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31" windowWidth="16260" windowHeight="11760" activeTab="0"/>
  </bookViews>
  <sheets>
    <sheet name="SCI" sheetId="1" r:id="rId1"/>
  </sheets>
  <definedNames>
    <definedName name="_xlnm.Print_Area" localSheetId="0">'SCI'!$A$1:$L$70</definedName>
  </definedNames>
  <calcPr fullCalcOnLoad="1"/>
</workbook>
</file>

<file path=xl/sharedStrings.xml><?xml version="1.0" encoding="utf-8"?>
<sst xmlns="http://schemas.openxmlformats.org/spreadsheetml/2006/main" count="78" uniqueCount="45">
  <si>
    <t>SITES OF COMMUNITY IMPORTANCE</t>
  </si>
  <si>
    <t>MS</t>
  </si>
  <si>
    <t>MS Area (km²)</t>
  </si>
  <si>
    <t>Total Number</t>
  </si>
  <si>
    <t>Total Area (ha)</t>
  </si>
  <si>
    <t>Total Area (km²)</t>
  </si>
  <si>
    <t>Terrestrial Area (ha)</t>
  </si>
  <si>
    <t>No. of sites in which a marine part is noted</t>
  </si>
  <si>
    <t>Marine Area (ha)</t>
  </si>
  <si>
    <t>Marine Area (km²)</t>
  </si>
  <si>
    <t>AT</t>
  </si>
  <si>
    <t>BE</t>
  </si>
  <si>
    <t>DE</t>
  </si>
  <si>
    <t>DK</t>
  </si>
  <si>
    <t>ES</t>
  </si>
  <si>
    <t>FI</t>
  </si>
  <si>
    <t>FR</t>
  </si>
  <si>
    <t>IE</t>
  </si>
  <si>
    <t>IT</t>
  </si>
  <si>
    <t>LU</t>
  </si>
  <si>
    <t>NL</t>
  </si>
  <si>
    <t>PT</t>
  </si>
  <si>
    <t>SE</t>
  </si>
  <si>
    <t>EU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</si>
  <si>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</si>
  <si>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</si>
  <si>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</si>
  <si>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</si>
  <si>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</si>
  <si>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</si>
  <si>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</si>
  <si>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</si>
  <si>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</si>
  <si>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</si>
  <si>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>RO</t>
  </si>
  <si>
    <t>BG</t>
  </si>
  <si>
    <t>EL</t>
  </si>
  <si>
    <t>Update of june 2009</t>
  </si>
  <si>
    <t>% Terrestrial</t>
  </si>
  <si>
    <t>Terrestrial Area (km²) of SCIs</t>
  </si>
  <si>
    <t>Update of July 2009</t>
  </si>
  <si>
    <r>
      <t>CY</t>
    </r>
    <r>
      <rPr>
        <b/>
        <vertAlign val="superscript"/>
        <sz val="10"/>
        <rFont val="Arial"/>
        <family val="2"/>
      </rPr>
      <t xml:space="preserve"> (1)</t>
    </r>
  </si>
  <si>
    <r>
      <t xml:space="preserve">UK </t>
    </r>
    <r>
      <rPr>
        <b/>
        <vertAlign val="superscript"/>
        <sz val="10"/>
        <rFont val="Arial"/>
        <family val="2"/>
      </rPr>
      <t>(2)</t>
    </r>
  </si>
  <si>
    <t>(2) Marine site of Gibraltar corrected before the Medit. Com. List</t>
  </si>
  <si>
    <t>(1) The area of the MS and the % corresponds to the area of Cyprus where the Community acquis applies at present, according to protocol 10 of the Accession Treaty of Cyprus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</si>
</sst>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#"/>
    <numFmt numFmtId="173" formatCode="#,##0.0"/>
    <numFmt numFmtId="174" formatCode="0.000"/>
    <numFmt numFmtId="175" formatCode="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000"/>
    <numFmt numFmtId="185" formatCode="0.0000000"/>
    <numFmt numFmtId="186" formatCode="#\ ###\ ###.0"/>
    <numFmt numFmtId="187" formatCode="#\ ##0"/>
    <numFmt numFmtId="188" formatCode="#\ ###\ ###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NumberFormat="1" applyFont="1" applyBorder="1" applyAlignment="1" quotePrefix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NumberFormat="1" applyFont="1" applyBorder="1" applyAlignment="1" quotePrefix="1">
      <alignment horizontal="center"/>
    </xf>
    <xf numFmtId="0" fontId="3" fillId="0" borderId="11" xfId="0" applyNumberFormat="1" applyFont="1" applyBorder="1" applyAlignment="1" quotePrefix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0" fillId="0" borderId="8" xfId="0" applyNumberFormat="1" applyFont="1" applyBorder="1" applyAlignment="1" quotePrefix="1">
      <alignment/>
    </xf>
    <xf numFmtId="3" fontId="0" fillId="0" borderId="7" xfId="0" applyNumberFormat="1" applyFont="1" applyBorder="1" applyAlignment="1" quotePrefix="1">
      <alignment/>
    </xf>
    <xf numFmtId="3" fontId="0" fillId="0" borderId="7" xfId="0" applyNumberFormat="1" applyFont="1" applyBorder="1" applyAlignment="1">
      <alignment/>
    </xf>
    <xf numFmtId="3" fontId="0" fillId="0" borderId="12" xfId="0" applyNumberFormat="1" applyFont="1" applyBorder="1" applyAlignment="1" quotePrefix="1">
      <alignment/>
    </xf>
    <xf numFmtId="0" fontId="3" fillId="0" borderId="13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0" fontId="10" fillId="0" borderId="0" xfId="0" applyNumberFormat="1" applyFont="1" applyFill="1" applyAlignment="1" quotePrefix="1">
      <alignment/>
    </xf>
    <xf numFmtId="173" fontId="3" fillId="2" borderId="4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" borderId="19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173" fontId="0" fillId="2" borderId="21" xfId="0" applyNumberFormat="1" applyFont="1" applyFill="1" applyBorder="1" applyAlignment="1">
      <alignment/>
    </xf>
    <xf numFmtId="3" fontId="0" fillId="4" borderId="19" xfId="0" applyNumberFormat="1" applyFont="1" applyFill="1" applyBorder="1" applyAlignment="1" quotePrefix="1">
      <alignment horizontal="center"/>
    </xf>
    <xf numFmtId="3" fontId="0" fillId="4" borderId="15" xfId="0" applyNumberFormat="1" applyFont="1" applyFill="1" applyBorder="1" applyAlignment="1" quotePrefix="1">
      <alignment horizontal="center"/>
    </xf>
    <xf numFmtId="3" fontId="0" fillId="4" borderId="9" xfId="0" applyNumberFormat="1" applyFont="1" applyFill="1" applyBorder="1" applyAlignment="1" quotePrefix="1">
      <alignment horizontal="center"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3" borderId="19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3" fontId="0" fillId="0" borderId="7" xfId="0" applyNumberFormat="1" applyFont="1" applyFill="1" applyBorder="1" applyAlignment="1" quotePrefix="1">
      <alignment/>
    </xf>
    <xf numFmtId="3" fontId="0" fillId="0" borderId="9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173" fontId="0" fillId="2" borderId="23" xfId="0" applyNumberFormat="1" applyFont="1" applyFill="1" applyBorder="1" applyAlignment="1">
      <alignment/>
    </xf>
    <xf numFmtId="3" fontId="0" fillId="0" borderId="15" xfId="0" applyNumberFormat="1" applyFont="1" applyBorder="1" applyAlignment="1" quotePrefix="1">
      <alignment/>
    </xf>
    <xf numFmtId="3" fontId="0" fillId="4" borderId="7" xfId="0" applyNumberFormat="1" applyFont="1" applyFill="1" applyBorder="1" applyAlignment="1" quotePrefix="1">
      <alignment horizontal="center"/>
    </xf>
    <xf numFmtId="3" fontId="0" fillId="0" borderId="24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3" fontId="0" fillId="3" borderId="0" xfId="0" applyNumberFormat="1" applyFont="1" applyFill="1" applyBorder="1" applyAlignment="1">
      <alignment/>
    </xf>
    <xf numFmtId="0" fontId="3" fillId="0" borderId="27" xfId="0" applyNumberFormat="1" applyFont="1" applyBorder="1" applyAlignment="1" quotePrefix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pSCIs database - JULY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75"/>
          <c:w val="0.9397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SCI!$H$3:$H$3</c:f>
              <c:strCache>
                <c:ptCount val="1"/>
                <c:pt idx="0">
                  <c:v>% Terrestrial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SCI!$L$4:$L$30</c:f>
              <c:strCache/>
            </c:strRef>
          </c:cat>
          <c:val>
            <c:numRef>
              <c:f>SCI!$H$4:$H$30</c:f>
              <c:numCache/>
            </c:numRef>
          </c:val>
        </c:ser>
        <c:gapWidth val="60"/>
        <c:axId val="9987782"/>
        <c:axId val="22781175"/>
      </c:barChart>
      <c:barChart>
        <c:barDir val="col"/>
        <c:grouping val="clustered"/>
        <c:varyColors val="0"/>
        <c:ser>
          <c:idx val="0"/>
          <c:order val="1"/>
          <c:tx>
            <c:strRef>
              <c:f>SCI!$K$3:$K$3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SCI!$L$4:$L$30</c:f>
              <c:strCache/>
            </c:strRef>
          </c:cat>
          <c:val>
            <c:numRef>
              <c:f>SCI!$K$4:$K$30</c:f>
              <c:numCache/>
            </c:numRef>
          </c:val>
        </c:ser>
        <c:gapWidth val="250"/>
        <c:axId val="3703984"/>
        <c:axId val="33335857"/>
      </c:barChart>
      <c:catAx>
        <c:axId val="9987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auto val="0"/>
        <c:lblOffset val="100"/>
        <c:tickLblSkip val="1"/>
        <c:noMultiLvlLbl val="0"/>
      </c:catAx>
      <c:valAx>
        <c:axId val="2278117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987782"/>
        <c:crossesAt val="1"/>
        <c:crossBetween val="between"/>
        <c:dispUnits/>
        <c:minorUnit val="1"/>
      </c:valAx>
      <c:catAx>
        <c:axId val="3703984"/>
        <c:scaling>
          <c:orientation val="minMax"/>
        </c:scaling>
        <c:axPos val="b"/>
        <c:delete val="1"/>
        <c:majorTickMark val="out"/>
        <c:minorTickMark val="none"/>
        <c:tickLblPos val="nextTo"/>
        <c:crossAx val="33335857"/>
        <c:crosses val="autoZero"/>
        <c:auto val="0"/>
        <c:lblOffset val="100"/>
        <c:noMultiLvlLbl val="0"/>
      </c:catAx>
      <c:valAx>
        <c:axId val="3333585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39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37</xdr:row>
      <xdr:rowOff>0</xdr:rowOff>
    </xdr:from>
    <xdr:to>
      <xdr:col>11</xdr:col>
      <xdr:colOff>19050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38100" y="6524625"/>
        <a:ext cx="9153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6.7109375" style="21" customWidth="1"/>
    <col min="2" max="2" width="19.28125" style="0" customWidth="1"/>
    <col min="3" max="3" width="15.00390625" style="0" customWidth="1"/>
    <col min="4" max="4" width="11.421875" style="0" hidden="1" customWidth="1"/>
    <col min="5" max="5" width="20.7109375" style="0" customWidth="1"/>
    <col min="6" max="6" width="11.421875" style="0" hidden="1" customWidth="1"/>
    <col min="7" max="7" width="18.57421875" style="0" customWidth="1"/>
    <col min="8" max="8" width="16.00390625" style="0" customWidth="1"/>
    <col min="9" max="9" width="21.8515625" style="0" customWidth="1"/>
    <col min="10" max="10" width="11.421875" style="0" hidden="1" customWidth="1"/>
    <col min="11" max="11" width="19.421875" style="0" customWidth="1"/>
    <col min="12" max="12" width="7.421875" style="0" customWidth="1"/>
    <col min="13" max="16384" width="11.421875" style="0" customWidth="1"/>
  </cols>
  <sheetData>
    <row r="1" spans="1:12" ht="18">
      <c r="A1" s="29" t="s">
        <v>0</v>
      </c>
      <c r="B1" s="1"/>
      <c r="C1" s="1"/>
      <c r="D1" s="1"/>
      <c r="E1" s="1"/>
      <c r="F1" s="1"/>
      <c r="G1" s="1"/>
      <c r="H1" s="1"/>
      <c r="I1" s="1" t="s">
        <v>40</v>
      </c>
      <c r="J1" s="2" t="s">
        <v>37</v>
      </c>
      <c r="K1" s="1"/>
      <c r="L1" s="1"/>
    </row>
    <row r="2" ht="13.5" thickBot="1"/>
    <row r="3" spans="1:13" ht="26.25" thickBot="1">
      <c r="A3" s="3" t="s">
        <v>1</v>
      </c>
      <c r="B3" s="4" t="s">
        <v>2</v>
      </c>
      <c r="C3" s="38" t="s">
        <v>3</v>
      </c>
      <c r="D3" s="5" t="s">
        <v>4</v>
      </c>
      <c r="E3" s="6" t="s">
        <v>5</v>
      </c>
      <c r="F3" s="7" t="s">
        <v>6</v>
      </c>
      <c r="G3" s="8" t="s">
        <v>39</v>
      </c>
      <c r="H3" s="9" t="s">
        <v>38</v>
      </c>
      <c r="I3" s="10" t="s">
        <v>7</v>
      </c>
      <c r="J3" s="11" t="s">
        <v>8</v>
      </c>
      <c r="K3" s="12" t="s">
        <v>9</v>
      </c>
      <c r="L3" s="4" t="s">
        <v>1</v>
      </c>
      <c r="M3" s="32"/>
    </row>
    <row r="4" spans="1:13" ht="12.75">
      <c r="A4" s="23" t="s">
        <v>10</v>
      </c>
      <c r="B4" s="34">
        <v>83859</v>
      </c>
      <c r="C4" s="44">
        <v>168</v>
      </c>
      <c r="D4" s="45">
        <v>888929.2</v>
      </c>
      <c r="E4" s="46">
        <v>8978</v>
      </c>
      <c r="F4" s="47">
        <f aca="true" t="shared" si="0" ref="F4:F31">+D4-J4</f>
        <v>888929.2</v>
      </c>
      <c r="G4" s="48">
        <v>8978</v>
      </c>
      <c r="H4" s="49">
        <f>+G4/B4*100</f>
        <v>10.706066134821546</v>
      </c>
      <c r="I4" s="50"/>
      <c r="J4" s="51"/>
      <c r="K4" s="52" t="s">
        <v>25</v>
      </c>
      <c r="L4" s="69" t="s">
        <v>10</v>
      </c>
      <c r="M4" s="42"/>
    </row>
    <row r="5" spans="1:13" ht="12.75">
      <c r="A5" s="22" t="s">
        <v>11</v>
      </c>
      <c r="B5" s="35">
        <v>30528</v>
      </c>
      <c r="C5" s="53">
        <v>280</v>
      </c>
      <c r="D5" s="54">
        <v>323902.0444000001</v>
      </c>
      <c r="E5" s="55">
        <v>3269</v>
      </c>
      <c r="F5" s="47">
        <f t="shared" si="0"/>
        <v>304096.0444000001</v>
      </c>
      <c r="G5" s="48">
        <v>3071</v>
      </c>
      <c r="H5" s="49">
        <f>+G5/B5*100</f>
        <v>10.059617400419288</v>
      </c>
      <c r="I5" s="56">
        <v>2</v>
      </c>
      <c r="J5" s="41">
        <v>19806</v>
      </c>
      <c r="K5" s="57">
        <f>+J5/100</f>
        <v>198.06</v>
      </c>
      <c r="L5" s="70" t="s">
        <v>11</v>
      </c>
      <c r="M5" s="42"/>
    </row>
    <row r="6" spans="1:13" ht="12.75">
      <c r="A6" s="22" t="s">
        <v>35</v>
      </c>
      <c r="B6" s="35">
        <v>110910</v>
      </c>
      <c r="C6" s="53">
        <v>228</v>
      </c>
      <c r="D6" s="54">
        <v>3342962.1041860706</v>
      </c>
      <c r="E6" s="55">
        <v>33429</v>
      </c>
      <c r="F6" s="47">
        <f t="shared" si="0"/>
        <v>3283766.0468431585</v>
      </c>
      <c r="G6" s="48">
        <v>32837</v>
      </c>
      <c r="H6" s="49">
        <f>+G6/B6*100</f>
        <v>29.606888468127313</v>
      </c>
      <c r="I6" s="56">
        <v>14</v>
      </c>
      <c r="J6" s="41">
        <v>59196.0573429119</v>
      </c>
      <c r="K6" s="57">
        <f>+J6/100</f>
        <v>591.960573429119</v>
      </c>
      <c r="L6" s="70" t="s">
        <v>35</v>
      </c>
      <c r="M6" s="42"/>
    </row>
    <row r="7" spans="1:13" ht="14.25">
      <c r="A7" s="27" t="s">
        <v>41</v>
      </c>
      <c r="B7" s="58">
        <v>5736</v>
      </c>
      <c r="C7" s="53">
        <v>36</v>
      </c>
      <c r="D7" s="54">
        <v>71125</v>
      </c>
      <c r="E7" s="55">
        <f>D7/100</f>
        <v>711.25</v>
      </c>
      <c r="F7" s="47">
        <f t="shared" si="0"/>
        <v>66092.38</v>
      </c>
      <c r="G7" s="48">
        <f>F7/100</f>
        <v>660.9238</v>
      </c>
      <c r="H7" s="49">
        <f>+(F7/100)/B7*100</f>
        <v>11.522381450488146</v>
      </c>
      <c r="I7" s="56">
        <v>5</v>
      </c>
      <c r="J7" s="41">
        <v>5032.62</v>
      </c>
      <c r="K7" s="57">
        <f>J7/100</f>
        <v>50.3262</v>
      </c>
      <c r="L7" s="71" t="s">
        <v>41</v>
      </c>
      <c r="M7" s="42"/>
    </row>
    <row r="8" spans="1:13" ht="12.75">
      <c r="A8" s="27" t="s">
        <v>24</v>
      </c>
      <c r="B8" s="35">
        <v>78866</v>
      </c>
      <c r="C8" s="53">
        <v>858</v>
      </c>
      <c r="D8" s="72">
        <v>725140.5353999991</v>
      </c>
      <c r="E8" s="59">
        <f>D8/100</f>
        <v>7251.405353999991</v>
      </c>
      <c r="F8" s="47">
        <f t="shared" si="0"/>
        <v>725140.5353999991</v>
      </c>
      <c r="G8" s="48">
        <f>F8/100</f>
        <v>7251.405353999991</v>
      </c>
      <c r="H8" s="49">
        <f>+(F8/100)/B8*100</f>
        <v>9.194590005832668</v>
      </c>
      <c r="I8" s="50"/>
      <c r="J8" s="51"/>
      <c r="K8" s="52" t="s">
        <v>25</v>
      </c>
      <c r="L8" s="71" t="s">
        <v>24</v>
      </c>
      <c r="M8" s="42"/>
    </row>
    <row r="9" spans="1:13" ht="12.75">
      <c r="A9" s="22" t="s">
        <v>12</v>
      </c>
      <c r="B9" s="35">
        <v>357031</v>
      </c>
      <c r="C9" s="53">
        <v>4622</v>
      </c>
      <c r="D9" s="54">
        <v>5329391.683999992</v>
      </c>
      <c r="E9" s="55">
        <v>54343</v>
      </c>
      <c r="F9" s="47">
        <f t="shared" si="0"/>
        <v>3520822.092071992</v>
      </c>
      <c r="G9" s="48">
        <v>35209</v>
      </c>
      <c r="H9" s="49">
        <f>+G9/B9*100</f>
        <v>9.861608655831006</v>
      </c>
      <c r="I9" s="56">
        <v>53</v>
      </c>
      <c r="J9" s="41">
        <v>1808569.591928</v>
      </c>
      <c r="K9" s="57">
        <v>19134</v>
      </c>
      <c r="L9" s="70" t="s">
        <v>12</v>
      </c>
      <c r="M9" s="42"/>
    </row>
    <row r="10" spans="1:13" ht="12.75">
      <c r="A10" s="22" t="s">
        <v>13</v>
      </c>
      <c r="B10" s="35">
        <v>43093</v>
      </c>
      <c r="C10" s="53">
        <v>254</v>
      </c>
      <c r="D10" s="54">
        <v>1113595</v>
      </c>
      <c r="E10" s="55">
        <f>+D10/100</f>
        <v>11135.95</v>
      </c>
      <c r="F10" s="47">
        <f t="shared" si="0"/>
        <v>317695.64100000006</v>
      </c>
      <c r="G10" s="48">
        <f>+F10/100</f>
        <v>3176.9564100000007</v>
      </c>
      <c r="H10" s="49">
        <f>+G10/B10*100</f>
        <v>7.3723259230037375</v>
      </c>
      <c r="I10" s="56">
        <v>118</v>
      </c>
      <c r="J10" s="41">
        <v>795899.3589999999</v>
      </c>
      <c r="K10" s="57">
        <f>+J10/100</f>
        <v>7958.993589999999</v>
      </c>
      <c r="L10" s="70" t="s">
        <v>13</v>
      </c>
      <c r="M10" s="42"/>
    </row>
    <row r="11" spans="1:13" ht="12.75">
      <c r="A11" s="27" t="s">
        <v>26</v>
      </c>
      <c r="B11" s="35">
        <v>45226</v>
      </c>
      <c r="C11" s="53">
        <v>531</v>
      </c>
      <c r="D11" s="72">
        <v>1142909.82</v>
      </c>
      <c r="E11" s="55">
        <v>11321</v>
      </c>
      <c r="F11" s="47">
        <f t="shared" si="0"/>
        <v>757543.4929</v>
      </c>
      <c r="G11" s="48">
        <v>7605</v>
      </c>
      <c r="H11" s="49">
        <f>+(F11/100)/B11*100</f>
        <v>16.75017673241056</v>
      </c>
      <c r="I11" s="56">
        <v>36</v>
      </c>
      <c r="J11" s="73">
        <v>385366.32710000017</v>
      </c>
      <c r="K11" s="57">
        <v>3716</v>
      </c>
      <c r="L11" s="71" t="s">
        <v>26</v>
      </c>
      <c r="M11" s="42"/>
    </row>
    <row r="12" spans="1:13" ht="12.75">
      <c r="A12" s="22" t="s">
        <v>36</v>
      </c>
      <c r="B12" s="35">
        <v>131940</v>
      </c>
      <c r="C12" s="53">
        <v>237</v>
      </c>
      <c r="D12" s="54">
        <v>2764096.94</v>
      </c>
      <c r="E12" s="55">
        <v>27448</v>
      </c>
      <c r="F12" s="47">
        <f t="shared" si="0"/>
        <v>2164295.92995</v>
      </c>
      <c r="G12" s="48">
        <v>21578</v>
      </c>
      <c r="H12" s="49">
        <f>+G12/B12*100</f>
        <v>16.35440351675004</v>
      </c>
      <c r="I12" s="56">
        <v>102</v>
      </c>
      <c r="J12" s="41">
        <v>599801.01005</v>
      </c>
      <c r="K12" s="57">
        <v>5870</v>
      </c>
      <c r="L12" s="70" t="s">
        <v>36</v>
      </c>
      <c r="M12" s="42"/>
    </row>
    <row r="13" spans="1:13" ht="12.75">
      <c r="A13" s="22" t="s">
        <v>14</v>
      </c>
      <c r="B13" s="35">
        <v>504782</v>
      </c>
      <c r="C13" s="53">
        <v>1434</v>
      </c>
      <c r="D13" s="54">
        <v>12371595.478596974</v>
      </c>
      <c r="E13" s="55">
        <v>123762</v>
      </c>
      <c r="F13" s="47">
        <f t="shared" si="0"/>
        <v>11816807.875696974</v>
      </c>
      <c r="G13" s="48">
        <v>118214</v>
      </c>
      <c r="H13" s="49">
        <f>+G13/B13*100</f>
        <v>23.418822382731555</v>
      </c>
      <c r="I13" s="56">
        <v>94</v>
      </c>
      <c r="J13" s="41">
        <v>554787.6028999999</v>
      </c>
      <c r="K13" s="57">
        <f>+J13/100</f>
        <v>5547.876028999999</v>
      </c>
      <c r="L13" s="70" t="s">
        <v>14</v>
      </c>
      <c r="M13" s="42"/>
    </row>
    <row r="14" spans="1:13" ht="12.75">
      <c r="A14" s="22" t="s">
        <v>15</v>
      </c>
      <c r="B14" s="36">
        <v>338145</v>
      </c>
      <c r="C14" s="53">
        <v>1715</v>
      </c>
      <c r="D14" s="54">
        <v>4855163.6</v>
      </c>
      <c r="E14" s="55">
        <f>+D14/100</f>
        <v>48551.636</v>
      </c>
      <c r="F14" s="47">
        <f t="shared" si="0"/>
        <v>4309193.489999999</v>
      </c>
      <c r="G14" s="48">
        <f>+F14/100</f>
        <v>43091.93489999999</v>
      </c>
      <c r="H14" s="49">
        <f>+G14/B14*100</f>
        <v>12.74362622543583</v>
      </c>
      <c r="I14" s="56">
        <v>98</v>
      </c>
      <c r="J14" s="41">
        <v>545970.11</v>
      </c>
      <c r="K14" s="57">
        <f>+J14/100</f>
        <v>5459.7011</v>
      </c>
      <c r="L14" s="70" t="s">
        <v>15</v>
      </c>
      <c r="M14" s="42"/>
    </row>
    <row r="15" spans="1:13" ht="12.75">
      <c r="A15" s="22" t="s">
        <v>16</v>
      </c>
      <c r="B15" s="35">
        <v>549192</v>
      </c>
      <c r="C15" s="53">
        <v>1365</v>
      </c>
      <c r="D15" s="72">
        <v>5217400.36</v>
      </c>
      <c r="E15" s="55">
        <v>72417</v>
      </c>
      <c r="F15" s="47">
        <f t="shared" si="0"/>
        <v>4648636.24</v>
      </c>
      <c r="G15" s="48">
        <v>46695</v>
      </c>
      <c r="H15" s="49">
        <f>+G15/B15*100</f>
        <v>8.502490932133025</v>
      </c>
      <c r="I15" s="56">
        <v>94</v>
      </c>
      <c r="J15" s="73">
        <v>568764.12</v>
      </c>
      <c r="K15" s="57">
        <v>25722</v>
      </c>
      <c r="L15" s="70" t="s">
        <v>16</v>
      </c>
      <c r="M15" s="42"/>
    </row>
    <row r="16" spans="1:13" ht="12.75">
      <c r="A16" s="27" t="s">
        <v>27</v>
      </c>
      <c r="B16" s="35">
        <v>93030</v>
      </c>
      <c r="C16" s="53">
        <v>467</v>
      </c>
      <c r="D16" s="54">
        <v>1392921.3269999998</v>
      </c>
      <c r="E16" s="55">
        <v>13973</v>
      </c>
      <c r="F16" s="47">
        <f t="shared" si="0"/>
        <v>1392921.3269999998</v>
      </c>
      <c r="G16" s="48">
        <v>13973</v>
      </c>
      <c r="H16" s="49">
        <f>+(F16/100)/B16*100</f>
        <v>14.972818735891646</v>
      </c>
      <c r="I16" s="50"/>
      <c r="J16" s="51"/>
      <c r="K16" s="52" t="s">
        <v>25</v>
      </c>
      <c r="L16" s="71" t="s">
        <v>27</v>
      </c>
      <c r="M16" s="42"/>
    </row>
    <row r="17" spans="1:13" ht="12.75">
      <c r="A17" s="22" t="s">
        <v>17</v>
      </c>
      <c r="B17" s="35">
        <v>70280</v>
      </c>
      <c r="C17" s="53">
        <v>423</v>
      </c>
      <c r="D17" s="53">
        <v>1355253.81</v>
      </c>
      <c r="E17" s="55">
        <f>+D17/100</f>
        <v>13552.5381</v>
      </c>
      <c r="F17" s="47">
        <f t="shared" si="0"/>
        <v>754295.7049000001</v>
      </c>
      <c r="G17" s="48">
        <f>+F17/100</f>
        <v>7542.9570490000015</v>
      </c>
      <c r="H17" s="49">
        <f>+G17/B17*100</f>
        <v>10.73272203898691</v>
      </c>
      <c r="I17" s="56">
        <v>96</v>
      </c>
      <c r="J17" s="41">
        <v>600958.1050999999</v>
      </c>
      <c r="K17" s="57">
        <f>+J17/100</f>
        <v>6009.581050999999</v>
      </c>
      <c r="L17" s="70" t="s">
        <v>17</v>
      </c>
      <c r="M17" s="42"/>
    </row>
    <row r="18" spans="1:13" ht="12.75">
      <c r="A18" s="22" t="s">
        <v>18</v>
      </c>
      <c r="B18" s="35">
        <v>301333</v>
      </c>
      <c r="C18" s="53">
        <v>2284</v>
      </c>
      <c r="D18" s="54">
        <v>4521076.06</v>
      </c>
      <c r="E18" s="55">
        <v>45236</v>
      </c>
      <c r="F18" s="47">
        <f t="shared" si="0"/>
        <v>4296767.649999999</v>
      </c>
      <c r="G18" s="48">
        <v>42991</v>
      </c>
      <c r="H18" s="49">
        <f>+G18/B18*100</f>
        <v>14.266940560774957</v>
      </c>
      <c r="I18" s="56">
        <v>160</v>
      </c>
      <c r="J18" s="41">
        <v>224308.41</v>
      </c>
      <c r="K18" s="57">
        <v>2245</v>
      </c>
      <c r="L18" s="70" t="s">
        <v>18</v>
      </c>
      <c r="M18" s="42"/>
    </row>
    <row r="19" spans="1:13" ht="12.75">
      <c r="A19" s="28" t="s">
        <v>28</v>
      </c>
      <c r="B19" s="35">
        <v>65301</v>
      </c>
      <c r="C19" s="53">
        <v>267</v>
      </c>
      <c r="D19" s="54">
        <v>666357.7</v>
      </c>
      <c r="E19" s="55">
        <f>D19/100</f>
        <v>6663.576999999999</v>
      </c>
      <c r="F19" s="47">
        <f t="shared" si="0"/>
        <v>649261</v>
      </c>
      <c r="G19" s="60">
        <f>F19/100</f>
        <v>6492.61</v>
      </c>
      <c r="H19" s="61">
        <f>+(F19/100)/B19*100</f>
        <v>9.942588934319534</v>
      </c>
      <c r="I19" s="56">
        <v>2</v>
      </c>
      <c r="J19" s="41">
        <v>17096.7</v>
      </c>
      <c r="K19" s="57">
        <f>J19/100</f>
        <v>170.967</v>
      </c>
      <c r="L19" s="74" t="s">
        <v>28</v>
      </c>
      <c r="M19" s="42"/>
    </row>
    <row r="20" spans="1:13" ht="12.75">
      <c r="A20" s="25" t="s">
        <v>19</v>
      </c>
      <c r="B20" s="35">
        <v>2597</v>
      </c>
      <c r="C20" s="53">
        <v>48</v>
      </c>
      <c r="D20" s="54">
        <v>39873.96</v>
      </c>
      <c r="E20" s="55">
        <f>+D20/100</f>
        <v>398.7396</v>
      </c>
      <c r="F20" s="47">
        <f t="shared" si="0"/>
        <v>39873.96</v>
      </c>
      <c r="G20" s="60">
        <f>+F20/100</f>
        <v>398.7396</v>
      </c>
      <c r="H20" s="61">
        <f>+G20/B20*100</f>
        <v>15.353854447439353</v>
      </c>
      <c r="I20" s="50"/>
      <c r="J20" s="51"/>
      <c r="K20" s="52" t="s">
        <v>25</v>
      </c>
      <c r="L20" s="25" t="s">
        <v>19</v>
      </c>
      <c r="M20" s="42"/>
    </row>
    <row r="21" spans="1:13" ht="12.75">
      <c r="A21" s="24" t="s">
        <v>29</v>
      </c>
      <c r="B21" s="35">
        <v>64589</v>
      </c>
      <c r="C21" s="53">
        <v>331</v>
      </c>
      <c r="D21" s="54">
        <v>766309.26</v>
      </c>
      <c r="E21" s="55">
        <f>D21/100</f>
        <v>7663.0926</v>
      </c>
      <c r="F21" s="47">
        <f t="shared" si="0"/>
        <v>710143.14</v>
      </c>
      <c r="G21" s="60">
        <f>F21/100</f>
        <v>7101.4314</v>
      </c>
      <c r="H21" s="61">
        <f>+(F21/100)/B21*100</f>
        <v>10.994800043351036</v>
      </c>
      <c r="I21" s="62">
        <v>6</v>
      </c>
      <c r="J21" s="41">
        <v>56166.12</v>
      </c>
      <c r="K21" s="57">
        <f>J21/100</f>
        <v>561.6612</v>
      </c>
      <c r="L21" s="24" t="s">
        <v>29</v>
      </c>
      <c r="M21" s="42"/>
    </row>
    <row r="22" spans="1:13" ht="12.75">
      <c r="A22" s="24" t="s">
        <v>30</v>
      </c>
      <c r="B22" s="35">
        <v>316</v>
      </c>
      <c r="C22" s="53">
        <v>28</v>
      </c>
      <c r="D22" s="54">
        <v>4820.91</v>
      </c>
      <c r="E22" s="55">
        <v>50</v>
      </c>
      <c r="F22" s="47">
        <f t="shared" si="0"/>
        <v>3972.16</v>
      </c>
      <c r="G22" s="60">
        <v>42</v>
      </c>
      <c r="H22" s="61">
        <v>13.3</v>
      </c>
      <c r="I22" s="73">
        <v>1</v>
      </c>
      <c r="J22" s="41">
        <v>848.75</v>
      </c>
      <c r="K22" s="57">
        <f>J22/100</f>
        <v>8.4875</v>
      </c>
      <c r="L22" s="24" t="s">
        <v>30</v>
      </c>
      <c r="M22" s="42"/>
    </row>
    <row r="23" spans="1:13" ht="12.75">
      <c r="A23" s="25" t="s">
        <v>20</v>
      </c>
      <c r="B23" s="35">
        <v>41526</v>
      </c>
      <c r="C23" s="53">
        <v>142</v>
      </c>
      <c r="D23" s="72">
        <v>755201</v>
      </c>
      <c r="E23" s="55">
        <f>+D23/100</f>
        <v>7552.01</v>
      </c>
      <c r="F23" s="47">
        <f t="shared" si="0"/>
        <v>348515.84</v>
      </c>
      <c r="G23" s="60">
        <f>+F23/100</f>
        <v>3485.1584000000003</v>
      </c>
      <c r="H23" s="63">
        <f>+G23/B23*100</f>
        <v>8.392713962336849</v>
      </c>
      <c r="I23" s="41">
        <v>10</v>
      </c>
      <c r="J23" s="41">
        <v>406685.16</v>
      </c>
      <c r="K23" s="57">
        <f>+J23/100</f>
        <v>4066.8516</v>
      </c>
      <c r="L23" s="25" t="s">
        <v>20</v>
      </c>
      <c r="M23" s="42"/>
    </row>
    <row r="24" spans="1:13" ht="12.75">
      <c r="A24" s="24" t="s">
        <v>31</v>
      </c>
      <c r="B24" s="35">
        <v>312685</v>
      </c>
      <c r="C24" s="53">
        <v>363</v>
      </c>
      <c r="D24" s="54">
        <v>2890405.1</v>
      </c>
      <c r="E24" s="55">
        <v>28884</v>
      </c>
      <c r="F24" s="47">
        <f t="shared" si="0"/>
        <v>2530998.775</v>
      </c>
      <c r="G24" s="60">
        <v>25284</v>
      </c>
      <c r="H24" s="63">
        <f>+(F24/100)/B24*100</f>
        <v>8.09440419271791</v>
      </c>
      <c r="I24" s="41">
        <v>6</v>
      </c>
      <c r="J24" s="41">
        <v>359406.325</v>
      </c>
      <c r="K24" s="57">
        <v>3600</v>
      </c>
      <c r="L24" s="24" t="s">
        <v>31</v>
      </c>
      <c r="M24" s="42"/>
    </row>
    <row r="25" spans="1:13" ht="12.75">
      <c r="A25" s="25" t="s">
        <v>21</v>
      </c>
      <c r="B25" s="35">
        <v>91990</v>
      </c>
      <c r="C25" s="53">
        <v>96</v>
      </c>
      <c r="D25" s="54">
        <v>1650293.68</v>
      </c>
      <c r="E25" s="55">
        <v>16788</v>
      </c>
      <c r="F25" s="47">
        <f t="shared" si="0"/>
        <v>1601278.2874999999</v>
      </c>
      <c r="G25" s="60">
        <f>+F25/100</f>
        <v>16012.782874999999</v>
      </c>
      <c r="H25" s="63">
        <f>+G25/B25*100</f>
        <v>17.40709085226655</v>
      </c>
      <c r="I25" s="41">
        <v>23</v>
      </c>
      <c r="J25" s="41">
        <v>49015.3925</v>
      </c>
      <c r="K25" s="57">
        <v>775</v>
      </c>
      <c r="L25" s="25" t="s">
        <v>21</v>
      </c>
      <c r="M25" s="42"/>
    </row>
    <row r="26" spans="1:13" ht="12.75">
      <c r="A26" s="25" t="s">
        <v>34</v>
      </c>
      <c r="B26" s="64">
        <v>238345</v>
      </c>
      <c r="C26" s="53">
        <v>273</v>
      </c>
      <c r="D26" s="54">
        <v>3283257</v>
      </c>
      <c r="E26" s="55">
        <f>D26/100</f>
        <v>32832.57</v>
      </c>
      <c r="F26" s="47">
        <f t="shared" si="0"/>
        <v>3147925</v>
      </c>
      <c r="G26" s="60">
        <v>31480</v>
      </c>
      <c r="H26" s="63">
        <f>+(F26/100)/B26*100</f>
        <v>13.207430405504624</v>
      </c>
      <c r="I26" s="41">
        <v>6</v>
      </c>
      <c r="J26" s="41">
        <v>135332</v>
      </c>
      <c r="K26" s="57">
        <f>J26/100</f>
        <v>1353.32</v>
      </c>
      <c r="L26" s="25" t="s">
        <v>34</v>
      </c>
      <c r="M26" s="42"/>
    </row>
    <row r="27" spans="1:13" ht="12.75">
      <c r="A27" s="25" t="s">
        <v>22</v>
      </c>
      <c r="B27" s="35">
        <v>414864</v>
      </c>
      <c r="C27" s="53">
        <v>3981</v>
      </c>
      <c r="D27" s="54">
        <v>6278376.429999996</v>
      </c>
      <c r="E27" s="55">
        <v>64449</v>
      </c>
      <c r="F27" s="47">
        <f t="shared" si="0"/>
        <v>5693392.224599996</v>
      </c>
      <c r="G27" s="60">
        <v>56943</v>
      </c>
      <c r="H27" s="63">
        <f>+G27/B27*100</f>
        <v>13.725702880944116</v>
      </c>
      <c r="I27" s="41">
        <v>334</v>
      </c>
      <c r="J27" s="41">
        <v>584984.2054000002</v>
      </c>
      <c r="K27" s="57">
        <v>7506</v>
      </c>
      <c r="L27" s="25" t="s">
        <v>22</v>
      </c>
      <c r="M27" s="42"/>
    </row>
    <row r="28" spans="1:13" ht="12.75">
      <c r="A28" s="24" t="s">
        <v>32</v>
      </c>
      <c r="B28" s="35">
        <v>20273</v>
      </c>
      <c r="C28" s="53">
        <v>259</v>
      </c>
      <c r="D28" s="54">
        <v>635961.9940000003</v>
      </c>
      <c r="E28" s="55">
        <f>D28/100</f>
        <v>6359.619940000003</v>
      </c>
      <c r="F28" s="47">
        <f t="shared" si="0"/>
        <v>635944.2679890003</v>
      </c>
      <c r="G28" s="60">
        <v>6360</v>
      </c>
      <c r="H28" s="63">
        <f>+(F28/100)/B28*100</f>
        <v>31.369026191930168</v>
      </c>
      <c r="I28" s="41">
        <v>3</v>
      </c>
      <c r="J28" s="41">
        <v>17.726011</v>
      </c>
      <c r="K28" s="57">
        <f>J28/100</f>
        <v>0.17726011</v>
      </c>
      <c r="L28" s="24" t="s">
        <v>32</v>
      </c>
      <c r="M28" s="42"/>
    </row>
    <row r="29" spans="1:13" ht="12.75">
      <c r="A29" s="24" t="s">
        <v>33</v>
      </c>
      <c r="B29" s="35">
        <v>48845</v>
      </c>
      <c r="C29" s="53">
        <v>382</v>
      </c>
      <c r="D29" s="54">
        <v>573936.2209999996</v>
      </c>
      <c r="E29" s="55">
        <f>D29/100</f>
        <v>5739.362209999996</v>
      </c>
      <c r="F29" s="47">
        <f t="shared" si="0"/>
        <v>573936.2209999996</v>
      </c>
      <c r="G29" s="60">
        <f>F29/100</f>
        <v>5739.362209999996</v>
      </c>
      <c r="H29" s="61">
        <f>+(F29/100)/B29*100</f>
        <v>11.75015295321936</v>
      </c>
      <c r="I29" s="65"/>
      <c r="J29" s="51"/>
      <c r="K29" s="52" t="s">
        <v>25</v>
      </c>
      <c r="L29" s="24" t="s">
        <v>33</v>
      </c>
      <c r="M29" s="42"/>
    </row>
    <row r="30" spans="1:13" ht="15" thickBot="1">
      <c r="A30" s="26" t="s">
        <v>42</v>
      </c>
      <c r="B30" s="37">
        <v>244820</v>
      </c>
      <c r="C30" s="66">
        <v>623</v>
      </c>
      <c r="D30" s="72">
        <v>2636526.78</v>
      </c>
      <c r="E30" s="55">
        <v>29066</v>
      </c>
      <c r="F30" s="47">
        <f t="shared" si="0"/>
        <v>1664086.2081399993</v>
      </c>
      <c r="G30" s="60">
        <v>16658</v>
      </c>
      <c r="H30" s="61">
        <f>+G30/B30*100</f>
        <v>6.804182664814966</v>
      </c>
      <c r="I30" s="67">
        <v>49</v>
      </c>
      <c r="J30" s="68">
        <v>972440.5718600004</v>
      </c>
      <c r="K30" s="57">
        <v>12409</v>
      </c>
      <c r="L30" s="26" t="s">
        <v>42</v>
      </c>
      <c r="M30" s="33"/>
    </row>
    <row r="31" spans="1:13" ht="13.5" thickBot="1">
      <c r="A31" s="13" t="s">
        <v>23</v>
      </c>
      <c r="B31" s="14">
        <f>SUM(B4:B30)</f>
        <v>4290102</v>
      </c>
      <c r="C31" s="39">
        <f>SUM(C4:C30)</f>
        <v>21695</v>
      </c>
      <c r="D31" s="15">
        <f>SUM(D4:D30)</f>
        <v>65596782.99858303</v>
      </c>
      <c r="E31" s="19">
        <v>681826</v>
      </c>
      <c r="F31" s="16">
        <f t="shared" si="0"/>
        <v>56846330.73439112</v>
      </c>
      <c r="G31" s="40">
        <v>568872</v>
      </c>
      <c r="H31" s="43">
        <f>+(F31/100)/B31*100</f>
        <v>13.250577896374288</v>
      </c>
      <c r="I31" s="17">
        <f>SUM(I4:I30)</f>
        <v>1312</v>
      </c>
      <c r="J31" s="17">
        <f>SUM(J4:J30)</f>
        <v>8750452.264191914</v>
      </c>
      <c r="K31" s="20">
        <v>112955</v>
      </c>
      <c r="L31" s="18" t="s">
        <v>23</v>
      </c>
      <c r="M31" s="33"/>
    </row>
    <row r="32" spans="1:4" ht="12.75">
      <c r="A32"/>
      <c r="D32" s="30"/>
    </row>
    <row r="33" spans="1:11" ht="30.75" customHeight="1">
      <c r="A33" s="75" t="s">
        <v>44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ht="12.75">
      <c r="A34" s="31" t="s">
        <v>43</v>
      </c>
    </row>
  </sheetData>
  <mergeCells count="1">
    <mergeCell ref="A33:K33"/>
  </mergeCells>
  <printOptions/>
  <pageMargins left="0.75" right="0.42" top="1" bottom="0.64" header="0.4921259845" footer="0.4921259845"/>
  <pageSetup horizontalDpi="600" verticalDpi="600" orientation="landscape" paperSize="9" scale="79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2009-07-22T12:45:51Z</cp:lastPrinted>
  <dcterms:created xsi:type="dcterms:W3CDTF">2004-06-30T13:52:48Z</dcterms:created>
  <dcterms:modified xsi:type="dcterms:W3CDTF">2010-11-26T09:23:12Z</dcterms:modified>
  <cp:category/>
  <cp:version/>
  <cp:contentType/>
  <cp:contentStatus/>
</cp:coreProperties>
</file>