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9"/>
  </bookViews>
  <sheets>
    <sheet name="share" sheetId="1" r:id="rId1"/>
    <sheet name="Tabel16" sheetId="2" r:id="rId2"/>
    <sheet name="KS-Analysis2006 EU-27" sheetId="3" r:id="rId3"/>
    <sheet name="NOx" sheetId="4" r:id="rId4"/>
    <sheet name="CO" sheetId="5" r:id="rId5"/>
    <sheet name="NMVOC" sheetId="6" r:id="rId6"/>
    <sheet name="SOx" sheetId="7" r:id="rId7"/>
    <sheet name="NH3" sheetId="8" r:id="rId8"/>
    <sheet name="PM10" sheetId="9" r:id="rId9"/>
    <sheet name="PM2.5" sheetId="10" r:id="rId10"/>
  </sheets>
  <externalReferences>
    <externalReference r:id="rId13"/>
    <externalReference r:id="rId14"/>
  </externalReferences>
  <definedNames>
    <definedName name="_xlnm.Print_Area" localSheetId="2">'KS-Analysis2006 EU-27'!$A$2:$I$43</definedName>
  </definedNames>
  <calcPr fullCalcOnLoad="1"/>
</workbook>
</file>

<file path=xl/sharedStrings.xml><?xml version="1.0" encoding="utf-8"?>
<sst xmlns="http://schemas.openxmlformats.org/spreadsheetml/2006/main" count="1403" uniqueCount="153">
  <si>
    <t>year  2006</t>
  </si>
  <si>
    <t>NOx</t>
  </si>
  <si>
    <t>CO</t>
  </si>
  <si>
    <t>NMVOC</t>
  </si>
  <si>
    <t>SOx</t>
  </si>
  <si>
    <t>NH3</t>
  </si>
  <si>
    <t>PM10</t>
  </si>
  <si>
    <t>PM2.5</t>
  </si>
  <si>
    <t>Gg</t>
  </si>
  <si>
    <t>KCA 2006</t>
  </si>
  <si>
    <t>Gg NOx</t>
  </si>
  <si>
    <t>%  share</t>
  </si>
  <si>
    <t xml:space="preserve">% cumul </t>
  </si>
  <si>
    <t>contribution</t>
  </si>
  <si>
    <t>Gg CO</t>
  </si>
  <si>
    <t>Gg NMVOC</t>
  </si>
  <si>
    <t>Gg SOx</t>
  </si>
  <si>
    <t>Gg NH3</t>
  </si>
  <si>
    <t>Gg PM10</t>
  </si>
  <si>
    <t>Gg PM 2.5</t>
  </si>
  <si>
    <t>(%)</t>
  </si>
  <si>
    <t>(%) cumul.</t>
  </si>
  <si>
    <t>CO key categories</t>
  </si>
  <si>
    <t>1 A 3 b Road Transportation</t>
  </si>
  <si>
    <t>1 A 1 a Public Electricity and Heat Production</t>
  </si>
  <si>
    <t>1 A 4 b Residential</t>
  </si>
  <si>
    <t>1 A 2 Manufacturing Industries and Construction</t>
  </si>
  <si>
    <t>1 A 4 c  Agriculture/Forestry/Fishing</t>
  </si>
  <si>
    <t>2 C Metal Production</t>
  </si>
  <si>
    <t>1 A 3 d ii National Navigation</t>
  </si>
  <si>
    <t>6 C Waste Incineration</t>
  </si>
  <si>
    <t>1 A 4 a Commercial/Institutional</t>
  </si>
  <si>
    <t>1 A 1 b Petroleum Refining</t>
  </si>
  <si>
    <t>4 D 1 Direct Soil Emission</t>
  </si>
  <si>
    <t>4 F Field Burning of Agricultural Waste</t>
  </si>
  <si>
    <t>1 A 3 c Railways</t>
  </si>
  <si>
    <t>1 A 1 c Manufacture of Solid Fuels and other Energy Industries</t>
  </si>
  <si>
    <t>NMVOC key categories</t>
  </si>
  <si>
    <t>3 D Other including products containing HMs and POPs</t>
  </si>
  <si>
    <t>3 A Paint Application</t>
  </si>
  <si>
    <t>1 A 1 b Petroleum refining</t>
  </si>
  <si>
    <t>1 B 2 Oil and natural gas</t>
  </si>
  <si>
    <t>3 C Chemical Products, Manufacture and Processing</t>
  </si>
  <si>
    <t>1 A 4 a Commercial / Institutional</t>
  </si>
  <si>
    <t>2 D Other  Production</t>
  </si>
  <si>
    <t>2 B Chemical Industry</t>
  </si>
  <si>
    <t>7 Other</t>
  </si>
  <si>
    <t>1 A 1 c Manufacture of Solid Fuels and Other Energy Industries</t>
  </si>
  <si>
    <t>4 B Manure Management</t>
  </si>
  <si>
    <t>3 B Degreasing and Dry Cleaning</t>
  </si>
  <si>
    <t>%</t>
  </si>
  <si>
    <t>% cumul.</t>
  </si>
  <si>
    <t>2 A Mineral Products</t>
  </si>
  <si>
    <t>6 B Waste-water Handling</t>
  </si>
  <si>
    <t>2 G Other</t>
  </si>
  <si>
    <t>3 D Other</t>
  </si>
  <si>
    <t>2 D Other Production</t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</si>
  <si>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key categories</t>
    </r>
  </si>
  <si>
    <r>
      <t>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key categories</t>
    </r>
  </si>
  <si>
    <r>
      <t>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Key categories</t>
    </r>
  </si>
  <si>
    <r>
      <t>PM</t>
    </r>
    <r>
      <rPr>
        <b/>
        <vertAlign val="subscript"/>
        <sz val="10"/>
        <rFont val="Arial"/>
        <family val="2"/>
      </rPr>
      <t xml:space="preserve">10 </t>
    </r>
    <r>
      <rPr>
        <b/>
        <sz val="10"/>
        <rFont val="Arial"/>
        <family val="2"/>
      </rPr>
      <t>key categories</t>
    </r>
  </si>
  <si>
    <r>
      <t>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key categories</t>
    </r>
  </si>
  <si>
    <t>Other key categories</t>
  </si>
  <si>
    <t xml:space="preserve">Non key kategories </t>
  </si>
  <si>
    <t>Sox</t>
  </si>
  <si>
    <t>SO2</t>
  </si>
  <si>
    <t>PM 10</t>
  </si>
  <si>
    <t xml:space="preserve">PM 2.5 </t>
  </si>
  <si>
    <t xml:space="preserve"> </t>
  </si>
  <si>
    <t>NA</t>
  </si>
  <si>
    <t>IE</t>
  </si>
  <si>
    <t>(Gg)</t>
  </si>
  <si>
    <t>NE</t>
  </si>
  <si>
    <t>NO</t>
  </si>
  <si>
    <t>EU-27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</si>
  <si>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</si>
  <si>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</si>
  <si>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</si>
  <si>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</si>
  <si>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</si>
  <si>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</si>
  <si>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</si>
  <si>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</si>
  <si>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</si>
  <si>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</si>
  <si>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</si>
  <si>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</si>
  <si>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</si>
  <si>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</si>
  <si>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</si>
  <si>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</si>
  <si>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</si>
  <si>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</si>
  <si>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</si>
  <si>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</si>
  <si>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</si>
  <si>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</si>
  <si>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</si>
  <si>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</si>
  <si>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</si>
  <si>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Slovakia</t>
  </si>
  <si>
    <t>Slovenia</t>
  </si>
  <si>
    <t>1A4b</t>
  </si>
  <si>
    <t>Change 2006-2005</t>
  </si>
  <si>
    <t>Change 2006-1990</t>
  </si>
  <si>
    <t>Share of 
EU-27 emissions
 in 2006</t>
  </si>
  <si>
    <t>CO Emissions (Gg)</t>
  </si>
  <si>
    <t>1A3b</t>
  </si>
  <si>
    <t>1A2</t>
  </si>
  <si>
    <t>4B</t>
  </si>
  <si>
    <t>4D1</t>
  </si>
  <si>
    <t>NMVOC Emissions (Gg)</t>
  </si>
  <si>
    <t>3D</t>
  </si>
  <si>
    <t>3A</t>
  </si>
  <si>
    <t>1A1a</t>
  </si>
  <si>
    <t>2A</t>
  </si>
  <si>
    <t>Change 2005-2006</t>
  </si>
  <si>
    <t>Change 1990 -2006</t>
  </si>
  <si>
    <t>NR</t>
  </si>
  <si>
    <t>Slovakia*</t>
  </si>
  <si>
    <r>
      <t>Table 16: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for key category 1A3b Road Transportation in the Energy sector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</si>
  <si>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(Gg)</t>
    </r>
  </si>
  <si>
    <t>NE,NO</t>
  </si>
  <si>
    <t>IE,NE</t>
  </si>
  <si>
    <r>
      <t>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(Gg)</t>
    </r>
  </si>
  <si>
    <r>
      <t>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Emissions (Gg)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</si>
  <si>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Emissions (Gg)</t>
    </r>
  </si>
  <si>
    <t>NR/NO</t>
  </si>
  <si>
    <t>NR/NA</t>
  </si>
  <si>
    <r>
      <t>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Emissions (Gg)</t>
    </r>
  </si>
  <si>
    <r>
      <t>Table 36: 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emissions for key category 1A2 Manufacturing Industries and Construction in the Energy sector</t>
    </r>
  </si>
  <si>
    <r>
      <t>Gg NO</t>
    </r>
    <r>
      <rPr>
        <b/>
        <vertAlign val="subscript"/>
        <sz val="10"/>
        <rFont val="Arial"/>
        <family val="2"/>
      </rPr>
      <t>2</t>
    </r>
  </si>
  <si>
    <r>
      <t>Gg SO</t>
    </r>
    <r>
      <rPr>
        <b/>
        <vertAlign val="subscript"/>
        <sz val="10"/>
        <rFont val="Arial"/>
        <family val="2"/>
      </rPr>
      <t>2</t>
    </r>
  </si>
  <si>
    <r>
      <t xml:space="preserve">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for key category 1A1a Public Electricity and Heat Production in the Energy sector</t>
    </r>
  </si>
  <si>
    <r>
      <t xml:space="preserve">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for key category 1A2 Manufacturing Industries and Construction in the Energy sector</t>
    </r>
  </si>
  <si>
    <t xml:space="preserve"> CO emissions for key category 1A3b Road Transportation in the energy sector</t>
  </si>
  <si>
    <t>CO emissions for key category 1A4b Residential in the Energy sector</t>
  </si>
  <si>
    <t xml:space="preserve"> CO emissions for key category 1A2 Manufacturing Industry and Construction in the Energy sector</t>
  </si>
  <si>
    <t xml:space="preserve"> NMVOC emissions for key category 1A3b Road Transportation in the Energy sector</t>
  </si>
  <si>
    <t xml:space="preserve"> NMVOC emissions for key category 3D Other in the Solvent and other Product Use sector</t>
  </si>
  <si>
    <t xml:space="preserve"> NMVOC emissions for key category 3A Paint Application in the Solvent and other Product Use sector</t>
  </si>
  <si>
    <r>
      <t>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for key category 1A1a Public Electricity and Heat Production in the Energy sector</t>
    </r>
  </si>
  <si>
    <r>
      <t>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for key category 1A2 Manufacturing Industries and Construction in the Energy sector</t>
    </r>
  </si>
  <si>
    <r>
      <t>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for key category 1A4b Residential in the Energy sector</t>
    </r>
  </si>
  <si>
    <r>
      <t>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emissions for key category 4B Manure Management in the Agriculture sector</t>
    </r>
  </si>
  <si>
    <r>
      <t>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emissions for key category 4D1 Direct Soil Emission in the Agriculture sector</t>
    </r>
  </si>
  <si>
    <r>
      <t>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emissions for key category 1A3b Road Transportation in the Energy sector</t>
    </r>
  </si>
  <si>
    <r>
      <t xml:space="preserve"> 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emissions for key category 1A4b Residential in the Energy sector</t>
    </r>
  </si>
  <si>
    <r>
      <t xml:space="preserve"> 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emissions for key category 1A3b Road Transportation in the Energy sector</t>
    </r>
  </si>
  <si>
    <r>
      <t xml:space="preserve"> 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emissions for key category 1A2 Manufacturing Industries and Construction in the Energy sector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</si>
  <si>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emissions for key category 1A4b Residential in the Energy sector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</si>
  <si>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emissions for key category 1A3b Road Transportation in the Energy sector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</si>
  <si>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emissions for key category 2A Mineral Products in the Industrial processes sector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</si>
</sst>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C07]dddd\,\ dd\.\ mmmm\ yyyy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"/>
    <numFmt numFmtId="193" formatCode="0.0%"/>
    <numFmt numFmtId="194" formatCode="0.000000000000"/>
    <numFmt numFmtId="195" formatCode="0.00000000"/>
    <numFmt numFmtId="196" formatCode="0.000%"/>
    <numFmt numFmtId="197" formatCode="#,##0.000000000000000"/>
    <numFmt numFmtId="198" formatCode="#,##0.00000000000000"/>
    <numFmt numFmtId="199" formatCode="#,##0.0000000000000"/>
    <numFmt numFmtId="200" formatCode="#,##0.000000000000"/>
    <numFmt numFmtId="201" formatCode="#,##0.00000000000"/>
    <numFmt numFmtId="202" formatCode="#,##0.0000000000"/>
    <numFmt numFmtId="203" formatCode="#,##0.000000000"/>
    <numFmt numFmtId="204" formatCode="#,##0.00000000"/>
    <numFmt numFmtId="205" formatCode="#,##0.0000000"/>
    <numFmt numFmtId="206" formatCode="#,##0.000000"/>
    <numFmt numFmtId="207" formatCode="#,##0.00000"/>
    <numFmt numFmtId="208" formatCode="#,##0.0000"/>
    <numFmt numFmtId="209" formatCode="#,##0.000"/>
    <numFmt numFmtId="210" formatCode="0.0000%"/>
    <numFmt numFmtId="211" formatCode="#,##0.0"/>
    <numFmt numFmtId="212" formatCode="0.00000%"/>
    <numFmt numFmtId="213" formatCode="0.000000%"/>
  </numFmts>
  <fonts count="3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12"/>
      <name val="Arial"/>
      <family val="0"/>
    </font>
    <font>
      <b/>
      <sz val="9"/>
      <color indexed="12"/>
      <name val="Times New Roman"/>
      <family val="1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10"/>
      <color indexed="40"/>
      <name val="Arial"/>
      <family val="0"/>
    </font>
    <font>
      <b/>
      <vertAlign val="subscript"/>
      <sz val="10"/>
      <name val="Arial"/>
      <family val="2"/>
    </font>
    <font>
      <sz val="10"/>
      <color indexed="46"/>
      <name val="Arial"/>
      <family val="0"/>
    </font>
    <font>
      <sz val="10"/>
      <color indexed="14"/>
      <name val="Arial"/>
      <family val="0"/>
    </font>
    <font>
      <b/>
      <sz val="8"/>
      <name val="Arial"/>
      <family val="0"/>
    </font>
    <font>
      <b/>
      <vertAlign val="subscript"/>
      <sz val="8"/>
      <name val="Arial"/>
      <family val="2"/>
    </font>
    <font>
      <sz val="5.7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b/>
      <vertAlign val="subscript"/>
      <sz val="9"/>
      <name val="Arial"/>
      <family val="2"/>
    </font>
    <font>
      <sz val="7"/>
      <name val="Arial"/>
      <family val="0"/>
    </font>
    <font>
      <sz val="8.5"/>
      <name val="Arial"/>
      <family val="2"/>
    </font>
    <font>
      <b/>
      <sz val="8.75"/>
      <name val="Arial"/>
      <family val="0"/>
    </font>
    <font>
      <b/>
      <vertAlign val="subscript"/>
      <sz val="8.75"/>
      <name val="Arial"/>
      <family val="2"/>
    </font>
    <font>
      <sz val="6.25"/>
      <name val="Arial"/>
      <family val="0"/>
    </font>
    <font>
      <sz val="8.75"/>
      <name val="Arial"/>
      <family val="2"/>
    </font>
    <font>
      <sz val="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 vertical="top"/>
    </xf>
    <xf numFmtId="2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Font="1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/>
    </xf>
    <xf numFmtId="10" fontId="0" fillId="0" borderId="4" xfId="0" applyNumberFormat="1" applyFont="1" applyFill="1" applyBorder="1" applyAlignment="1">
      <alignment horizontal="right"/>
    </xf>
    <xf numFmtId="193" fontId="5" fillId="2" borderId="4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92" fontId="0" fillId="0" borderId="0" xfId="0" applyNumberFormat="1" applyAlignment="1">
      <alignment/>
    </xf>
    <xf numFmtId="0" fontId="0" fillId="0" borderId="4" xfId="0" applyFont="1" applyFill="1" applyBorder="1" applyAlignment="1">
      <alignment horizontal="left"/>
    </xf>
    <xf numFmtId="193" fontId="5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9" fontId="0" fillId="0" borderId="4" xfId="0" applyNumberFormat="1" applyFont="1" applyFill="1" applyBorder="1" applyAlignment="1">
      <alignment vertical="top"/>
    </xf>
    <xf numFmtId="196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left" vertical="top"/>
    </xf>
    <xf numFmtId="213" fontId="0" fillId="0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vertical="center" wrapText="1"/>
    </xf>
    <xf numFmtId="4" fontId="0" fillId="3" borderId="4" xfId="0" applyNumberFormat="1" applyFont="1" applyFill="1" applyBorder="1" applyAlignment="1">
      <alignment vertical="center"/>
    </xf>
    <xf numFmtId="10" fontId="0" fillId="3" borderId="4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2" fontId="9" fillId="0" borderId="0" xfId="19" applyNumberFormat="1" applyFont="1" applyFill="1" applyBorder="1" applyAlignment="1">
      <alignment/>
    </xf>
    <xf numFmtId="10" fontId="9" fillId="0" borderId="0" xfId="19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11" fontId="0" fillId="0" borderId="4" xfId="0" applyNumberFormat="1" applyFont="1" applyFill="1" applyBorder="1" applyAlignment="1">
      <alignment vertical="top"/>
    </xf>
    <xf numFmtId="211" fontId="0" fillId="0" borderId="4" xfId="0" applyNumberFormat="1" applyFont="1" applyFill="1" applyBorder="1" applyAlignment="1">
      <alignment horizontal="right"/>
    </xf>
    <xf numFmtId="2" fontId="0" fillId="0" borderId="4" xfId="19" applyNumberFormat="1" applyFont="1" applyFill="1" applyBorder="1" applyAlignment="1">
      <alignment/>
    </xf>
    <xf numFmtId="193" fontId="12" fillId="3" borderId="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top"/>
    </xf>
    <xf numFmtId="205" fontId="0" fillId="0" borderId="4" xfId="0" applyNumberFormat="1" applyFont="1" applyFill="1" applyBorder="1" applyAlignment="1">
      <alignment vertical="top"/>
    </xf>
    <xf numFmtId="2" fontId="0" fillId="3" borderId="5" xfId="0" applyNumberFormat="1" applyFont="1" applyFill="1" applyBorder="1" applyAlignment="1">
      <alignment/>
    </xf>
    <xf numFmtId="10" fontId="0" fillId="0" borderId="6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3" borderId="1" xfId="0" applyFont="1" applyFill="1" applyBorder="1" applyAlignment="1">
      <alignment vertical="center" wrapText="1"/>
    </xf>
    <xf numFmtId="4" fontId="0" fillId="3" borderId="1" xfId="0" applyNumberFormat="1" applyFont="1" applyFill="1" applyBorder="1" applyAlignment="1">
      <alignment vertical="center"/>
    </xf>
    <xf numFmtId="10" fontId="0" fillId="3" borderId="1" xfId="0" applyNumberFormat="1" applyFont="1" applyFill="1" applyBorder="1" applyAlignment="1">
      <alignment horizontal="right"/>
    </xf>
    <xf numFmtId="193" fontId="5" fillId="3" borderId="4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193" fontId="5" fillId="2" borderId="4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193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93" fontId="0" fillId="0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13" fillId="0" borderId="0" xfId="0" applyFont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0" fontId="15" fillId="4" borderId="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9" fontId="0" fillId="2" borderId="6" xfId="19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3" xfId="0" applyFont="1" applyFill="1" applyBorder="1" applyAlignment="1">
      <alignment vertical="top"/>
    </xf>
    <xf numFmtId="193" fontId="5" fillId="0" borderId="3" xfId="19" applyNumberFormat="1" applyFont="1" applyFill="1" applyBorder="1" applyAlignment="1">
      <alignment/>
    </xf>
    <xf numFmtId="193" fontId="0" fillId="0" borderId="3" xfId="0" applyNumberFormat="1" applyFont="1" applyBorder="1" applyAlignment="1">
      <alignment/>
    </xf>
    <xf numFmtId="193" fontId="5" fillId="0" borderId="4" xfId="19" applyNumberFormat="1" applyFont="1" applyFill="1" applyBorder="1" applyAlignment="1">
      <alignment/>
    </xf>
    <xf numFmtId="193" fontId="0" fillId="0" borderId="4" xfId="0" applyNumberFormat="1" applyFont="1" applyBorder="1" applyAlignment="1">
      <alignment/>
    </xf>
    <xf numFmtId="0" fontId="0" fillId="5" borderId="4" xfId="0" applyFont="1" applyFill="1" applyBorder="1" applyAlignment="1">
      <alignment vertical="top"/>
    </xf>
    <xf numFmtId="193" fontId="5" fillId="5" borderId="4" xfId="19" applyNumberFormat="1" applyFont="1" applyFill="1" applyBorder="1" applyAlignment="1">
      <alignment/>
    </xf>
    <xf numFmtId="193" fontId="0" fillId="5" borderId="4" xfId="0" applyNumberFormat="1" applyFont="1" applyFill="1" applyBorder="1" applyAlignment="1">
      <alignment/>
    </xf>
    <xf numFmtId="0" fontId="0" fillId="5" borderId="4" xfId="0" applyFont="1" applyFill="1" applyBorder="1" applyAlignment="1">
      <alignment vertical="top" wrapText="1"/>
    </xf>
    <xf numFmtId="0" fontId="9" fillId="0" borderId="0" xfId="0" applyFont="1" applyBorder="1" applyAlignment="1">
      <alignment/>
    </xf>
    <xf numFmtId="193" fontId="9" fillId="0" borderId="0" xfId="19" applyNumberFormat="1" applyFont="1" applyBorder="1" applyAlignment="1">
      <alignment/>
    </xf>
    <xf numFmtId="0" fontId="10" fillId="0" borderId="0" xfId="0" applyFont="1" applyFill="1" applyBorder="1" applyAlignment="1">
      <alignment vertical="top"/>
    </xf>
    <xf numFmtId="193" fontId="12" fillId="0" borderId="0" xfId="19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9" fontId="12" fillId="0" borderId="0" xfId="19" applyFont="1" applyFill="1" applyBorder="1" applyAlignment="1">
      <alignment/>
    </xf>
    <xf numFmtId="0" fontId="15" fillId="4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93" fontId="16" fillId="0" borderId="0" xfId="19" applyNumberFormat="1" applyFont="1" applyBorder="1" applyAlignment="1">
      <alignment/>
    </xf>
    <xf numFmtId="9" fontId="16" fillId="0" borderId="0" xfId="19" applyFont="1" applyBorder="1" applyAlignment="1">
      <alignment/>
    </xf>
    <xf numFmtId="10" fontId="0" fillId="0" borderId="2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top"/>
    </xf>
    <xf numFmtId="9" fontId="5" fillId="0" borderId="0" xfId="19" applyFont="1" applyFill="1" applyBorder="1" applyAlignment="1">
      <alignment/>
    </xf>
    <xf numFmtId="10" fontId="5" fillId="0" borderId="3" xfId="19" applyNumberFormat="1" applyFont="1" applyFill="1" applyBorder="1" applyAlignment="1">
      <alignment/>
    </xf>
    <xf numFmtId="10" fontId="0" fillId="0" borderId="3" xfId="0" applyNumberFormat="1" applyFont="1" applyBorder="1" applyAlignment="1">
      <alignment/>
    </xf>
    <xf numFmtId="10" fontId="5" fillId="0" borderId="4" xfId="19" applyNumberFormat="1" applyFont="1" applyFill="1" applyBorder="1" applyAlignment="1">
      <alignment/>
    </xf>
    <xf numFmtId="10" fontId="0" fillId="0" borderId="4" xfId="0" applyNumberFormat="1" applyFont="1" applyBorder="1" applyAlignment="1">
      <alignment/>
    </xf>
    <xf numFmtId="193" fontId="5" fillId="5" borderId="1" xfId="19" applyNumberFormat="1" applyFont="1" applyFill="1" applyBorder="1" applyAlignment="1">
      <alignment/>
    </xf>
    <xf numFmtId="10" fontId="0" fillId="5" borderId="1" xfId="0" applyNumberFormat="1" applyFont="1" applyFill="1" applyBorder="1" applyAlignment="1">
      <alignment/>
    </xf>
    <xf numFmtId="193" fontId="5" fillId="5" borderId="0" xfId="19" applyNumberFormat="1" applyFont="1" applyFill="1" applyBorder="1" applyAlignment="1">
      <alignment/>
    </xf>
    <xf numFmtId="10" fontId="0" fillId="5" borderId="0" xfId="0" applyNumberFormat="1" applyFont="1" applyFill="1" applyBorder="1" applyAlignment="1">
      <alignment/>
    </xf>
    <xf numFmtId="193" fontId="0" fillId="0" borderId="0" xfId="0" applyNumberFormat="1" applyBorder="1" applyAlignment="1">
      <alignment/>
    </xf>
    <xf numFmtId="9" fontId="9" fillId="0" borderId="0" xfId="19" applyFont="1" applyBorder="1" applyAlignment="1">
      <alignment/>
    </xf>
    <xf numFmtId="192" fontId="30" fillId="0" borderId="0" xfId="0" applyNumberFormat="1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9" fontId="0" fillId="0" borderId="0" xfId="19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192" fontId="5" fillId="0" borderId="4" xfId="0" applyNumberFormat="1" applyFont="1" applyBorder="1" applyAlignment="1">
      <alignment horizontal="center" vertical="center" wrapText="1"/>
    </xf>
    <xf numFmtId="192" fontId="0" fillId="0" borderId="4" xfId="0" applyNumberFormat="1" applyBorder="1" applyAlignment="1">
      <alignment horizontal="center" vertical="center" wrapText="1"/>
    </xf>
    <xf numFmtId="193" fontId="5" fillId="0" borderId="4" xfId="19" applyNumberFormat="1" applyFont="1" applyBorder="1" applyAlignment="1">
      <alignment horizontal="center" wrapText="1"/>
    </xf>
    <xf numFmtId="1" fontId="0" fillId="0" borderId="4" xfId="0" applyNumberFormat="1" applyFont="1" applyBorder="1" applyAlignment="1">
      <alignment wrapText="1"/>
    </xf>
    <xf numFmtId="1" fontId="5" fillId="0" borderId="4" xfId="0" applyNumberFormat="1" applyFont="1" applyBorder="1" applyAlignment="1">
      <alignment horizontal="center" wrapText="1"/>
    </xf>
    <xf numFmtId="1" fontId="5" fillId="0" borderId="4" xfId="19" applyNumberFormat="1" applyFont="1" applyBorder="1" applyAlignment="1">
      <alignment horizontal="center" wrapText="1"/>
    </xf>
    <xf numFmtId="0" fontId="0" fillId="0" borderId="4" xfId="0" applyFont="1" applyBorder="1" applyAlignment="1">
      <alignment/>
    </xf>
    <xf numFmtId="1" fontId="0" fillId="0" borderId="4" xfId="0" applyNumberFormat="1" applyFont="1" applyFill="1" applyBorder="1" applyAlignment="1">
      <alignment horizontal="right"/>
    </xf>
    <xf numFmtId="9" fontId="0" fillId="0" borderId="4" xfId="19" applyFont="1" applyBorder="1" applyAlignment="1">
      <alignment horizontal="right"/>
    </xf>
    <xf numFmtId="192" fontId="0" fillId="0" borderId="4" xfId="0" applyNumberFormat="1" applyFont="1" applyBorder="1" applyAlignment="1">
      <alignment horizontal="right"/>
    </xf>
    <xf numFmtId="0" fontId="0" fillId="0" borderId="4" xfId="0" applyFont="1" applyFill="1" applyBorder="1" applyAlignment="1">
      <alignment/>
    </xf>
    <xf numFmtId="9" fontId="0" fillId="0" borderId="4" xfId="19" applyFont="1" applyFill="1" applyBorder="1" applyAlignment="1">
      <alignment horizontal="right"/>
    </xf>
    <xf numFmtId="192" fontId="0" fillId="0" borderId="4" xfId="0" applyNumberFormat="1" applyFont="1" applyFill="1" applyBorder="1" applyAlignment="1">
      <alignment horizontal="right"/>
    </xf>
    <xf numFmtId="0" fontId="5" fillId="0" borderId="4" xfId="0" applyFont="1" applyBorder="1" applyAlignment="1">
      <alignment/>
    </xf>
    <xf numFmtId="1" fontId="5" fillId="0" borderId="4" xfId="0" applyNumberFormat="1" applyFont="1" applyFill="1" applyBorder="1" applyAlignment="1">
      <alignment horizontal="right"/>
    </xf>
    <xf numFmtId="9" fontId="5" fillId="0" borderId="4" xfId="19" applyFont="1" applyBorder="1" applyAlignment="1">
      <alignment horizontal="right"/>
    </xf>
    <xf numFmtId="192" fontId="5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19" applyNumberFormat="1" applyFont="1" applyBorder="1" applyAlignment="1">
      <alignment/>
    </xf>
    <xf numFmtId="9" fontId="0" fillId="0" borderId="0" xfId="19" applyFont="1" applyBorder="1" applyAlignment="1">
      <alignment/>
    </xf>
    <xf numFmtId="9" fontId="5" fillId="0" borderId="4" xfId="19" applyNumberFormat="1" applyFont="1" applyBorder="1" applyAlignment="1">
      <alignment horizontal="center" wrapText="1"/>
    </xf>
    <xf numFmtId="9" fontId="0" fillId="0" borderId="4" xfId="19" applyNumberFormat="1" applyFont="1" applyBorder="1" applyAlignment="1">
      <alignment horizontal="right"/>
    </xf>
    <xf numFmtId="9" fontId="5" fillId="0" borderId="4" xfId="19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center"/>
    </xf>
    <xf numFmtId="9" fontId="0" fillId="0" borderId="0" xfId="19" applyNumberFormat="1" applyFont="1" applyFill="1" applyBorder="1" applyAlignment="1">
      <alignment horizontal="center"/>
    </xf>
    <xf numFmtId="9" fontId="0" fillId="0" borderId="0" xfId="19" applyNumberFormat="1" applyFont="1" applyFill="1" applyBorder="1" applyAlignment="1">
      <alignment/>
    </xf>
    <xf numFmtId="9" fontId="0" fillId="0" borderId="4" xfId="19" applyNumberFormat="1" applyFont="1" applyBorder="1" applyAlignment="1">
      <alignment horizontal="center"/>
    </xf>
    <xf numFmtId="9" fontId="0" fillId="0" borderId="4" xfId="19" applyNumberFormat="1" applyFont="1" applyFill="1" applyBorder="1" applyAlignment="1">
      <alignment horizontal="center"/>
    </xf>
    <xf numFmtId="9" fontId="0" fillId="0" borderId="4" xfId="19" applyNumberFormat="1" applyFont="1" applyFill="1" applyBorder="1" applyAlignment="1">
      <alignment horizontal="right"/>
    </xf>
    <xf numFmtId="9" fontId="5" fillId="0" borderId="4" xfId="19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6" borderId="4" xfId="0" applyFont="1" applyFill="1" applyBorder="1" applyAlignment="1">
      <alignment horizontal="center" textRotation="90" wrapText="1"/>
    </xf>
    <xf numFmtId="192" fontId="32" fillId="0" borderId="0" xfId="0" applyNumberFormat="1" applyFont="1" applyFill="1" applyBorder="1" applyAlignment="1">
      <alignment/>
    </xf>
    <xf numFmtId="9" fontId="0" fillId="0" borderId="0" xfId="19" applyFont="1" applyFill="1" applyBorder="1" applyAlignment="1">
      <alignment horizontal="center"/>
    </xf>
    <xf numFmtId="9" fontId="0" fillId="0" borderId="4" xfId="19" applyFont="1" applyBorder="1" applyAlignment="1">
      <alignment horizontal="center"/>
    </xf>
    <xf numFmtId="9" fontId="0" fillId="0" borderId="4" xfId="19" applyFont="1" applyFill="1" applyBorder="1" applyAlignment="1">
      <alignment horizontal="center"/>
    </xf>
    <xf numFmtId="9" fontId="5" fillId="0" borderId="4" xfId="19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0" fillId="0" borderId="4" xfId="0" applyFont="1" applyBorder="1" applyAlignment="1">
      <alignment wrapText="1"/>
    </xf>
    <xf numFmtId="9" fontId="5" fillId="0" borderId="4" xfId="19" applyFont="1" applyBorder="1" applyAlignment="1">
      <alignment horizontal="center" wrapText="1"/>
    </xf>
    <xf numFmtId="192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190" fontId="0" fillId="0" borderId="4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8" xfId="0" applyFont="1" applyFill="1" applyBorder="1" applyAlignment="1">
      <alignment horizontal="center" vertical="center"/>
    </xf>
    <xf numFmtId="193" fontId="5" fillId="0" borderId="9" xfId="19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9" fontId="5" fillId="0" borderId="11" xfId="19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9" fontId="0" fillId="0" borderId="11" xfId="19" applyFont="1" applyBorder="1" applyAlignment="1">
      <alignment horizontal="right"/>
    </xf>
    <xf numFmtId="9" fontId="0" fillId="0" borderId="11" xfId="19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192" fontId="5" fillId="0" borderId="6" xfId="0" applyNumberFormat="1" applyFont="1" applyFill="1" applyBorder="1" applyAlignment="1">
      <alignment horizontal="right"/>
    </xf>
    <xf numFmtId="192" fontId="5" fillId="0" borderId="6" xfId="0" applyNumberFormat="1" applyFont="1" applyBorder="1" applyAlignment="1">
      <alignment horizontal="right"/>
    </xf>
    <xf numFmtId="9" fontId="5" fillId="0" borderId="6" xfId="19" applyFont="1" applyBorder="1" applyAlignment="1">
      <alignment horizontal="right"/>
    </xf>
    <xf numFmtId="192" fontId="0" fillId="0" borderId="6" xfId="0" applyNumberFormat="1" applyFont="1" applyBorder="1" applyAlignment="1">
      <alignment horizontal="right"/>
    </xf>
    <xf numFmtId="9" fontId="0" fillId="0" borderId="6" xfId="19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/>
    </xf>
    <xf numFmtId="192" fontId="5" fillId="0" borderId="4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190" fontId="0" fillId="0" borderId="4" xfId="0" applyNumberFormat="1" applyFont="1" applyFill="1" applyBorder="1" applyAlignment="1">
      <alignment horizontal="right"/>
    </xf>
    <xf numFmtId="9" fontId="5" fillId="0" borderId="6" xfId="19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7" borderId="1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right"/>
    </xf>
    <xf numFmtId="0" fontId="5" fillId="9" borderId="4" xfId="0" applyFont="1" applyFill="1" applyBorder="1" applyAlignment="1">
      <alignment horizontal="right"/>
    </xf>
    <xf numFmtId="0" fontId="5" fillId="10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/>
    </xf>
    <xf numFmtId="0" fontId="5" fillId="11" borderId="4" xfId="0" applyFont="1" applyFill="1" applyBorder="1" applyAlignment="1">
      <alignment vertical="top"/>
    </xf>
    <xf numFmtId="0" fontId="5" fillId="9" borderId="0" xfId="0" applyFont="1" applyFill="1" applyBorder="1" applyAlignment="1">
      <alignment vertical="top"/>
    </xf>
    <xf numFmtId="0" fontId="5" fillId="9" borderId="0" xfId="0" applyFont="1" applyFill="1" applyBorder="1" applyAlignment="1">
      <alignment vertical="top" wrapText="1"/>
    </xf>
    <xf numFmtId="4" fontId="0" fillId="7" borderId="0" xfId="0" applyNumberFormat="1" applyFont="1" applyFill="1" applyBorder="1" applyAlignment="1">
      <alignment vertical="top"/>
    </xf>
    <xf numFmtId="4" fontId="0" fillId="8" borderId="0" xfId="0" applyNumberFormat="1" applyFont="1" applyFill="1" applyBorder="1" applyAlignment="1">
      <alignment horizontal="right" vertical="top"/>
    </xf>
    <xf numFmtId="4" fontId="0" fillId="9" borderId="0" xfId="0" applyNumberFormat="1" applyFont="1" applyFill="1" applyBorder="1" applyAlignment="1">
      <alignment horizontal="right" vertical="top"/>
    </xf>
    <xf numFmtId="4" fontId="0" fillId="10" borderId="0" xfId="0" applyNumberFormat="1" applyFont="1" applyFill="1" applyBorder="1" applyAlignment="1">
      <alignment vertical="top"/>
    </xf>
    <xf numFmtId="4" fontId="0" fillId="6" borderId="0" xfId="0" applyNumberFormat="1" applyFont="1" applyFill="1" applyBorder="1" applyAlignment="1">
      <alignment vertical="top"/>
    </xf>
    <xf numFmtId="4" fontId="0" fillId="5" borderId="0" xfId="0" applyNumberFormat="1" applyFont="1" applyFill="1" applyBorder="1" applyAlignment="1">
      <alignment vertical="top"/>
    </xf>
    <xf numFmtId="4" fontId="0" fillId="11" borderId="0" xfId="0" applyNumberFormat="1" applyFont="1" applyFill="1" applyBorder="1" applyAlignment="1">
      <alignment vertical="top"/>
    </xf>
    <xf numFmtId="49" fontId="5" fillId="9" borderId="0" xfId="0" applyNumberFormat="1" applyFont="1" applyFill="1" applyBorder="1" applyAlignment="1">
      <alignment vertical="top"/>
    </xf>
    <xf numFmtId="0" fontId="5" fillId="9" borderId="0" xfId="0" applyFont="1" applyFill="1" applyBorder="1" applyAlignment="1">
      <alignment horizontal="left" vertical="top"/>
    </xf>
    <xf numFmtId="0" fontId="5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vertical="center" wrapText="1"/>
    </xf>
    <xf numFmtId="4" fontId="5" fillId="7" borderId="0" xfId="0" applyNumberFormat="1" applyFont="1" applyFill="1" applyBorder="1" applyAlignment="1">
      <alignment vertical="center"/>
    </xf>
    <xf numFmtId="4" fontId="5" fillId="8" borderId="0" xfId="0" applyNumberFormat="1" applyFont="1" applyFill="1" applyBorder="1" applyAlignment="1">
      <alignment horizontal="right" vertical="center"/>
    </xf>
    <xf numFmtId="4" fontId="5" fillId="9" borderId="0" xfId="0" applyNumberFormat="1" applyFont="1" applyFill="1" applyBorder="1" applyAlignment="1">
      <alignment horizontal="right" vertical="center"/>
    </xf>
    <xf numFmtId="4" fontId="5" fillId="10" borderId="0" xfId="0" applyNumberFormat="1" applyFont="1" applyFill="1" applyBorder="1" applyAlignment="1">
      <alignment vertical="center"/>
    </xf>
    <xf numFmtId="4" fontId="5" fillId="6" borderId="0" xfId="0" applyNumberFormat="1" applyFont="1" applyFill="1" applyBorder="1" applyAlignment="1">
      <alignment vertical="center"/>
    </xf>
    <xf numFmtId="4" fontId="5" fillId="5" borderId="0" xfId="0" applyNumberFormat="1" applyFont="1" applyFill="1" applyBorder="1" applyAlignment="1">
      <alignment vertical="center"/>
    </xf>
    <xf numFmtId="4" fontId="5" fillId="11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 wrapText="1"/>
    </xf>
    <xf numFmtId="2" fontId="11" fillId="0" borderId="0" xfId="0" applyNumberFormat="1" applyFont="1" applyFill="1" applyBorder="1" applyAlignment="1">
      <alignment vertical="top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center" textRotation="90" wrapText="1"/>
    </xf>
    <xf numFmtId="0" fontId="5" fillId="11" borderId="4" xfId="0" applyFont="1" applyFill="1" applyBorder="1" applyAlignment="1">
      <alignment horizontal="center" textRotation="90" wrapText="1"/>
    </xf>
    <xf numFmtId="0" fontId="33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 textRotation="90" wrapText="1"/>
    </xf>
    <xf numFmtId="0" fontId="5" fillId="8" borderId="4" xfId="0" applyFont="1" applyFill="1" applyBorder="1" applyAlignment="1">
      <alignment horizontal="right" textRotation="90" wrapText="1"/>
    </xf>
    <xf numFmtId="0" fontId="5" fillId="9" borderId="4" xfId="0" applyFont="1" applyFill="1" applyBorder="1" applyAlignment="1">
      <alignment horizontal="right" textRotation="90" wrapText="1"/>
    </xf>
    <xf numFmtId="0" fontId="5" fillId="10" borderId="4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92" fontId="5" fillId="0" borderId="4" xfId="0" applyNumberFormat="1" applyFont="1" applyBorder="1" applyAlignment="1">
      <alignment horizontal="center" vertical="center" wrapText="1"/>
    </xf>
    <xf numFmtId="192" fontId="0" fillId="0" borderId="4" xfId="0" applyNumberFormat="1" applyBorder="1" applyAlignment="1">
      <alignment horizontal="center" vertical="center" wrapText="1"/>
    </xf>
    <xf numFmtId="192" fontId="5" fillId="0" borderId="4" xfId="0" applyNumberFormat="1" applyFont="1" applyFill="1" applyBorder="1" applyAlignment="1">
      <alignment horizontal="center" vertical="center" wrapText="1"/>
    </xf>
    <xf numFmtId="192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800" b="1" i="0" u="none" baseline="-25000">
                <a:latin typeface="Arial"/>
                <a:ea typeface="Arial"/>
                <a:cs typeface="Arial"/>
              </a:rPr>
              <a:t>x</a:t>
            </a:r>
          </a:p>
        </c:rich>
      </c:tx>
      <c:layout>
        <c:manualLayout>
          <c:xMode val="factor"/>
          <c:yMode val="factor"/>
          <c:x val="-0.04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5"/>
          <c:y val="0.2575"/>
          <c:w val="0.489"/>
          <c:h val="0.51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share!$A$3:$A$11</c:f>
              <c:strCache/>
            </c:strRef>
          </c:cat>
          <c:val>
            <c:numRef>
              <c:f>share!$B$3:$B$11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</a:t>
            </a:r>
          </a:p>
        </c:rich>
      </c:tx>
      <c:layout>
        <c:manualLayout>
          <c:xMode val="factor"/>
          <c:yMode val="factor"/>
          <c:x val="-0.04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75"/>
          <c:y val="0.181"/>
          <c:w val="0.47875"/>
          <c:h val="0.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 C Metal Production ; 8,0%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share!$A$25:$A$33</c:f>
              <c:strCache/>
            </c:strRef>
          </c:cat>
          <c:val>
            <c:numRef>
              <c:f>share!$B$25:$B$33</c:f>
              <c:numCache/>
            </c:numRef>
          </c:val>
        </c:ser>
        <c:firstSliceAng val="21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800" b="1" i="0" u="none" baseline="-25000">
                <a:latin typeface="Arial"/>
                <a:ea typeface="Arial"/>
                <a:cs typeface="Arial"/>
              </a:rPr>
              <a:t>x</a:t>
            </a:r>
          </a:p>
        </c:rich>
      </c:tx>
      <c:layout>
        <c:manualLayout>
          <c:xMode val="factor"/>
          <c:yMode val="factor"/>
          <c:x val="-0.03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075"/>
          <c:y val="0.25775"/>
          <c:w val="0.47975"/>
          <c:h val="0.52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share!$A$71:$A$79</c:f>
              <c:strCache/>
            </c:strRef>
          </c:cat>
          <c:val>
            <c:numRef>
              <c:f>share!$B$71:$B$79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NMVOC</a:t>
            </a:r>
          </a:p>
        </c:rich>
      </c:tx>
      <c:layout>
        <c:manualLayout>
          <c:xMode val="factor"/>
          <c:yMode val="factor"/>
          <c:x val="0.033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175"/>
          <c:y val="0.27125"/>
          <c:w val="0.5145"/>
          <c:h val="0.50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 D Other including products containing HMs and POPs; 15,7%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 A Paint Application; 15,5%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 C Chemical Products, Manufacture and Processing; 4,6%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 D Other Production; 3,6%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share!$A$45:$A$53</c:f>
              <c:strCache/>
            </c:strRef>
          </c:cat>
          <c:val>
            <c:numRef>
              <c:f>share!$B$45:$B$53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share!$A$45:$A$53</c:f>
              <c:strCache/>
            </c:strRef>
          </c:cat>
          <c:val>
            <c:numRef>
              <c:f>share!$B$71:$B$79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NH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</a:p>
        </c:rich>
      </c:tx>
      <c:layout>
        <c:manualLayout>
          <c:xMode val="factor"/>
          <c:yMode val="factor"/>
          <c:x val="0.022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75"/>
          <c:y val="0.31175"/>
          <c:w val="0.57675"/>
          <c:h val="0.55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4 B Manure Management (c); 68.98%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2 B Chemical Industry; 1.63%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6 B Waste water handling; 0.77%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share!$A$94:$A$99</c:f>
              <c:strCache/>
            </c:strRef>
          </c:cat>
          <c:val>
            <c:numRef>
              <c:f>share!$B$94:$B$99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share!$A$94:$A$99</c:f>
              <c:strCache/>
            </c:strRef>
          </c:cat>
          <c:val>
            <c:numRef>
              <c:f>share!$B$71:$B$79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PM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10</a:t>
            </a:r>
          </a:p>
        </c:rich>
      </c:tx>
      <c:layout>
        <c:manualLayout>
          <c:xMode val="factor"/>
          <c:yMode val="factor"/>
          <c:x val="0.032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75"/>
          <c:y val="0.31875"/>
          <c:w val="0.492"/>
          <c:h val="0.41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 A Mineral Products ; 11.0%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 B Manure Management; 5.6%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 C Metal Production ; 5.2%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share!$A$116:$A$124</c:f>
              <c:strCache/>
            </c:strRef>
          </c:cat>
          <c:val>
            <c:numRef>
              <c:f>share!$B$116:$B$124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share!$A$116:$A$124</c:f>
              <c:strCache/>
            </c:strRef>
          </c:cat>
          <c:val>
            <c:numRef>
              <c:f>share!$B$71:$B$79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PM</a:t>
            </a:r>
            <a:r>
              <a:rPr lang="en-US" cap="none" sz="875" b="1" i="0" u="none" baseline="-25000">
                <a:latin typeface="Arial"/>
                <a:ea typeface="Arial"/>
                <a:cs typeface="Arial"/>
              </a:rPr>
              <a:t>2.5</a:t>
            </a:r>
          </a:p>
        </c:rich>
      </c:tx>
      <c:layout>
        <c:manualLayout>
          <c:xMode val="factor"/>
          <c:yMode val="factor"/>
          <c:x val="-0.004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"/>
          <c:y val="0.279"/>
          <c:w val="0.47825"/>
          <c:h val="0.5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2 A Mineral Products;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1 A 4 c  Agriculture/ Forestry/ Fishing; 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2 C Metal Production ;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share!$A$140:$A$148</c:f>
              <c:strCache/>
            </c:strRef>
          </c:cat>
          <c:val>
            <c:numRef>
              <c:f>share!$B$140:$B$148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share!$A$140:$A$148</c:f>
              <c:strCache/>
            </c:strRef>
          </c:cat>
          <c:val>
            <c:numRef>
              <c:f>share!$B$71:$B$79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0.50125</cdr:y>
    </cdr:from>
    <cdr:to>
      <cdr:x>0.5215</cdr:x>
      <cdr:y>0.53725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1724025"/>
          <a:ext cx="762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0.5</cdr:y>
    </cdr:from>
    <cdr:to>
      <cdr:x>0.52075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1724025"/>
          <a:ext cx="666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0.498</cdr:y>
    </cdr:from>
    <cdr:to>
      <cdr:x>0.52125</cdr:x>
      <cdr:y>0.537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17526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19050</xdr:rowOff>
    </xdr:from>
    <xdr:to>
      <xdr:col>8</xdr:col>
      <xdr:colOff>495300</xdr:colOff>
      <xdr:row>20</xdr:row>
      <xdr:rowOff>104775</xdr:rowOff>
    </xdr:to>
    <xdr:graphicFrame>
      <xdr:nvGraphicFramePr>
        <xdr:cNvPr id="1" name="Chart 2"/>
        <xdr:cNvGraphicFramePr/>
      </xdr:nvGraphicFramePr>
      <xdr:xfrm>
        <a:off x="5295900" y="180975"/>
        <a:ext cx="35337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8</xdr:col>
      <xdr:colOff>428625</xdr:colOff>
      <xdr:row>43</xdr:row>
      <xdr:rowOff>0</xdr:rowOff>
    </xdr:to>
    <xdr:graphicFrame>
      <xdr:nvGraphicFramePr>
        <xdr:cNvPr id="2" name="Chart 3"/>
        <xdr:cNvGraphicFramePr/>
      </xdr:nvGraphicFramePr>
      <xdr:xfrm>
        <a:off x="5286375" y="3733800"/>
        <a:ext cx="34766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68</xdr:row>
      <xdr:rowOff>9525</xdr:rowOff>
    </xdr:from>
    <xdr:to>
      <xdr:col>8</xdr:col>
      <xdr:colOff>333375</xdr:colOff>
      <xdr:row>90</xdr:row>
      <xdr:rowOff>0</xdr:rowOff>
    </xdr:to>
    <xdr:graphicFrame>
      <xdr:nvGraphicFramePr>
        <xdr:cNvPr id="3" name="Chart 4"/>
        <xdr:cNvGraphicFramePr/>
      </xdr:nvGraphicFramePr>
      <xdr:xfrm>
        <a:off x="5305425" y="11049000"/>
        <a:ext cx="33623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43</xdr:row>
      <xdr:rowOff>19050</xdr:rowOff>
    </xdr:from>
    <xdr:to>
      <xdr:col>8</xdr:col>
      <xdr:colOff>428625</xdr:colOff>
      <xdr:row>61</xdr:row>
      <xdr:rowOff>57150</xdr:rowOff>
    </xdr:to>
    <xdr:graphicFrame>
      <xdr:nvGraphicFramePr>
        <xdr:cNvPr id="4" name="Chart 5"/>
        <xdr:cNvGraphicFramePr/>
      </xdr:nvGraphicFramePr>
      <xdr:xfrm>
        <a:off x="5295900" y="7000875"/>
        <a:ext cx="346710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92</xdr:row>
      <xdr:rowOff>19050</xdr:rowOff>
    </xdr:from>
    <xdr:to>
      <xdr:col>8</xdr:col>
      <xdr:colOff>419100</xdr:colOff>
      <xdr:row>113</xdr:row>
      <xdr:rowOff>66675</xdr:rowOff>
    </xdr:to>
    <xdr:graphicFrame>
      <xdr:nvGraphicFramePr>
        <xdr:cNvPr id="5" name="Chart 6"/>
        <xdr:cNvGraphicFramePr/>
      </xdr:nvGraphicFramePr>
      <xdr:xfrm>
        <a:off x="5286375" y="14830425"/>
        <a:ext cx="3467100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113</xdr:row>
      <xdr:rowOff>133350</xdr:rowOff>
    </xdr:from>
    <xdr:to>
      <xdr:col>8</xdr:col>
      <xdr:colOff>419100</xdr:colOff>
      <xdr:row>135</xdr:row>
      <xdr:rowOff>19050</xdr:rowOff>
    </xdr:to>
    <xdr:graphicFrame>
      <xdr:nvGraphicFramePr>
        <xdr:cNvPr id="6" name="Chart 7"/>
        <xdr:cNvGraphicFramePr/>
      </xdr:nvGraphicFramePr>
      <xdr:xfrm>
        <a:off x="5286375" y="18354675"/>
        <a:ext cx="3467100" cy="3457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219075</xdr:colOff>
      <xdr:row>138</xdr:row>
      <xdr:rowOff>9525</xdr:rowOff>
    </xdr:from>
    <xdr:to>
      <xdr:col>8</xdr:col>
      <xdr:colOff>742950</xdr:colOff>
      <xdr:row>159</xdr:row>
      <xdr:rowOff>123825</xdr:rowOff>
    </xdr:to>
    <xdr:graphicFrame>
      <xdr:nvGraphicFramePr>
        <xdr:cNvPr id="7" name="Chart 8"/>
        <xdr:cNvGraphicFramePr/>
      </xdr:nvGraphicFramePr>
      <xdr:xfrm>
        <a:off x="5276850" y="22288500"/>
        <a:ext cx="3800475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C08_CLRTAP_keysource2006-EU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C08_CLRTAP_keysource2006-EU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O"/>
      <sheetName val="NOx"/>
      <sheetName val="NMVOC"/>
      <sheetName val="SOx"/>
      <sheetName val="NH3"/>
      <sheetName val="PM 10"/>
      <sheetName val="PM 2.5"/>
      <sheetName val="Trend EU-27 Graphs"/>
      <sheetName val="Trend EU-27"/>
      <sheetName val="Tabel16"/>
      <sheetName val="pollutants per ks"/>
      <sheetName val="KS-Analysis2006 EU-27"/>
      <sheetName val="share"/>
      <sheetName val="EU27"/>
      <sheetName val="EU15"/>
      <sheetName val="EU12"/>
      <sheetName val="BG"/>
      <sheetName val="CY"/>
      <sheetName val="CZ"/>
      <sheetName val="EE"/>
      <sheetName val="HU"/>
      <sheetName val="LT"/>
      <sheetName val="LV"/>
      <sheetName val="MT"/>
      <sheetName val="PL"/>
      <sheetName val="RO"/>
      <sheetName val="SI"/>
      <sheetName val="SK"/>
    </sheetNames>
    <sheetDataSet>
      <sheetData sheetId="12">
        <row r="57">
          <cell r="B57" t="str">
            <v>1 A 3 b Road Transportation</v>
          </cell>
          <cell r="D57">
            <v>0.3942878698143631</v>
          </cell>
          <cell r="E57">
            <v>0.3942878698143631</v>
          </cell>
        </row>
        <row r="58">
          <cell r="B58" t="str">
            <v>1 A 1 a Public Electricity and Heat Production</v>
          </cell>
          <cell r="D58">
            <v>0.18719362547021975</v>
          </cell>
          <cell r="E58">
            <v>0.5814814952845828</v>
          </cell>
        </row>
        <row r="59">
          <cell r="B59" t="str">
            <v>1 A 2 Manufacturing Industries and Construction</v>
          </cell>
          <cell r="D59">
            <v>0.14139144019836472</v>
          </cell>
          <cell r="E59">
            <v>0.7228729354829475</v>
          </cell>
        </row>
        <row r="60">
          <cell r="B60" t="str">
            <v>1 A 4 c  Agriculture / Forestry / Fishing</v>
          </cell>
          <cell r="D60">
            <v>0.07270796189992682</v>
          </cell>
          <cell r="E60">
            <v>0.7955808973828743</v>
          </cell>
        </row>
        <row r="61">
          <cell r="B61" t="str">
            <v>1 A 4 b Residential</v>
          </cell>
          <cell r="D61">
            <v>0.0468229189414262</v>
          </cell>
          <cell r="E61">
            <v>0.8424038163243005</v>
          </cell>
        </row>
        <row r="62">
          <cell r="B62" t="str">
            <v>1 A 3 d ii National Navigation</v>
          </cell>
          <cell r="D62">
            <v>0.03668129292783611</v>
          </cell>
          <cell r="E62">
            <v>0.8790851092521366</v>
          </cell>
        </row>
        <row r="63">
          <cell r="B63" t="str">
            <v>1 A 4 a Commercial / Institutional</v>
          </cell>
          <cell r="D63">
            <v>0.018629152345247472</v>
          </cell>
          <cell r="E63">
            <v>0.897714261597384</v>
          </cell>
        </row>
        <row r="64">
          <cell r="B64" t="str">
            <v>1 A 1 b Petroleum refining</v>
          </cell>
          <cell r="D64">
            <v>0.015449526915482601</v>
          </cell>
          <cell r="E64">
            <v>0.9131637885128666</v>
          </cell>
        </row>
        <row r="65">
          <cell r="B65" t="str">
            <v>4 D 1 Direct Soil Emission</v>
          </cell>
          <cell r="D65">
            <v>0.014995706673148878</v>
          </cell>
          <cell r="E65">
            <v>0.9281594951860155</v>
          </cell>
        </row>
        <row r="66">
          <cell r="B66" t="str">
            <v>1 A 3 c Railways</v>
          </cell>
          <cell r="D66">
            <v>0.011747638097917875</v>
          </cell>
          <cell r="E66">
            <v>0.9399071332839334</v>
          </cell>
        </row>
        <row r="67">
          <cell r="B67" t="str">
            <v>1 A 1 c Manufacture of Solid Fuels and Other Energy Industries</v>
          </cell>
          <cell r="D67">
            <v>0.011008064140740409</v>
          </cell>
          <cell r="E67">
            <v>0.9509151974246738</v>
          </cell>
        </row>
        <row r="101">
          <cell r="B101" t="str">
            <v>1 A 3 b Road Transportation</v>
          </cell>
          <cell r="D101">
            <v>0.3635255328505723</v>
          </cell>
          <cell r="E101">
            <v>0.3635255328505723</v>
          </cell>
        </row>
        <row r="102">
          <cell r="B102" t="str">
            <v>1 A 4 b Residential</v>
          </cell>
          <cell r="D102">
            <v>0.2852743504502462</v>
          </cell>
          <cell r="E102">
            <v>0.6487998833008185</v>
          </cell>
        </row>
        <row r="103">
          <cell r="B103" t="str">
            <v>1 A 2 Manufacturing Industries and Construction</v>
          </cell>
          <cell r="D103">
            <v>0.12591762671287549</v>
          </cell>
          <cell r="E103">
            <v>0.774717510013694</v>
          </cell>
        </row>
        <row r="104">
          <cell r="B104" t="str">
            <v>2 C METAL PRODUCTION </v>
          </cell>
          <cell r="D104">
            <v>0.07966211971045468</v>
          </cell>
          <cell r="E104">
            <v>0.8543796297241487</v>
          </cell>
        </row>
        <row r="105">
          <cell r="B105" t="str">
            <v>1 A 4 c  Agriculture / Forestry / Fishing</v>
          </cell>
          <cell r="D105">
            <v>0.038790752396945356</v>
          </cell>
          <cell r="E105">
            <v>0.8931703821210941</v>
          </cell>
        </row>
        <row r="106">
          <cell r="B106" t="str">
            <v>6 C WASTE INCINERATION (e)</v>
          </cell>
          <cell r="D106">
            <v>0.01933509393464735</v>
          </cell>
          <cell r="E106">
            <v>0.9125054760557415</v>
          </cell>
        </row>
        <row r="107">
          <cell r="B107" t="str">
            <v>1 A 3 d ii National Navigation</v>
          </cell>
          <cell r="D107">
            <v>0.016629706057458154</v>
          </cell>
          <cell r="E107">
            <v>0.9291351821131997</v>
          </cell>
        </row>
        <row r="108">
          <cell r="B108" t="str">
            <v>1 A 1 a Public Electricity and Heat Production</v>
          </cell>
          <cell r="D108">
            <v>0.015974106325281835</v>
          </cell>
          <cell r="E108">
            <v>0.9451092884384815</v>
          </cell>
        </row>
        <row r="109">
          <cell r="B109" t="str">
            <v>4 F FIELD BURNING OF AGRICULTURAL WASTES</v>
          </cell>
          <cell r="D109">
            <v>0.011560024935564175</v>
          </cell>
          <cell r="E109">
            <v>0.9566693133740457</v>
          </cell>
        </row>
        <row r="144">
          <cell r="B144" t="str">
            <v>1 A 3 b Road Transportation</v>
          </cell>
          <cell r="D144">
            <v>0.178647854168459</v>
          </cell>
          <cell r="E144">
            <v>0.178647854168459</v>
          </cell>
        </row>
        <row r="145">
          <cell r="B145" t="str">
            <v>3 D OTHER including products containing HMs and POPs (Please specify in a covering note)</v>
          </cell>
          <cell r="D145">
            <v>0.15684866280095458</v>
          </cell>
          <cell r="E145">
            <v>0.33549651696941357</v>
          </cell>
        </row>
        <row r="146">
          <cell r="B146" t="str">
            <v>3 A PAINT APPLICATION</v>
          </cell>
          <cell r="D146">
            <v>0.1553247311790618</v>
          </cell>
          <cell r="E146">
            <v>0.4908212481484754</v>
          </cell>
        </row>
        <row r="147">
          <cell r="B147" t="str">
            <v>1 A 4 b Residential</v>
          </cell>
          <cell r="D147">
            <v>0.10239832484001193</v>
          </cell>
          <cell r="E147">
            <v>0.5932195729884873</v>
          </cell>
        </row>
        <row r="148">
          <cell r="B148" t="str">
            <v>1 B 2 Oil and natural gas</v>
          </cell>
          <cell r="D148">
            <v>0.07063022008086572</v>
          </cell>
          <cell r="E148">
            <v>0.663849793069353</v>
          </cell>
        </row>
        <row r="149">
          <cell r="B149" t="str">
            <v>3 C CHEMICAL PRODUCTS, MANUFACTURE AND PROCESSING</v>
          </cell>
          <cell r="D149">
            <v>0.0460636209572189</v>
          </cell>
          <cell r="E149">
            <v>0.7099134140265719</v>
          </cell>
        </row>
        <row r="150">
          <cell r="B150" t="str">
            <v>2 D OTHER  PRODUCTION (b)</v>
          </cell>
          <cell r="D150">
            <v>0.03649020917083433</v>
          </cell>
          <cell r="E150">
            <v>0.7464036231974063</v>
          </cell>
        </row>
        <row r="151">
          <cell r="B151" t="str">
            <v>7 OTHER</v>
          </cell>
          <cell r="D151">
            <v>0.033136952371538804</v>
          </cell>
          <cell r="E151">
            <v>0.7795405755689451</v>
          </cell>
        </row>
        <row r="152">
          <cell r="B152" t="str">
            <v>4 D 1 Direct Soil Emission</v>
          </cell>
          <cell r="D152">
            <v>0.03039900403174191</v>
          </cell>
          <cell r="E152">
            <v>0.809939579600687</v>
          </cell>
        </row>
        <row r="153">
          <cell r="B153" t="str">
            <v>4 B MANURE MANAGEMENT (c)</v>
          </cell>
          <cell r="D153">
            <v>0.027533717303365235</v>
          </cell>
          <cell r="E153">
            <v>0.8374732969040521</v>
          </cell>
        </row>
        <row r="154">
          <cell r="B154" t="str">
            <v>3 B DEGREASING AND DRY CLEANING</v>
          </cell>
          <cell r="D154">
            <v>0.024986341128236684</v>
          </cell>
          <cell r="E154">
            <v>0.8624596380322889</v>
          </cell>
        </row>
        <row r="155">
          <cell r="B155" t="str">
            <v>1 A 4 c  Agriculture / Forestry / Fishing</v>
          </cell>
          <cell r="D155">
            <v>0.020683132572388168</v>
          </cell>
          <cell r="E155">
            <v>0.883142770604677</v>
          </cell>
        </row>
        <row r="156">
          <cell r="B156" t="str">
            <v>1 A 3 d ii National Navigation</v>
          </cell>
          <cell r="D156">
            <v>0.020243398144238225</v>
          </cell>
          <cell r="E156">
            <v>0.9033861687489153</v>
          </cell>
        </row>
        <row r="157">
          <cell r="B157" t="str">
            <v>2 B CHEMICAL INDUSTRY</v>
          </cell>
          <cell r="D157">
            <v>0.01932157171414203</v>
          </cell>
          <cell r="E157">
            <v>0.9227077404630574</v>
          </cell>
        </row>
        <row r="158">
          <cell r="B158" t="str">
            <v>1 A 2 Manufacturing Industries and Construction</v>
          </cell>
          <cell r="D158">
            <v>0.017966409567856265</v>
          </cell>
          <cell r="E158">
            <v>0.9406741500309136</v>
          </cell>
        </row>
        <row r="159">
          <cell r="B159" t="str">
            <v>2 A MINERAL PRODUCTS (b)</v>
          </cell>
          <cell r="D159">
            <v>0.014088957427936312</v>
          </cell>
          <cell r="E159">
            <v>0.95476310745885</v>
          </cell>
        </row>
        <row r="187">
          <cell r="B187" t="str">
            <v>1 A 1 a Public Electricity and Heat Production</v>
          </cell>
          <cell r="D187">
            <v>0.5835503016923519</v>
          </cell>
          <cell r="E187">
            <v>0.5835503016923519</v>
          </cell>
        </row>
        <row r="188">
          <cell r="B188" t="str">
            <v>1 A 2 Manufacturing Industries and Construction</v>
          </cell>
          <cell r="D188">
            <v>0.14254967074541636</v>
          </cell>
          <cell r="E188">
            <v>0.7260999724377682</v>
          </cell>
        </row>
        <row r="189">
          <cell r="B189" t="str">
            <v>1 A 4 b Residential</v>
          </cell>
          <cell r="D189">
            <v>0.06323161229003799</v>
          </cell>
          <cell r="E189">
            <v>0.7893315847278062</v>
          </cell>
        </row>
        <row r="190">
          <cell r="B190" t="str">
            <v>1 A 1 b Petroleum refining</v>
          </cell>
          <cell r="D190">
            <v>0.06318378315158621</v>
          </cell>
          <cell r="E190">
            <v>0.8525153678793924</v>
          </cell>
        </row>
        <row r="191">
          <cell r="B191" t="str">
            <v>1 B 2 Oil and natural gas</v>
          </cell>
          <cell r="D191">
            <v>0.02683810976767665</v>
          </cell>
          <cell r="E191">
            <v>0.8793534776470691</v>
          </cell>
        </row>
        <row r="192">
          <cell r="B192" t="str">
            <v>1 A 3 d ii National Navigation</v>
          </cell>
          <cell r="D192">
            <v>0.024216209877651385</v>
          </cell>
          <cell r="E192">
            <v>0.9035696875247204</v>
          </cell>
        </row>
        <row r="193">
          <cell r="B193" t="str">
            <v>1 A 4 a Commercial / Institutional</v>
          </cell>
          <cell r="D193">
            <v>0.014774226273210879</v>
          </cell>
          <cell r="E193">
            <v>0.9183439137979313</v>
          </cell>
        </row>
        <row r="194">
          <cell r="B194" t="str">
            <v>2 B CHEMICAL INDUSTRY</v>
          </cell>
          <cell r="D194">
            <v>0.01320454633258542</v>
          </cell>
          <cell r="E194">
            <v>0.9315484601305167</v>
          </cell>
        </row>
        <row r="195">
          <cell r="B195" t="str">
            <v>2 C METAL PRODUCTION </v>
          </cell>
          <cell r="D195">
            <v>0.012376861545500786</v>
          </cell>
          <cell r="E195">
            <v>0.9439253216760175</v>
          </cell>
        </row>
        <row r="196">
          <cell r="B196" t="str">
            <v>1 A 1 c Manufacture of Solid Fuels and Other Energy Industries</v>
          </cell>
          <cell r="D196">
            <v>0.012328445878896428</v>
          </cell>
          <cell r="E196">
            <v>0.956253767554914</v>
          </cell>
        </row>
        <row r="230">
          <cell r="B230" t="str">
            <v>4 B MANURE MANAGEMENT (c)</v>
          </cell>
          <cell r="D230">
            <v>0.6898110275257329</v>
          </cell>
          <cell r="E230">
            <v>0.6898110275257329</v>
          </cell>
        </row>
        <row r="231">
          <cell r="B231" t="str">
            <v>4 D 1 Direct Soil Emission</v>
          </cell>
          <cell r="D231">
            <v>0.2236335597069842</v>
          </cell>
          <cell r="E231">
            <v>0.913444587232717</v>
          </cell>
        </row>
        <row r="232">
          <cell r="B232" t="str">
            <v>1 A 3 b Road Transportation</v>
          </cell>
          <cell r="D232">
            <v>0.017143784986293747</v>
          </cell>
          <cell r="E232">
            <v>0.9305883722190108</v>
          </cell>
        </row>
        <row r="233">
          <cell r="B233" t="str">
            <v>2 B CHEMICAL INDUSTRY</v>
          </cell>
          <cell r="D233">
            <v>0.016335847030367206</v>
          </cell>
          <cell r="E233">
            <v>0.946924219249378</v>
          </cell>
        </row>
        <row r="234">
          <cell r="B234" t="str">
            <v>6 B WASTE-WATER HANDLING</v>
          </cell>
          <cell r="D234">
            <v>0.007729860647941785</v>
          </cell>
          <cell r="E234">
            <v>0.9546540798973198</v>
          </cell>
        </row>
        <row r="280">
          <cell r="B280" t="str">
            <v>1 A 4 b Residential</v>
          </cell>
          <cell r="D280">
            <v>0.21720973420971582</v>
          </cell>
          <cell r="E280">
            <v>0.21720973420971582</v>
          </cell>
        </row>
        <row r="281">
          <cell r="B281" t="str">
            <v>1 A 3 b Road Transportation</v>
          </cell>
          <cell r="D281">
            <v>0.15909906244436636</v>
          </cell>
          <cell r="E281">
            <v>0.3763087966540822</v>
          </cell>
        </row>
        <row r="282">
          <cell r="B282" t="str">
            <v>2 A MINERAL PRODUCTS (b)</v>
          </cell>
          <cell r="D282">
            <v>0.1103157191883764</v>
          </cell>
          <cell r="E282">
            <v>0.4866245158424586</v>
          </cell>
        </row>
        <row r="283">
          <cell r="B283" t="str">
            <v>1 A 2 Manufacturing Industries and Construction</v>
          </cell>
          <cell r="D283">
            <v>0.09113491524247917</v>
          </cell>
          <cell r="E283">
            <v>0.5777594310849378</v>
          </cell>
        </row>
        <row r="284">
          <cell r="B284" t="str">
            <v>4 D 1 Direct Soil Emission</v>
          </cell>
          <cell r="D284">
            <v>0.06917966843224937</v>
          </cell>
          <cell r="E284">
            <v>0.6469390995171871</v>
          </cell>
        </row>
        <row r="285">
          <cell r="B285" t="str">
            <v>4 B MANURE MANAGEMENT (c)</v>
          </cell>
          <cell r="D285">
            <v>0.05633851641465106</v>
          </cell>
          <cell r="E285">
            <v>0.7032776159318381</v>
          </cell>
        </row>
        <row r="286">
          <cell r="B286" t="str">
            <v>2 C METAL PRODUCTION </v>
          </cell>
          <cell r="D286">
            <v>0.052336782186081086</v>
          </cell>
          <cell r="E286">
            <v>0.7556143981179192</v>
          </cell>
        </row>
        <row r="287">
          <cell r="B287" t="str">
            <v>1 A 4 c  Agriculture / Forestry / Fishing</v>
          </cell>
          <cell r="D287">
            <v>0.05099301262409122</v>
          </cell>
          <cell r="E287">
            <v>0.8066074107420104</v>
          </cell>
        </row>
        <row r="288">
          <cell r="B288" t="str">
            <v>1 A 1 a Public Electricity and Heat Production</v>
          </cell>
          <cell r="D288">
            <v>0.046469281038770065</v>
          </cell>
          <cell r="E288">
            <v>0.8530766917807804</v>
          </cell>
        </row>
        <row r="289">
          <cell r="B289" t="str">
            <v>2 G OTHER (Please specify in a covering note)</v>
          </cell>
          <cell r="D289">
            <v>0.03490491164163369</v>
          </cell>
          <cell r="E289">
            <v>0.8879816034224141</v>
          </cell>
        </row>
        <row r="290">
          <cell r="B290" t="str">
            <v>2 D OTHER  PRODUCTION (b)</v>
          </cell>
          <cell r="D290">
            <v>0.014790427176787059</v>
          </cell>
          <cell r="E290">
            <v>0.9027720305992011</v>
          </cell>
        </row>
        <row r="291">
          <cell r="B291" t="str">
            <v>1 A 3 d ii National Navigation</v>
          </cell>
          <cell r="D291">
            <v>0.013991646579344078</v>
          </cell>
          <cell r="E291">
            <v>0.9167636771785451</v>
          </cell>
        </row>
        <row r="292">
          <cell r="B292" t="str">
            <v>6 C WASTE INCINERATION (e)</v>
          </cell>
          <cell r="D292">
            <v>0.012578565448734393</v>
          </cell>
          <cell r="E292">
            <v>0.9293422426272795</v>
          </cell>
        </row>
        <row r="293">
          <cell r="B293" t="str">
            <v>3 D OTHER including products containing HMs and POPs (Please specify in a covering note)</v>
          </cell>
          <cell r="D293">
            <v>0.009958201705379062</v>
          </cell>
          <cell r="E293">
            <v>0.9393004443326586</v>
          </cell>
        </row>
        <row r="294">
          <cell r="B294" t="str">
            <v>1 A 4 a Commercial / Institutional</v>
          </cell>
          <cell r="D294">
            <v>0.00880168666629167</v>
          </cell>
          <cell r="E294">
            <v>0.9481021309989502</v>
          </cell>
        </row>
        <row r="295">
          <cell r="B295" t="str">
            <v>1 A 1 b Petroleum refining</v>
          </cell>
          <cell r="D295">
            <v>0.008720483076451768</v>
          </cell>
          <cell r="E295">
            <v>0.956822614075402</v>
          </cell>
        </row>
        <row r="324">
          <cell r="B324" t="str">
            <v>1 A 4 b Residential</v>
          </cell>
          <cell r="D324">
            <v>0.2956131473356831</v>
          </cell>
          <cell r="E324">
            <v>0.2956131473356831</v>
          </cell>
        </row>
        <row r="325">
          <cell r="B325" t="str">
            <v>1 A 3 b Road Transportation</v>
          </cell>
          <cell r="D325">
            <v>0.17782026961143121</v>
          </cell>
          <cell r="E325">
            <v>0.4734334169471143</v>
          </cell>
        </row>
        <row r="326">
          <cell r="B326" t="str">
            <v>1 A 2 Manufacturing Industries and Construction</v>
          </cell>
          <cell r="D326">
            <v>0.11098128350262598</v>
          </cell>
          <cell r="E326">
            <v>0.5844147004497403</v>
          </cell>
        </row>
        <row r="327">
          <cell r="B327" t="str">
            <v>2 A MINERAL PRODUCTS (b)</v>
          </cell>
          <cell r="D327">
            <v>0.07449064423325061</v>
          </cell>
          <cell r="E327">
            <v>0.6589053446829909</v>
          </cell>
        </row>
        <row r="328">
          <cell r="B328" t="str">
            <v>1 A 4 c  Agriculture / Forestry / Fishing</v>
          </cell>
          <cell r="D328">
            <v>0.06361607426747085</v>
          </cell>
          <cell r="E328">
            <v>0.7225214189504617</v>
          </cell>
        </row>
        <row r="329">
          <cell r="B329" t="str">
            <v>2 C METAL PRODUCTION </v>
          </cell>
          <cell r="D329">
            <v>0.04696837428675105</v>
          </cell>
          <cell r="E329">
            <v>0.7694897932372128</v>
          </cell>
        </row>
        <row r="330">
          <cell r="B330" t="str">
            <v>1 A 1 a Public Electricity and Heat Production</v>
          </cell>
          <cell r="D330">
            <v>0.04161723587737311</v>
          </cell>
          <cell r="E330">
            <v>0.8111070291145859</v>
          </cell>
        </row>
        <row r="331">
          <cell r="B331" t="str">
            <v>4 D 1 Direct Soil Emission</v>
          </cell>
          <cell r="D331">
            <v>0.023233902190083033</v>
          </cell>
          <cell r="E331">
            <v>0.8343409313046689</v>
          </cell>
        </row>
        <row r="332">
          <cell r="B332" t="str">
            <v>2 G OTHER (Please specify in a covering note)</v>
          </cell>
          <cell r="D332">
            <v>0.022905210928724502</v>
          </cell>
          <cell r="E332">
            <v>0.8572461422333935</v>
          </cell>
        </row>
        <row r="333">
          <cell r="B333" t="str">
            <v>1 A 3 d ii National Navigation</v>
          </cell>
          <cell r="D333">
            <v>0.019743587897739084</v>
          </cell>
          <cell r="E333">
            <v>0.8769897301311326</v>
          </cell>
        </row>
        <row r="334">
          <cell r="B334" t="str">
            <v>4 B MANURE MANAGEMENT (c)</v>
          </cell>
          <cell r="D334">
            <v>0.01712280283490658</v>
          </cell>
          <cell r="E334">
            <v>0.8941125329660391</v>
          </cell>
        </row>
        <row r="335">
          <cell r="B335" t="str">
            <v>6 C WASTE INCINERATION (e)</v>
          </cell>
          <cell r="D335">
            <v>0.016361324483118188</v>
          </cell>
          <cell r="E335">
            <v>0.9104738574491573</v>
          </cell>
        </row>
        <row r="336">
          <cell r="B336" t="str">
            <v>3 D OTHER including products containing HMs and POPs (Please specify in a covering note)</v>
          </cell>
          <cell r="D336">
            <v>0.013670619611938136</v>
          </cell>
          <cell r="E336">
            <v>0.9241444770610955</v>
          </cell>
        </row>
        <row r="337">
          <cell r="B337" t="str">
            <v>2 D OTHER  PRODUCTION (b)</v>
          </cell>
          <cell r="D337">
            <v>0.013066839571475305</v>
          </cell>
          <cell r="E337">
            <v>0.9372113166325707</v>
          </cell>
        </row>
        <row r="338">
          <cell r="B338" t="str">
            <v>1 A 4 a Commercial / Institutional</v>
          </cell>
          <cell r="D338">
            <v>0.011530102470812507</v>
          </cell>
          <cell r="E338">
            <v>0.9487414191033833</v>
          </cell>
        </row>
        <row r="339">
          <cell r="B339" t="str">
            <v>1 A 1 b Petroleum refining</v>
          </cell>
          <cell r="D339">
            <v>0.009775892193154157</v>
          </cell>
          <cell r="E339">
            <v>0.9585173112965374</v>
          </cell>
        </row>
      </sheetData>
      <sheetData sheetId="14">
        <row r="25">
          <cell r="L25" t="str">
            <v>NE</v>
          </cell>
        </row>
        <row r="1837">
          <cell r="A1837" t="str">
            <v>1 A 1 a</v>
          </cell>
          <cell r="C1837" t="str">
            <v>1 A 1 a Public Electricity and Heat Production</v>
          </cell>
          <cell r="E1837">
            <v>2096.3096577818433</v>
          </cell>
          <cell r="F1837">
            <v>482.4181758691421</v>
          </cell>
          <cell r="G1837">
            <v>78.55054923255445</v>
          </cell>
          <cell r="H1837">
            <v>4636.825128943265</v>
          </cell>
          <cell r="I1837">
            <v>4.498991356681397</v>
          </cell>
          <cell r="K1837">
            <v>72.26894938871162</v>
          </cell>
          <cell r="L1837">
            <v>43.46227421610864</v>
          </cell>
        </row>
        <row r="1838">
          <cell r="A1838" t="str">
            <v>1 A 1 b</v>
          </cell>
          <cell r="C1838" t="str">
            <v>1 A 1 b Petroleum refining</v>
          </cell>
          <cell r="E1838">
            <v>173.01332991298406</v>
          </cell>
          <cell r="F1838">
            <v>37.7056728960074</v>
          </cell>
          <cell r="G1838">
            <v>6.005037201727028</v>
          </cell>
          <cell r="H1838">
            <v>502.0512415285017</v>
          </cell>
          <cell r="I1838">
            <v>0.8782227378802544</v>
          </cell>
          <cell r="K1838">
            <v>13.562080927643494</v>
          </cell>
          <cell r="L1838">
            <v>10.209291853450225</v>
          </cell>
        </row>
        <row r="1839">
          <cell r="A1839" t="str">
            <v>1 A 1 c</v>
          </cell>
          <cell r="C1839" t="str">
            <v>1 A 1 c Manufacture of Solid Fuels and Other Energy Industries</v>
          </cell>
          <cell r="E1839">
            <v>123.27509077165273</v>
          </cell>
          <cell r="F1839">
            <v>95.98212097740388</v>
          </cell>
          <cell r="G1839">
            <v>7.580374196872343</v>
          </cell>
          <cell r="H1839">
            <v>97.9604457170195</v>
          </cell>
          <cell r="I1839">
            <v>0.25002314909664236</v>
          </cell>
          <cell r="K1839">
            <v>3.0574278152714363</v>
          </cell>
          <cell r="L1839">
            <v>2.177435223335812</v>
          </cell>
        </row>
        <row r="1840">
          <cell r="A1840" t="str">
            <v>1 A 2   </v>
          </cell>
          <cell r="C1840" t="str">
            <v>1 A 2 Manufacturing Industries and Construction</v>
          </cell>
          <cell r="E1840">
            <v>1583.3885415220486</v>
          </cell>
          <cell r="F1840">
            <v>3802.7136261424143</v>
          </cell>
          <cell r="G1840">
            <v>168.73094545058902</v>
          </cell>
          <cell r="H1840">
            <v>1132.6836667173948</v>
          </cell>
          <cell r="I1840">
            <v>5.279083654614432</v>
          </cell>
          <cell r="K1840">
            <v>141.7328701881197</v>
          </cell>
          <cell r="L1840">
            <v>115.90147386672824</v>
          </cell>
        </row>
        <row r="1847">
          <cell r="A1847" t="str">
            <v>1 A 3 a ii (i)</v>
          </cell>
          <cell r="C1847" t="str">
            <v>1 A 3 a ii (i) Civil Aviation (Domestic, LTO)</v>
          </cell>
          <cell r="E1847">
            <v>41.56548323650141</v>
          </cell>
          <cell r="F1847">
            <v>87.52037127680642</v>
          </cell>
          <cell r="G1847">
            <v>7.212978317432591</v>
          </cell>
          <cell r="H1847">
            <v>2.3252113789191378</v>
          </cell>
          <cell r="I1847">
            <v>0.289171653187179</v>
          </cell>
          <cell r="K1847">
            <v>0.5615619127177117</v>
          </cell>
          <cell r="L1847">
            <v>0.4421810239958574</v>
          </cell>
        </row>
        <row r="1848">
          <cell r="A1848" t="str">
            <v>1 A 3 a ii (ii)</v>
          </cell>
          <cell r="C1848" t="str">
            <v>1 A 3 a ii (ii) Civil Aviation (Domestic, Cruise)</v>
          </cell>
          <cell r="E1848">
            <v>48.491945715903334</v>
          </cell>
          <cell r="F1848">
            <v>23.899322776549226</v>
          </cell>
          <cell r="G1848">
            <v>2.7421053726499904</v>
          </cell>
          <cell r="H1848">
            <v>4.286437111294968</v>
          </cell>
          <cell r="I1848">
            <v>0.00033680746999633477</v>
          </cell>
          <cell r="K1848">
            <v>1.06804674199351</v>
          </cell>
          <cell r="L1848">
            <v>0.6129297062536809</v>
          </cell>
        </row>
        <row r="1849">
          <cell r="A1849" t="str">
            <v>1 A 3 b </v>
          </cell>
          <cell r="C1849" t="str">
            <v>1 A 3 b Road Transportation</v>
          </cell>
          <cell r="E1849">
            <v>4415.478718155247</v>
          </cell>
          <cell r="F1849">
            <v>10978.474843508147</v>
          </cell>
          <cell r="G1849">
            <v>1677.7654557365033</v>
          </cell>
          <cell r="H1849">
            <v>31.54562685709702</v>
          </cell>
          <cell r="I1849">
            <v>68.59249810790934</v>
          </cell>
          <cell r="K1849">
            <v>247.4306000557762</v>
          </cell>
          <cell r="L1849">
            <v>185.70366714903068</v>
          </cell>
        </row>
        <row r="1857">
          <cell r="A1857" t="str">
            <v>1 A 3 c </v>
          </cell>
          <cell r="C1857" t="str">
            <v>1 A 3 c Railways</v>
          </cell>
          <cell r="E1857">
            <v>131.55729602934034</v>
          </cell>
          <cell r="F1857">
            <v>38.36807213416141</v>
          </cell>
          <cell r="G1857">
            <v>14.0218893239506</v>
          </cell>
          <cell r="H1857">
            <v>8.130397897867404</v>
          </cell>
          <cell r="I1857">
            <v>0.015654535961858274</v>
          </cell>
          <cell r="K1857">
            <v>7.583869391998663</v>
          </cell>
          <cell r="L1857">
            <v>5.221275929782174</v>
          </cell>
        </row>
        <row r="1858">
          <cell r="A1858" t="str">
            <v>1 A 3 d ii</v>
          </cell>
          <cell r="C1858" t="str">
            <v>1 A 3 d ii National Navigation</v>
          </cell>
          <cell r="E1858">
            <v>410.7797390610439</v>
          </cell>
          <cell r="F1858">
            <v>502.21729454636295</v>
          </cell>
          <cell r="G1858">
            <v>190.11520889076402</v>
          </cell>
          <cell r="H1858">
            <v>192.41928272989816</v>
          </cell>
          <cell r="I1858">
            <v>0.03697778961885453</v>
          </cell>
          <cell r="K1858">
            <v>21.759785731647728</v>
          </cell>
          <cell r="L1858">
            <v>20.618890542125634</v>
          </cell>
        </row>
        <row r="1859">
          <cell r="A1859" t="str">
            <v>1 A 3 e </v>
          </cell>
          <cell r="C1859" t="str">
            <v>1 A 3 e Other (Please specify in a covering note)</v>
          </cell>
          <cell r="E1859">
            <v>99.1902978965307</v>
          </cell>
          <cell r="F1859">
            <v>205.14169572389278</v>
          </cell>
          <cell r="G1859">
            <v>28.481075979316138</v>
          </cell>
          <cell r="H1859">
            <v>34.74596781087292</v>
          </cell>
          <cell r="I1859">
            <v>0.17549770610570714</v>
          </cell>
          <cell r="K1859">
            <v>4.766013905930221</v>
          </cell>
          <cell r="L1859">
            <v>4.1684608747457</v>
          </cell>
        </row>
        <row r="1862">
          <cell r="A1862" t="str">
            <v>1 A 4 a </v>
          </cell>
          <cell r="C1862" t="str">
            <v>1 A 4 a Commercial / Institutional</v>
          </cell>
          <cell r="E1862">
            <v>208.62073630730725</v>
          </cell>
          <cell r="F1862">
            <v>261.23235076703907</v>
          </cell>
          <cell r="G1862">
            <v>43.763783907020745</v>
          </cell>
          <cell r="H1862">
            <v>117.3943419198747</v>
          </cell>
          <cell r="I1862">
            <v>0.9623836156149734</v>
          </cell>
          <cell r="K1862">
            <v>13.688368616911282</v>
          </cell>
          <cell r="L1862">
            <v>12.041272438248152</v>
          </cell>
        </row>
        <row r="1863">
          <cell r="A1863" t="str">
            <v>1 A 4 b </v>
          </cell>
          <cell r="C1863" t="str">
            <v>1 A 4 b Residential</v>
          </cell>
          <cell r="E1863">
            <v>524.3519213642426</v>
          </cell>
          <cell r="F1863">
            <v>8615.288327501105</v>
          </cell>
          <cell r="G1863">
            <v>961.6705050364337</v>
          </cell>
          <cell r="H1863">
            <v>502.43128648850893</v>
          </cell>
          <cell r="I1863">
            <v>5.333230618492363</v>
          </cell>
          <cell r="K1863">
            <v>337.80422114215116</v>
          </cell>
          <cell r="L1863">
            <v>308.71871714997127</v>
          </cell>
        </row>
        <row r="1866">
          <cell r="A1866" t="str">
            <v>1 A 4 c </v>
          </cell>
          <cell r="C1866" t="str">
            <v>1 A 4 c  Agriculture / Forestry / Fishing</v>
          </cell>
          <cell r="E1866">
            <v>814.2285953679486</v>
          </cell>
          <cell r="F1866">
            <v>1171.48112269096</v>
          </cell>
          <cell r="G1866">
            <v>194.24496033212378</v>
          </cell>
          <cell r="H1866">
            <v>94.76874147834553</v>
          </cell>
          <cell r="I1866">
            <v>0.45397031380098735</v>
          </cell>
          <cell r="K1866">
            <v>79.3042493046912</v>
          </cell>
          <cell r="L1866">
            <v>66.43639843145853</v>
          </cell>
        </row>
        <row r="1870">
          <cell r="A1870" t="str">
            <v>1 A 5 a </v>
          </cell>
          <cell r="C1870" t="str">
            <v>1 A 5 a Other, Stationary (including Military)</v>
          </cell>
          <cell r="E1870">
            <v>2.116990192867498</v>
          </cell>
          <cell r="F1870">
            <v>2.3235356624474113</v>
          </cell>
          <cell r="G1870">
            <v>0.5239002364159632</v>
          </cell>
          <cell r="H1870">
            <v>1.4897349823482302</v>
          </cell>
          <cell r="I1870">
            <v>0.07768509574308605</v>
          </cell>
          <cell r="K1870">
            <v>0.22145571024697416</v>
          </cell>
          <cell r="L1870">
            <v>0.132434245714238</v>
          </cell>
        </row>
        <row r="1871">
          <cell r="A1871" t="str">
            <v>1 A 5 b </v>
          </cell>
          <cell r="C1871" t="str">
            <v>1 A 5 b Other, Mobile (Including military)</v>
          </cell>
          <cell r="E1871">
            <v>44.035337957721744</v>
          </cell>
          <cell r="F1871">
            <v>94.45518552316774</v>
          </cell>
          <cell r="G1871">
            <v>7.914704479715787</v>
          </cell>
          <cell r="H1871">
            <v>5.547395657345379</v>
          </cell>
          <cell r="I1871">
            <v>0.04615049808295568</v>
          </cell>
          <cell r="K1871">
            <v>1.1667470026562667</v>
          </cell>
          <cell r="L1871">
            <v>1.115366657090859</v>
          </cell>
        </row>
        <row r="1872">
          <cell r="A1872" t="str">
            <v>1B1</v>
          </cell>
          <cell r="C1872" t="str">
            <v>1B1 Fugitive Emissions from Solid Fuels</v>
          </cell>
          <cell r="E1872">
            <v>1.2328716248024034</v>
          </cell>
          <cell r="F1872">
            <v>24.751835852902165</v>
          </cell>
          <cell r="G1872">
            <v>22.377636935517714</v>
          </cell>
          <cell r="H1872">
            <v>8.405687288935496</v>
          </cell>
          <cell r="I1872">
            <v>0.7607324684541326</v>
          </cell>
          <cell r="K1872">
            <v>11.844638744936423</v>
          </cell>
          <cell r="L1872">
            <v>6.755228849369718</v>
          </cell>
        </row>
        <row r="1876">
          <cell r="A1876" t="str">
            <v>1 B 2 </v>
          </cell>
          <cell r="C1876" t="str">
            <v>1 B 2 Oil and natural gas</v>
          </cell>
          <cell r="E1876">
            <v>29.09722691260872</v>
          </cell>
          <cell r="F1876">
            <v>90.42071217632059</v>
          </cell>
          <cell r="G1876">
            <v>663.3213924360981</v>
          </cell>
          <cell r="H1876">
            <v>213.2526046567062</v>
          </cell>
          <cell r="I1876">
            <v>0.08556814678061382</v>
          </cell>
          <cell r="K1876">
            <v>3.6494875809027976</v>
          </cell>
          <cell r="L1876">
            <v>2.936609751756047</v>
          </cell>
        </row>
        <row r="1884">
          <cell r="A1884" t="str">
            <v>2 A</v>
          </cell>
          <cell r="C1884" t="str">
            <v>2 A MINERAL PRODUCTS (b)</v>
          </cell>
          <cell r="E1884">
            <v>84.21939929302872</v>
          </cell>
          <cell r="F1884">
            <v>105.20657988764948</v>
          </cell>
          <cell r="G1884">
            <v>132.31598101169433</v>
          </cell>
          <cell r="H1884">
            <v>83.06034728232268</v>
          </cell>
          <cell r="I1884">
            <v>4.05308708646093</v>
          </cell>
          <cell r="K1884">
            <v>171.56282491550914</v>
          </cell>
          <cell r="L1884">
            <v>77.7930763047227</v>
          </cell>
        </row>
        <row r="1892">
          <cell r="A1892" t="str">
            <v>2 B </v>
          </cell>
          <cell r="C1892" t="str">
            <v>2 B CHEMICAL INDUSTRY</v>
          </cell>
          <cell r="E1892">
            <v>69.2118164021496</v>
          </cell>
          <cell r="F1892">
            <v>135.23493240539753</v>
          </cell>
          <cell r="G1892">
            <v>181.45790624473338</v>
          </cell>
          <cell r="H1892">
            <v>104.92184148249606</v>
          </cell>
          <cell r="I1892">
            <v>65.35992824323208</v>
          </cell>
          <cell r="K1892">
            <v>8.806603866643531</v>
          </cell>
          <cell r="L1892">
            <v>7.112182728467895</v>
          </cell>
        </row>
        <row r="1898">
          <cell r="A1898" t="str">
            <v>2 C </v>
          </cell>
          <cell r="C1898" t="str">
            <v>2 C METAL PRODUCTION </v>
          </cell>
          <cell r="E1898">
            <v>55.05086935028575</v>
          </cell>
          <cell r="F1898">
            <v>2405.7968373331673</v>
          </cell>
          <cell r="G1898">
            <v>28.950967403365027</v>
          </cell>
          <cell r="H1898">
            <v>98.34515116382428</v>
          </cell>
          <cell r="I1898">
            <v>0.7532057381153099</v>
          </cell>
          <cell r="K1898">
            <v>81.3940775158166</v>
          </cell>
          <cell r="L1898">
            <v>49.050647398845236</v>
          </cell>
        </row>
        <row r="1899">
          <cell r="A1899" t="str">
            <v>2 D </v>
          </cell>
          <cell r="C1899" t="str">
            <v>2 D OTHER  PRODUCTION (b)</v>
          </cell>
          <cell r="E1899">
            <v>24.770291623694398</v>
          </cell>
          <cell r="F1899">
            <v>17.8071147718716</v>
          </cell>
          <cell r="G1899">
            <v>342.6966011116756</v>
          </cell>
          <cell r="H1899">
            <v>43.088266315995995</v>
          </cell>
          <cell r="I1899">
            <v>3.657415918</v>
          </cell>
          <cell r="K1899">
            <v>23.00204800209536</v>
          </cell>
          <cell r="L1899">
            <v>13.646138495760331</v>
          </cell>
        </row>
        <row r="1902">
          <cell r="A1902" t="str">
            <v>2 G </v>
          </cell>
          <cell r="C1902" t="str">
            <v>2 G OTHER (Please specify in a covering note)</v>
          </cell>
          <cell r="E1902">
            <v>0.40386963730000003</v>
          </cell>
          <cell r="F1902">
            <v>4.6157595876799995</v>
          </cell>
          <cell r="G1902">
            <v>17.3581007047695</v>
          </cell>
          <cell r="H1902">
            <v>7.23213458583</v>
          </cell>
          <cell r="I1902">
            <v>1.56921367435</v>
          </cell>
          <cell r="K1902">
            <v>54.284061135830335</v>
          </cell>
          <cell r="L1902">
            <v>23.920679434245738</v>
          </cell>
        </row>
        <row r="1903">
          <cell r="A1903" t="str">
            <v>3 A</v>
          </cell>
          <cell r="C1903" t="str">
            <v>3 A PAINT APPLICATION</v>
          </cell>
          <cell r="E1903" t="str">
            <v>NA</v>
          </cell>
          <cell r="F1903" t="str">
            <v>NA</v>
          </cell>
          <cell r="G1903">
            <v>1458.7271120987143</v>
          </cell>
          <cell r="H1903" t="str">
            <v>NA</v>
          </cell>
          <cell r="I1903" t="str">
            <v>NA</v>
          </cell>
          <cell r="K1903" t="str">
            <v>NA</v>
          </cell>
          <cell r="L1903" t="str">
            <v>NA</v>
          </cell>
        </row>
        <row r="1904">
          <cell r="A1904" t="str">
            <v>3 B </v>
          </cell>
          <cell r="C1904" t="str">
            <v>3 B DEGREASING AND DRY CLEANING</v>
          </cell>
          <cell r="E1904" t="str">
            <v>NA</v>
          </cell>
          <cell r="F1904" t="str">
            <v>NA</v>
          </cell>
          <cell r="G1904">
            <v>234.6584021696305</v>
          </cell>
          <cell r="H1904" t="str">
            <v>NA</v>
          </cell>
          <cell r="I1904" t="str">
            <v>NA</v>
          </cell>
          <cell r="K1904" t="str">
            <v>NA</v>
          </cell>
          <cell r="L1904" t="str">
            <v>NA</v>
          </cell>
        </row>
        <row r="1905">
          <cell r="A1905" t="str">
            <v>3 C </v>
          </cell>
          <cell r="C1905" t="str">
            <v>3 C CHEMICAL PRODUCTS, MANUFACTURE AND PROCESSING</v>
          </cell>
          <cell r="E1905" t="str">
            <v>NA</v>
          </cell>
          <cell r="F1905" t="str">
            <v>NA</v>
          </cell>
          <cell r="G1905">
            <v>432.6049835185018</v>
          </cell>
          <cell r="H1905" t="str">
            <v>NA</v>
          </cell>
          <cell r="I1905" t="str">
            <v>NA</v>
          </cell>
          <cell r="K1905" t="str">
            <v>NA</v>
          </cell>
          <cell r="L1905" t="str">
            <v>NA</v>
          </cell>
        </row>
        <row r="1906">
          <cell r="A1906" t="str">
            <v>3 D</v>
          </cell>
          <cell r="C1906" t="str">
            <v>3 D OTHER including products containing HMs and POPs (Please specify in a covering note)</v>
          </cell>
          <cell r="E1906">
            <v>0</v>
          </cell>
          <cell r="F1906">
            <v>0</v>
          </cell>
          <cell r="G1906">
            <v>1473.0390658807355</v>
          </cell>
          <cell r="H1906">
            <v>0</v>
          </cell>
          <cell r="I1906">
            <v>4.25236455369565</v>
          </cell>
          <cell r="K1906">
            <v>15.48697890221693</v>
          </cell>
          <cell r="L1906">
            <v>14.276686227525383</v>
          </cell>
        </row>
        <row r="1907">
          <cell r="A1907" t="str">
            <v>4 B </v>
          </cell>
          <cell r="C1907" t="str">
            <v>4 B MANURE MANAGEMENT (c)</v>
          </cell>
          <cell r="E1907">
            <v>2.062515100407</v>
          </cell>
          <cell r="F1907">
            <v>0</v>
          </cell>
          <cell r="G1907">
            <v>258.58200186407026</v>
          </cell>
          <cell r="H1907">
            <v>0</v>
          </cell>
          <cell r="I1907">
            <v>2759.942547004777</v>
          </cell>
          <cell r="K1907">
            <v>87.61756800172091</v>
          </cell>
          <cell r="L1907">
            <v>17.88191686617237</v>
          </cell>
        </row>
        <row r="1920">
          <cell r="A1920" t="str">
            <v>4 C </v>
          </cell>
          <cell r="C1920" t="str">
            <v>4 C RICE CULTIVATION</v>
          </cell>
          <cell r="E1920">
            <v>0.05166785136600148</v>
          </cell>
          <cell r="F1920">
            <v>0</v>
          </cell>
          <cell r="G1920">
            <v>0</v>
          </cell>
          <cell r="H1920">
            <v>0</v>
          </cell>
          <cell r="I1920">
            <v>5.938128248089502</v>
          </cell>
          <cell r="K1920">
            <v>0</v>
          </cell>
          <cell r="L1920">
            <v>0</v>
          </cell>
        </row>
        <row r="1921">
          <cell r="A1921" t="str">
            <v>4 D 1</v>
          </cell>
          <cell r="C1921" t="str">
            <v>4 D 1 Direct Soil Emission</v>
          </cell>
          <cell r="E1921">
            <v>167.93117097455146</v>
          </cell>
          <cell r="F1921">
            <v>0</v>
          </cell>
          <cell r="G1921">
            <v>285.4912480793511</v>
          </cell>
          <cell r="H1921">
            <v>0</v>
          </cell>
          <cell r="I1921">
            <v>894.7606688563907</v>
          </cell>
          <cell r="K1921">
            <v>107.5881064845157</v>
          </cell>
          <cell r="L1921">
            <v>24.263942734472987</v>
          </cell>
        </row>
        <row r="1922">
          <cell r="A1922" t="str">
            <v>4 F </v>
          </cell>
          <cell r="C1922" t="str">
            <v>4 F FIELD BURNING OF AGRICULTURAL WASTES</v>
          </cell>
          <cell r="E1922">
            <v>13.246740208877439</v>
          </cell>
          <cell r="F1922">
            <v>349.11287234832366</v>
          </cell>
          <cell r="G1922">
            <v>52.21709935490617</v>
          </cell>
          <cell r="H1922">
            <v>3.069480425458507</v>
          </cell>
          <cell r="I1922">
            <v>6.518966508531984</v>
          </cell>
          <cell r="K1922">
            <v>3.5367648159804483</v>
          </cell>
          <cell r="L1922">
            <v>3.5367648159804492</v>
          </cell>
        </row>
        <row r="1923">
          <cell r="A1923" t="str">
            <v>4 G </v>
          </cell>
          <cell r="C1923" t="str">
            <v>4 G OTHER (d)</v>
          </cell>
          <cell r="E1923">
            <v>0.21160917376000005</v>
          </cell>
          <cell r="F1923">
            <v>3.1212353129600006</v>
          </cell>
          <cell r="G1923">
            <v>0.59938497</v>
          </cell>
          <cell r="H1923">
            <v>0</v>
          </cell>
          <cell r="I1923">
            <v>12.04402749270073</v>
          </cell>
          <cell r="K1923">
            <v>4.875612361801652</v>
          </cell>
          <cell r="L1923">
            <v>0.986309793689904</v>
          </cell>
        </row>
        <row r="1924">
          <cell r="A1924" t="str">
            <v>5 B</v>
          </cell>
          <cell r="C1924" t="str">
            <v>5 B FOREST AND GRASSLAND CONVERSION</v>
          </cell>
          <cell r="E1924">
            <v>1.8753361281229233</v>
          </cell>
          <cell r="F1924">
            <v>58.053552768971066</v>
          </cell>
          <cell r="G1924">
            <v>0</v>
          </cell>
          <cell r="H1924">
            <v>0</v>
          </cell>
          <cell r="I1924">
            <v>0</v>
          </cell>
          <cell r="K1924">
            <v>0</v>
          </cell>
          <cell r="L1924">
            <v>0</v>
          </cell>
        </row>
        <row r="1925">
          <cell r="A1925" t="str">
            <v>6 A</v>
          </cell>
          <cell r="C1925" t="str">
            <v>6 A SOLID WASTE DISPOSAL ON LAND</v>
          </cell>
          <cell r="E1925">
            <v>0.20616298410000006</v>
          </cell>
          <cell r="F1925">
            <v>9.081541903030896</v>
          </cell>
          <cell r="G1925">
            <v>29.87101594967669</v>
          </cell>
          <cell r="H1925">
            <v>0.07203154185000002</v>
          </cell>
          <cell r="I1925">
            <v>21.516204243894855</v>
          </cell>
          <cell r="K1925">
            <v>0.73759014830647</v>
          </cell>
          <cell r="L1925">
            <v>0.2908662927857925</v>
          </cell>
        </row>
        <row r="1926">
          <cell r="A1926" t="str">
            <v>6 B </v>
          </cell>
          <cell r="C1926" t="str">
            <v>6 B WASTE-WATER HANDLING</v>
          </cell>
          <cell r="E1926">
            <v>0</v>
          </cell>
          <cell r="F1926">
            <v>0</v>
          </cell>
          <cell r="G1926">
            <v>3.830191854676532</v>
          </cell>
          <cell r="H1926">
            <v>0</v>
          </cell>
          <cell r="I1926">
            <v>30.927269111940372</v>
          </cell>
          <cell r="K1926">
            <v>0</v>
          </cell>
          <cell r="L1926">
            <v>0</v>
          </cell>
        </row>
        <row r="1927">
          <cell r="A1927" t="str">
            <v>6 C</v>
          </cell>
          <cell r="C1927" t="str">
            <v>6 C WASTE INCINERATION (e)</v>
          </cell>
          <cell r="E1927">
            <v>25.568329406536094</v>
          </cell>
          <cell r="F1927">
            <v>583.9200363558692</v>
          </cell>
          <cell r="G1927">
            <v>44.847102009712046</v>
          </cell>
          <cell r="H1927">
            <v>5.208331591050751</v>
          </cell>
          <cell r="I1927">
            <v>8.682480092027772</v>
          </cell>
          <cell r="K1927">
            <v>19.562164283083185</v>
          </cell>
          <cell r="L1927">
            <v>17.08667950267771</v>
          </cell>
        </row>
        <row r="1928">
          <cell r="A1928" t="str">
            <v>6 D</v>
          </cell>
          <cell r="C1928" t="str">
            <v>6 D OTHER WASTE (f)</v>
          </cell>
          <cell r="E1928">
            <v>0.6866392747878789</v>
          </cell>
          <cell r="F1928">
            <v>5.1124329970303</v>
          </cell>
          <cell r="G1928">
            <v>24.25709034722275</v>
          </cell>
          <cell r="H1928">
            <v>0.11127861100000001</v>
          </cell>
          <cell r="I1928">
            <v>14.54403216575175</v>
          </cell>
          <cell r="K1928">
            <v>1.6277211862343401</v>
          </cell>
          <cell r="L1928">
            <v>1.2177100536983798</v>
          </cell>
        </row>
        <row r="1929">
          <cell r="A1929">
            <v>7</v>
          </cell>
          <cell r="C1929" t="str">
            <v>7 OTHER</v>
          </cell>
          <cell r="E1929">
            <v>0.07230675157330001</v>
          </cell>
          <cell r="F1929">
            <v>6.17942026162207</v>
          </cell>
          <cell r="G1929">
            <v>311.20459999999997</v>
          </cell>
          <cell r="H1929">
            <v>0</v>
          </cell>
          <cell r="I1929">
            <v>5.436719037958332</v>
          </cell>
          <cell r="K1929">
            <v>3.36421966345468</v>
          </cell>
          <cell r="L1929">
            <v>1.9732806887931398</v>
          </cell>
        </row>
        <row r="1930">
          <cell r="A1930" t="str">
            <v>NATIONAL TOTAL</v>
          </cell>
          <cell r="C1930" t="str">
            <v>National Total for the entire territory (2002 Guidelines)</v>
          </cell>
          <cell r="E1930">
            <v>11198.61668641778</v>
          </cell>
          <cell r="F1930">
            <v>30200.010319552617</v>
          </cell>
          <cell r="G1930">
            <v>9391.467160609867</v>
          </cell>
          <cell r="H1930">
            <v>7945.887638985065</v>
          </cell>
          <cell r="I1930">
            <v>4001.0125046918297</v>
          </cell>
          <cell r="K1930">
            <v>1555.1983541216503</v>
          </cell>
          <cell r="L1930">
            <v>1044.333514704629</v>
          </cell>
        </row>
      </sheetData>
      <sheetData sheetId="17">
        <row r="25">
          <cell r="L25" t="str">
            <v>NE</v>
          </cell>
        </row>
        <row r="1735">
          <cell r="L1735" t="str">
            <v>NE</v>
          </cell>
        </row>
        <row r="1849">
          <cell r="L1849" t="str">
            <v>NE</v>
          </cell>
        </row>
      </sheetData>
      <sheetData sheetId="18">
        <row r="25">
          <cell r="L25" t="str">
            <v>NE</v>
          </cell>
        </row>
        <row r="1735">
          <cell r="L1735">
            <v>0.08</v>
          </cell>
        </row>
        <row r="1849">
          <cell r="L1849">
            <v>0.08</v>
          </cell>
        </row>
      </sheetData>
      <sheetData sheetId="19">
        <row r="25">
          <cell r="L25" t="str">
            <v>NE</v>
          </cell>
        </row>
        <row r="1735">
          <cell r="L1735">
            <v>3.2613921107178045</v>
          </cell>
        </row>
        <row r="1849">
          <cell r="L1849">
            <v>6.72470509235044</v>
          </cell>
        </row>
      </sheetData>
      <sheetData sheetId="20">
        <row r="25">
          <cell r="L25" t="str">
            <v>NE</v>
          </cell>
        </row>
        <row r="1735">
          <cell r="L1735">
            <v>0.63</v>
          </cell>
        </row>
        <row r="1849">
          <cell r="L1849">
            <v>0.65</v>
          </cell>
        </row>
      </sheetData>
      <sheetData sheetId="21">
        <row r="25">
          <cell r="L25" t="str">
            <v>NE</v>
          </cell>
        </row>
        <row r="1735">
          <cell r="L1735">
            <v>10.011435276995307</v>
          </cell>
        </row>
        <row r="1849">
          <cell r="L1849">
            <v>9.569328278404194</v>
          </cell>
        </row>
      </sheetData>
      <sheetData sheetId="22">
        <row r="25">
          <cell r="L25" t="str">
            <v>NE</v>
          </cell>
        </row>
        <row r="1735">
          <cell r="L1735">
            <v>1.33677651616609</v>
          </cell>
        </row>
        <row r="1849">
          <cell r="L1849">
            <v>1.4768383157772</v>
          </cell>
        </row>
      </sheetData>
      <sheetData sheetId="23">
        <row r="25">
          <cell r="L25" t="str">
            <v>NR</v>
          </cell>
        </row>
        <row r="1735">
          <cell r="L1735">
            <v>0.6216870722155721</v>
          </cell>
        </row>
        <row r="1849">
          <cell r="L1849">
            <v>0.8264869267105955</v>
          </cell>
        </row>
      </sheetData>
      <sheetData sheetId="24">
        <row r="25">
          <cell r="L25" t="str">
            <v>NE</v>
          </cell>
        </row>
        <row r="1735">
          <cell r="L1735">
            <v>1.1143727154648153</v>
          </cell>
        </row>
        <row r="1849">
          <cell r="L1849">
            <v>0.17500995770761532</v>
          </cell>
        </row>
      </sheetData>
      <sheetData sheetId="25">
        <row r="25">
          <cell r="L25" t="str">
            <v>NE</v>
          </cell>
        </row>
        <row r="1735">
          <cell r="L1735">
            <v>14.9542</v>
          </cell>
        </row>
        <row r="1849">
          <cell r="L1849">
            <v>16.644002949999997</v>
          </cell>
        </row>
      </sheetData>
      <sheetData sheetId="26">
        <row r="25">
          <cell r="L25" t="str">
            <v>NE</v>
          </cell>
        </row>
        <row r="1735">
          <cell r="L1735" t="str">
            <v>NE</v>
          </cell>
        </row>
        <row r="1849">
          <cell r="L1849" t="str">
            <v>NE</v>
          </cell>
        </row>
      </sheetData>
      <sheetData sheetId="27">
        <row r="25">
          <cell r="L25" t="str">
            <v>NE</v>
          </cell>
        </row>
        <row r="1735">
          <cell r="L1735">
            <v>1.208196921106319</v>
          </cell>
        </row>
        <row r="1849">
          <cell r="L1849">
            <v>1.2870649300565704</v>
          </cell>
        </row>
      </sheetData>
      <sheetData sheetId="28">
        <row r="25">
          <cell r="L25" t="str">
            <v>NE</v>
          </cell>
        </row>
        <row r="1735">
          <cell r="L1735">
            <v>2.8520430910243517</v>
          </cell>
        </row>
        <row r="1849">
          <cell r="L1849">
            <v>2.11145880817774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AT"/>
      <sheetName val="BE"/>
      <sheetName val="DK"/>
      <sheetName val="FI"/>
      <sheetName val="FR"/>
      <sheetName val="DE"/>
      <sheetName val="GR"/>
      <sheetName val="IE"/>
      <sheetName val="IT"/>
      <sheetName val="LU"/>
      <sheetName val="NL"/>
      <sheetName val="PT"/>
      <sheetName val="ES"/>
      <sheetName val="SE"/>
      <sheetName val="GB"/>
      <sheetName val="EU15"/>
    </sheetNames>
    <sheetDataSet>
      <sheetData sheetId="1">
        <row r="25">
          <cell r="L25">
            <v>2.989182206296742</v>
          </cell>
        </row>
        <row r="1735">
          <cell r="L1735">
            <v>5.765641228077018</v>
          </cell>
        </row>
        <row r="1849">
          <cell r="L1849">
            <v>5.307063240815093</v>
          </cell>
        </row>
      </sheetData>
      <sheetData sheetId="2">
        <row r="1735">
          <cell r="L1735">
            <v>7.63263</v>
          </cell>
        </row>
        <row r="1849">
          <cell r="L1849">
            <v>7.632629808032117</v>
          </cell>
        </row>
      </sheetData>
      <sheetData sheetId="3">
        <row r="1735">
          <cell r="L1735">
            <v>4.054043203723161</v>
          </cell>
        </row>
        <row r="1849">
          <cell r="L1849">
            <v>4.038665324182742</v>
          </cell>
        </row>
      </sheetData>
      <sheetData sheetId="4">
        <row r="25">
          <cell r="L25" t="str">
            <v>NE</v>
          </cell>
        </row>
        <row r="1735">
          <cell r="L1735">
            <v>4.261725550666001</v>
          </cell>
        </row>
        <row r="1849">
          <cell r="L1849">
            <v>4.079735626397006</v>
          </cell>
        </row>
      </sheetData>
      <sheetData sheetId="5">
        <row r="25">
          <cell r="L25">
            <v>52.404864806190446</v>
          </cell>
        </row>
        <row r="1735">
          <cell r="L1735">
            <v>39.562651350498015</v>
          </cell>
        </row>
        <row r="1849">
          <cell r="L1849">
            <v>37.50671249406758</v>
          </cell>
        </row>
      </sheetData>
      <sheetData sheetId="6">
        <row r="25">
          <cell r="L25" t="str">
            <v>NE</v>
          </cell>
        </row>
        <row r="1735">
          <cell r="L1735">
            <v>31.345389587568807</v>
          </cell>
        </row>
        <row r="1849">
          <cell r="L1849">
            <v>29.56319520005051</v>
          </cell>
        </row>
      </sheetData>
      <sheetData sheetId="7">
        <row r="25">
          <cell r="L25" t="str">
            <v>NE</v>
          </cell>
        </row>
        <row r="1735">
          <cell r="L1735" t="str">
            <v>NE</v>
          </cell>
        </row>
        <row r="1849">
          <cell r="L1849" t="str">
            <v>NE</v>
          </cell>
        </row>
      </sheetData>
      <sheetData sheetId="8">
        <row r="25">
          <cell r="L25">
            <v>2.13022</v>
          </cell>
        </row>
        <row r="1735">
          <cell r="L1735">
            <v>2.5276000000000005</v>
          </cell>
        </row>
        <row r="1849">
          <cell r="L1849">
            <v>2.44279</v>
          </cell>
        </row>
      </sheetData>
      <sheetData sheetId="9">
        <row r="25">
          <cell r="L25">
            <v>63.01717504516883</v>
          </cell>
        </row>
        <row r="1735">
          <cell r="L1735">
            <v>40.84202194308799</v>
          </cell>
        </row>
        <row r="1849">
          <cell r="L1849">
            <v>39.38674869879169</v>
          </cell>
        </row>
      </sheetData>
      <sheetData sheetId="10">
        <row r="25">
          <cell r="L25" t="str">
            <v>NE</v>
          </cell>
        </row>
        <row r="1735">
          <cell r="L1735" t="str">
            <v>NE</v>
          </cell>
        </row>
        <row r="1849">
          <cell r="L1849" t="str">
            <v>NE</v>
          </cell>
        </row>
      </sheetData>
      <sheetData sheetId="11">
        <row r="25">
          <cell r="L25">
            <v>13.85512290972332</v>
          </cell>
        </row>
        <row r="1735">
          <cell r="L1735">
            <v>6.615427695275389</v>
          </cell>
        </row>
        <row r="1849">
          <cell r="L1849">
            <v>6.135999934633672</v>
          </cell>
        </row>
      </sheetData>
      <sheetData sheetId="12">
        <row r="25">
          <cell r="L25">
            <v>5.894209906981917</v>
          </cell>
        </row>
        <row r="1735">
          <cell r="L1735">
            <v>6.996504865021345</v>
          </cell>
        </row>
        <row r="1849">
          <cell r="L1849">
            <v>6.979673005526214</v>
          </cell>
        </row>
      </sheetData>
      <sheetData sheetId="13">
        <row r="25">
          <cell r="L25" t="str">
            <v>NE</v>
          </cell>
        </row>
        <row r="1735">
          <cell r="L1735">
            <v>34.72613814400001</v>
          </cell>
        </row>
        <row r="1849">
          <cell r="L1849">
            <v>33.383346376</v>
          </cell>
        </row>
      </sheetData>
      <sheetData sheetId="14">
        <row r="25">
          <cell r="L25">
            <v>9.570579119199529</v>
          </cell>
        </row>
        <row r="1735">
          <cell r="L1735">
            <v>9.42301407809717</v>
          </cell>
        </row>
        <row r="1849">
          <cell r="L1849">
            <v>8.245205580328127</v>
          </cell>
        </row>
      </sheetData>
      <sheetData sheetId="15">
        <row r="25">
          <cell r="L25">
            <v>49.64735146605255</v>
          </cell>
        </row>
        <row r="1735">
          <cell r="L1735">
            <v>26.910707381043036</v>
          </cell>
        </row>
        <row r="1849">
          <cell r="L1849">
            <v>25.689301657940902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65"/>
  <sheetViews>
    <sheetView workbookViewId="0" topLeftCell="A1">
      <selection activeCell="B22" sqref="B22"/>
    </sheetView>
  </sheetViews>
  <sheetFormatPr defaultColWidth="11.421875" defaultRowHeight="12.75"/>
  <cols>
    <col min="1" max="1" width="53.00390625" style="107" customWidth="1"/>
    <col min="2" max="2" width="11.421875" style="85" customWidth="1"/>
    <col min="3" max="3" width="11.421875" style="86" customWidth="1"/>
    <col min="4" max="4" width="3.421875" style="87" customWidth="1"/>
  </cols>
  <sheetData>
    <row r="1" ht="12.75">
      <c r="A1" s="3"/>
    </row>
    <row r="2" spans="1:3" ht="13.5" thickBot="1">
      <c r="A2" s="88" t="s">
        <v>1</v>
      </c>
      <c r="B2" s="89"/>
      <c r="C2" s="90"/>
    </row>
    <row r="3" spans="1:3" ht="12.75">
      <c r="A3" s="91" t="str">
        <f>'[1]KS-Analysis2006 EU-27'!B57</f>
        <v>1 A 3 b Road Transportation</v>
      </c>
      <c r="B3" s="92">
        <f>'[1]KS-Analysis2006 EU-27'!D57</f>
        <v>0.3942878698143631</v>
      </c>
      <c r="C3" s="93">
        <f>'[1]KS-Analysis2006 EU-27'!E57</f>
        <v>0.3942878698143631</v>
      </c>
    </row>
    <row r="4" spans="1:3" ht="12.75">
      <c r="A4" s="16" t="str">
        <f>'[1]KS-Analysis2006 EU-27'!B58</f>
        <v>1 A 1 a Public Electricity and Heat Production</v>
      </c>
      <c r="B4" s="94">
        <f>'[1]KS-Analysis2006 EU-27'!D58</f>
        <v>0.18719362547021975</v>
      </c>
      <c r="C4" s="95">
        <f>'[1]KS-Analysis2006 EU-27'!E58</f>
        <v>0.5814814952845828</v>
      </c>
    </row>
    <row r="5" spans="1:3" ht="12.75">
      <c r="A5" s="16" t="str">
        <f>'[1]KS-Analysis2006 EU-27'!B59</f>
        <v>1 A 2 Manufacturing Industries and Construction</v>
      </c>
      <c r="B5" s="94">
        <f>'[1]KS-Analysis2006 EU-27'!D59</f>
        <v>0.14139144019836472</v>
      </c>
      <c r="C5" s="95">
        <f>'[1]KS-Analysis2006 EU-27'!E59</f>
        <v>0.7228729354829475</v>
      </c>
    </row>
    <row r="6" spans="1:3" ht="12.75">
      <c r="A6" s="16" t="str">
        <f>'[1]KS-Analysis2006 EU-27'!B60</f>
        <v>1 A 4 c  Agriculture / Forestry / Fishing</v>
      </c>
      <c r="B6" s="94">
        <f>'[1]KS-Analysis2006 EU-27'!D60</f>
        <v>0.07270796189992682</v>
      </c>
      <c r="C6" s="95">
        <f>'[1]KS-Analysis2006 EU-27'!E60</f>
        <v>0.7955808973828743</v>
      </c>
    </row>
    <row r="7" spans="1:3" ht="12.75">
      <c r="A7" s="16" t="str">
        <f>'[1]KS-Analysis2006 EU-27'!B61</f>
        <v>1 A 4 b Residential</v>
      </c>
      <c r="B7" s="94">
        <f>'[1]KS-Analysis2006 EU-27'!D61</f>
        <v>0.0468229189414262</v>
      </c>
      <c r="C7" s="95">
        <f>'[1]KS-Analysis2006 EU-27'!E61</f>
        <v>0.8424038163243005</v>
      </c>
    </row>
    <row r="8" spans="1:3" ht="12.75">
      <c r="A8" s="16" t="str">
        <f>'[1]KS-Analysis2006 EU-27'!B62</f>
        <v>1 A 3 d ii National Navigation</v>
      </c>
      <c r="B8" s="94">
        <f>'[1]KS-Analysis2006 EU-27'!D62</f>
        <v>0.03668129292783611</v>
      </c>
      <c r="C8" s="95">
        <f>'[1]KS-Analysis2006 EU-27'!E62</f>
        <v>0.8790851092521366</v>
      </c>
    </row>
    <row r="9" spans="1:3" ht="12.75">
      <c r="A9" s="16" t="str">
        <f>'[1]KS-Analysis2006 EU-27'!B63</f>
        <v>1 A 4 a Commercial / Institutional</v>
      </c>
      <c r="B9" s="94">
        <f>'[1]KS-Analysis2006 EU-27'!D63</f>
        <v>0.018629152345247472</v>
      </c>
      <c r="C9" s="95">
        <f>'[1]KS-Analysis2006 EU-27'!E63</f>
        <v>0.897714261597384</v>
      </c>
    </row>
    <row r="10" spans="1:3" ht="12.75">
      <c r="A10" s="96" t="s">
        <v>62</v>
      </c>
      <c r="B10" s="97">
        <f>SUM(B12:B15)</f>
        <v>0.05320093582728976</v>
      </c>
      <c r="C10" s="98"/>
    </row>
    <row r="11" spans="1:3" ht="12.75">
      <c r="A11" s="99" t="s">
        <v>63</v>
      </c>
      <c r="B11" s="97">
        <v>0.049</v>
      </c>
      <c r="C11" s="98"/>
    </row>
    <row r="12" spans="1:3" ht="12.75">
      <c r="A12" s="16" t="str">
        <f>'[1]KS-Analysis2006 EU-27'!B64</f>
        <v>1 A 1 b Petroleum refining</v>
      </c>
      <c r="B12" s="94">
        <f>'[1]KS-Analysis2006 EU-27'!D64</f>
        <v>0.015449526915482601</v>
      </c>
      <c r="C12" s="95">
        <f>'[1]KS-Analysis2006 EU-27'!E64</f>
        <v>0.9131637885128666</v>
      </c>
    </row>
    <row r="13" spans="1:3" ht="12.75">
      <c r="A13" s="16" t="str">
        <f>'[1]KS-Analysis2006 EU-27'!B65</f>
        <v>4 D 1 Direct Soil Emission</v>
      </c>
      <c r="B13" s="94">
        <f>'[1]KS-Analysis2006 EU-27'!D65</f>
        <v>0.014995706673148878</v>
      </c>
      <c r="C13" s="95">
        <f>'[1]KS-Analysis2006 EU-27'!E65</f>
        <v>0.9281594951860155</v>
      </c>
    </row>
    <row r="14" spans="1:3" ht="12.75">
      <c r="A14" s="16" t="str">
        <f>'[1]KS-Analysis2006 EU-27'!B66</f>
        <v>1 A 3 c Railways</v>
      </c>
      <c r="B14" s="94">
        <f>'[1]KS-Analysis2006 EU-27'!D66</f>
        <v>0.011747638097917875</v>
      </c>
      <c r="C14" s="95">
        <f>'[1]KS-Analysis2006 EU-27'!E66</f>
        <v>0.9399071332839334</v>
      </c>
    </row>
    <row r="15" spans="1:3" ht="12.75">
      <c r="A15" s="16" t="str">
        <f>'[1]KS-Analysis2006 EU-27'!B67</f>
        <v>1 A 1 c Manufacture of Solid Fuels and Other Energy Industries</v>
      </c>
      <c r="B15" s="94">
        <f>'[1]KS-Analysis2006 EU-27'!D67</f>
        <v>0.011008064140740409</v>
      </c>
      <c r="C15" s="95">
        <f>'[1]KS-Analysis2006 EU-27'!E67</f>
        <v>0.9509151974246738</v>
      </c>
    </row>
    <row r="16" spans="1:2" ht="12.75">
      <c r="A16" s="100"/>
      <c r="B16" s="101"/>
    </row>
    <row r="17" spans="1:3" ht="12.75">
      <c r="A17" s="102"/>
      <c r="B17" s="103"/>
      <c r="C17" s="104"/>
    </row>
    <row r="19" spans="1:3" ht="12.75">
      <c r="A19" s="102"/>
      <c r="B19" s="105"/>
      <c r="C19" s="104"/>
    </row>
    <row r="24" spans="1:3" ht="13.5" thickBot="1">
      <c r="A24" s="88" t="s">
        <v>2</v>
      </c>
      <c r="B24" s="89"/>
      <c r="C24" s="90"/>
    </row>
    <row r="25" spans="1:3" ht="12.75">
      <c r="A25" s="91" t="str">
        <f>'[1]KS-Analysis2006 EU-27'!B101</f>
        <v>1 A 3 b Road Transportation</v>
      </c>
      <c r="B25" s="92">
        <f>'[1]KS-Analysis2006 EU-27'!D101</f>
        <v>0.3635255328505723</v>
      </c>
      <c r="C25" s="93">
        <f>'[1]KS-Analysis2006 EU-27'!E101</f>
        <v>0.3635255328505723</v>
      </c>
    </row>
    <row r="26" spans="1:3" ht="12.75">
      <c r="A26" s="16" t="str">
        <f>'[1]KS-Analysis2006 EU-27'!B102</f>
        <v>1 A 4 b Residential</v>
      </c>
      <c r="B26" s="94">
        <f>'[1]KS-Analysis2006 EU-27'!D102</f>
        <v>0.2852743504502462</v>
      </c>
      <c r="C26" s="95">
        <f>'[1]KS-Analysis2006 EU-27'!E102</f>
        <v>0.6487998833008185</v>
      </c>
    </row>
    <row r="27" spans="1:3" ht="12.75">
      <c r="A27" s="16" t="str">
        <f>'[1]KS-Analysis2006 EU-27'!B103</f>
        <v>1 A 2 Manufacturing Industries and Construction</v>
      </c>
      <c r="B27" s="94">
        <f>'[1]KS-Analysis2006 EU-27'!D103</f>
        <v>0.12591762671287549</v>
      </c>
      <c r="C27" s="95">
        <f>'[1]KS-Analysis2006 EU-27'!E103</f>
        <v>0.774717510013694</v>
      </c>
    </row>
    <row r="28" spans="1:3" ht="12.75">
      <c r="A28" s="16" t="str">
        <f>'[1]KS-Analysis2006 EU-27'!B104</f>
        <v>2 C METAL PRODUCTION </v>
      </c>
      <c r="B28" s="94">
        <f>'[1]KS-Analysis2006 EU-27'!D104</f>
        <v>0.07966211971045468</v>
      </c>
      <c r="C28" s="95">
        <f>'[1]KS-Analysis2006 EU-27'!E104</f>
        <v>0.8543796297241487</v>
      </c>
    </row>
    <row r="29" spans="1:3" ht="12.75">
      <c r="A29" s="17" t="str">
        <f>'[1]KS-Analysis2006 EU-27'!B105</f>
        <v>1 A 4 c  Agriculture / Forestry / Fishing</v>
      </c>
      <c r="B29" s="94">
        <f>'[1]KS-Analysis2006 EU-27'!D105</f>
        <v>0.038790752396945356</v>
      </c>
      <c r="C29" s="95">
        <f>'[1]KS-Analysis2006 EU-27'!E105</f>
        <v>0.8931703821210941</v>
      </c>
    </row>
    <row r="30" spans="1:3" ht="12.75">
      <c r="A30" s="16" t="str">
        <f>'[1]KS-Analysis2006 EU-27'!B106</f>
        <v>6 C WASTE INCINERATION (e)</v>
      </c>
      <c r="B30" s="94">
        <f>'[1]KS-Analysis2006 EU-27'!D106</f>
        <v>0.01933509393464735</v>
      </c>
      <c r="C30" s="95">
        <f>'[1]KS-Analysis2006 EU-27'!E106</f>
        <v>0.9125054760557415</v>
      </c>
    </row>
    <row r="31" spans="1:3" ht="12.75">
      <c r="A31" s="16" t="str">
        <f>'[1]KS-Analysis2006 EU-27'!B107</f>
        <v>1 A 3 d ii National Navigation</v>
      </c>
      <c r="B31" s="94">
        <f>'[1]KS-Analysis2006 EU-27'!D107</f>
        <v>0.016629706057458154</v>
      </c>
      <c r="C31" s="95">
        <f>'[1]KS-Analysis2006 EU-27'!E107</f>
        <v>0.9291351821131997</v>
      </c>
    </row>
    <row r="32" spans="1:3" ht="12.75">
      <c r="A32" s="96" t="s">
        <v>62</v>
      </c>
      <c r="B32" s="97">
        <f>SUM(B34:B35)</f>
        <v>0.027534131260846008</v>
      </c>
      <c r="C32" s="98"/>
    </row>
    <row r="33" spans="1:3" ht="12.75">
      <c r="A33" s="99" t="s">
        <v>63</v>
      </c>
      <c r="B33" s="97">
        <v>0.043</v>
      </c>
      <c r="C33" s="98"/>
    </row>
    <row r="34" spans="1:3" ht="12.75">
      <c r="A34" s="16" t="str">
        <f>'[1]KS-Analysis2006 EU-27'!B108</f>
        <v>1 A 1 a Public Electricity and Heat Production</v>
      </c>
      <c r="B34" s="94">
        <f>'[1]KS-Analysis2006 EU-27'!D108</f>
        <v>0.015974106325281835</v>
      </c>
      <c r="C34" s="95">
        <f>'[1]KS-Analysis2006 EU-27'!E108</f>
        <v>0.9451092884384815</v>
      </c>
    </row>
    <row r="35" spans="1:3" ht="12.75">
      <c r="A35" s="16" t="str">
        <f>'[1]KS-Analysis2006 EU-27'!B109</f>
        <v>4 F FIELD BURNING OF AGRICULTURAL WASTES</v>
      </c>
      <c r="B35" s="94">
        <f>'[1]KS-Analysis2006 EU-27'!D109</f>
        <v>0.011560024935564175</v>
      </c>
      <c r="C35" s="95">
        <f>'[1]KS-Analysis2006 EU-27'!E109</f>
        <v>0.9566693133740457</v>
      </c>
    </row>
    <row r="36" spans="1:2" ht="12.75">
      <c r="A36" s="100"/>
      <c r="B36" s="101"/>
    </row>
    <row r="37" spans="1:3" ht="12.75">
      <c r="A37" s="102"/>
      <c r="B37" s="103"/>
      <c r="C37" s="85"/>
    </row>
    <row r="40" spans="1:3" ht="12.75">
      <c r="A40" s="102"/>
      <c r="C40" s="85"/>
    </row>
    <row r="41" spans="1:3" ht="12.75">
      <c r="A41" s="102"/>
      <c r="C41" s="85"/>
    </row>
    <row r="42" spans="1:3" ht="12.75">
      <c r="A42" s="102"/>
      <c r="C42" s="85"/>
    </row>
    <row r="44" spans="1:3" ht="13.5" thickBot="1">
      <c r="A44" s="88" t="s">
        <v>3</v>
      </c>
      <c r="B44" s="89"/>
      <c r="C44" s="90"/>
    </row>
    <row r="45" spans="1:3" ht="12.75">
      <c r="A45" s="91" t="str">
        <f>'[1]KS-Analysis2006 EU-27'!B144</f>
        <v>1 A 3 b Road Transportation</v>
      </c>
      <c r="B45" s="92">
        <f>'[1]KS-Analysis2006 EU-27'!D144</f>
        <v>0.178647854168459</v>
      </c>
      <c r="C45" s="93">
        <f>'[1]KS-Analysis2006 EU-27'!E144</f>
        <v>0.178647854168459</v>
      </c>
    </row>
    <row r="46" spans="1:3" ht="12.75">
      <c r="A46" s="16" t="str">
        <f>'[1]KS-Analysis2006 EU-27'!B145</f>
        <v>3 D OTHER including products containing HMs and POPs (Please specify in a covering note)</v>
      </c>
      <c r="B46" s="94">
        <f>'[1]KS-Analysis2006 EU-27'!D145</f>
        <v>0.15684866280095458</v>
      </c>
      <c r="C46" s="95">
        <f>'[1]KS-Analysis2006 EU-27'!E145</f>
        <v>0.33549651696941357</v>
      </c>
    </row>
    <row r="47" spans="1:4" ht="12.75">
      <c r="A47" s="16" t="str">
        <f>'[1]KS-Analysis2006 EU-27'!B146</f>
        <v>3 A PAINT APPLICATION</v>
      </c>
      <c r="B47" s="94">
        <f>'[1]KS-Analysis2006 EU-27'!D146</f>
        <v>0.1553247311790618</v>
      </c>
      <c r="C47" s="95">
        <f>'[1]KS-Analysis2006 EU-27'!E146</f>
        <v>0.4908212481484754</v>
      </c>
      <c r="D47" s="106"/>
    </row>
    <row r="48" spans="1:4" ht="12.75">
      <c r="A48" s="16" t="str">
        <f>'[1]KS-Analysis2006 EU-27'!B147</f>
        <v>1 A 4 b Residential</v>
      </c>
      <c r="B48" s="94">
        <f>'[1]KS-Analysis2006 EU-27'!D147</f>
        <v>0.10239832484001193</v>
      </c>
      <c r="C48" s="95">
        <f>'[1]KS-Analysis2006 EU-27'!E147</f>
        <v>0.5932195729884873</v>
      </c>
      <c r="D48" s="106"/>
    </row>
    <row r="49" spans="1:3" ht="12.75">
      <c r="A49" s="16" t="str">
        <f>'[1]KS-Analysis2006 EU-27'!B148</f>
        <v>1 B 2 Oil and natural gas</v>
      </c>
      <c r="B49" s="94">
        <f>'[1]KS-Analysis2006 EU-27'!D148</f>
        <v>0.07063022008086572</v>
      </c>
      <c r="C49" s="95">
        <f>'[1]KS-Analysis2006 EU-27'!E148</f>
        <v>0.663849793069353</v>
      </c>
    </row>
    <row r="50" spans="1:3" ht="12.75">
      <c r="A50" s="16" t="str">
        <f>'[1]KS-Analysis2006 EU-27'!B149</f>
        <v>3 C CHEMICAL PRODUCTS, MANUFACTURE AND PROCESSING</v>
      </c>
      <c r="B50" s="94">
        <f>'[1]KS-Analysis2006 EU-27'!D149</f>
        <v>0.0460636209572189</v>
      </c>
      <c r="C50" s="95">
        <f>'[1]KS-Analysis2006 EU-27'!E149</f>
        <v>0.7099134140265719</v>
      </c>
    </row>
    <row r="51" spans="1:3" ht="12.75">
      <c r="A51" s="16" t="str">
        <f>'[1]KS-Analysis2006 EU-27'!B150</f>
        <v>2 D OTHER  PRODUCTION (b)</v>
      </c>
      <c r="B51" s="94">
        <f>'[1]KS-Analysis2006 EU-27'!D150</f>
        <v>0.03649020917083433</v>
      </c>
      <c r="C51" s="95">
        <f>'[1]KS-Analysis2006 EU-27'!E150</f>
        <v>0.7464036231974063</v>
      </c>
    </row>
    <row r="52" spans="1:3" ht="12.75">
      <c r="A52" s="96" t="s">
        <v>62</v>
      </c>
      <c r="B52" s="97">
        <f>SUM(B54:B62)</f>
        <v>0.20835948426144363</v>
      </c>
      <c r="C52" s="98"/>
    </row>
    <row r="53" spans="1:3" ht="12.75">
      <c r="A53" s="99" t="s">
        <v>63</v>
      </c>
      <c r="B53" s="97">
        <v>0.045</v>
      </c>
      <c r="C53" s="98"/>
    </row>
    <row r="54" spans="1:3" ht="12.75">
      <c r="A54" s="16" t="str">
        <f>'[1]KS-Analysis2006 EU-27'!B151</f>
        <v>7 OTHER</v>
      </c>
      <c r="B54" s="94">
        <f>'[1]KS-Analysis2006 EU-27'!D151</f>
        <v>0.033136952371538804</v>
      </c>
      <c r="C54" s="95">
        <f>'[1]KS-Analysis2006 EU-27'!E151</f>
        <v>0.7795405755689451</v>
      </c>
    </row>
    <row r="55" spans="1:3" ht="12.75">
      <c r="A55" s="16" t="str">
        <f>'[1]KS-Analysis2006 EU-27'!B152</f>
        <v>4 D 1 Direct Soil Emission</v>
      </c>
      <c r="B55" s="94">
        <f>'[1]KS-Analysis2006 EU-27'!D152</f>
        <v>0.03039900403174191</v>
      </c>
      <c r="C55" s="95">
        <f>'[1]KS-Analysis2006 EU-27'!E152</f>
        <v>0.809939579600687</v>
      </c>
    </row>
    <row r="56" spans="1:3" ht="12.75">
      <c r="A56" s="16" t="str">
        <f>'[1]KS-Analysis2006 EU-27'!B153</f>
        <v>4 B MANURE MANAGEMENT (c)</v>
      </c>
      <c r="B56" s="94">
        <f>'[1]KS-Analysis2006 EU-27'!D153</f>
        <v>0.027533717303365235</v>
      </c>
      <c r="C56" s="95">
        <f>'[1]KS-Analysis2006 EU-27'!E153</f>
        <v>0.8374732969040521</v>
      </c>
    </row>
    <row r="57" spans="1:3" ht="12.75">
      <c r="A57" s="91" t="str">
        <f>'[1]KS-Analysis2006 EU-27'!B154</f>
        <v>3 B DEGREASING AND DRY CLEANING</v>
      </c>
      <c r="B57" s="92">
        <f>'[1]KS-Analysis2006 EU-27'!D154</f>
        <v>0.024986341128236684</v>
      </c>
      <c r="C57" s="93">
        <f>'[1]KS-Analysis2006 EU-27'!E154</f>
        <v>0.8624596380322889</v>
      </c>
    </row>
    <row r="58" spans="1:3" ht="12.75">
      <c r="A58" s="16" t="str">
        <f>'[1]KS-Analysis2006 EU-27'!B155</f>
        <v>1 A 4 c  Agriculture / Forestry / Fishing</v>
      </c>
      <c r="B58" s="94">
        <f>'[1]KS-Analysis2006 EU-27'!D155</f>
        <v>0.020683132572388168</v>
      </c>
      <c r="C58" s="95">
        <f>'[1]KS-Analysis2006 EU-27'!E155</f>
        <v>0.883142770604677</v>
      </c>
    </row>
    <row r="59" spans="1:3" ht="12.75">
      <c r="A59" s="16" t="str">
        <f>'[1]KS-Analysis2006 EU-27'!B156</f>
        <v>1 A 3 d ii National Navigation</v>
      </c>
      <c r="B59" s="94">
        <f>'[1]KS-Analysis2006 EU-27'!D156</f>
        <v>0.020243398144238225</v>
      </c>
      <c r="C59" s="95">
        <f>'[1]KS-Analysis2006 EU-27'!E156</f>
        <v>0.9033861687489153</v>
      </c>
    </row>
    <row r="60" spans="1:3" ht="12.75">
      <c r="A60" s="16" t="str">
        <f>'[1]KS-Analysis2006 EU-27'!B157</f>
        <v>2 B CHEMICAL INDUSTRY</v>
      </c>
      <c r="B60" s="94">
        <f>'[1]KS-Analysis2006 EU-27'!D157</f>
        <v>0.01932157171414203</v>
      </c>
      <c r="C60" s="95">
        <f>'[1]KS-Analysis2006 EU-27'!E157</f>
        <v>0.9227077404630574</v>
      </c>
    </row>
    <row r="61" spans="1:3" ht="12.75">
      <c r="A61" s="16" t="str">
        <f>'[1]KS-Analysis2006 EU-27'!B158</f>
        <v>1 A 2 Manufacturing Industries and Construction</v>
      </c>
      <c r="B61" s="94">
        <f>'[1]KS-Analysis2006 EU-27'!D158</f>
        <v>0.017966409567856265</v>
      </c>
      <c r="C61" s="95">
        <f>'[1]KS-Analysis2006 EU-27'!E158</f>
        <v>0.9406741500309136</v>
      </c>
    </row>
    <row r="62" spans="1:3" ht="12.75">
      <c r="A62" s="16" t="str">
        <f>'[1]KS-Analysis2006 EU-27'!B159</f>
        <v>2 A MINERAL PRODUCTS (b)</v>
      </c>
      <c r="B62" s="94">
        <f>'[1]KS-Analysis2006 EU-27'!D159</f>
        <v>0.014088957427936312</v>
      </c>
      <c r="C62" s="95">
        <f>'[1]KS-Analysis2006 EU-27'!E159</f>
        <v>0.95476310745885</v>
      </c>
    </row>
    <row r="63" spans="1:2" ht="12.75">
      <c r="A63" s="100"/>
      <c r="B63" s="101"/>
    </row>
    <row r="64" spans="1:2" ht="12.75">
      <c r="A64" s="102"/>
      <c r="B64" s="103"/>
    </row>
    <row r="65" ht="12.75">
      <c r="B65" s="108"/>
    </row>
    <row r="66" ht="12.75">
      <c r="B66" s="108"/>
    </row>
    <row r="67" ht="12.75">
      <c r="B67" s="109"/>
    </row>
    <row r="68" ht="12.75">
      <c r="B68" s="109"/>
    </row>
    <row r="69" spans="1:3" ht="13.5" thickBot="1">
      <c r="A69" s="88" t="s">
        <v>64</v>
      </c>
      <c r="B69" s="89"/>
      <c r="C69" s="90"/>
    </row>
    <row r="70" spans="1:3" ht="0.75" customHeight="1" thickBot="1">
      <c r="A70" s="88" t="s">
        <v>65</v>
      </c>
      <c r="B70" s="89"/>
      <c r="C70" s="90"/>
    </row>
    <row r="71" spans="1:3" ht="12.75">
      <c r="A71" s="91" t="str">
        <f>'[1]KS-Analysis2006 EU-27'!B187</f>
        <v>1 A 1 a Public Electricity and Heat Production</v>
      </c>
      <c r="B71" s="92">
        <f>'[1]KS-Analysis2006 EU-27'!D187</f>
        <v>0.5835503016923519</v>
      </c>
      <c r="C71" s="93">
        <f>'[1]KS-Analysis2006 EU-27'!E187</f>
        <v>0.5835503016923519</v>
      </c>
    </row>
    <row r="72" spans="1:3" ht="12.75">
      <c r="A72" s="16" t="str">
        <f>'[1]KS-Analysis2006 EU-27'!B188</f>
        <v>1 A 2 Manufacturing Industries and Construction</v>
      </c>
      <c r="B72" s="94">
        <f>'[1]KS-Analysis2006 EU-27'!D188</f>
        <v>0.14254967074541636</v>
      </c>
      <c r="C72" s="95">
        <f>'[1]KS-Analysis2006 EU-27'!E188</f>
        <v>0.7260999724377682</v>
      </c>
    </row>
    <row r="73" spans="1:3" ht="12.75">
      <c r="A73" s="16" t="str">
        <f>'[1]KS-Analysis2006 EU-27'!B189</f>
        <v>1 A 4 b Residential</v>
      </c>
      <c r="B73" s="94">
        <f>'[1]KS-Analysis2006 EU-27'!D189</f>
        <v>0.06323161229003799</v>
      </c>
      <c r="C73" s="95">
        <f>'[1]KS-Analysis2006 EU-27'!E189</f>
        <v>0.7893315847278062</v>
      </c>
    </row>
    <row r="74" spans="1:3" ht="12.75">
      <c r="A74" s="16" t="str">
        <f>'[1]KS-Analysis2006 EU-27'!B190</f>
        <v>1 A 1 b Petroleum refining</v>
      </c>
      <c r="B74" s="94">
        <f>'[1]KS-Analysis2006 EU-27'!D190</f>
        <v>0.06318378315158621</v>
      </c>
      <c r="C74" s="95">
        <f>'[1]KS-Analysis2006 EU-27'!E190</f>
        <v>0.8525153678793924</v>
      </c>
    </row>
    <row r="75" spans="1:3" ht="15" customHeight="1">
      <c r="A75" s="17" t="str">
        <f>'[1]KS-Analysis2006 EU-27'!B191</f>
        <v>1 B 2 Oil and natural gas</v>
      </c>
      <c r="B75" s="94">
        <f>'[1]KS-Analysis2006 EU-27'!D191</f>
        <v>0.02683810976767665</v>
      </c>
      <c r="C75" s="95">
        <f>'[1]KS-Analysis2006 EU-27'!E191</f>
        <v>0.8793534776470691</v>
      </c>
    </row>
    <row r="76" spans="1:3" ht="12.75">
      <c r="A76" s="16" t="str">
        <f>'[1]KS-Analysis2006 EU-27'!B192</f>
        <v>1 A 3 d ii National Navigation</v>
      </c>
      <c r="B76" s="94">
        <f>'[1]KS-Analysis2006 EU-27'!D192</f>
        <v>0.024216209877651385</v>
      </c>
      <c r="C76" s="95">
        <f>'[1]KS-Analysis2006 EU-27'!E192</f>
        <v>0.9035696875247204</v>
      </c>
    </row>
    <row r="77" spans="1:3" ht="12.75">
      <c r="A77" s="16" t="str">
        <f>'[1]KS-Analysis2006 EU-27'!B193</f>
        <v>1 A 4 a Commercial / Institutional</v>
      </c>
      <c r="B77" s="94">
        <f>'[1]KS-Analysis2006 EU-27'!D193</f>
        <v>0.014774226273210879</v>
      </c>
      <c r="C77" s="95">
        <f>'[1]KS-Analysis2006 EU-27'!E193</f>
        <v>0.9183439137979313</v>
      </c>
    </row>
    <row r="78" spans="1:3" ht="12.75">
      <c r="A78" s="96" t="s">
        <v>62</v>
      </c>
      <c r="B78" s="97">
        <f>B80+B81+B82</f>
        <v>0.03790985375698264</v>
      </c>
      <c r="C78" s="98"/>
    </row>
    <row r="79" spans="1:3" ht="12.75">
      <c r="A79" s="99" t="s">
        <v>63</v>
      </c>
      <c r="B79" s="97">
        <v>0.044</v>
      </c>
      <c r="C79" s="98"/>
    </row>
    <row r="80" spans="1:3" ht="12.75">
      <c r="A80" s="16" t="str">
        <f>'[1]KS-Analysis2006 EU-27'!B194</f>
        <v>2 B CHEMICAL INDUSTRY</v>
      </c>
      <c r="B80" s="94">
        <f>'[1]KS-Analysis2006 EU-27'!D194</f>
        <v>0.01320454633258542</v>
      </c>
      <c r="C80" s="95">
        <f>'[1]KS-Analysis2006 EU-27'!E194</f>
        <v>0.9315484601305167</v>
      </c>
    </row>
    <row r="81" spans="1:3" ht="12.75">
      <c r="A81" s="16" t="str">
        <f>'[1]KS-Analysis2006 EU-27'!B195</f>
        <v>2 C METAL PRODUCTION </v>
      </c>
      <c r="B81" s="94">
        <f>'[1]KS-Analysis2006 EU-27'!D195</f>
        <v>0.012376861545500786</v>
      </c>
      <c r="C81" s="95">
        <f>'[1]KS-Analysis2006 EU-27'!E195</f>
        <v>0.9439253216760175</v>
      </c>
    </row>
    <row r="82" spans="1:3" ht="12.75">
      <c r="A82" s="16" t="str">
        <f>'[1]KS-Analysis2006 EU-27'!B196</f>
        <v>1 A 1 c Manufacture of Solid Fuels and Other Energy Industries</v>
      </c>
      <c r="B82" s="94">
        <f>'[1]KS-Analysis2006 EU-27'!D196</f>
        <v>0.012328445878896428</v>
      </c>
      <c r="C82" s="95">
        <f>'[1]KS-Analysis2006 EU-27'!E196</f>
        <v>0.956253767554914</v>
      </c>
    </row>
    <row r="83" spans="1:3" ht="12.75">
      <c r="A83" s="100"/>
      <c r="B83" s="101"/>
      <c r="C83" s="110"/>
    </row>
    <row r="84" spans="1:3" ht="12.75">
      <c r="A84" s="102"/>
      <c r="B84" s="103"/>
      <c r="C84" s="111"/>
    </row>
    <row r="88" spans="1:3" ht="12.75">
      <c r="A88" s="112"/>
      <c r="B88" s="113"/>
      <c r="C88" s="111"/>
    </row>
    <row r="89" spans="1:3" ht="12.75">
      <c r="A89" s="112"/>
      <c r="B89" s="113"/>
      <c r="C89" s="111"/>
    </row>
    <row r="93" spans="1:3" ht="13.5" thickBot="1">
      <c r="A93" s="88" t="s">
        <v>5</v>
      </c>
      <c r="B93" s="89"/>
      <c r="C93" s="90"/>
    </row>
    <row r="94" spans="1:3" ht="12.75">
      <c r="A94" s="91" t="str">
        <f>'[1]KS-Analysis2006 EU-27'!B230</f>
        <v>4 B MANURE MANAGEMENT (c)</v>
      </c>
      <c r="B94" s="114">
        <f>'[1]KS-Analysis2006 EU-27'!D230</f>
        <v>0.6898110275257329</v>
      </c>
      <c r="C94" s="115">
        <f>'[1]KS-Analysis2006 EU-27'!E230</f>
        <v>0.6898110275257329</v>
      </c>
    </row>
    <row r="95" spans="1:3" ht="12.75">
      <c r="A95" s="16" t="str">
        <f>'[1]KS-Analysis2006 EU-27'!B231</f>
        <v>4 D 1 Direct Soil Emission</v>
      </c>
      <c r="B95" s="116">
        <f>'[1]KS-Analysis2006 EU-27'!D231</f>
        <v>0.2236335597069842</v>
      </c>
      <c r="C95" s="117">
        <f>'[1]KS-Analysis2006 EU-27'!E231</f>
        <v>0.913444587232717</v>
      </c>
    </row>
    <row r="96" spans="1:3" ht="12.75">
      <c r="A96" s="16" t="str">
        <f>'[1]KS-Analysis2006 EU-27'!B232</f>
        <v>1 A 3 b Road Transportation</v>
      </c>
      <c r="B96" s="116">
        <f>'[1]KS-Analysis2006 EU-27'!D232</f>
        <v>0.017143784986293747</v>
      </c>
      <c r="C96" s="117">
        <f>'[1]KS-Analysis2006 EU-27'!E232</f>
        <v>0.9305883722190108</v>
      </c>
    </row>
    <row r="97" spans="1:3" ht="12.75">
      <c r="A97" s="16" t="str">
        <f>'[1]KS-Analysis2006 EU-27'!B233</f>
        <v>2 B CHEMICAL INDUSTRY</v>
      </c>
      <c r="B97" s="116">
        <f>'[1]KS-Analysis2006 EU-27'!D233</f>
        <v>0.016335847030367206</v>
      </c>
      <c r="C97" s="117">
        <f>'[1]KS-Analysis2006 EU-27'!E233</f>
        <v>0.946924219249378</v>
      </c>
    </row>
    <row r="98" spans="1:3" ht="12.75">
      <c r="A98" s="16" t="str">
        <f>'[1]KS-Analysis2006 EU-27'!B234</f>
        <v>6 B WASTE-WATER HANDLING</v>
      </c>
      <c r="B98" s="116">
        <f>'[1]KS-Analysis2006 EU-27'!D234</f>
        <v>0.007729860647941785</v>
      </c>
      <c r="C98" s="117">
        <f>'[1]KS-Analysis2006 EU-27'!E234</f>
        <v>0.9546540798973198</v>
      </c>
    </row>
    <row r="99" spans="1:3" ht="12.75">
      <c r="A99" s="96" t="s">
        <v>62</v>
      </c>
      <c r="B99" s="118">
        <v>0.0454</v>
      </c>
      <c r="C99" s="119"/>
    </row>
    <row r="100" spans="1:3" ht="12.75">
      <c r="A100" s="99" t="s">
        <v>63</v>
      </c>
      <c r="B100" s="120"/>
      <c r="C100" s="121"/>
    </row>
    <row r="101" spans="1:3" ht="12.75">
      <c r="A101" s="100"/>
      <c r="B101" s="101"/>
      <c r="C101" s="111"/>
    </row>
    <row r="102" spans="1:3" ht="12.75">
      <c r="A102" s="112"/>
      <c r="B102" s="113"/>
      <c r="C102" s="111"/>
    </row>
    <row r="103" spans="1:3" ht="12.75">
      <c r="A103" s="112"/>
      <c r="B103" s="113"/>
      <c r="C103" s="111"/>
    </row>
    <row r="104" spans="1:3" ht="12.75">
      <c r="A104" s="112"/>
      <c r="B104" s="113"/>
      <c r="C104" s="111"/>
    </row>
    <row r="105" spans="1:3" ht="12.75">
      <c r="A105" s="112"/>
      <c r="B105" s="113"/>
      <c r="C105" s="111"/>
    </row>
    <row r="106" spans="1:3" ht="12.75">
      <c r="A106" s="112"/>
      <c r="B106" s="113"/>
      <c r="C106" s="111"/>
    </row>
    <row r="107" spans="1:3" ht="12.75">
      <c r="A107" s="112"/>
      <c r="B107" s="113"/>
      <c r="C107" s="111"/>
    </row>
    <row r="108" spans="1:3" ht="12.75">
      <c r="A108" s="112"/>
      <c r="B108" s="113"/>
      <c r="C108" s="111"/>
    </row>
    <row r="109" spans="1:3" ht="12.75">
      <c r="A109" s="37"/>
      <c r="B109" s="105"/>
      <c r="C109" s="105"/>
    </row>
    <row r="110" spans="1:3" ht="12.75">
      <c r="A110" s="37"/>
      <c r="B110" s="105"/>
      <c r="C110" s="105"/>
    </row>
    <row r="111" spans="2:3" ht="12.75">
      <c r="B111" s="105"/>
      <c r="C111" s="105"/>
    </row>
    <row r="112" spans="2:3" ht="12.75">
      <c r="B112" s="105"/>
      <c r="C112" s="105"/>
    </row>
    <row r="115" spans="1:3" ht="13.5" thickBot="1">
      <c r="A115" s="88" t="s">
        <v>66</v>
      </c>
      <c r="B115" s="89"/>
      <c r="C115" s="90"/>
    </row>
    <row r="116" spans="1:3" ht="12.75">
      <c r="A116" s="91" t="str">
        <f>'[1]KS-Analysis2006 EU-27'!B280</f>
        <v>1 A 4 b Residential</v>
      </c>
      <c r="B116" s="92">
        <f>'[1]KS-Analysis2006 EU-27'!D280</f>
        <v>0.21720973420971582</v>
      </c>
      <c r="C116" s="93">
        <f>'[1]KS-Analysis2006 EU-27'!E280</f>
        <v>0.21720973420971582</v>
      </c>
    </row>
    <row r="117" spans="1:3" ht="12.75">
      <c r="A117" s="16" t="str">
        <f>'[1]KS-Analysis2006 EU-27'!B281</f>
        <v>1 A 3 b Road Transportation</v>
      </c>
      <c r="B117" s="94">
        <f>'[1]KS-Analysis2006 EU-27'!D281</f>
        <v>0.15909906244436636</v>
      </c>
      <c r="C117" s="95">
        <f>'[1]KS-Analysis2006 EU-27'!E281</f>
        <v>0.3763087966540822</v>
      </c>
    </row>
    <row r="118" spans="1:3" ht="12.75">
      <c r="A118" s="16" t="str">
        <f>'[1]KS-Analysis2006 EU-27'!B282</f>
        <v>2 A MINERAL PRODUCTS (b)</v>
      </c>
      <c r="B118" s="94">
        <f>'[1]KS-Analysis2006 EU-27'!D282</f>
        <v>0.1103157191883764</v>
      </c>
      <c r="C118" s="95">
        <f>'[1]KS-Analysis2006 EU-27'!E282</f>
        <v>0.4866245158424586</v>
      </c>
    </row>
    <row r="119" spans="1:3" ht="12.75">
      <c r="A119" s="16" t="str">
        <f>'[1]KS-Analysis2006 EU-27'!B283</f>
        <v>1 A 2 Manufacturing Industries and Construction</v>
      </c>
      <c r="B119" s="94">
        <f>'[1]KS-Analysis2006 EU-27'!D283</f>
        <v>0.09113491524247917</v>
      </c>
      <c r="C119" s="95">
        <f>'[1]KS-Analysis2006 EU-27'!E283</f>
        <v>0.5777594310849378</v>
      </c>
    </row>
    <row r="120" spans="1:3" ht="12.75">
      <c r="A120" s="17" t="str">
        <f>'[1]KS-Analysis2006 EU-27'!B284</f>
        <v>4 D 1 Direct Soil Emission</v>
      </c>
      <c r="B120" s="94">
        <f>'[1]KS-Analysis2006 EU-27'!D284</f>
        <v>0.06917966843224937</v>
      </c>
      <c r="C120" s="95">
        <f>'[1]KS-Analysis2006 EU-27'!E284</f>
        <v>0.6469390995171871</v>
      </c>
    </row>
    <row r="121" spans="1:3" ht="12.75">
      <c r="A121" s="16" t="str">
        <f>'[1]KS-Analysis2006 EU-27'!B285</f>
        <v>4 B MANURE MANAGEMENT (c)</v>
      </c>
      <c r="B121" s="94">
        <f>'[1]KS-Analysis2006 EU-27'!D285</f>
        <v>0.05633851641465106</v>
      </c>
      <c r="C121" s="95">
        <f>'[1]KS-Analysis2006 EU-27'!E285</f>
        <v>0.7032776159318381</v>
      </c>
    </row>
    <row r="122" spans="1:3" ht="12.75">
      <c r="A122" s="16" t="str">
        <f>'[1]KS-Analysis2006 EU-27'!B286</f>
        <v>2 C METAL PRODUCTION </v>
      </c>
      <c r="B122" s="94">
        <f>'[1]KS-Analysis2006 EU-27'!D286</f>
        <v>0.052336782186081086</v>
      </c>
      <c r="C122" s="95">
        <f>'[1]KS-Analysis2006 EU-27'!E286</f>
        <v>0.7556143981179192</v>
      </c>
    </row>
    <row r="123" spans="1:3" ht="12.75">
      <c r="A123" s="96" t="s">
        <v>62</v>
      </c>
      <c r="B123" s="97">
        <f>SUM(B125:B133)</f>
        <v>0.20120821595748298</v>
      </c>
      <c r="C123" s="98"/>
    </row>
    <row r="124" spans="1:3" ht="12.75">
      <c r="A124" s="99" t="s">
        <v>63</v>
      </c>
      <c r="B124" s="97">
        <v>0.043</v>
      </c>
      <c r="C124" s="98"/>
    </row>
    <row r="125" spans="1:3" ht="12.75">
      <c r="A125" s="16" t="str">
        <f>'[1]KS-Analysis2006 EU-27'!B287</f>
        <v>1 A 4 c  Agriculture / Forestry / Fishing</v>
      </c>
      <c r="B125" s="94">
        <f>'[1]KS-Analysis2006 EU-27'!D287</f>
        <v>0.05099301262409122</v>
      </c>
      <c r="C125" s="95">
        <f>'[1]KS-Analysis2006 EU-27'!E287</f>
        <v>0.8066074107420104</v>
      </c>
    </row>
    <row r="126" spans="1:3" ht="12.75">
      <c r="A126" s="16" t="str">
        <f>'[1]KS-Analysis2006 EU-27'!B288</f>
        <v>1 A 1 a Public Electricity and Heat Production</v>
      </c>
      <c r="B126" s="94">
        <f>'[1]KS-Analysis2006 EU-27'!D288</f>
        <v>0.046469281038770065</v>
      </c>
      <c r="C126" s="95">
        <f>'[1]KS-Analysis2006 EU-27'!E288</f>
        <v>0.8530766917807804</v>
      </c>
    </row>
    <row r="127" spans="1:3" ht="12.75">
      <c r="A127" s="16" t="str">
        <f>'[1]KS-Analysis2006 EU-27'!B289</f>
        <v>2 G OTHER (Please specify in a covering note)</v>
      </c>
      <c r="B127" s="94">
        <f>'[1]KS-Analysis2006 EU-27'!D289</f>
        <v>0.03490491164163369</v>
      </c>
      <c r="C127" s="95">
        <f>'[1]KS-Analysis2006 EU-27'!E289</f>
        <v>0.8879816034224141</v>
      </c>
    </row>
    <row r="128" spans="1:3" ht="12.75">
      <c r="A128" s="91" t="str">
        <f>'[1]KS-Analysis2006 EU-27'!B290</f>
        <v>2 D OTHER  PRODUCTION (b)</v>
      </c>
      <c r="B128" s="92">
        <f>'[1]KS-Analysis2006 EU-27'!D290</f>
        <v>0.014790427176787059</v>
      </c>
      <c r="C128" s="93">
        <f>'[1]KS-Analysis2006 EU-27'!E290</f>
        <v>0.9027720305992011</v>
      </c>
    </row>
    <row r="129" spans="1:3" ht="12.75">
      <c r="A129" s="16" t="str">
        <f>'[1]KS-Analysis2006 EU-27'!B291</f>
        <v>1 A 3 d ii National Navigation</v>
      </c>
      <c r="B129" s="94">
        <f>'[1]KS-Analysis2006 EU-27'!D291</f>
        <v>0.013991646579344078</v>
      </c>
      <c r="C129" s="95">
        <f>'[1]KS-Analysis2006 EU-27'!E291</f>
        <v>0.9167636771785451</v>
      </c>
    </row>
    <row r="130" spans="1:3" ht="12.75">
      <c r="A130" s="16" t="str">
        <f>'[1]KS-Analysis2006 EU-27'!B292</f>
        <v>6 C WASTE INCINERATION (e)</v>
      </c>
      <c r="B130" s="94">
        <f>'[1]KS-Analysis2006 EU-27'!D292</f>
        <v>0.012578565448734393</v>
      </c>
      <c r="C130" s="95">
        <f>'[1]KS-Analysis2006 EU-27'!E292</f>
        <v>0.9293422426272795</v>
      </c>
    </row>
    <row r="131" spans="1:3" ht="12.75">
      <c r="A131" s="16" t="str">
        <f>'[1]KS-Analysis2006 EU-27'!B293</f>
        <v>3 D OTHER including products containing HMs and POPs (Please specify in a covering note)</v>
      </c>
      <c r="B131" s="94">
        <f>'[1]KS-Analysis2006 EU-27'!D293</f>
        <v>0.009958201705379062</v>
      </c>
      <c r="C131" s="95">
        <f>'[1]KS-Analysis2006 EU-27'!E293</f>
        <v>0.9393004443326586</v>
      </c>
    </row>
    <row r="132" spans="1:3" ht="12.75">
      <c r="A132" s="16" t="str">
        <f>'[1]KS-Analysis2006 EU-27'!B294</f>
        <v>1 A 4 a Commercial / Institutional</v>
      </c>
      <c r="B132" s="94">
        <f>'[1]KS-Analysis2006 EU-27'!D294</f>
        <v>0.00880168666629167</v>
      </c>
      <c r="C132" s="95">
        <f>'[1]KS-Analysis2006 EU-27'!E294</f>
        <v>0.9481021309989502</v>
      </c>
    </row>
    <row r="133" spans="1:3" ht="12.75">
      <c r="A133" s="16" t="str">
        <f>'[1]KS-Analysis2006 EU-27'!B295</f>
        <v>1 A 1 b Petroleum refining</v>
      </c>
      <c r="B133" s="94">
        <f>'[1]KS-Analysis2006 EU-27'!D295</f>
        <v>0.008720483076451768</v>
      </c>
      <c r="C133" s="95">
        <f>'[1]KS-Analysis2006 EU-27'!E295</f>
        <v>0.956822614075402</v>
      </c>
    </row>
    <row r="134" spans="1:3" ht="12.75">
      <c r="A134" s="100"/>
      <c r="B134" s="101"/>
      <c r="C134" s="122"/>
    </row>
    <row r="135" spans="1:2" ht="12.75">
      <c r="A135" s="102"/>
      <c r="B135" s="103"/>
    </row>
    <row r="139" spans="1:3" ht="13.5" thickBot="1">
      <c r="A139" s="88" t="s">
        <v>67</v>
      </c>
      <c r="B139" s="89"/>
      <c r="C139" s="90"/>
    </row>
    <row r="140" spans="1:3" ht="12.75">
      <c r="A140" s="91" t="str">
        <f>'[1]KS-Analysis2006 EU-27'!B324</f>
        <v>1 A 4 b Residential</v>
      </c>
      <c r="B140" s="92">
        <f>'[1]KS-Analysis2006 EU-27'!D324</f>
        <v>0.2956131473356831</v>
      </c>
      <c r="C140" s="93">
        <f>'[1]KS-Analysis2006 EU-27'!E324</f>
        <v>0.2956131473356831</v>
      </c>
    </row>
    <row r="141" spans="1:3" ht="12.75">
      <c r="A141" s="16" t="str">
        <f>'[1]KS-Analysis2006 EU-27'!B325</f>
        <v>1 A 3 b Road Transportation</v>
      </c>
      <c r="B141" s="94">
        <f>'[1]KS-Analysis2006 EU-27'!D325</f>
        <v>0.17782026961143121</v>
      </c>
      <c r="C141" s="95">
        <f>'[1]KS-Analysis2006 EU-27'!E325</f>
        <v>0.4734334169471143</v>
      </c>
    </row>
    <row r="142" spans="1:3" ht="12.75">
      <c r="A142" s="16" t="str">
        <f>'[1]KS-Analysis2006 EU-27'!B326</f>
        <v>1 A 2 Manufacturing Industries and Construction</v>
      </c>
      <c r="B142" s="94">
        <f>'[1]KS-Analysis2006 EU-27'!D326</f>
        <v>0.11098128350262598</v>
      </c>
      <c r="C142" s="95">
        <f>'[1]KS-Analysis2006 EU-27'!E326</f>
        <v>0.5844147004497403</v>
      </c>
    </row>
    <row r="143" spans="1:3" ht="12.75">
      <c r="A143" s="16" t="str">
        <f>'[1]KS-Analysis2006 EU-27'!B327</f>
        <v>2 A MINERAL PRODUCTS (b)</v>
      </c>
      <c r="B143" s="94">
        <f>'[1]KS-Analysis2006 EU-27'!D327</f>
        <v>0.07449064423325061</v>
      </c>
      <c r="C143" s="95">
        <f>'[1]KS-Analysis2006 EU-27'!E327</f>
        <v>0.6589053446829909</v>
      </c>
    </row>
    <row r="144" spans="1:3" ht="12.75">
      <c r="A144" s="16" t="str">
        <f>'[1]KS-Analysis2006 EU-27'!B328</f>
        <v>1 A 4 c  Agriculture / Forestry / Fishing</v>
      </c>
      <c r="B144" s="94">
        <f>'[1]KS-Analysis2006 EU-27'!D328</f>
        <v>0.06361607426747085</v>
      </c>
      <c r="C144" s="95">
        <f>'[1]KS-Analysis2006 EU-27'!E328</f>
        <v>0.7225214189504617</v>
      </c>
    </row>
    <row r="145" spans="1:3" ht="12.75">
      <c r="A145" s="16" t="str">
        <f>'[1]KS-Analysis2006 EU-27'!B329</f>
        <v>2 C METAL PRODUCTION </v>
      </c>
      <c r="B145" s="94">
        <f>'[1]KS-Analysis2006 EU-27'!D329</f>
        <v>0.04696837428675105</v>
      </c>
      <c r="C145" s="95">
        <f>'[1]KS-Analysis2006 EU-27'!E329</f>
        <v>0.7694897932372128</v>
      </c>
    </row>
    <row r="146" spans="1:3" ht="12.75">
      <c r="A146" s="16" t="str">
        <f>'[1]KS-Analysis2006 EU-27'!B330</f>
        <v>1 A 1 a Public Electricity and Heat Production</v>
      </c>
      <c r="B146" s="94">
        <f>'[1]KS-Analysis2006 EU-27'!D330</f>
        <v>0.04161723587737311</v>
      </c>
      <c r="C146" s="95">
        <f>'[1]KS-Analysis2006 EU-27'!E330</f>
        <v>0.8111070291145859</v>
      </c>
    </row>
    <row r="147" spans="1:3" ht="12.75">
      <c r="A147" s="96" t="s">
        <v>62</v>
      </c>
      <c r="B147" s="97">
        <f>SUM(B149:B157)</f>
        <v>0.1474102821819515</v>
      </c>
      <c r="C147" s="98"/>
    </row>
    <row r="148" spans="1:3" ht="12.75">
      <c r="A148" s="99" t="s">
        <v>63</v>
      </c>
      <c r="B148" s="97">
        <v>0.041</v>
      </c>
      <c r="C148" s="98"/>
    </row>
    <row r="149" spans="1:3" ht="12.75">
      <c r="A149" s="16" t="str">
        <f>'[1]KS-Analysis2006 EU-27'!B331</f>
        <v>4 D 1 Direct Soil Emission</v>
      </c>
      <c r="B149" s="94">
        <f>'[1]KS-Analysis2006 EU-27'!D331</f>
        <v>0.023233902190083033</v>
      </c>
      <c r="C149" s="95">
        <f>'[1]KS-Analysis2006 EU-27'!E331</f>
        <v>0.8343409313046689</v>
      </c>
    </row>
    <row r="150" spans="1:3" ht="12.75">
      <c r="A150" s="16" t="str">
        <f>'[1]KS-Analysis2006 EU-27'!B332</f>
        <v>2 G OTHER (Please specify in a covering note)</v>
      </c>
      <c r="B150" s="94">
        <f>'[1]KS-Analysis2006 EU-27'!D332</f>
        <v>0.022905210928724502</v>
      </c>
      <c r="C150" s="95">
        <f>'[1]KS-Analysis2006 EU-27'!E332</f>
        <v>0.8572461422333935</v>
      </c>
    </row>
    <row r="151" spans="1:3" ht="12.75">
      <c r="A151" s="16" t="str">
        <f>'[1]KS-Analysis2006 EU-27'!B333</f>
        <v>1 A 3 d ii National Navigation</v>
      </c>
      <c r="B151" s="94">
        <f>'[1]KS-Analysis2006 EU-27'!D333</f>
        <v>0.019743587897739084</v>
      </c>
      <c r="C151" s="95">
        <f>'[1]KS-Analysis2006 EU-27'!E333</f>
        <v>0.8769897301311326</v>
      </c>
    </row>
    <row r="152" spans="1:3" ht="12.75">
      <c r="A152" s="91" t="str">
        <f>'[1]KS-Analysis2006 EU-27'!B334</f>
        <v>4 B MANURE MANAGEMENT (c)</v>
      </c>
      <c r="B152" s="92">
        <f>'[1]KS-Analysis2006 EU-27'!D334</f>
        <v>0.01712280283490658</v>
      </c>
      <c r="C152" s="93">
        <f>'[1]KS-Analysis2006 EU-27'!E334</f>
        <v>0.8941125329660391</v>
      </c>
    </row>
    <row r="153" spans="1:3" ht="12.75">
      <c r="A153" s="16" t="str">
        <f>'[1]KS-Analysis2006 EU-27'!B335</f>
        <v>6 C WASTE INCINERATION (e)</v>
      </c>
      <c r="B153" s="94">
        <f>'[1]KS-Analysis2006 EU-27'!D335</f>
        <v>0.016361324483118188</v>
      </c>
      <c r="C153" s="95">
        <f>'[1]KS-Analysis2006 EU-27'!E335</f>
        <v>0.9104738574491573</v>
      </c>
    </row>
    <row r="154" spans="1:3" ht="12.75">
      <c r="A154" s="16" t="str">
        <f>'[1]KS-Analysis2006 EU-27'!B336</f>
        <v>3 D OTHER including products containing HMs and POPs (Please specify in a covering note)</v>
      </c>
      <c r="B154" s="94">
        <f>'[1]KS-Analysis2006 EU-27'!D336</f>
        <v>0.013670619611938136</v>
      </c>
      <c r="C154" s="95">
        <f>'[1]KS-Analysis2006 EU-27'!E336</f>
        <v>0.9241444770610955</v>
      </c>
    </row>
    <row r="155" spans="1:3" ht="12.75">
      <c r="A155" s="16" t="str">
        <f>'[1]KS-Analysis2006 EU-27'!B337</f>
        <v>2 D OTHER  PRODUCTION (b)</v>
      </c>
      <c r="B155" s="94">
        <f>'[1]KS-Analysis2006 EU-27'!D337</f>
        <v>0.013066839571475305</v>
      </c>
      <c r="C155" s="95">
        <f>'[1]KS-Analysis2006 EU-27'!E337</f>
        <v>0.9372113166325707</v>
      </c>
    </row>
    <row r="156" spans="1:3" ht="12.75">
      <c r="A156" s="16" t="str">
        <f>'[1]KS-Analysis2006 EU-27'!B338</f>
        <v>1 A 4 a Commercial / Institutional</v>
      </c>
      <c r="B156" s="94">
        <f>'[1]KS-Analysis2006 EU-27'!D338</f>
        <v>0.011530102470812507</v>
      </c>
      <c r="C156" s="95">
        <f>'[1]KS-Analysis2006 EU-27'!E338</f>
        <v>0.9487414191033833</v>
      </c>
    </row>
    <row r="157" spans="1:3" ht="12.75">
      <c r="A157" s="16" t="str">
        <f>'[1]KS-Analysis2006 EU-27'!B339</f>
        <v>1 A 1 b Petroleum refining</v>
      </c>
      <c r="B157" s="94">
        <f>'[1]KS-Analysis2006 EU-27'!D339</f>
        <v>0.009775892193154157</v>
      </c>
      <c r="C157" s="95">
        <f>'[1]KS-Analysis2006 EU-27'!E339</f>
        <v>0.9585173112965374</v>
      </c>
    </row>
    <row r="158" spans="1:2" ht="12.75">
      <c r="A158" s="100"/>
      <c r="B158" s="123"/>
    </row>
    <row r="159" spans="1:2" ht="12.75">
      <c r="A159" s="102"/>
      <c r="B159" s="103"/>
    </row>
    <row r="165" ht="12.75">
      <c r="I165" t="s">
        <v>68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A69" sqref="A69"/>
    </sheetView>
  </sheetViews>
  <sheetFormatPr defaultColWidth="11.421875" defaultRowHeight="12.75"/>
  <sheetData>
    <row r="1" spans="1:9" ht="14.25">
      <c r="A1" s="177" t="s">
        <v>147</v>
      </c>
      <c r="B1" s="178"/>
      <c r="C1" s="178"/>
      <c r="D1" s="178"/>
      <c r="E1" s="197"/>
      <c r="F1" s="178"/>
      <c r="G1" s="178"/>
      <c r="H1" s="178"/>
      <c r="I1" s="178"/>
    </row>
    <row r="2" spans="1:9" ht="13.5" thickBot="1">
      <c r="A2" s="179"/>
      <c r="B2" s="178"/>
      <c r="C2" s="178"/>
      <c r="D2" s="178"/>
      <c r="E2" s="197"/>
      <c r="F2" s="178"/>
      <c r="G2" s="178"/>
      <c r="H2" s="178"/>
      <c r="I2" s="178"/>
    </row>
    <row r="3" spans="1:9" ht="51">
      <c r="A3" s="198" t="s">
        <v>102</v>
      </c>
      <c r="B3" s="255" t="s">
        <v>129</v>
      </c>
      <c r="C3" s="256"/>
      <c r="D3" s="262"/>
      <c r="E3" s="181" t="s">
        <v>105</v>
      </c>
      <c r="F3" s="255" t="s">
        <v>116</v>
      </c>
      <c r="G3" s="257"/>
      <c r="H3" s="255" t="s">
        <v>117</v>
      </c>
      <c r="I3" s="258"/>
    </row>
    <row r="4" spans="1:9" ht="12.75">
      <c r="A4" s="199"/>
      <c r="B4" s="173">
        <v>1990</v>
      </c>
      <c r="C4" s="173">
        <v>2005</v>
      </c>
      <c r="D4" s="173">
        <v>2006</v>
      </c>
      <c r="E4" s="171" t="s">
        <v>20</v>
      </c>
      <c r="F4" s="173" t="s">
        <v>71</v>
      </c>
      <c r="G4" s="171" t="s">
        <v>20</v>
      </c>
      <c r="H4" s="173" t="s">
        <v>71</v>
      </c>
      <c r="I4" s="183" t="s">
        <v>20</v>
      </c>
    </row>
    <row r="5" spans="1:9" ht="12.75">
      <c r="A5" s="184" t="s">
        <v>75</v>
      </c>
      <c r="B5" s="141">
        <v>8.609505486849585</v>
      </c>
      <c r="C5" s="141">
        <v>7.043433094546757</v>
      </c>
      <c r="D5" s="141">
        <v>6.833353906175997</v>
      </c>
      <c r="E5" s="166">
        <f aca="true" t="shared" si="0" ref="E5:E32">D5/$D$32</f>
        <v>0.02213456303932634</v>
      </c>
      <c r="F5" s="138">
        <f>D5-C5</f>
        <v>-0.21007918837076023</v>
      </c>
      <c r="G5" s="137">
        <f>F5/C5</f>
        <v>-0.029826248869093398</v>
      </c>
      <c r="H5" s="138">
        <f>D5-B5</f>
        <v>-1.776151580673588</v>
      </c>
      <c r="I5" s="185">
        <f>H5/B5</f>
        <v>-0.20630123105055623</v>
      </c>
    </row>
    <row r="6" spans="1:9" ht="12.75">
      <c r="A6" s="184" t="s">
        <v>76</v>
      </c>
      <c r="B6" s="141" t="s">
        <v>72</v>
      </c>
      <c r="C6" s="141">
        <v>1.91082</v>
      </c>
      <c r="D6" s="141">
        <v>1.84403217199793</v>
      </c>
      <c r="E6" s="166">
        <f t="shared" si="0"/>
        <v>0.00597317904473581</v>
      </c>
      <c r="F6" s="138">
        <f aca="true" t="shared" si="1" ref="F6:F32">D6-C6</f>
        <v>-0.06678782800206995</v>
      </c>
      <c r="G6" s="137">
        <f aca="true" t="shared" si="2" ref="G6:G32">F6/C6</f>
        <v>-0.034952443454679114</v>
      </c>
      <c r="H6" s="138"/>
      <c r="I6" s="185"/>
    </row>
    <row r="7" spans="1:9" ht="12.75">
      <c r="A7" s="184" t="s">
        <v>90</v>
      </c>
      <c r="B7" s="141" t="s">
        <v>72</v>
      </c>
      <c r="C7" s="141" t="s">
        <v>72</v>
      </c>
      <c r="D7" s="141" t="s">
        <v>72</v>
      </c>
      <c r="E7" s="166"/>
      <c r="F7" s="138"/>
      <c r="G7" s="137"/>
      <c r="H7" s="138"/>
      <c r="I7" s="185"/>
    </row>
    <row r="8" spans="1:9" ht="12.75">
      <c r="A8" s="184" t="s">
        <v>91</v>
      </c>
      <c r="B8" s="141" t="s">
        <v>72</v>
      </c>
      <c r="C8" s="175">
        <v>0.03</v>
      </c>
      <c r="D8" s="200">
        <v>0.03</v>
      </c>
      <c r="E8" s="166">
        <f t="shared" si="0"/>
        <v>9.717583785315619E-05</v>
      </c>
      <c r="F8" s="138">
        <f t="shared" si="1"/>
        <v>0</v>
      </c>
      <c r="G8" s="137">
        <f t="shared" si="2"/>
        <v>0</v>
      </c>
      <c r="H8" s="138"/>
      <c r="I8" s="185"/>
    </row>
    <row r="9" spans="1:9" ht="12.75">
      <c r="A9" s="184" t="s">
        <v>92</v>
      </c>
      <c r="B9" s="141" t="s">
        <v>72</v>
      </c>
      <c r="C9" s="141">
        <v>6.838855</v>
      </c>
      <c r="D9" s="141">
        <v>6.441643980308261</v>
      </c>
      <c r="E9" s="166">
        <f t="shared" si="0"/>
        <v>0.02086573836460651</v>
      </c>
      <c r="F9" s="138">
        <f t="shared" si="1"/>
        <v>-0.39721101969173844</v>
      </c>
      <c r="G9" s="137">
        <f t="shared" si="2"/>
        <v>-0.05808150921341927</v>
      </c>
      <c r="H9" s="138"/>
      <c r="I9" s="185"/>
    </row>
    <row r="10" spans="1:9" ht="12.75">
      <c r="A10" s="184" t="s">
        <v>77</v>
      </c>
      <c r="B10" s="141" t="s">
        <v>72</v>
      </c>
      <c r="C10" s="141">
        <v>18.59945456644327</v>
      </c>
      <c r="D10" s="141">
        <v>17.776339267019786</v>
      </c>
      <c r="E10" s="167">
        <f t="shared" si="0"/>
        <v>0.05758102207448694</v>
      </c>
      <c r="F10" s="141">
        <f t="shared" si="1"/>
        <v>-0.8231152994234847</v>
      </c>
      <c r="G10" s="140">
        <f t="shared" si="2"/>
        <v>-0.044254808466724145</v>
      </c>
      <c r="H10" s="141"/>
      <c r="I10" s="186"/>
    </row>
    <row r="11" spans="1:9" ht="12.75">
      <c r="A11" s="184" t="s">
        <v>93</v>
      </c>
      <c r="B11" s="141" t="s">
        <v>72</v>
      </c>
      <c r="C11" s="141">
        <v>9.03</v>
      </c>
      <c r="D11" s="141">
        <v>8.72</v>
      </c>
      <c r="E11" s="167">
        <f t="shared" si="0"/>
        <v>0.028245776869317403</v>
      </c>
      <c r="F11" s="141">
        <f t="shared" si="1"/>
        <v>-0.3099999999999987</v>
      </c>
      <c r="G11" s="140">
        <f t="shared" si="2"/>
        <v>-0.03433001107419698</v>
      </c>
      <c r="H11" s="141"/>
      <c r="I11" s="186"/>
    </row>
    <row r="12" spans="1:9" ht="12.75">
      <c r="A12" s="184" t="s">
        <v>78</v>
      </c>
      <c r="B12" s="141" t="s">
        <v>72</v>
      </c>
      <c r="C12" s="141">
        <v>15.351087092778</v>
      </c>
      <c r="D12" s="141">
        <v>15.658558366097681</v>
      </c>
      <c r="E12" s="167">
        <f t="shared" si="0"/>
        <v>0.05072111762660302</v>
      </c>
      <c r="F12" s="141">
        <f t="shared" si="1"/>
        <v>0.30747127331968116</v>
      </c>
      <c r="G12" s="140">
        <f t="shared" si="2"/>
        <v>0.0200292833635432</v>
      </c>
      <c r="H12" s="141"/>
      <c r="I12" s="186"/>
    </row>
    <row r="13" spans="1:9" ht="12.75">
      <c r="A13" s="184" t="s">
        <v>79</v>
      </c>
      <c r="B13" s="141">
        <v>217.37311487118617</v>
      </c>
      <c r="C13" s="141">
        <v>133.7824190469906</v>
      </c>
      <c r="D13" s="141">
        <v>123.50768773193904</v>
      </c>
      <c r="E13" s="167">
        <f t="shared" si="0"/>
        <v>0.4000654345552386</v>
      </c>
      <c r="F13" s="141">
        <f t="shared" si="1"/>
        <v>-10.274731315051568</v>
      </c>
      <c r="G13" s="140">
        <f t="shared" si="2"/>
        <v>-0.07680180541093821</v>
      </c>
      <c r="H13" s="141">
        <f>D13-B13</f>
        <v>-93.86542713924713</v>
      </c>
      <c r="I13" s="186">
        <f>H13/B13</f>
        <v>-0.4318170956646186</v>
      </c>
    </row>
    <row r="14" spans="1:9" ht="12.75">
      <c r="A14" s="184" t="s">
        <v>80</v>
      </c>
      <c r="B14" s="141" t="s">
        <v>72</v>
      </c>
      <c r="C14" s="141">
        <v>24.585838688878</v>
      </c>
      <c r="D14" s="141">
        <v>24.159219753303994</v>
      </c>
      <c r="E14" s="167">
        <f t="shared" si="0"/>
        <v>0.07825641404686123</v>
      </c>
      <c r="F14" s="141">
        <f t="shared" si="1"/>
        <v>-0.4266189355740053</v>
      </c>
      <c r="G14" s="140">
        <f t="shared" si="2"/>
        <v>-0.017352222186627977</v>
      </c>
      <c r="H14" s="141"/>
      <c r="I14" s="186"/>
    </row>
    <row r="15" spans="1:9" ht="12.75">
      <c r="A15" s="184" t="s">
        <v>81</v>
      </c>
      <c r="B15" s="141" t="s">
        <v>72</v>
      </c>
      <c r="C15" s="141" t="s">
        <v>72</v>
      </c>
      <c r="D15" s="141" t="s">
        <v>72</v>
      </c>
      <c r="E15" s="166"/>
      <c r="F15" s="138"/>
      <c r="G15" s="137"/>
      <c r="H15" s="138"/>
      <c r="I15" s="185"/>
    </row>
    <row r="16" spans="1:9" ht="12.75">
      <c r="A16" s="184" t="s">
        <v>94</v>
      </c>
      <c r="B16" s="141" t="s">
        <v>72</v>
      </c>
      <c r="C16" s="141">
        <v>15.322165980000001</v>
      </c>
      <c r="D16" s="141">
        <v>13.180563048</v>
      </c>
      <c r="E16" s="166">
        <f t="shared" si="0"/>
        <v>0.04269440858552501</v>
      </c>
      <c r="F16" s="138">
        <f t="shared" si="1"/>
        <v>-2.1416029320000014</v>
      </c>
      <c r="G16" s="137">
        <f t="shared" si="2"/>
        <v>-0.1397715528467341</v>
      </c>
      <c r="H16" s="138"/>
      <c r="I16" s="185"/>
    </row>
    <row r="17" spans="1:9" ht="12.75">
      <c r="A17" s="184" t="s">
        <v>82</v>
      </c>
      <c r="B17" s="141">
        <v>3.2030279999999998</v>
      </c>
      <c r="C17" s="141">
        <v>1.444901</v>
      </c>
      <c r="D17" s="141">
        <v>1.4337010000000001</v>
      </c>
      <c r="E17" s="166">
        <f t="shared" si="0"/>
        <v>0.0046440365301969305</v>
      </c>
      <c r="F17" s="174">
        <f t="shared" si="1"/>
        <v>-0.011199999999999877</v>
      </c>
      <c r="G17" s="137">
        <f t="shared" si="2"/>
        <v>-0.007751396116412043</v>
      </c>
      <c r="H17" s="138">
        <f>D17-B17</f>
        <v>-1.7693269999999997</v>
      </c>
      <c r="I17" s="185">
        <f>H17/B17</f>
        <v>-0.5523919865826961</v>
      </c>
    </row>
    <row r="18" spans="1:9" ht="12.75">
      <c r="A18" s="184" t="s">
        <v>83</v>
      </c>
      <c r="B18" s="141">
        <v>10.703837032570895</v>
      </c>
      <c r="C18" s="141">
        <v>16.177288964002816</v>
      </c>
      <c r="D18" s="141">
        <v>17.709413959891837</v>
      </c>
      <c r="E18" s="166">
        <f t="shared" si="0"/>
        <v>0.05736423798136233</v>
      </c>
      <c r="F18" s="138">
        <f t="shared" si="1"/>
        <v>1.5321249958890206</v>
      </c>
      <c r="G18" s="137">
        <f t="shared" si="2"/>
        <v>0.09470839021904448</v>
      </c>
      <c r="H18" s="138">
        <f>D18-B18</f>
        <v>7.005576927320941</v>
      </c>
      <c r="I18" s="185">
        <f>H18/B18</f>
        <v>0.6544921139964619</v>
      </c>
    </row>
    <row r="19" spans="1:9" ht="12.75">
      <c r="A19" s="184" t="s">
        <v>95</v>
      </c>
      <c r="B19" s="141" t="s">
        <v>127</v>
      </c>
      <c r="C19" s="141">
        <v>8.738343161125577</v>
      </c>
      <c r="D19" s="141">
        <v>8.454929935922285</v>
      </c>
      <c r="E19" s="166">
        <f t="shared" si="0"/>
        <v>0.02738716335043268</v>
      </c>
      <c r="F19" s="138">
        <f t="shared" si="1"/>
        <v>-0.28341322520329193</v>
      </c>
      <c r="G19" s="137">
        <f t="shared" si="2"/>
        <v>-0.03243329083986051</v>
      </c>
      <c r="H19" s="138"/>
      <c r="I19" s="185"/>
    </row>
    <row r="20" spans="1:9" ht="12.75">
      <c r="A20" s="184" t="s">
        <v>96</v>
      </c>
      <c r="B20" s="141" t="s">
        <v>72</v>
      </c>
      <c r="C20" s="141">
        <v>3.8901582</v>
      </c>
      <c r="D20" s="141">
        <v>3.9357969</v>
      </c>
      <c r="E20" s="166">
        <f t="shared" si="0"/>
        <v>0.012748812045911828</v>
      </c>
      <c r="F20" s="174">
        <f t="shared" si="1"/>
        <v>0.04563870000000003</v>
      </c>
      <c r="G20" s="137">
        <f t="shared" si="2"/>
        <v>0.01173183650988796</v>
      </c>
      <c r="H20" s="138"/>
      <c r="I20" s="185"/>
    </row>
    <row r="21" spans="1:9" ht="12.75">
      <c r="A21" s="184" t="s">
        <v>84</v>
      </c>
      <c r="B21" s="141" t="s">
        <v>72</v>
      </c>
      <c r="C21" s="141" t="s">
        <v>72</v>
      </c>
      <c r="D21" s="141" t="s">
        <v>72</v>
      </c>
      <c r="E21" s="166"/>
      <c r="F21" s="138"/>
      <c r="G21" s="137"/>
      <c r="H21" s="138"/>
      <c r="I21" s="185"/>
    </row>
    <row r="22" spans="1:9" ht="12.75">
      <c r="A22" s="184" t="s">
        <v>97</v>
      </c>
      <c r="B22" s="141" t="s">
        <v>72</v>
      </c>
      <c r="C22" s="141" t="s">
        <v>70</v>
      </c>
      <c r="D22" s="141" t="s">
        <v>72</v>
      </c>
      <c r="E22" s="166"/>
      <c r="F22" s="138"/>
      <c r="G22" s="137"/>
      <c r="H22" s="138"/>
      <c r="I22" s="185"/>
    </row>
    <row r="23" spans="1:9" ht="12.75">
      <c r="A23" s="184" t="s">
        <v>85</v>
      </c>
      <c r="B23" s="141">
        <v>2.22953619157939</v>
      </c>
      <c r="C23" s="141">
        <v>1.66000389022479</v>
      </c>
      <c r="D23" s="141">
        <v>1.6574991616247898</v>
      </c>
      <c r="E23" s="166">
        <f t="shared" si="0"/>
        <v>0.005368962325726431</v>
      </c>
      <c r="F23" s="176">
        <f t="shared" si="1"/>
        <v>-0.0025047286000001723</v>
      </c>
      <c r="G23" s="137">
        <f t="shared" si="2"/>
        <v>-0.0015088691145543</v>
      </c>
      <c r="H23" s="138">
        <f>D23-B23</f>
        <v>-0.5720370299546003</v>
      </c>
      <c r="I23" s="185">
        <f>H23/B23</f>
        <v>-0.25657221089978033</v>
      </c>
    </row>
    <row r="24" spans="1:9" ht="12.75">
      <c r="A24" s="184" t="s">
        <v>98</v>
      </c>
      <c r="B24" s="141" t="s">
        <v>72</v>
      </c>
      <c r="C24" s="141">
        <v>50.555</v>
      </c>
      <c r="D24" s="141">
        <v>50.11420751799999</v>
      </c>
      <c r="E24" s="166">
        <f t="shared" si="0"/>
        <v>0.1623296701302863</v>
      </c>
      <c r="F24" s="138">
        <f t="shared" si="1"/>
        <v>-0.4407924820000062</v>
      </c>
      <c r="G24" s="137">
        <f t="shared" si="2"/>
        <v>-0.0087190679853626</v>
      </c>
      <c r="H24" s="138"/>
      <c r="I24" s="185"/>
    </row>
    <row r="25" spans="1:9" ht="12.75">
      <c r="A25" s="184" t="s">
        <v>86</v>
      </c>
      <c r="B25" s="141">
        <v>22.146749772345746</v>
      </c>
      <c r="C25" s="141">
        <v>20.048302286475614</v>
      </c>
      <c r="D25" s="141">
        <v>19.980599715851547</v>
      </c>
      <c r="E25" s="166">
        <f t="shared" si="0"/>
        <v>0.06472105060654695</v>
      </c>
      <c r="F25" s="138">
        <f t="shared" si="1"/>
        <v>-0.0677025706240677</v>
      </c>
      <c r="G25" s="137">
        <f t="shared" si="2"/>
        <v>-0.0033769727559295228</v>
      </c>
      <c r="H25" s="138">
        <f>D25-B25</f>
        <v>-2.1661500564941996</v>
      </c>
      <c r="I25" s="185">
        <f>H25/B25</f>
        <v>-0.09780893714702248</v>
      </c>
    </row>
    <row r="26" spans="1:9" ht="12.75">
      <c r="A26" s="184" t="s">
        <v>99</v>
      </c>
      <c r="B26" s="141" t="s">
        <v>72</v>
      </c>
      <c r="C26" s="141" t="s">
        <v>72</v>
      </c>
      <c r="D26" s="141" t="s">
        <v>72</v>
      </c>
      <c r="E26" s="166"/>
      <c r="F26" s="138"/>
      <c r="G26" s="137"/>
      <c r="H26" s="138"/>
      <c r="I26" s="185"/>
    </row>
    <row r="27" spans="1:9" ht="12.75">
      <c r="A27" s="184" t="s">
        <v>100</v>
      </c>
      <c r="B27" s="141" t="s">
        <v>72</v>
      </c>
      <c r="C27" s="141">
        <v>24.22961386205375</v>
      </c>
      <c r="D27" s="141">
        <v>22.484772207246625</v>
      </c>
      <c r="E27" s="166">
        <f t="shared" si="0"/>
        <v>0.07283255260588503</v>
      </c>
      <c r="F27" s="138">
        <f t="shared" si="1"/>
        <v>-1.744841654807125</v>
      </c>
      <c r="G27" s="137">
        <f t="shared" si="2"/>
        <v>-0.0720127718394943</v>
      </c>
      <c r="H27" s="138"/>
      <c r="I27" s="185"/>
    </row>
    <row r="28" spans="1:9" ht="12.75">
      <c r="A28" s="184" t="s">
        <v>101</v>
      </c>
      <c r="B28" s="141" t="s">
        <v>72</v>
      </c>
      <c r="C28" s="141">
        <v>2.791</v>
      </c>
      <c r="D28" s="141">
        <v>2.708499</v>
      </c>
      <c r="E28" s="166">
        <f t="shared" si="0"/>
        <v>0.008773355321647858</v>
      </c>
      <c r="F28" s="138">
        <f t="shared" si="1"/>
        <v>-0.08250099999999971</v>
      </c>
      <c r="G28" s="137">
        <f t="shared" si="2"/>
        <v>-0.029559656037262527</v>
      </c>
      <c r="H28" s="138"/>
      <c r="I28" s="185"/>
    </row>
    <row r="29" spans="1:9" ht="12.75">
      <c r="A29" s="184" t="s">
        <v>87</v>
      </c>
      <c r="B29" s="141" t="s">
        <v>72</v>
      </c>
      <c r="C29" s="141">
        <v>22.274773990000003</v>
      </c>
      <c r="D29" s="141">
        <v>22.182872336000003</v>
      </c>
      <c r="E29" s="166">
        <f t="shared" si="0"/>
        <v>0.07185464017468002</v>
      </c>
      <c r="F29" s="138">
        <f t="shared" si="1"/>
        <v>-0.09190165400000083</v>
      </c>
      <c r="G29" s="137">
        <f t="shared" si="2"/>
        <v>-0.004125817574681521</v>
      </c>
      <c r="H29" s="138"/>
      <c r="I29" s="185"/>
    </row>
    <row r="30" spans="1:9" ht="12.75">
      <c r="A30" s="184" t="s">
        <v>88</v>
      </c>
      <c r="B30" s="141">
        <v>6.633678275615515</v>
      </c>
      <c r="C30" s="141">
        <v>5.8512922866253945</v>
      </c>
      <c r="D30" s="141">
        <v>5.419889400619825</v>
      </c>
      <c r="E30" s="166">
        <f t="shared" si="0"/>
        <v>0.017556076452555736</v>
      </c>
      <c r="F30" s="138">
        <f t="shared" si="1"/>
        <v>-0.43140288600556964</v>
      </c>
      <c r="G30" s="137">
        <f t="shared" si="2"/>
        <v>-0.07372779633511897</v>
      </c>
      <c r="H30" s="138">
        <f>D30-B30</f>
        <v>-1.2137888749956902</v>
      </c>
      <c r="I30" s="185">
        <f>H30/B30</f>
        <v>-0.18297373260584712</v>
      </c>
    </row>
    <row r="31" spans="1:9" ht="12.75">
      <c r="A31" s="184" t="s">
        <v>89</v>
      </c>
      <c r="B31" s="141">
        <v>22.263418484613638</v>
      </c>
      <c r="C31" s="141">
        <v>12.382457328743419</v>
      </c>
      <c r="D31" s="141">
        <v>12.68620014817167</v>
      </c>
      <c r="E31" s="166">
        <f t="shared" si="0"/>
        <v>0.041093070952380545</v>
      </c>
      <c r="F31" s="138">
        <f t="shared" si="1"/>
        <v>0.3037428194282512</v>
      </c>
      <c r="G31" s="137">
        <f t="shared" si="2"/>
        <v>0.024530092158942675</v>
      </c>
      <c r="H31" s="138">
        <f>D31-B31</f>
        <v>-9.577218336441968</v>
      </c>
      <c r="I31" s="185">
        <f>H31/B31</f>
        <v>-0.43017734868797586</v>
      </c>
    </row>
    <row r="32" spans="1:9" ht="13.5" thickBot="1">
      <c r="A32" s="187" t="s">
        <v>74</v>
      </c>
      <c r="B32" s="188" t="s">
        <v>72</v>
      </c>
      <c r="C32" s="188">
        <v>325.0759062748852</v>
      </c>
      <c r="D32" s="188">
        <v>308.71871714997127</v>
      </c>
      <c r="E32" s="168">
        <f t="shared" si="0"/>
        <v>1</v>
      </c>
      <c r="F32" s="145">
        <f t="shared" si="1"/>
        <v>-16.35718912491393</v>
      </c>
      <c r="G32" s="144">
        <f t="shared" si="2"/>
        <v>-0.05031806051809401</v>
      </c>
      <c r="H32" s="143" t="s">
        <v>72</v>
      </c>
      <c r="I32" s="143" t="s">
        <v>72</v>
      </c>
    </row>
    <row r="35" spans="1:9" ht="14.25">
      <c r="A35" s="177" t="s">
        <v>148</v>
      </c>
      <c r="B35" s="178"/>
      <c r="C35" s="178"/>
      <c r="D35" s="178"/>
      <c r="E35" s="197"/>
      <c r="F35" s="178"/>
      <c r="G35" s="178"/>
      <c r="H35" s="178"/>
      <c r="I35" s="178"/>
    </row>
    <row r="36" spans="1:9" ht="13.5" thickBot="1">
      <c r="A36" s="179"/>
      <c r="B36" s="178"/>
      <c r="C36" s="178"/>
      <c r="D36" s="178"/>
      <c r="E36" s="197"/>
      <c r="F36" s="178"/>
      <c r="G36" s="178"/>
      <c r="H36" s="178"/>
      <c r="I36" s="178"/>
    </row>
    <row r="37" spans="1:9" ht="51">
      <c r="A37" s="180" t="s">
        <v>107</v>
      </c>
      <c r="B37" s="259" t="s">
        <v>129</v>
      </c>
      <c r="C37" s="259"/>
      <c r="D37" s="260"/>
      <c r="E37" s="181" t="s">
        <v>105</v>
      </c>
      <c r="F37" s="259" t="s">
        <v>116</v>
      </c>
      <c r="G37" s="259"/>
      <c r="H37" s="259" t="s">
        <v>117</v>
      </c>
      <c r="I37" s="261"/>
    </row>
    <row r="38" spans="1:9" ht="12.75">
      <c r="A38" s="199"/>
      <c r="B38" s="173">
        <v>1990</v>
      </c>
      <c r="C38" s="173">
        <v>2005</v>
      </c>
      <c r="D38" s="173">
        <v>2006</v>
      </c>
      <c r="E38" s="171" t="s">
        <v>20</v>
      </c>
      <c r="F38" s="173" t="s">
        <v>71</v>
      </c>
      <c r="G38" s="171" t="s">
        <v>20</v>
      </c>
      <c r="H38" s="173" t="s">
        <v>71</v>
      </c>
      <c r="I38" s="183" t="s">
        <v>20</v>
      </c>
    </row>
    <row r="39" spans="1:9" ht="12.75">
      <c r="A39" s="184" t="s">
        <v>75</v>
      </c>
      <c r="B39" s="141">
        <f>'[2]AT'!$L$25</f>
        <v>2.989182206296742</v>
      </c>
      <c r="C39" s="141">
        <f>'[2]AT'!$L$1735</f>
        <v>5.765641228077018</v>
      </c>
      <c r="D39" s="141">
        <f>'[2]AT'!$L$1849</f>
        <v>5.307063240815093</v>
      </c>
      <c r="E39" s="166">
        <f>D39/$D$32</f>
        <v>0.01719061056552977</v>
      </c>
      <c r="F39" s="138">
        <f>D39-C39</f>
        <v>-0.45857798726192556</v>
      </c>
      <c r="G39" s="137">
        <f>F39/C39</f>
        <v>-0.07953633761129332</v>
      </c>
      <c r="H39" s="138">
        <f>D39-B39</f>
        <v>2.3178810345183507</v>
      </c>
      <c r="I39" s="185">
        <f>H39/B39</f>
        <v>0.7754231340049166</v>
      </c>
    </row>
    <row r="40" spans="1:9" ht="12.75">
      <c r="A40" s="184" t="s">
        <v>76</v>
      </c>
      <c r="B40" s="141" t="s">
        <v>72</v>
      </c>
      <c r="C40" s="141">
        <f>'[2]BE'!$L$1735</f>
        <v>7.63263</v>
      </c>
      <c r="D40" s="141">
        <f>'[2]BE'!$L$1849</f>
        <v>7.632629808032117</v>
      </c>
      <c r="E40" s="167">
        <f>D40/$D$32</f>
        <v>0.024723573220616524</v>
      </c>
      <c r="F40" s="141">
        <f>D40-C40</f>
        <v>-1.919678824791049E-07</v>
      </c>
      <c r="G40" s="140">
        <f>F40/C40</f>
        <v>-2.515094829424522E-08</v>
      </c>
      <c r="H40" s="141"/>
      <c r="I40" s="186"/>
    </row>
    <row r="41" spans="1:9" ht="12.75">
      <c r="A41" s="184" t="s">
        <v>90</v>
      </c>
      <c r="B41" s="141" t="str">
        <f>'[1]BG'!$L$25</f>
        <v>NE</v>
      </c>
      <c r="C41" s="141" t="str">
        <f>'[1]BG'!$L$1735</f>
        <v>NE</v>
      </c>
      <c r="D41" s="141" t="str">
        <f>'[1]BG'!$L$1849</f>
        <v>NE</v>
      </c>
      <c r="E41" s="167"/>
      <c r="F41" s="141"/>
      <c r="G41" s="140"/>
      <c r="H41" s="141"/>
      <c r="I41" s="186"/>
    </row>
    <row r="42" spans="1:9" ht="12.75">
      <c r="A42" s="184" t="s">
        <v>91</v>
      </c>
      <c r="B42" s="141" t="str">
        <f>'[1]CY'!$L$25</f>
        <v>NE</v>
      </c>
      <c r="C42" s="141">
        <f>'[1]CY'!$L$1735</f>
        <v>0.08</v>
      </c>
      <c r="D42" s="141">
        <f>'[1]CY'!$L$1849</f>
        <v>0.08</v>
      </c>
      <c r="E42" s="167">
        <f aca="true" t="shared" si="3" ref="E42:E48">D42/$D$32</f>
        <v>0.00025913556760841656</v>
      </c>
      <c r="F42" s="141">
        <f aca="true" t="shared" si="4" ref="F42:F48">D42-C42</f>
        <v>0</v>
      </c>
      <c r="G42" s="140">
        <f aca="true" t="shared" si="5" ref="G42:G48">F42/C42</f>
        <v>0</v>
      </c>
      <c r="H42" s="141"/>
      <c r="I42" s="186"/>
    </row>
    <row r="43" spans="1:9" ht="12.75">
      <c r="A43" s="184" t="s">
        <v>92</v>
      </c>
      <c r="B43" s="141" t="str">
        <f>'[1]CZ'!$L$25</f>
        <v>NE</v>
      </c>
      <c r="C43" s="141">
        <f>'[1]CZ'!$L$1735</f>
        <v>3.2613921107178045</v>
      </c>
      <c r="D43" s="141">
        <f>'[1]CZ'!$L$1849</f>
        <v>6.72470509235044</v>
      </c>
      <c r="E43" s="167">
        <f t="shared" si="3"/>
        <v>0.021782628388818007</v>
      </c>
      <c r="F43" s="141">
        <f t="shared" si="4"/>
        <v>3.463312981632636</v>
      </c>
      <c r="G43" s="140">
        <f t="shared" si="5"/>
        <v>1.061912479107086</v>
      </c>
      <c r="H43" s="141"/>
      <c r="I43" s="186"/>
    </row>
    <row r="44" spans="1:9" ht="12.75">
      <c r="A44" s="184" t="s">
        <v>77</v>
      </c>
      <c r="B44" s="141" t="s">
        <v>72</v>
      </c>
      <c r="C44" s="141">
        <f>'[2]DK'!$L$1735</f>
        <v>4.054043203723161</v>
      </c>
      <c r="D44" s="141">
        <f>'[2]DK'!$L$1849</f>
        <v>4.038665324182742</v>
      </c>
      <c r="E44" s="167">
        <f t="shared" si="3"/>
        <v>0.013082022889531555</v>
      </c>
      <c r="F44" s="175">
        <f t="shared" si="4"/>
        <v>-0.015377879540419137</v>
      </c>
      <c r="G44" s="140">
        <f t="shared" si="5"/>
        <v>-0.0037932204388686254</v>
      </c>
      <c r="H44" s="141"/>
      <c r="I44" s="186"/>
    </row>
    <row r="45" spans="1:9" ht="12.75">
      <c r="A45" s="184" t="s">
        <v>93</v>
      </c>
      <c r="B45" s="141" t="str">
        <f>'[1]EE'!$L$25</f>
        <v>NE</v>
      </c>
      <c r="C45" s="141">
        <f>'[1]EE'!$L$1735</f>
        <v>0.63</v>
      </c>
      <c r="D45" s="141">
        <f>'[1]EE'!$L$1849</f>
        <v>0.65</v>
      </c>
      <c r="E45" s="166">
        <f t="shared" si="3"/>
        <v>0.0021054764868183844</v>
      </c>
      <c r="F45" s="174">
        <f t="shared" si="4"/>
        <v>0.020000000000000018</v>
      </c>
      <c r="G45" s="137">
        <f t="shared" si="5"/>
        <v>0.03174603174603177</v>
      </c>
      <c r="H45" s="138"/>
      <c r="I45" s="185"/>
    </row>
    <row r="46" spans="1:9" ht="12.75">
      <c r="A46" s="184" t="s">
        <v>78</v>
      </c>
      <c r="B46" s="141" t="str">
        <f>'[2]FI'!$L$25</f>
        <v>NE</v>
      </c>
      <c r="C46" s="141">
        <f>'[2]FI'!$L$1735</f>
        <v>4.261725550666001</v>
      </c>
      <c r="D46" s="141">
        <f>'[2]FI'!$L$1849</f>
        <v>4.079735626397006</v>
      </c>
      <c r="E46" s="166">
        <f t="shared" si="3"/>
        <v>0.013215057590483336</v>
      </c>
      <c r="F46" s="138">
        <f t="shared" si="4"/>
        <v>-0.1819899242689953</v>
      </c>
      <c r="G46" s="137">
        <f t="shared" si="5"/>
        <v>-0.042703342133459256</v>
      </c>
      <c r="H46" s="138"/>
      <c r="I46" s="185"/>
    </row>
    <row r="47" spans="1:9" ht="12.75">
      <c r="A47" s="184" t="s">
        <v>79</v>
      </c>
      <c r="B47" s="141">
        <f>'[2]FR'!$L$25</f>
        <v>52.404864806190446</v>
      </c>
      <c r="C47" s="141">
        <f>'[2]FR'!$L$1735</f>
        <v>39.562651350498015</v>
      </c>
      <c r="D47" s="141">
        <f>'[2]FR'!$L$1849</f>
        <v>37.50671249406758</v>
      </c>
      <c r="E47" s="166">
        <f t="shared" si="3"/>
        <v>0.12149154039094863</v>
      </c>
      <c r="F47" s="138">
        <f t="shared" si="4"/>
        <v>-2.055938856430437</v>
      </c>
      <c r="G47" s="137">
        <f t="shared" si="5"/>
        <v>-0.05196666012639613</v>
      </c>
      <c r="H47" s="138">
        <f>D47-B47</f>
        <v>-14.898152312122868</v>
      </c>
      <c r="I47" s="185">
        <f>H47/B47</f>
        <v>-0.2842894904360671</v>
      </c>
    </row>
    <row r="48" spans="1:9" ht="12.75">
      <c r="A48" s="184" t="s">
        <v>80</v>
      </c>
      <c r="B48" s="141" t="str">
        <f>'[2]DE'!$L$25</f>
        <v>NE</v>
      </c>
      <c r="C48" s="141">
        <f>'[2]DE'!$L$1735</f>
        <v>31.345389587568807</v>
      </c>
      <c r="D48" s="141">
        <f>'[2]DE'!$L$1849</f>
        <v>29.56319520005051</v>
      </c>
      <c r="E48" s="166">
        <f t="shared" si="3"/>
        <v>0.0957609421060438</v>
      </c>
      <c r="F48" s="138">
        <f t="shared" si="4"/>
        <v>-1.7821943875182953</v>
      </c>
      <c r="G48" s="137">
        <f t="shared" si="5"/>
        <v>-0.056856667311134375</v>
      </c>
      <c r="H48" s="138"/>
      <c r="I48" s="185"/>
    </row>
    <row r="49" spans="1:9" ht="12.75">
      <c r="A49" s="184" t="s">
        <v>81</v>
      </c>
      <c r="B49" s="141" t="str">
        <f>'[2]GR'!$L$25</f>
        <v>NE</v>
      </c>
      <c r="C49" s="141" t="str">
        <f>'[2]GR'!$L$1735</f>
        <v>NE</v>
      </c>
      <c r="D49" s="141" t="str">
        <f>'[2]GR'!$L$1849</f>
        <v>NE</v>
      </c>
      <c r="E49" s="166"/>
      <c r="F49" s="138"/>
      <c r="G49" s="137"/>
      <c r="H49" s="138"/>
      <c r="I49" s="185"/>
    </row>
    <row r="50" spans="1:9" ht="12.75">
      <c r="A50" s="184" t="s">
        <v>94</v>
      </c>
      <c r="B50" s="141" t="str">
        <f>'[1]HU'!$L$25</f>
        <v>NE</v>
      </c>
      <c r="C50" s="141">
        <f>'[1]HU'!$L$1735</f>
        <v>10.011435276995307</v>
      </c>
      <c r="D50" s="141">
        <f>'[1]HU'!$L$1849</f>
        <v>9.569328278404194</v>
      </c>
      <c r="E50" s="166">
        <f>D50/$D$32</f>
        <v>0.03099691643819428</v>
      </c>
      <c r="F50" s="138">
        <f>D50-C50</f>
        <v>-0.4421069985911128</v>
      </c>
      <c r="G50" s="137">
        <f>F50/C50</f>
        <v>-0.04416020144554145</v>
      </c>
      <c r="H50" s="138"/>
      <c r="I50" s="185"/>
    </row>
    <row r="51" spans="1:9" ht="12.75">
      <c r="A51" s="184" t="s">
        <v>82</v>
      </c>
      <c r="B51" s="141">
        <f>'[2]IE'!$L$25</f>
        <v>2.13022</v>
      </c>
      <c r="C51" s="141">
        <f>'[2]IE'!$L$1735</f>
        <v>2.5276000000000005</v>
      </c>
      <c r="D51" s="141">
        <f>'[2]IE'!$L$1849</f>
        <v>2.44279</v>
      </c>
      <c r="E51" s="166">
        <f>D51/$D$32</f>
        <v>0.007912672164977048</v>
      </c>
      <c r="F51" s="138">
        <f>D51-C51</f>
        <v>-0.0848100000000005</v>
      </c>
      <c r="G51" s="137">
        <f>F51/C51</f>
        <v>-0.03355356860262719</v>
      </c>
      <c r="H51" s="138">
        <f>D51-B51</f>
        <v>0.31257</v>
      </c>
      <c r="I51" s="185">
        <f>H51/B51</f>
        <v>0.14673132352526969</v>
      </c>
    </row>
    <row r="52" spans="1:9" ht="12.75">
      <c r="A52" s="184" t="s">
        <v>83</v>
      </c>
      <c r="B52" s="141">
        <f>'[2]IT'!$L$25</f>
        <v>63.01717504516883</v>
      </c>
      <c r="C52" s="141">
        <f>'[2]IT'!$L$1735</f>
        <v>40.84202194308799</v>
      </c>
      <c r="D52" s="141">
        <f>'[2]IT'!$L$1849</f>
        <v>39.38674869879169</v>
      </c>
      <c r="E52" s="166">
        <f>D52/$D$32</f>
        <v>0.12758134350389308</v>
      </c>
      <c r="F52" s="138">
        <f>D52-C52</f>
        <v>-1.4552732442963006</v>
      </c>
      <c r="G52" s="137">
        <f>F52/C52</f>
        <v>-0.0356317629505262</v>
      </c>
      <c r="H52" s="138">
        <f>D52-B52</f>
        <v>-23.630426346377135</v>
      </c>
      <c r="I52" s="185">
        <f>H52/B52</f>
        <v>-0.3749839044584203</v>
      </c>
    </row>
    <row r="53" spans="1:9" ht="12.75">
      <c r="A53" s="184" t="s">
        <v>95</v>
      </c>
      <c r="B53" s="141" t="str">
        <f>'[1]LV'!$L$25</f>
        <v>NR</v>
      </c>
      <c r="C53" s="141">
        <f>'[1]LV'!$L$1735</f>
        <v>0.6216870722155721</v>
      </c>
      <c r="D53" s="141">
        <f>'[1]LV'!$L$1849</f>
        <v>0.8264869267105955</v>
      </c>
      <c r="E53" s="166">
        <f>D53/$D$32</f>
        <v>0.0026771519859260743</v>
      </c>
      <c r="F53" s="138">
        <f>D53-C53</f>
        <v>0.20479985449502347</v>
      </c>
      <c r="G53" s="137">
        <f>F53/C53</f>
        <v>0.3294259502053928</v>
      </c>
      <c r="H53" s="138"/>
      <c r="I53" s="185"/>
    </row>
    <row r="54" spans="1:9" ht="12.75">
      <c r="A54" s="184" t="s">
        <v>96</v>
      </c>
      <c r="B54" s="141" t="str">
        <f>'[1]LT'!$L$25</f>
        <v>NE</v>
      </c>
      <c r="C54" s="141">
        <f>'[1]LT'!$L$1735</f>
        <v>1.33677651616609</v>
      </c>
      <c r="D54" s="141">
        <f>'[1]LT'!$L$1849</f>
        <v>1.4768383157772</v>
      </c>
      <c r="E54" s="166">
        <f>D54/$D$32</f>
        <v>0.0047837666903097825</v>
      </c>
      <c r="F54" s="138">
        <f>D54-C54</f>
        <v>0.14006179961110998</v>
      </c>
      <c r="G54" s="137">
        <f>F54/C54</f>
        <v>0.10477577808803142</v>
      </c>
      <c r="H54" s="138"/>
      <c r="I54" s="185"/>
    </row>
    <row r="55" spans="1:9" ht="12.75">
      <c r="A55" s="184" t="s">
        <v>84</v>
      </c>
      <c r="B55" s="141" t="str">
        <f>'[2]LU'!$L$25</f>
        <v>NE</v>
      </c>
      <c r="C55" s="141" t="str">
        <f>'[2]LU'!$L$1735</f>
        <v>NE</v>
      </c>
      <c r="D55" s="141" t="str">
        <f>'[2]LU'!$L$1849</f>
        <v>NE</v>
      </c>
      <c r="E55" s="166"/>
      <c r="F55" s="138"/>
      <c r="G55" s="137"/>
      <c r="H55" s="138"/>
      <c r="I55" s="185"/>
    </row>
    <row r="56" spans="1:9" ht="12.75">
      <c r="A56" s="184" t="s">
        <v>97</v>
      </c>
      <c r="B56" s="141" t="str">
        <f>'[1]MT'!$L$25</f>
        <v>NE</v>
      </c>
      <c r="C56" s="141">
        <f>'[1]MT'!$L$1735</f>
        <v>1.1143727154648153</v>
      </c>
      <c r="D56" s="141">
        <f>'[1]MT'!$L$1849</f>
        <v>0.17500995770761532</v>
      </c>
      <c r="E56" s="166">
        <f>D56/$D$32</f>
        <v>0.0005668913090960984</v>
      </c>
      <c r="F56" s="138">
        <f>D56-C56</f>
        <v>-0.9393627577572</v>
      </c>
      <c r="G56" s="137">
        <f>F56/C56</f>
        <v>-0.8429520435318474</v>
      </c>
      <c r="H56" s="138"/>
      <c r="I56" s="185"/>
    </row>
    <row r="57" spans="1:9" ht="12.75">
      <c r="A57" s="184" t="s">
        <v>85</v>
      </c>
      <c r="B57" s="141">
        <f>'[2]NL'!$L$25</f>
        <v>13.85512290972332</v>
      </c>
      <c r="C57" s="141">
        <f>'[2]NL'!$L$1735</f>
        <v>6.615427695275389</v>
      </c>
      <c r="D57" s="141">
        <f>'[2]NL'!$L$1849</f>
        <v>6.135999934633672</v>
      </c>
      <c r="E57" s="166">
        <f>D57/$D$32</f>
        <v>0.019875697823831293</v>
      </c>
      <c r="F57" s="138">
        <f>D57-C57</f>
        <v>-0.479427760641717</v>
      </c>
      <c r="G57" s="137">
        <f>F57/C57</f>
        <v>-0.07247116629875874</v>
      </c>
      <c r="H57" s="138">
        <f>D57-B57</f>
        <v>-7.719122975089649</v>
      </c>
      <c r="I57" s="185">
        <f>H57/B57</f>
        <v>-0.5571313243040581</v>
      </c>
    </row>
    <row r="58" spans="1:9" ht="12.75">
      <c r="A58" s="184" t="s">
        <v>98</v>
      </c>
      <c r="B58" s="141" t="str">
        <f>'[1]PL'!$L$25</f>
        <v>NE</v>
      </c>
      <c r="C58" s="141">
        <f>'[1]PL'!$L$1735</f>
        <v>14.9542</v>
      </c>
      <c r="D58" s="141">
        <f>'[1]PL'!$L$1849</f>
        <v>16.644002949999997</v>
      </c>
      <c r="E58" s="166">
        <f>D58/$D$32</f>
        <v>0.05391316439655511</v>
      </c>
      <c r="F58" s="138">
        <f>D58-C58</f>
        <v>1.6898029499999971</v>
      </c>
      <c r="G58" s="137">
        <f>F58/C58</f>
        <v>0.11299855224619151</v>
      </c>
      <c r="H58" s="138"/>
      <c r="I58" s="185"/>
    </row>
    <row r="59" spans="1:9" ht="12.75">
      <c r="A59" s="184" t="s">
        <v>86</v>
      </c>
      <c r="B59" s="141">
        <f>'[2]PT'!$L$25</f>
        <v>5.894209906981917</v>
      </c>
      <c r="C59" s="141">
        <f>'[2]PT'!$L$1735</f>
        <v>6.996504865021345</v>
      </c>
      <c r="D59" s="141">
        <f>'[2]PT'!$L$1849</f>
        <v>6.979673005526214</v>
      </c>
      <c r="E59" s="166">
        <f>D59/$D$32</f>
        <v>0.022608519075102227</v>
      </c>
      <c r="F59" s="174">
        <f>D59-C59</f>
        <v>-0.016831859495130885</v>
      </c>
      <c r="G59" s="137">
        <f>F59/C59</f>
        <v>-0.0024057525607222648</v>
      </c>
      <c r="H59" s="138">
        <f>D59-B59</f>
        <v>1.085463098544297</v>
      </c>
      <c r="I59" s="185">
        <f>H59/B59</f>
        <v>0.18415752334482088</v>
      </c>
    </row>
    <row r="60" spans="1:9" ht="12.75">
      <c r="A60" s="184" t="s">
        <v>99</v>
      </c>
      <c r="B60" s="141" t="str">
        <f>'[1]RO'!$L$25</f>
        <v>NE</v>
      </c>
      <c r="C60" s="141" t="str">
        <f>'[1]RO'!$L$1735</f>
        <v>NE</v>
      </c>
      <c r="D60" s="141" t="str">
        <f>'[1]RO'!$L$1849</f>
        <v>NE</v>
      </c>
      <c r="E60" s="166"/>
      <c r="F60" s="138"/>
      <c r="G60" s="137"/>
      <c r="H60" s="138"/>
      <c r="I60" s="185"/>
    </row>
    <row r="61" spans="1:9" ht="12.75">
      <c r="A61" s="184" t="s">
        <v>100</v>
      </c>
      <c r="B61" s="141" t="str">
        <f>'[1]SK'!$L$25</f>
        <v>NE</v>
      </c>
      <c r="C61" s="141">
        <f>'[1]SK'!$L$1735</f>
        <v>2.8520430910243517</v>
      </c>
      <c r="D61" s="141">
        <f>'[1]SK'!$L$1849</f>
        <v>2.11145880817774</v>
      </c>
      <c r="E61" s="166">
        <f aca="true" t="shared" si="6" ref="E61:E66">D61/$D$32</f>
        <v>0.006839425959236617</v>
      </c>
      <c r="F61" s="138">
        <f aca="true" t="shared" si="7" ref="F61:F66">D61-C61</f>
        <v>-0.7405842828466116</v>
      </c>
      <c r="G61" s="137">
        <f aca="true" t="shared" si="8" ref="G61:G66">F61/C61</f>
        <v>-0.2596679850936685</v>
      </c>
      <c r="H61" s="138"/>
      <c r="I61" s="185"/>
    </row>
    <row r="62" spans="1:9" ht="12.75">
      <c r="A62" s="184" t="s">
        <v>101</v>
      </c>
      <c r="B62" s="141" t="str">
        <f>'[1]SI'!$L$25</f>
        <v>NE</v>
      </c>
      <c r="C62" s="141">
        <f>'[1]SI'!$L$1735</f>
        <v>1.208196921106319</v>
      </c>
      <c r="D62" s="141">
        <f>'[1]SI'!$L$1849</f>
        <v>1.2870649300565704</v>
      </c>
      <c r="E62" s="166">
        <f t="shared" si="6"/>
        <v>0.004169053764988703</v>
      </c>
      <c r="F62" s="138">
        <f t="shared" si="7"/>
        <v>0.07886800895025137</v>
      </c>
      <c r="G62" s="137">
        <f t="shared" si="8"/>
        <v>0.06527744573130817</v>
      </c>
      <c r="H62" s="138"/>
      <c r="I62" s="185"/>
    </row>
    <row r="63" spans="1:9" ht="12.75">
      <c r="A63" s="184" t="s">
        <v>87</v>
      </c>
      <c r="B63" s="141" t="str">
        <f>'[2]ES'!$L$25</f>
        <v>NE</v>
      </c>
      <c r="C63" s="141">
        <f>'[2]ES'!$L$1735</f>
        <v>34.72613814400001</v>
      </c>
      <c r="D63" s="141">
        <f>'[2]ES'!$L$1849</f>
        <v>33.383346376</v>
      </c>
      <c r="E63" s="166">
        <f t="shared" si="6"/>
        <v>0.10813515514766418</v>
      </c>
      <c r="F63" s="138">
        <f t="shared" si="7"/>
        <v>-1.342791768000012</v>
      </c>
      <c r="G63" s="137">
        <f t="shared" si="8"/>
        <v>-0.03866804199280132</v>
      </c>
      <c r="H63" s="138"/>
      <c r="I63" s="185"/>
    </row>
    <row r="64" spans="1:9" ht="12.75">
      <c r="A64" s="184" t="s">
        <v>88</v>
      </c>
      <c r="B64" s="141">
        <f>'[2]SE'!$L$25</f>
        <v>9.570579119199529</v>
      </c>
      <c r="C64" s="141">
        <f>'[2]SE'!$L$1735</f>
        <v>9.42301407809717</v>
      </c>
      <c r="D64" s="141">
        <f>'[2]SE'!$L$1849</f>
        <v>8.245205580328127</v>
      </c>
      <c r="E64" s="166">
        <f t="shared" si="6"/>
        <v>0.026707825351330157</v>
      </c>
      <c r="F64" s="138">
        <f t="shared" si="7"/>
        <v>-1.1778084977690426</v>
      </c>
      <c r="G64" s="137">
        <f t="shared" si="8"/>
        <v>-0.12499275582180629</v>
      </c>
      <c r="H64" s="138">
        <f>D64-B64</f>
        <v>-1.3253735388714016</v>
      </c>
      <c r="I64" s="185">
        <f>H64/B64</f>
        <v>-0.13848415256424465</v>
      </c>
    </row>
    <row r="65" spans="1:9" ht="12.75">
      <c r="A65" s="184" t="s">
        <v>89</v>
      </c>
      <c r="B65" s="141">
        <f>'[2]GB'!$L$25</f>
        <v>49.64735146605255</v>
      </c>
      <c r="C65" s="141">
        <f>'[2]GB'!$L$1735</f>
        <v>26.910707381043036</v>
      </c>
      <c r="D65" s="141">
        <f>'[2]GB'!$L$1849</f>
        <v>25.689301657940902</v>
      </c>
      <c r="E65" s="166">
        <f t="shared" si="6"/>
        <v>0.0832126470824294</v>
      </c>
      <c r="F65" s="138">
        <f t="shared" si="7"/>
        <v>-1.2214057231021336</v>
      </c>
      <c r="G65" s="137">
        <f t="shared" si="8"/>
        <v>-0.04538735105724274</v>
      </c>
      <c r="H65" s="138">
        <f>D65-B65</f>
        <v>-23.958049808111646</v>
      </c>
      <c r="I65" s="185">
        <f>H65/B65</f>
        <v>-0.4825645094984268</v>
      </c>
    </row>
    <row r="66" spans="1:9" ht="13.5" thickBot="1">
      <c r="A66" s="187" t="s">
        <v>74</v>
      </c>
      <c r="B66" s="188" t="str">
        <f>'[1]EU27'!$L$25</f>
        <v>NE</v>
      </c>
      <c r="C66" s="189">
        <f>SUM(C39:C65)</f>
        <v>256.73359873074816</v>
      </c>
      <c r="D66" s="189">
        <f>SUM(D39:D65)</f>
        <v>249.93596220594998</v>
      </c>
      <c r="E66" s="201">
        <f t="shared" si="6"/>
        <v>0.8095912178999324</v>
      </c>
      <c r="F66" s="189">
        <f t="shared" si="7"/>
        <v>-6.797636524798179</v>
      </c>
      <c r="G66" s="190">
        <f t="shared" si="8"/>
        <v>-0.026477393525446844</v>
      </c>
      <c r="H66" s="143" t="s">
        <v>72</v>
      </c>
      <c r="I66" s="143" t="s">
        <v>72</v>
      </c>
    </row>
    <row r="69" spans="1:9" ht="14.25">
      <c r="A69" s="177" t="s">
        <v>149</v>
      </c>
      <c r="B69" s="178"/>
      <c r="C69" s="178"/>
      <c r="D69" s="178"/>
      <c r="E69" s="197"/>
      <c r="F69" s="178"/>
      <c r="G69" s="178"/>
      <c r="H69" s="178"/>
      <c r="I69" s="178"/>
    </row>
    <row r="70" spans="1:9" ht="13.5" thickBot="1">
      <c r="A70" s="179"/>
      <c r="B70" s="178"/>
      <c r="C70" s="178"/>
      <c r="D70" s="178"/>
      <c r="E70" s="197"/>
      <c r="F70" s="178"/>
      <c r="G70" s="178"/>
      <c r="H70" s="178"/>
      <c r="I70" s="178"/>
    </row>
    <row r="71" spans="1:9" ht="51">
      <c r="A71" s="180" t="s">
        <v>108</v>
      </c>
      <c r="B71" s="255" t="s">
        <v>129</v>
      </c>
      <c r="C71" s="256"/>
      <c r="D71" s="257"/>
      <c r="E71" s="181" t="s">
        <v>105</v>
      </c>
      <c r="F71" s="255" t="s">
        <v>116</v>
      </c>
      <c r="G71" s="257"/>
      <c r="H71" s="255" t="s">
        <v>117</v>
      </c>
      <c r="I71" s="258"/>
    </row>
    <row r="72" spans="1:9" ht="12.75">
      <c r="A72" s="199"/>
      <c r="B72" s="173">
        <v>1990</v>
      </c>
      <c r="C72" s="173">
        <v>2005</v>
      </c>
      <c r="D72" s="173">
        <v>2006</v>
      </c>
      <c r="E72" s="171" t="s">
        <v>20</v>
      </c>
      <c r="F72" s="173" t="s">
        <v>71</v>
      </c>
      <c r="G72" s="171" t="s">
        <v>20</v>
      </c>
      <c r="H72" s="173" t="s">
        <v>71</v>
      </c>
      <c r="I72" s="183" t="s">
        <v>20</v>
      </c>
    </row>
    <row r="73" spans="1:9" ht="12.75">
      <c r="A73" s="184" t="s">
        <v>75</v>
      </c>
      <c r="B73" s="141">
        <v>3.290810876569976</v>
      </c>
      <c r="C73" s="141">
        <v>2.021478523856441</v>
      </c>
      <c r="D73" s="141">
        <v>2.1215559451002584</v>
      </c>
      <c r="E73" s="166">
        <f>D73/$D$32</f>
        <v>0.006872132550582075</v>
      </c>
      <c r="F73" s="138">
        <f>D73-C73</f>
        <v>0.10007742124381735</v>
      </c>
      <c r="G73" s="137">
        <f>F73/C73</f>
        <v>0.04950704153556693</v>
      </c>
      <c r="H73" s="138">
        <f>D73-B73</f>
        <v>-1.1692549314697178</v>
      </c>
      <c r="I73" s="185">
        <f>H73/B73</f>
        <v>-0.3553090637309539</v>
      </c>
    </row>
    <row r="74" spans="1:9" ht="12.75">
      <c r="A74" s="184" t="s">
        <v>76</v>
      </c>
      <c r="B74" s="141" t="s">
        <v>72</v>
      </c>
      <c r="C74" s="141">
        <v>2.54506</v>
      </c>
      <c r="D74" s="141">
        <v>2.566674531119779</v>
      </c>
      <c r="E74" s="167">
        <f>D74/$D$32</f>
        <v>0.008313958268597378</v>
      </c>
      <c r="F74" s="175">
        <f>D74-C74</f>
        <v>0.02161453111977929</v>
      </c>
      <c r="G74" s="140">
        <f>F74/C74</f>
        <v>0.008492739314507041</v>
      </c>
      <c r="H74" s="141"/>
      <c r="I74" s="186"/>
    </row>
    <row r="75" spans="1:9" ht="12.75">
      <c r="A75" s="184" t="s">
        <v>90</v>
      </c>
      <c r="B75" s="141" t="s">
        <v>72</v>
      </c>
      <c r="C75" s="141" t="s">
        <v>72</v>
      </c>
      <c r="D75" s="141" t="s">
        <v>72</v>
      </c>
      <c r="E75" s="167"/>
      <c r="F75" s="141"/>
      <c r="G75" s="140"/>
      <c r="H75" s="141"/>
      <c r="I75" s="186"/>
    </row>
    <row r="76" spans="1:9" ht="12.75">
      <c r="A76" s="184" t="s">
        <v>91</v>
      </c>
      <c r="B76" s="141" t="s">
        <v>72</v>
      </c>
      <c r="C76" s="141">
        <v>0.03</v>
      </c>
      <c r="D76" s="141">
        <v>0.03</v>
      </c>
      <c r="E76" s="167">
        <f aca="true" t="shared" si="9" ref="E76:E82">D76/$D$32</f>
        <v>9.717583785315619E-05</v>
      </c>
      <c r="F76" s="141">
        <f aca="true" t="shared" si="10" ref="F76:F82">D76-C76</f>
        <v>0</v>
      </c>
      <c r="G76" s="140">
        <f aca="true" t="shared" si="11" ref="G76:G82">F76/C76</f>
        <v>0</v>
      </c>
      <c r="H76" s="141"/>
      <c r="I76" s="186"/>
    </row>
    <row r="77" spans="1:9" ht="12.75">
      <c r="A77" s="184" t="s">
        <v>92</v>
      </c>
      <c r="B77" s="141" t="s">
        <v>72</v>
      </c>
      <c r="C77" s="141">
        <v>2.37</v>
      </c>
      <c r="D77" s="141">
        <v>0</v>
      </c>
      <c r="E77" s="167">
        <f t="shared" si="9"/>
        <v>0</v>
      </c>
      <c r="F77" s="141">
        <f t="shared" si="10"/>
        <v>-2.37</v>
      </c>
      <c r="G77" s="140">
        <f t="shared" si="11"/>
        <v>-1</v>
      </c>
      <c r="H77" s="141"/>
      <c r="I77" s="186"/>
    </row>
    <row r="78" spans="1:9" ht="12.75">
      <c r="A78" s="184" t="s">
        <v>77</v>
      </c>
      <c r="B78" s="141" t="s">
        <v>72</v>
      </c>
      <c r="C78" s="141">
        <v>1.35710821192918</v>
      </c>
      <c r="D78" s="141">
        <v>1.37622954493211</v>
      </c>
      <c r="E78" s="167">
        <f t="shared" si="9"/>
        <v>0.004457875303568189</v>
      </c>
      <c r="F78" s="175">
        <f t="shared" si="10"/>
        <v>0.019121333002930063</v>
      </c>
      <c r="G78" s="140">
        <f t="shared" si="11"/>
        <v>0.014089762949520713</v>
      </c>
      <c r="H78" s="141"/>
      <c r="I78" s="186"/>
    </row>
    <row r="79" spans="1:9" ht="12.75">
      <c r="A79" s="184" t="s">
        <v>93</v>
      </c>
      <c r="B79" s="141" t="s">
        <v>72</v>
      </c>
      <c r="C79" s="141">
        <v>4.38</v>
      </c>
      <c r="D79" s="141">
        <v>1.64</v>
      </c>
      <c r="E79" s="167">
        <f t="shared" si="9"/>
        <v>0.005312279135972538</v>
      </c>
      <c r="F79" s="141">
        <f t="shared" si="10"/>
        <v>-2.74</v>
      </c>
      <c r="G79" s="140">
        <f t="shared" si="11"/>
        <v>-0.6255707762557078</v>
      </c>
      <c r="H79" s="141"/>
      <c r="I79" s="186"/>
    </row>
    <row r="80" spans="1:9" ht="12.75">
      <c r="A80" s="184" t="s">
        <v>78</v>
      </c>
      <c r="B80" s="141" t="s">
        <v>72</v>
      </c>
      <c r="C80" s="141">
        <v>3.7429576581882587</v>
      </c>
      <c r="D80" s="141">
        <v>3.1368352493988203</v>
      </c>
      <c r="E80" s="167">
        <f t="shared" si="9"/>
        <v>0.010160819785588152</v>
      </c>
      <c r="F80" s="141">
        <f t="shared" si="10"/>
        <v>-0.6061224087894383</v>
      </c>
      <c r="G80" s="140">
        <f t="shared" si="11"/>
        <v>-0.16193675273442068</v>
      </c>
      <c r="H80" s="141"/>
      <c r="I80" s="186"/>
    </row>
    <row r="81" spans="1:9" ht="12.75">
      <c r="A81" s="184" t="s">
        <v>79</v>
      </c>
      <c r="B81" s="141">
        <v>25.447039724524515</v>
      </c>
      <c r="C81" s="141">
        <v>13.735377459398961</v>
      </c>
      <c r="D81" s="141">
        <v>13.70690547636066</v>
      </c>
      <c r="E81" s="167">
        <f t="shared" si="9"/>
        <v>0.04439933413464541</v>
      </c>
      <c r="F81" s="175">
        <f t="shared" si="10"/>
        <v>-0.02847198303830112</v>
      </c>
      <c r="G81" s="140">
        <f t="shared" si="11"/>
        <v>-0.002072894110297498</v>
      </c>
      <c r="H81" s="141">
        <f>D81-B81</f>
        <v>-11.740134248163855</v>
      </c>
      <c r="I81" s="186">
        <f>H81/B81</f>
        <v>-0.4613555987358849</v>
      </c>
    </row>
    <row r="82" spans="1:9" ht="12.75">
      <c r="A82" s="184" t="s">
        <v>80</v>
      </c>
      <c r="B82" s="141" t="s">
        <v>72</v>
      </c>
      <c r="C82" s="141">
        <v>2.0414324603713943</v>
      </c>
      <c r="D82" s="141">
        <v>1.86507073852</v>
      </c>
      <c r="E82" s="167">
        <f t="shared" si="9"/>
        <v>0.006041327055702861</v>
      </c>
      <c r="F82" s="141">
        <f t="shared" si="10"/>
        <v>-0.1763617218513942</v>
      </c>
      <c r="G82" s="140">
        <f t="shared" si="11"/>
        <v>-0.0863911617332219</v>
      </c>
      <c r="H82" s="141"/>
      <c r="I82" s="186"/>
    </row>
    <row r="83" spans="1:9" ht="12.75">
      <c r="A83" s="184" t="s">
        <v>81</v>
      </c>
      <c r="B83" s="141" t="s">
        <v>72</v>
      </c>
      <c r="C83" s="141" t="s">
        <v>72</v>
      </c>
      <c r="D83" s="141" t="s">
        <v>72</v>
      </c>
      <c r="E83" s="166"/>
      <c r="F83" s="138"/>
      <c r="G83" s="137"/>
      <c r="H83" s="138"/>
      <c r="I83" s="185"/>
    </row>
    <row r="84" spans="1:9" ht="12.75">
      <c r="A84" s="184" t="s">
        <v>94</v>
      </c>
      <c r="B84" s="141" t="s">
        <v>72</v>
      </c>
      <c r="C84" s="141">
        <v>3.7358034000000018</v>
      </c>
      <c r="D84" s="141">
        <v>3.4789159229999997</v>
      </c>
      <c r="E84" s="166">
        <f>D84/$D$32</f>
        <v>0.01126888565460704</v>
      </c>
      <c r="F84" s="138">
        <f>D84-C84</f>
        <v>-0.25688747700000203</v>
      </c>
      <c r="G84" s="137">
        <f>F84/C84</f>
        <v>-0.06876364987515186</v>
      </c>
      <c r="H84" s="138"/>
      <c r="I84" s="185"/>
    </row>
    <row r="85" spans="1:9" ht="12.75">
      <c r="A85" s="184" t="s">
        <v>82</v>
      </c>
      <c r="B85" s="141">
        <v>1.66765</v>
      </c>
      <c r="C85" s="141">
        <v>2.86237</v>
      </c>
      <c r="D85" s="141">
        <v>2.692893</v>
      </c>
      <c r="E85" s="166">
        <f>D85/$D$32</f>
        <v>0.008722804450796645</v>
      </c>
      <c r="F85" s="138">
        <f>D85-C85</f>
        <v>-0.16947699999999966</v>
      </c>
      <c r="G85" s="137">
        <f>F85/C85</f>
        <v>-0.059208627815411585</v>
      </c>
      <c r="H85" s="138">
        <f>D85-B85</f>
        <v>1.0252430000000001</v>
      </c>
      <c r="I85" s="185">
        <f>H85/B85</f>
        <v>0.6147830779839895</v>
      </c>
    </row>
    <row r="86" spans="1:9" ht="12.75">
      <c r="A86" s="184" t="s">
        <v>83</v>
      </c>
      <c r="B86" s="141">
        <v>39.42677109219382</v>
      </c>
      <c r="C86" s="141">
        <v>23.649267233856776</v>
      </c>
      <c r="D86" s="141">
        <v>23.367822290016438</v>
      </c>
      <c r="E86" s="166">
        <f>D86/$D$32</f>
        <v>0.07569292366120021</v>
      </c>
      <c r="F86" s="138">
        <f>D86-C86</f>
        <v>-0.2814449438403379</v>
      </c>
      <c r="G86" s="137">
        <f>F86/C86</f>
        <v>-0.011900789189671617</v>
      </c>
      <c r="H86" s="138">
        <f>D86-B86</f>
        <v>-16.05894880217738</v>
      </c>
      <c r="I86" s="185">
        <f>H86/B86</f>
        <v>-0.407310777862733</v>
      </c>
    </row>
    <row r="87" spans="1:9" ht="12.75">
      <c r="A87" s="184" t="s">
        <v>95</v>
      </c>
      <c r="B87" s="141" t="s">
        <v>127</v>
      </c>
      <c r="C87" s="141">
        <v>0.38223773384630244</v>
      </c>
      <c r="D87" s="141">
        <v>0.4446118758153714</v>
      </c>
      <c r="E87" s="166">
        <f>D87/$D$32</f>
        <v>0.0014401843850607385</v>
      </c>
      <c r="F87" s="138">
        <f>D87-C87</f>
        <v>0.062374141969068986</v>
      </c>
      <c r="G87" s="137">
        <f>F87/C87</f>
        <v>0.16318153977479782</v>
      </c>
      <c r="H87" s="138"/>
      <c r="I87" s="185"/>
    </row>
    <row r="88" spans="1:9" ht="12.75">
      <c r="A88" s="184" t="s">
        <v>96</v>
      </c>
      <c r="B88" s="141" t="s">
        <v>72</v>
      </c>
      <c r="C88" s="141">
        <v>1.2423599479247</v>
      </c>
      <c r="D88" s="141">
        <v>1.10021842002161</v>
      </c>
      <c r="E88" s="166">
        <f>D88/$D$32</f>
        <v>0.0035638215595691896</v>
      </c>
      <c r="F88" s="138">
        <f>D88-C88</f>
        <v>-0.14214152790308998</v>
      </c>
      <c r="G88" s="137">
        <f>F88/C88</f>
        <v>-0.11441251638909503</v>
      </c>
      <c r="H88" s="138"/>
      <c r="I88" s="185"/>
    </row>
    <row r="89" spans="1:9" ht="12.75">
      <c r="A89" s="184" t="s">
        <v>84</v>
      </c>
      <c r="B89" s="141" t="s">
        <v>72</v>
      </c>
      <c r="C89" s="141" t="s">
        <v>72</v>
      </c>
      <c r="D89" s="141" t="s">
        <v>72</v>
      </c>
      <c r="E89" s="166"/>
      <c r="F89" s="138"/>
      <c r="G89" s="137"/>
      <c r="H89" s="138"/>
      <c r="I89" s="185"/>
    </row>
    <row r="90" spans="1:9" ht="12.75">
      <c r="A90" s="184" t="s">
        <v>97</v>
      </c>
      <c r="B90" s="141" t="s">
        <v>72</v>
      </c>
      <c r="C90" s="200">
        <v>0.0069</v>
      </c>
      <c r="D90" s="200">
        <v>0.0051</v>
      </c>
      <c r="E90" s="166">
        <f>D90/$D$32</f>
        <v>1.6519892435036554E-05</v>
      </c>
      <c r="F90" s="176">
        <f>D90-C90</f>
        <v>-0.0017999999999999995</v>
      </c>
      <c r="G90" s="137">
        <f>F90/C90</f>
        <v>-0.26086956521739124</v>
      </c>
      <c r="H90" s="138"/>
      <c r="I90" s="185"/>
    </row>
    <row r="91" spans="1:9" ht="12.75">
      <c r="A91" s="184" t="s">
        <v>85</v>
      </c>
      <c r="B91" s="141">
        <v>2.9736361791455796</v>
      </c>
      <c r="C91" s="141">
        <v>1.3096563515046222</v>
      </c>
      <c r="D91" s="141">
        <v>1.3880633376538427</v>
      </c>
      <c r="E91" s="166">
        <f>D91/$D$32</f>
        <v>0.004496207260992021</v>
      </c>
      <c r="F91" s="138">
        <f>D91-C91</f>
        <v>0.07840698614922048</v>
      </c>
      <c r="G91" s="137">
        <f>F91/C91</f>
        <v>0.059868366277261366</v>
      </c>
      <c r="H91" s="138">
        <f>D91-B91</f>
        <v>-1.585572841491737</v>
      </c>
      <c r="I91" s="185">
        <f>H91/B91</f>
        <v>-0.5332100990065713</v>
      </c>
    </row>
    <row r="92" spans="1:9" ht="12.75">
      <c r="A92" s="184" t="s">
        <v>98</v>
      </c>
      <c r="B92" s="141" t="s">
        <v>72</v>
      </c>
      <c r="C92" s="141">
        <v>14.7796</v>
      </c>
      <c r="D92" s="141">
        <v>15.069871796099724</v>
      </c>
      <c r="E92" s="166">
        <f>D92/$D$32</f>
        <v>0.04881424727085462</v>
      </c>
      <c r="F92" s="138">
        <f>D92-C92</f>
        <v>0.29027179609972364</v>
      </c>
      <c r="G92" s="137">
        <f>F92/C92</f>
        <v>0.01964003058944245</v>
      </c>
      <c r="H92" s="138"/>
      <c r="I92" s="185"/>
    </row>
    <row r="93" spans="1:9" ht="12.75">
      <c r="A93" s="184" t="s">
        <v>86</v>
      </c>
      <c r="B93" s="141">
        <v>21.276664675622815</v>
      </c>
      <c r="C93" s="141">
        <v>35.687287482281214</v>
      </c>
      <c r="D93" s="141">
        <v>36.98066281411831</v>
      </c>
      <c r="E93" s="166">
        <f>D93/$D$32</f>
        <v>0.11978756311090014</v>
      </c>
      <c r="F93" s="138">
        <f>D93-C93</f>
        <v>1.2933753318370975</v>
      </c>
      <c r="G93" s="137">
        <f>F93/C93</f>
        <v>0.03624190637854614</v>
      </c>
      <c r="H93" s="138">
        <f>D93-B93</f>
        <v>15.703998138495496</v>
      </c>
      <c r="I93" s="185">
        <f>H93/B93</f>
        <v>0.7380855212935674</v>
      </c>
    </row>
    <row r="94" spans="1:9" ht="12.75">
      <c r="A94" s="184" t="s">
        <v>99</v>
      </c>
      <c r="B94" s="141" t="s">
        <v>72</v>
      </c>
      <c r="C94" s="141" t="s">
        <v>72</v>
      </c>
      <c r="D94" s="141" t="s">
        <v>72</v>
      </c>
      <c r="E94" s="166"/>
      <c r="F94" s="138"/>
      <c r="G94" s="137"/>
      <c r="H94" s="138"/>
      <c r="I94" s="185"/>
    </row>
    <row r="95" spans="1:9" ht="12.75">
      <c r="A95" s="184" t="s">
        <v>100</v>
      </c>
      <c r="B95" s="141" t="s">
        <v>72</v>
      </c>
      <c r="C95" s="141">
        <v>2.357467095324934</v>
      </c>
      <c r="D95" s="141">
        <v>2.4623764225488007</v>
      </c>
      <c r="E95" s="166">
        <f aca="true" t="shared" si="12" ref="E95:E100">D95/$D$32</f>
        <v>0.00797611639903457</v>
      </c>
      <c r="F95" s="138">
        <f aca="true" t="shared" si="13" ref="F95:F100">D95-C95</f>
        <v>0.10490932722386681</v>
      </c>
      <c r="G95" s="137">
        <f aca="true" t="shared" si="14" ref="G95:G100">F95/C95</f>
        <v>0.04450086596411517</v>
      </c>
      <c r="H95" s="138"/>
      <c r="I95" s="185"/>
    </row>
    <row r="96" spans="1:9" ht="12.75">
      <c r="A96" s="184" t="s">
        <v>101</v>
      </c>
      <c r="B96" s="141" t="s">
        <v>72</v>
      </c>
      <c r="C96" s="141">
        <v>0.5315</v>
      </c>
      <c r="D96" s="141">
        <v>0.631395433039</v>
      </c>
      <c r="E96" s="166">
        <f t="shared" si="12"/>
        <v>0.0020452126740740403</v>
      </c>
      <c r="F96" s="138">
        <f t="shared" si="13"/>
        <v>0.09989543303900006</v>
      </c>
      <c r="G96" s="137">
        <f t="shared" si="14"/>
        <v>0.18795001512511772</v>
      </c>
      <c r="H96" s="138"/>
      <c r="I96" s="185"/>
    </row>
    <row r="97" spans="1:9" ht="12.75">
      <c r="A97" s="184" t="s">
        <v>87</v>
      </c>
      <c r="B97" s="141" t="s">
        <v>72</v>
      </c>
      <c r="C97" s="141">
        <v>23.019836179000002</v>
      </c>
      <c r="D97" s="141">
        <v>23.647614615000002</v>
      </c>
      <c r="E97" s="166">
        <f t="shared" si="12"/>
        <v>0.0765992254480389</v>
      </c>
      <c r="F97" s="138">
        <f t="shared" si="13"/>
        <v>0.6277784359999998</v>
      </c>
      <c r="G97" s="137">
        <f t="shared" si="14"/>
        <v>0.027271194769522073</v>
      </c>
      <c r="H97" s="138"/>
      <c r="I97" s="185"/>
    </row>
    <row r="98" spans="1:9" ht="12.75">
      <c r="A98" s="184" t="s">
        <v>88</v>
      </c>
      <c r="B98" s="141">
        <v>6.059499380112287</v>
      </c>
      <c r="C98" s="141">
        <v>4.748211729786718</v>
      </c>
      <c r="D98" s="141">
        <v>5.029534400688437</v>
      </c>
      <c r="E98" s="166">
        <f t="shared" si="12"/>
        <v>0.01629164064660569</v>
      </c>
      <c r="F98" s="138">
        <f t="shared" si="13"/>
        <v>0.28132267090171936</v>
      </c>
      <c r="G98" s="137">
        <f t="shared" si="14"/>
        <v>0.05924813106730519</v>
      </c>
      <c r="H98" s="138">
        <f>D98-B98</f>
        <v>-1.0299649794238501</v>
      </c>
      <c r="I98" s="185">
        <f>H98/B98</f>
        <v>-0.16997525947510933</v>
      </c>
    </row>
    <row r="99" spans="1:9" ht="12.75">
      <c r="A99" s="184" t="s">
        <v>89</v>
      </c>
      <c r="B99" s="141">
        <v>19.807739205905268</v>
      </c>
      <c r="C99" s="141">
        <v>12.749487448677279</v>
      </c>
      <c r="D99" s="141">
        <v>12.69703455943285</v>
      </c>
      <c r="E99" s="166">
        <f t="shared" si="12"/>
        <v>0.041128165718778906</v>
      </c>
      <c r="F99" s="138">
        <f t="shared" si="13"/>
        <v>-0.052452889244428036</v>
      </c>
      <c r="G99" s="137">
        <f t="shared" si="14"/>
        <v>-0.004114117485551928</v>
      </c>
      <c r="H99" s="138">
        <f>D99-B99</f>
        <v>-7.110704646472417</v>
      </c>
      <c r="I99" s="185">
        <f>H99/B99</f>
        <v>-0.3589861807324537</v>
      </c>
    </row>
    <row r="100" spans="1:9" ht="13.5" thickBot="1">
      <c r="A100" s="187" t="s">
        <v>74</v>
      </c>
      <c r="B100" s="188" t="s">
        <v>72</v>
      </c>
      <c r="C100" s="189">
        <v>159.2853989159468</v>
      </c>
      <c r="D100" s="189">
        <v>155.439386372866</v>
      </c>
      <c r="E100" s="201">
        <f t="shared" si="12"/>
        <v>0.5034984202054575</v>
      </c>
      <c r="F100" s="189">
        <f t="shared" si="13"/>
        <v>-3.846012543080775</v>
      </c>
      <c r="G100" s="190">
        <f t="shared" si="14"/>
        <v>-0.024145418031129615</v>
      </c>
      <c r="H100" s="143" t="s">
        <v>72</v>
      </c>
      <c r="I100" s="143" t="s">
        <v>72</v>
      </c>
    </row>
  </sheetData>
  <mergeCells count="9">
    <mergeCell ref="B71:D71"/>
    <mergeCell ref="F71:G71"/>
    <mergeCell ref="H71:I71"/>
    <mergeCell ref="B3:D3"/>
    <mergeCell ref="F3:G3"/>
    <mergeCell ref="H3:I3"/>
    <mergeCell ref="B37:D37"/>
    <mergeCell ref="F37:G37"/>
    <mergeCell ref="H37:I3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506"/>
  <sheetViews>
    <sheetView workbookViewId="0" topLeftCell="A1">
      <selection activeCell="F9" sqref="F9"/>
    </sheetView>
  </sheetViews>
  <sheetFormatPr defaultColWidth="11.421875" defaultRowHeight="12.75"/>
  <cols>
    <col min="1" max="1" width="5.28125" style="84" customWidth="1"/>
    <col min="2" max="2" width="37.421875" style="0" customWidth="1"/>
    <col min="3" max="3" width="8.28125" style="70" bestFit="1" customWidth="1"/>
    <col min="4" max="4" width="10.140625" style="70" customWidth="1"/>
    <col min="5" max="5" width="2.8515625" style="71" customWidth="1"/>
    <col min="6" max="6" width="36.57421875" style="0" customWidth="1"/>
    <col min="7" max="7" width="7.28125" style="70" bestFit="1" customWidth="1"/>
    <col min="8" max="8" width="9.8515625" style="70" customWidth="1"/>
    <col min="9" max="9" width="4.8515625" style="0" customWidth="1"/>
    <col min="10" max="16384" width="39.57421875" style="0" customWidth="1"/>
  </cols>
  <sheetData>
    <row r="1" spans="1:2" ht="12.75">
      <c r="A1" s="69"/>
      <c r="B1" s="3"/>
    </row>
    <row r="2" spans="1:8" ht="14.25">
      <c r="A2" s="69"/>
      <c r="B2" s="72" t="s">
        <v>57</v>
      </c>
      <c r="C2" s="73" t="s">
        <v>20</v>
      </c>
      <c r="D2" s="73" t="s">
        <v>21</v>
      </c>
      <c r="E2" s="74"/>
      <c r="F2" s="72" t="s">
        <v>22</v>
      </c>
      <c r="G2" s="73" t="s">
        <v>20</v>
      </c>
      <c r="H2" s="73" t="s">
        <v>21</v>
      </c>
    </row>
    <row r="3" spans="1:9" ht="12.75">
      <c r="A3" s="69"/>
      <c r="B3" s="75" t="s">
        <v>23</v>
      </c>
      <c r="C3" s="76">
        <v>0.3942878698143631</v>
      </c>
      <c r="D3" s="73">
        <v>0.3942878698143631</v>
      </c>
      <c r="E3" s="74"/>
      <c r="F3" s="75" t="s">
        <v>23</v>
      </c>
      <c r="G3" s="76">
        <v>0.3635255328505723</v>
      </c>
      <c r="H3" s="73">
        <v>0.3635255328505723</v>
      </c>
      <c r="I3" s="69"/>
    </row>
    <row r="4" spans="1:9" ht="25.5">
      <c r="A4" s="69"/>
      <c r="B4" s="75" t="s">
        <v>24</v>
      </c>
      <c r="C4" s="76">
        <v>0.18719362547021975</v>
      </c>
      <c r="D4" s="73">
        <v>0.5814814952845828</v>
      </c>
      <c r="E4" s="74"/>
      <c r="F4" s="75" t="s">
        <v>25</v>
      </c>
      <c r="G4" s="76">
        <v>0.2852743504502462</v>
      </c>
      <c r="H4" s="73">
        <v>0.6487998833008185</v>
      </c>
      <c r="I4" s="69"/>
    </row>
    <row r="5" spans="1:9" ht="25.5">
      <c r="A5" s="69"/>
      <c r="B5" s="75" t="s">
        <v>26</v>
      </c>
      <c r="C5" s="76">
        <v>0.14139144019836472</v>
      </c>
      <c r="D5" s="73">
        <v>0.7228729354829475</v>
      </c>
      <c r="E5" s="74"/>
      <c r="F5" s="75" t="s">
        <v>26</v>
      </c>
      <c r="G5" s="76">
        <v>0.12591762671287549</v>
      </c>
      <c r="H5" s="73">
        <v>0.774717510013694</v>
      </c>
      <c r="I5" s="69"/>
    </row>
    <row r="6" spans="1:9" ht="12.75">
      <c r="A6" s="69"/>
      <c r="B6" s="75" t="s">
        <v>27</v>
      </c>
      <c r="C6" s="76">
        <v>0.07270796189992682</v>
      </c>
      <c r="D6" s="73">
        <v>0.7955808973828743</v>
      </c>
      <c r="E6" s="74"/>
      <c r="F6" s="77" t="s">
        <v>28</v>
      </c>
      <c r="G6" s="76">
        <v>0.07966211971045468</v>
      </c>
      <c r="H6" s="73">
        <v>0.8543796297241487</v>
      </c>
      <c r="I6" s="69"/>
    </row>
    <row r="7" spans="1:9" ht="12.75">
      <c r="A7" s="69"/>
      <c r="B7" s="75" t="s">
        <v>25</v>
      </c>
      <c r="C7" s="76">
        <v>0.0468229189414262</v>
      </c>
      <c r="D7" s="73">
        <v>0.8424038163243005</v>
      </c>
      <c r="E7" s="74"/>
      <c r="F7" s="75" t="s">
        <v>27</v>
      </c>
      <c r="G7" s="76">
        <v>0.038790752396945356</v>
      </c>
      <c r="H7" s="73">
        <v>0.8931703821210941</v>
      </c>
      <c r="I7" s="69"/>
    </row>
    <row r="8" spans="1:9" ht="12.75">
      <c r="A8" s="69"/>
      <c r="B8" s="75" t="s">
        <v>29</v>
      </c>
      <c r="C8" s="76">
        <v>0.03668129292783611</v>
      </c>
      <c r="D8" s="73">
        <v>0.8790851092521366</v>
      </c>
      <c r="E8" s="74"/>
      <c r="F8" s="75" t="s">
        <v>30</v>
      </c>
      <c r="G8" s="76">
        <v>0.01933509393464735</v>
      </c>
      <c r="H8" s="73">
        <v>0.9125054760557415</v>
      </c>
      <c r="I8" s="69"/>
    </row>
    <row r="9" spans="1:9" ht="12.75">
      <c r="A9" s="69"/>
      <c r="B9" s="75" t="s">
        <v>31</v>
      </c>
      <c r="C9" s="76">
        <v>0.018629152345247472</v>
      </c>
      <c r="D9" s="73">
        <v>0.897714261597384</v>
      </c>
      <c r="E9" s="74"/>
      <c r="F9" s="75" t="s">
        <v>29</v>
      </c>
      <c r="G9" s="76">
        <v>0.016629706057458154</v>
      </c>
      <c r="H9" s="73">
        <v>0.9291351821131997</v>
      </c>
      <c r="I9" s="69"/>
    </row>
    <row r="10" spans="1:9" ht="25.5">
      <c r="A10" s="69"/>
      <c r="B10" s="75" t="s">
        <v>32</v>
      </c>
      <c r="C10" s="76">
        <v>0.015449526915482601</v>
      </c>
      <c r="D10" s="73">
        <v>0.9131637885128666</v>
      </c>
      <c r="E10" s="74"/>
      <c r="F10" s="75" t="s">
        <v>24</v>
      </c>
      <c r="G10" s="76">
        <v>0.015974106325281835</v>
      </c>
      <c r="H10" s="73">
        <v>0.9451092884384815</v>
      </c>
      <c r="I10" s="69"/>
    </row>
    <row r="11" spans="1:9" ht="12.75">
      <c r="A11" s="69"/>
      <c r="B11" s="78" t="s">
        <v>33</v>
      </c>
      <c r="C11" s="76">
        <v>0.014995706673148878</v>
      </c>
      <c r="D11" s="73">
        <v>0.9281594951860155</v>
      </c>
      <c r="E11" s="74"/>
      <c r="F11" s="75" t="s">
        <v>34</v>
      </c>
      <c r="G11" s="76">
        <v>0.011560024935564175</v>
      </c>
      <c r="H11" s="73">
        <v>0.9566693133740457</v>
      </c>
      <c r="I11" s="69"/>
    </row>
    <row r="12" spans="1:9" ht="12.75">
      <c r="A12" s="69"/>
      <c r="B12" s="75" t="s">
        <v>35</v>
      </c>
      <c r="C12" s="76">
        <v>0.011747638097917875</v>
      </c>
      <c r="D12" s="73">
        <v>0.9399071332839334</v>
      </c>
      <c r="E12" s="74"/>
      <c r="F12" s="79"/>
      <c r="G12" s="80"/>
      <c r="H12" s="80"/>
      <c r="I12" s="69"/>
    </row>
    <row r="13" spans="1:9" ht="25.5">
      <c r="A13" s="69"/>
      <c r="B13" s="75" t="s">
        <v>36</v>
      </c>
      <c r="C13" s="76">
        <v>0.011008064140740409</v>
      </c>
      <c r="D13" s="73">
        <v>0.9509151974246738</v>
      </c>
      <c r="E13" s="74"/>
      <c r="F13" s="79"/>
      <c r="G13" s="80"/>
      <c r="H13" s="80"/>
      <c r="I13" s="69"/>
    </row>
    <row r="14" spans="1:9" ht="14.25">
      <c r="A14" s="69"/>
      <c r="B14" s="81"/>
      <c r="C14" s="82"/>
      <c r="D14" s="74"/>
      <c r="E14" s="74"/>
      <c r="F14" s="72" t="s">
        <v>58</v>
      </c>
      <c r="G14" s="73" t="s">
        <v>20</v>
      </c>
      <c r="H14" s="73" t="s">
        <v>21</v>
      </c>
      <c r="I14" s="69"/>
    </row>
    <row r="15" spans="1:9" ht="25.5">
      <c r="A15" s="69"/>
      <c r="B15" s="72" t="s">
        <v>37</v>
      </c>
      <c r="C15" s="73" t="s">
        <v>20</v>
      </c>
      <c r="D15" s="73" t="s">
        <v>21</v>
      </c>
      <c r="E15" s="74"/>
      <c r="F15" s="75" t="s">
        <v>24</v>
      </c>
      <c r="G15" s="76">
        <v>0.5835503016923519</v>
      </c>
      <c r="H15" s="73">
        <v>0.5835503016923519</v>
      </c>
      <c r="I15" s="69"/>
    </row>
    <row r="16" spans="1:9" ht="25.5">
      <c r="A16" s="69"/>
      <c r="B16" s="75" t="s">
        <v>23</v>
      </c>
      <c r="C16" s="76">
        <v>0.178647854168459</v>
      </c>
      <c r="D16" s="73">
        <v>0.178647854168459</v>
      </c>
      <c r="E16" s="74"/>
      <c r="F16" s="75" t="s">
        <v>26</v>
      </c>
      <c r="G16" s="76">
        <v>0.14254967074541636</v>
      </c>
      <c r="H16" s="73">
        <v>0.7260999724377682</v>
      </c>
      <c r="I16" s="69"/>
    </row>
    <row r="17" spans="1:9" ht="25.5">
      <c r="A17" s="69"/>
      <c r="B17" s="75" t="s">
        <v>38</v>
      </c>
      <c r="C17" s="76">
        <v>0.15684866280095458</v>
      </c>
      <c r="D17" s="73">
        <v>0.33549651696941357</v>
      </c>
      <c r="E17" s="74"/>
      <c r="F17" s="75" t="s">
        <v>25</v>
      </c>
      <c r="G17" s="76">
        <v>0.06323161229003799</v>
      </c>
      <c r="H17" s="73">
        <v>0.7893315847278062</v>
      </c>
      <c r="I17" s="69"/>
    </row>
    <row r="18" spans="1:9" ht="12.75">
      <c r="A18" s="69"/>
      <c r="B18" s="77" t="s">
        <v>39</v>
      </c>
      <c r="C18" s="76">
        <v>0.1553247311790618</v>
      </c>
      <c r="D18" s="73">
        <v>0.4908212481484754</v>
      </c>
      <c r="E18" s="74"/>
      <c r="F18" s="75" t="s">
        <v>40</v>
      </c>
      <c r="G18" s="76">
        <v>0.06318378315158621</v>
      </c>
      <c r="H18" s="73">
        <v>0.8525153678793924</v>
      </c>
      <c r="I18" s="69"/>
    </row>
    <row r="19" spans="1:9" ht="12.75">
      <c r="A19" s="69"/>
      <c r="B19" s="75" t="s">
        <v>25</v>
      </c>
      <c r="C19" s="76">
        <v>0.10239832484001193</v>
      </c>
      <c r="D19" s="73">
        <v>0.5932195729884873</v>
      </c>
      <c r="E19" s="74"/>
      <c r="F19" s="75" t="s">
        <v>41</v>
      </c>
      <c r="G19" s="76">
        <v>0.02683810976767665</v>
      </c>
      <c r="H19" s="73">
        <v>0.8793534776470691</v>
      </c>
      <c r="I19" s="69"/>
    </row>
    <row r="20" spans="1:9" ht="12.75">
      <c r="A20" s="69"/>
      <c r="B20" s="75" t="s">
        <v>41</v>
      </c>
      <c r="C20" s="76">
        <v>0.07063022008086572</v>
      </c>
      <c r="D20" s="73">
        <v>0.663849793069353</v>
      </c>
      <c r="E20" s="74"/>
      <c r="F20" s="75" t="s">
        <v>29</v>
      </c>
      <c r="G20" s="76">
        <v>0.024216209877651385</v>
      </c>
      <c r="H20" s="73">
        <v>0.9035696875247204</v>
      </c>
      <c r="I20" s="69"/>
    </row>
    <row r="21" spans="1:9" ht="25.5">
      <c r="A21" s="69"/>
      <c r="B21" s="75" t="s">
        <v>42</v>
      </c>
      <c r="C21" s="76">
        <v>0.0460636209572189</v>
      </c>
      <c r="D21" s="73">
        <v>0.7099134140265719</v>
      </c>
      <c r="E21" s="74"/>
      <c r="F21" s="75" t="s">
        <v>43</v>
      </c>
      <c r="G21" s="76">
        <v>0.014774226273210879</v>
      </c>
      <c r="H21" s="73">
        <v>0.9183439137979313</v>
      </c>
      <c r="I21" s="69"/>
    </row>
    <row r="22" spans="1:9" ht="12.75">
      <c r="A22" s="69"/>
      <c r="B22" s="75" t="s">
        <v>44</v>
      </c>
      <c r="C22" s="76">
        <v>0.03649020917083433</v>
      </c>
      <c r="D22" s="73">
        <v>0.7464036231974063</v>
      </c>
      <c r="E22" s="74"/>
      <c r="F22" s="75" t="s">
        <v>45</v>
      </c>
      <c r="G22" s="76">
        <v>0.01320454633258542</v>
      </c>
      <c r="H22" s="73">
        <v>0.9315484601305167</v>
      </c>
      <c r="I22" s="69"/>
    </row>
    <row r="23" spans="1:9" ht="12.75">
      <c r="A23" s="69"/>
      <c r="B23" s="75" t="s">
        <v>46</v>
      </c>
      <c r="C23" s="76">
        <v>0.033136952371538804</v>
      </c>
      <c r="D23" s="73">
        <v>0.7795405755689451</v>
      </c>
      <c r="E23" s="74"/>
      <c r="F23" s="77" t="s">
        <v>28</v>
      </c>
      <c r="G23" s="76">
        <v>0.012376861545500786</v>
      </c>
      <c r="H23" s="73">
        <v>0.9439253216760175</v>
      </c>
      <c r="I23" s="69"/>
    </row>
    <row r="24" spans="1:9" ht="25.5">
      <c r="A24" s="69"/>
      <c r="B24" s="78" t="s">
        <v>33</v>
      </c>
      <c r="C24" s="76">
        <v>0.03039900403174191</v>
      </c>
      <c r="D24" s="73">
        <v>0.809939579600687</v>
      </c>
      <c r="E24" s="74"/>
      <c r="F24" s="75" t="s">
        <v>47</v>
      </c>
      <c r="G24" s="76">
        <v>0.012328445878896428</v>
      </c>
      <c r="H24" s="73">
        <v>0.956253767554914</v>
      </c>
      <c r="I24" s="69"/>
    </row>
    <row r="25" spans="1:9" ht="12.75">
      <c r="A25" s="69"/>
      <c r="B25" s="75" t="s">
        <v>48</v>
      </c>
      <c r="C25" s="76">
        <v>0.027533717303365235</v>
      </c>
      <c r="D25" s="73">
        <v>0.8374732969040521</v>
      </c>
      <c r="E25" s="74"/>
      <c r="I25" s="69"/>
    </row>
    <row r="26" spans="1:9" ht="14.25">
      <c r="A26" s="69"/>
      <c r="B26" s="78" t="s">
        <v>49</v>
      </c>
      <c r="C26" s="76">
        <v>0.024986341128236684</v>
      </c>
      <c r="D26" s="73">
        <v>0.8624596380322889</v>
      </c>
      <c r="E26" s="74"/>
      <c r="F26" s="83" t="s">
        <v>59</v>
      </c>
      <c r="G26" s="73" t="s">
        <v>50</v>
      </c>
      <c r="H26" s="73" t="s">
        <v>51</v>
      </c>
      <c r="I26" s="69"/>
    </row>
    <row r="27" spans="1:9" ht="12.75">
      <c r="A27" s="69"/>
      <c r="B27" s="75" t="s">
        <v>27</v>
      </c>
      <c r="C27" s="76">
        <v>0.020683132572388168</v>
      </c>
      <c r="D27" s="73">
        <v>0.883142770604677</v>
      </c>
      <c r="E27" s="74"/>
      <c r="F27" s="75" t="s">
        <v>48</v>
      </c>
      <c r="G27" s="76">
        <v>0.6898110275257329</v>
      </c>
      <c r="H27" s="73">
        <v>0.6898110275257329</v>
      </c>
      <c r="I27" s="69"/>
    </row>
    <row r="28" spans="1:9" ht="12.75">
      <c r="A28" s="69"/>
      <c r="B28" s="75" t="s">
        <v>29</v>
      </c>
      <c r="C28" s="76">
        <v>0.020243398144238225</v>
      </c>
      <c r="D28" s="73">
        <v>0.9033861687489153</v>
      </c>
      <c r="E28" s="74"/>
      <c r="F28" s="78" t="s">
        <v>33</v>
      </c>
      <c r="G28" s="76">
        <v>0.2236335597069842</v>
      </c>
      <c r="H28" s="73">
        <v>0.913444587232717</v>
      </c>
      <c r="I28" s="69"/>
    </row>
    <row r="29" spans="1:9" ht="12.75">
      <c r="A29" s="69"/>
      <c r="B29" s="75" t="s">
        <v>45</v>
      </c>
      <c r="C29" s="76">
        <v>0.01932157171414203</v>
      </c>
      <c r="D29" s="73">
        <v>0.9227077404630574</v>
      </c>
      <c r="E29" s="74"/>
      <c r="F29" s="75" t="s">
        <v>23</v>
      </c>
      <c r="G29" s="76">
        <v>0.017143784986293747</v>
      </c>
      <c r="H29" s="73">
        <v>0.9305883722190108</v>
      </c>
      <c r="I29" s="69"/>
    </row>
    <row r="30" spans="1:9" ht="25.5">
      <c r="A30" s="69"/>
      <c r="B30" s="75" t="s">
        <v>26</v>
      </c>
      <c r="C30" s="76">
        <v>0.017966409567856265</v>
      </c>
      <c r="D30" s="73">
        <v>0.9406741500309136</v>
      </c>
      <c r="E30" s="74"/>
      <c r="F30" s="75" t="s">
        <v>45</v>
      </c>
      <c r="G30" s="76">
        <v>0.016335847030367206</v>
      </c>
      <c r="H30" s="73">
        <v>0.946924219249378</v>
      </c>
      <c r="I30" s="69"/>
    </row>
    <row r="31" spans="1:9" ht="12.75">
      <c r="A31" s="69"/>
      <c r="B31" s="75" t="s">
        <v>52</v>
      </c>
      <c r="C31" s="76">
        <v>0.014088957427936312</v>
      </c>
      <c r="D31" s="73">
        <v>0.95476310745885</v>
      </c>
      <c r="E31" s="74"/>
      <c r="F31" s="75" t="s">
        <v>53</v>
      </c>
      <c r="G31" s="76">
        <v>0.007729860647941785</v>
      </c>
      <c r="H31" s="73">
        <v>0.9546540798973198</v>
      </c>
      <c r="I31" s="69"/>
    </row>
    <row r="32" spans="1:8" ht="12.75">
      <c r="A32" s="69"/>
      <c r="B32" s="81"/>
      <c r="C32" s="82"/>
      <c r="D32" s="74"/>
      <c r="E32" s="74"/>
      <c r="F32" s="81"/>
      <c r="G32" s="82"/>
      <c r="H32" s="74"/>
    </row>
    <row r="33" spans="1:8" ht="14.25">
      <c r="A33" s="69"/>
      <c r="B33" s="72" t="s">
        <v>60</v>
      </c>
      <c r="C33" s="73" t="s">
        <v>20</v>
      </c>
      <c r="D33" s="73" t="s">
        <v>21</v>
      </c>
      <c r="E33" s="74"/>
      <c r="F33" s="72" t="s">
        <v>61</v>
      </c>
      <c r="G33" s="73" t="s">
        <v>20</v>
      </c>
      <c r="H33" s="73" t="s">
        <v>21</v>
      </c>
    </row>
    <row r="34" spans="1:9" ht="12.75">
      <c r="A34" s="69"/>
      <c r="B34" s="75" t="s">
        <v>25</v>
      </c>
      <c r="C34" s="76">
        <v>0.21720973420971582</v>
      </c>
      <c r="D34" s="73">
        <v>0.21720973420971582</v>
      </c>
      <c r="E34" s="74"/>
      <c r="F34" s="75" t="s">
        <v>25</v>
      </c>
      <c r="G34" s="76">
        <v>0.2956131473356831</v>
      </c>
      <c r="H34" s="73">
        <v>0.2956131473356831</v>
      </c>
      <c r="I34" s="69"/>
    </row>
    <row r="35" spans="1:9" ht="12.75">
      <c r="A35" s="69"/>
      <c r="B35" s="75" t="s">
        <v>23</v>
      </c>
      <c r="C35" s="76">
        <v>0.15909906244436636</v>
      </c>
      <c r="D35" s="73">
        <v>0.3763087966540822</v>
      </c>
      <c r="E35" s="74"/>
      <c r="F35" s="75" t="s">
        <v>23</v>
      </c>
      <c r="G35" s="76">
        <v>0.17782026961143121</v>
      </c>
      <c r="H35" s="73">
        <v>0.4734334169471143</v>
      </c>
      <c r="I35" s="69"/>
    </row>
    <row r="36" spans="1:9" ht="25.5">
      <c r="A36" s="69"/>
      <c r="B36" s="75" t="s">
        <v>52</v>
      </c>
      <c r="C36" s="76">
        <v>0.1103157191883764</v>
      </c>
      <c r="D36" s="73">
        <v>0.4866245158424586</v>
      </c>
      <c r="E36" s="74"/>
      <c r="F36" s="75" t="s">
        <v>26</v>
      </c>
      <c r="G36" s="76">
        <v>0.11098128350262598</v>
      </c>
      <c r="H36" s="73">
        <v>0.5844147004497403</v>
      </c>
      <c r="I36" s="69"/>
    </row>
    <row r="37" spans="1:9" ht="25.5">
      <c r="A37" s="69"/>
      <c r="B37" s="75" t="s">
        <v>26</v>
      </c>
      <c r="C37" s="76">
        <v>0.09113491524247917</v>
      </c>
      <c r="D37" s="73">
        <v>0.5777594310849378</v>
      </c>
      <c r="E37" s="74"/>
      <c r="F37" s="75" t="s">
        <v>52</v>
      </c>
      <c r="G37" s="76">
        <v>0.07449064423325061</v>
      </c>
      <c r="H37" s="73">
        <v>0.6589053446829909</v>
      </c>
      <c r="I37" s="69"/>
    </row>
    <row r="38" spans="1:9" ht="12.75">
      <c r="A38" s="69"/>
      <c r="B38" s="78" t="s">
        <v>33</v>
      </c>
      <c r="C38" s="76">
        <v>0.06917966843224937</v>
      </c>
      <c r="D38" s="73">
        <v>0.6469390995171871</v>
      </c>
      <c r="E38" s="74"/>
      <c r="F38" s="75" t="s">
        <v>27</v>
      </c>
      <c r="G38" s="76">
        <v>0.06361607426747085</v>
      </c>
      <c r="H38" s="73">
        <v>0.7225214189504617</v>
      </c>
      <c r="I38" s="69"/>
    </row>
    <row r="39" spans="1:9" ht="12.75">
      <c r="A39" s="69"/>
      <c r="B39" s="75" t="s">
        <v>48</v>
      </c>
      <c r="C39" s="76">
        <v>0.05633851641465106</v>
      </c>
      <c r="D39" s="73">
        <v>0.7032776159318381</v>
      </c>
      <c r="E39" s="74"/>
      <c r="F39" s="77" t="s">
        <v>28</v>
      </c>
      <c r="G39" s="76">
        <v>0.04696837428675105</v>
      </c>
      <c r="H39" s="73">
        <v>0.7694897932372128</v>
      </c>
      <c r="I39" s="69"/>
    </row>
    <row r="40" spans="1:9" ht="27" customHeight="1">
      <c r="A40" s="69"/>
      <c r="B40" s="77" t="s">
        <v>28</v>
      </c>
      <c r="C40" s="76">
        <v>0.052336782186081086</v>
      </c>
      <c r="D40" s="73">
        <v>0.7556143981179192</v>
      </c>
      <c r="E40" s="74"/>
      <c r="F40" s="75" t="s">
        <v>24</v>
      </c>
      <c r="G40" s="76">
        <v>0.04161723587737311</v>
      </c>
      <c r="H40" s="73">
        <v>0.8111070291145859</v>
      </c>
      <c r="I40" s="69"/>
    </row>
    <row r="41" spans="1:9" ht="12.75">
      <c r="A41" s="69"/>
      <c r="B41" s="75" t="s">
        <v>27</v>
      </c>
      <c r="C41" s="76">
        <v>0.05099301262409122</v>
      </c>
      <c r="D41" s="73">
        <v>0.8066074107420104</v>
      </c>
      <c r="E41" s="74"/>
      <c r="F41" s="78" t="s">
        <v>33</v>
      </c>
      <c r="G41" s="76">
        <v>0.023233902190083033</v>
      </c>
      <c r="H41" s="73">
        <v>0.8343409313046689</v>
      </c>
      <c r="I41" s="69"/>
    </row>
    <row r="42" spans="1:9" ht="25.5">
      <c r="A42" s="69"/>
      <c r="B42" s="75" t="s">
        <v>24</v>
      </c>
      <c r="C42" s="76">
        <v>0.046469281038770065</v>
      </c>
      <c r="D42" s="73">
        <v>0.8530766917807804</v>
      </c>
      <c r="E42" s="74"/>
      <c r="F42" s="75" t="s">
        <v>54</v>
      </c>
      <c r="G42" s="76">
        <v>0.022905210928724502</v>
      </c>
      <c r="H42" s="73">
        <v>0.8572461422333935</v>
      </c>
      <c r="I42" s="69"/>
    </row>
    <row r="43" spans="1:9" ht="12.75">
      <c r="A43" s="69"/>
      <c r="B43" s="75" t="s">
        <v>54</v>
      </c>
      <c r="C43" s="76">
        <v>0.03490491164163369</v>
      </c>
      <c r="D43" s="73">
        <v>0.8879816034224141</v>
      </c>
      <c r="E43" s="74"/>
      <c r="F43" s="75" t="s">
        <v>29</v>
      </c>
      <c r="G43" s="76">
        <v>0.019743587897739084</v>
      </c>
      <c r="H43" s="73">
        <v>0.8769897301311326</v>
      </c>
      <c r="I43" s="69"/>
    </row>
    <row r="44" spans="1:9" ht="12.75">
      <c r="A44" s="69"/>
      <c r="B44" s="75" t="s">
        <v>44</v>
      </c>
      <c r="C44" s="76">
        <v>0.014790427176787059</v>
      </c>
      <c r="D44" s="73">
        <v>0.9027720305992011</v>
      </c>
      <c r="E44" s="74"/>
      <c r="F44" s="75" t="s">
        <v>48</v>
      </c>
      <c r="G44" s="76">
        <v>0.01712280283490658</v>
      </c>
      <c r="H44" s="73">
        <v>0.8941125329660391</v>
      </c>
      <c r="I44" s="69"/>
    </row>
    <row r="45" spans="1:9" ht="12.75">
      <c r="A45" s="69"/>
      <c r="B45" s="75" t="s">
        <v>29</v>
      </c>
      <c r="C45" s="76">
        <v>0.013991646579344078</v>
      </c>
      <c r="D45" s="73">
        <v>0.9167636771785451</v>
      </c>
      <c r="E45" s="74"/>
      <c r="F45" s="75" t="s">
        <v>30</v>
      </c>
      <c r="G45" s="76">
        <v>0.016361324483118188</v>
      </c>
      <c r="H45" s="73">
        <v>0.9104738574491573</v>
      </c>
      <c r="I45" s="69"/>
    </row>
    <row r="46" spans="1:9" ht="12.75">
      <c r="A46" s="69"/>
      <c r="B46" s="75" t="s">
        <v>30</v>
      </c>
      <c r="C46" s="76">
        <v>0.012578565448734393</v>
      </c>
      <c r="D46" s="73">
        <v>0.9293422426272795</v>
      </c>
      <c r="E46" s="74"/>
      <c r="F46" s="75" t="s">
        <v>55</v>
      </c>
      <c r="G46" s="76">
        <v>0.013670619611938136</v>
      </c>
      <c r="H46" s="73">
        <v>0.9241444770610955</v>
      </c>
      <c r="I46" s="69"/>
    </row>
    <row r="47" spans="1:9" ht="12.75">
      <c r="A47" s="69"/>
      <c r="B47" s="75" t="s">
        <v>55</v>
      </c>
      <c r="C47" s="76">
        <v>0.009958201705379062</v>
      </c>
      <c r="D47" s="73">
        <v>0.9393004443326586</v>
      </c>
      <c r="E47" s="74"/>
      <c r="F47" s="75" t="s">
        <v>56</v>
      </c>
      <c r="G47" s="76">
        <v>0.013066839571475305</v>
      </c>
      <c r="H47" s="73">
        <v>0.9372113166325707</v>
      </c>
      <c r="I47" s="69"/>
    </row>
    <row r="48" spans="1:9" ht="12.75">
      <c r="A48" s="69"/>
      <c r="B48" s="75" t="s">
        <v>31</v>
      </c>
      <c r="C48" s="76">
        <v>0.00880168666629167</v>
      </c>
      <c r="D48" s="73">
        <v>0.9481021309989502</v>
      </c>
      <c r="E48" s="74"/>
      <c r="F48" s="75" t="s">
        <v>31</v>
      </c>
      <c r="G48" s="76">
        <v>0.011530102470812507</v>
      </c>
      <c r="H48" s="73">
        <v>0.9487414191033833</v>
      </c>
      <c r="I48" s="69"/>
    </row>
    <row r="49" spans="1:9" ht="12.75">
      <c r="A49" s="69"/>
      <c r="B49" s="75" t="s">
        <v>40</v>
      </c>
      <c r="C49" s="76">
        <v>0.008720483076451768</v>
      </c>
      <c r="D49" s="73">
        <v>0.956822614075402</v>
      </c>
      <c r="E49" s="74"/>
      <c r="F49" s="75" t="s">
        <v>40</v>
      </c>
      <c r="G49" s="76">
        <v>0.009775892193154157</v>
      </c>
      <c r="H49" s="73">
        <v>0.9585173112965374</v>
      </c>
      <c r="I49" s="69"/>
    </row>
    <row r="50" ht="12.75">
      <c r="A50" s="69"/>
    </row>
    <row r="51" ht="12.75">
      <c r="A51" s="69"/>
    </row>
    <row r="52" ht="12.75">
      <c r="A52" s="69"/>
    </row>
    <row r="53" ht="12.75">
      <c r="A53" s="69"/>
    </row>
    <row r="54" ht="12.75">
      <c r="A54" s="69"/>
    </row>
    <row r="55" ht="12.75">
      <c r="A55" s="69"/>
    </row>
    <row r="56" ht="12.75">
      <c r="A56" s="69"/>
    </row>
    <row r="57" ht="12.75">
      <c r="A57" s="69"/>
    </row>
    <row r="58" ht="12.75">
      <c r="A58" s="69"/>
    </row>
    <row r="59" ht="12.75">
      <c r="A59" s="69"/>
    </row>
    <row r="60" ht="12.75">
      <c r="A60" s="69"/>
    </row>
    <row r="61" ht="12.75">
      <c r="A61" s="69"/>
    </row>
    <row r="62" ht="12.75">
      <c r="A62" s="69"/>
    </row>
    <row r="63" ht="12.75">
      <c r="A63" s="69"/>
    </row>
    <row r="64" ht="12.75">
      <c r="A64" s="69"/>
    </row>
    <row r="65" ht="12.75">
      <c r="A65" s="69"/>
    </row>
    <row r="66" ht="12.75">
      <c r="A66" s="69"/>
    </row>
    <row r="67" ht="12.75">
      <c r="A67" s="69"/>
    </row>
    <row r="68" ht="12.75">
      <c r="A68" s="69"/>
    </row>
    <row r="69" ht="12.75">
      <c r="A69" s="69"/>
    </row>
    <row r="70" ht="12.75">
      <c r="A70" s="69"/>
    </row>
    <row r="71" ht="12.75">
      <c r="A71" s="69"/>
    </row>
    <row r="72" ht="12.75">
      <c r="A72" s="69"/>
    </row>
    <row r="73" ht="12.75">
      <c r="A73" s="69"/>
    </row>
    <row r="74" ht="12.75">
      <c r="A74" s="69"/>
    </row>
    <row r="75" ht="12.75">
      <c r="A75" s="69"/>
    </row>
    <row r="76" ht="12.75">
      <c r="A76" s="69"/>
    </row>
    <row r="77" ht="12.75">
      <c r="A77" s="69"/>
    </row>
    <row r="78" ht="12.75">
      <c r="A78" s="69"/>
    </row>
    <row r="79" ht="12.75">
      <c r="A79" s="69"/>
    </row>
    <row r="80" ht="12.75">
      <c r="A80" s="69"/>
    </row>
    <row r="81" ht="12.75">
      <c r="A81" s="69"/>
    </row>
    <row r="82" ht="12.75">
      <c r="A82" s="69"/>
    </row>
    <row r="83" ht="12.75">
      <c r="A83" s="69"/>
    </row>
    <row r="84" ht="12.75">
      <c r="A84" s="69"/>
    </row>
    <row r="85" ht="12.75">
      <c r="A85" s="69"/>
    </row>
    <row r="86" ht="12.75">
      <c r="A86" s="69"/>
    </row>
    <row r="87" ht="12.75">
      <c r="A87" s="69"/>
    </row>
    <row r="88" ht="12.75">
      <c r="A88" s="69"/>
    </row>
    <row r="89" ht="12.75">
      <c r="A89" s="69"/>
    </row>
    <row r="90" ht="12.75">
      <c r="A90" s="69"/>
    </row>
    <row r="91" ht="12.75">
      <c r="A91" s="69"/>
    </row>
    <row r="92" ht="12.75">
      <c r="A92" s="69"/>
    </row>
    <row r="93" ht="12.75">
      <c r="A93" s="69"/>
    </row>
    <row r="94" ht="12.75">
      <c r="A94" s="69"/>
    </row>
    <row r="95" ht="12.75">
      <c r="A95" s="69"/>
    </row>
    <row r="96" ht="12.75">
      <c r="A96" s="69"/>
    </row>
    <row r="97" ht="12.75">
      <c r="A97" s="69"/>
    </row>
    <row r="98" ht="12.75">
      <c r="A98" s="69"/>
    </row>
    <row r="99" ht="12.75">
      <c r="A99" s="69"/>
    </row>
    <row r="100" ht="12.75">
      <c r="A100" s="69"/>
    </row>
    <row r="101" ht="12.75">
      <c r="A101" s="69"/>
    </row>
    <row r="102" ht="12.75">
      <c r="A102" s="69"/>
    </row>
    <row r="103" ht="12.75">
      <c r="A103" s="69"/>
    </row>
    <row r="104" ht="12.75">
      <c r="A104" s="69"/>
    </row>
    <row r="105" ht="12.75">
      <c r="A105" s="69"/>
    </row>
    <row r="106" ht="12.75">
      <c r="A106" s="69"/>
    </row>
    <row r="107" ht="12.75">
      <c r="A107" s="69"/>
    </row>
    <row r="108" ht="12.75">
      <c r="A108" s="69"/>
    </row>
    <row r="109" ht="12.75">
      <c r="A109" s="69"/>
    </row>
    <row r="110" ht="12.75">
      <c r="A110" s="69"/>
    </row>
    <row r="111" ht="12.75">
      <c r="A111" s="69"/>
    </row>
    <row r="112" ht="12.75">
      <c r="A112" s="69"/>
    </row>
    <row r="113" ht="12.75">
      <c r="A113" s="69"/>
    </row>
    <row r="114" ht="12.75">
      <c r="A114" s="69"/>
    </row>
    <row r="115" ht="12.75">
      <c r="A115" s="69"/>
    </row>
    <row r="116" ht="12.75">
      <c r="A116" s="69"/>
    </row>
    <row r="117" ht="12.75">
      <c r="A117" s="69"/>
    </row>
    <row r="118" ht="12.75">
      <c r="A118" s="69"/>
    </row>
    <row r="119" ht="12.75">
      <c r="A119" s="69"/>
    </row>
    <row r="120" ht="12.75">
      <c r="A120" s="69"/>
    </row>
    <row r="121" ht="12.75">
      <c r="A121" s="69"/>
    </row>
    <row r="122" ht="12.75">
      <c r="A122" s="69"/>
    </row>
    <row r="123" ht="12.75">
      <c r="A123" s="69"/>
    </row>
    <row r="124" ht="12.75">
      <c r="A124" s="69"/>
    </row>
    <row r="125" ht="12.75">
      <c r="A125" s="69"/>
    </row>
    <row r="126" ht="12.75">
      <c r="A126" s="69"/>
    </row>
    <row r="127" ht="12.75">
      <c r="A127" s="69"/>
    </row>
    <row r="128" ht="12.75">
      <c r="A128" s="69"/>
    </row>
    <row r="129" ht="12.75">
      <c r="A129" s="69"/>
    </row>
    <row r="130" ht="12.75">
      <c r="A130" s="69"/>
    </row>
    <row r="131" ht="12.75">
      <c r="A131" s="69"/>
    </row>
    <row r="132" ht="12.75">
      <c r="A132" s="69"/>
    </row>
    <row r="133" ht="12.75">
      <c r="A133" s="69"/>
    </row>
    <row r="134" ht="12.75">
      <c r="A134" s="69"/>
    </row>
    <row r="135" ht="12.75">
      <c r="A135" s="69"/>
    </row>
    <row r="136" ht="12.75">
      <c r="A136" s="69"/>
    </row>
    <row r="137" ht="12.75">
      <c r="A137" s="69"/>
    </row>
    <row r="138" ht="12.75">
      <c r="A138" s="69"/>
    </row>
    <row r="139" ht="12.75">
      <c r="A139" s="69"/>
    </row>
    <row r="140" ht="12.75">
      <c r="A140" s="69"/>
    </row>
    <row r="141" ht="12.75">
      <c r="A141" s="69"/>
    </row>
    <row r="142" ht="12.75">
      <c r="A142" s="69"/>
    </row>
    <row r="143" ht="12.75">
      <c r="A143" s="69"/>
    </row>
    <row r="144" ht="12.75">
      <c r="A144" s="69"/>
    </row>
    <row r="145" ht="12.75">
      <c r="A145" s="69"/>
    </row>
    <row r="146" ht="12.75">
      <c r="A146" s="69"/>
    </row>
    <row r="147" ht="12.75">
      <c r="A147" s="69"/>
    </row>
    <row r="148" ht="12.75">
      <c r="A148" s="69"/>
    </row>
    <row r="149" ht="12.75">
      <c r="A149" s="69"/>
    </row>
    <row r="150" ht="12.75">
      <c r="A150" s="69"/>
    </row>
    <row r="151" ht="12.75">
      <c r="A151" s="69"/>
    </row>
    <row r="152" ht="12.75">
      <c r="A152" s="69"/>
    </row>
    <row r="153" ht="12.75">
      <c r="A153" s="69"/>
    </row>
    <row r="154" ht="12.75">
      <c r="A154" s="69"/>
    </row>
    <row r="155" ht="12.75">
      <c r="A155" s="69"/>
    </row>
    <row r="156" ht="12.75">
      <c r="A156" s="69"/>
    </row>
    <row r="157" ht="12.75">
      <c r="A157" s="69"/>
    </row>
    <row r="158" ht="12.75">
      <c r="A158" s="69"/>
    </row>
    <row r="159" ht="12.75">
      <c r="A159" s="69"/>
    </row>
    <row r="160" ht="12.75">
      <c r="A160" s="69"/>
    </row>
    <row r="161" ht="12.75">
      <c r="A161" s="69"/>
    </row>
    <row r="162" ht="12.75">
      <c r="A162" s="69"/>
    </row>
    <row r="163" ht="12.75">
      <c r="A163" s="69"/>
    </row>
    <row r="164" ht="12.75">
      <c r="A164" s="69"/>
    </row>
    <row r="165" ht="12.75">
      <c r="A165" s="69"/>
    </row>
    <row r="166" ht="12.75">
      <c r="A166" s="69"/>
    </row>
    <row r="167" ht="12.75">
      <c r="A167" s="69"/>
    </row>
    <row r="168" ht="12.75">
      <c r="A168" s="69"/>
    </row>
    <row r="169" ht="12.75">
      <c r="A169" s="69"/>
    </row>
    <row r="170" ht="12.75">
      <c r="A170" s="69"/>
    </row>
    <row r="171" ht="12.75">
      <c r="A171" s="69"/>
    </row>
    <row r="172" ht="12.75">
      <c r="A172" s="69"/>
    </row>
    <row r="173" ht="12.75">
      <c r="A173" s="69"/>
    </row>
    <row r="174" ht="12.75">
      <c r="A174" s="69"/>
    </row>
    <row r="175" ht="12.75">
      <c r="A175" s="69"/>
    </row>
    <row r="176" ht="12.75">
      <c r="A176" s="69"/>
    </row>
    <row r="177" ht="12.75">
      <c r="A177" s="69"/>
    </row>
    <row r="178" ht="12.75">
      <c r="A178" s="69"/>
    </row>
    <row r="179" ht="12.75">
      <c r="A179" s="69"/>
    </row>
    <row r="180" ht="12.75">
      <c r="A180" s="69"/>
    </row>
    <row r="181" ht="12.75">
      <c r="A181" s="69"/>
    </row>
    <row r="182" ht="12.75">
      <c r="A182" s="69"/>
    </row>
    <row r="183" ht="12.75">
      <c r="A183" s="69"/>
    </row>
    <row r="184" ht="12.75">
      <c r="A184" s="69"/>
    </row>
    <row r="185" ht="12.75">
      <c r="A185" s="69"/>
    </row>
    <row r="186" ht="12.75">
      <c r="A186" s="69"/>
    </row>
    <row r="187" ht="12.75">
      <c r="A187" s="69"/>
    </row>
    <row r="188" ht="12.75">
      <c r="A188" s="69"/>
    </row>
    <row r="189" ht="12.75">
      <c r="A189" s="69"/>
    </row>
    <row r="190" ht="12.75">
      <c r="A190" s="69"/>
    </row>
    <row r="191" ht="12.75">
      <c r="A191" s="69"/>
    </row>
    <row r="192" ht="12.75">
      <c r="A192" s="69"/>
    </row>
    <row r="193" ht="12.75">
      <c r="A193" s="69"/>
    </row>
    <row r="194" ht="12.75">
      <c r="A194" s="69"/>
    </row>
    <row r="195" ht="12.75">
      <c r="A195" s="69"/>
    </row>
    <row r="196" ht="12.75">
      <c r="A196" s="69"/>
    </row>
    <row r="197" ht="12.75">
      <c r="A197" s="69"/>
    </row>
    <row r="198" ht="12.75">
      <c r="A198" s="69"/>
    </row>
    <row r="199" ht="12.75">
      <c r="A199" s="69"/>
    </row>
    <row r="200" ht="12.75">
      <c r="A200" s="69"/>
    </row>
    <row r="201" ht="12.75">
      <c r="A201" s="69"/>
    </row>
    <row r="202" ht="12.75">
      <c r="A202" s="69"/>
    </row>
    <row r="203" ht="12.75">
      <c r="A203" s="69"/>
    </row>
    <row r="204" ht="12.75">
      <c r="A204" s="69"/>
    </row>
    <row r="205" ht="12.75">
      <c r="A205" s="69"/>
    </row>
    <row r="206" ht="12.75">
      <c r="A206" s="69"/>
    </row>
    <row r="207" ht="12.75">
      <c r="A207" s="69"/>
    </row>
    <row r="208" ht="12.75">
      <c r="A208" s="69"/>
    </row>
    <row r="209" ht="12.75">
      <c r="A209" s="69"/>
    </row>
    <row r="210" ht="12.75">
      <c r="A210" s="69"/>
    </row>
    <row r="211" ht="12.75">
      <c r="A211" s="69"/>
    </row>
    <row r="212" ht="12.75">
      <c r="A212" s="69"/>
    </row>
    <row r="213" ht="12.75">
      <c r="A213" s="69"/>
    </row>
    <row r="214" ht="12.75">
      <c r="A214" s="69"/>
    </row>
    <row r="215" ht="12.75">
      <c r="A215" s="69"/>
    </row>
    <row r="216" ht="12.75">
      <c r="A216" s="69"/>
    </row>
    <row r="217" ht="12.75">
      <c r="A217" s="69"/>
    </row>
    <row r="218" ht="12.75">
      <c r="A218" s="69"/>
    </row>
    <row r="219" ht="12.75">
      <c r="A219" s="69"/>
    </row>
    <row r="220" ht="12.75">
      <c r="A220" s="69"/>
    </row>
    <row r="221" ht="12.75">
      <c r="A221" s="69"/>
    </row>
    <row r="222" ht="12.75">
      <c r="A222" s="69"/>
    </row>
    <row r="223" ht="12.75">
      <c r="A223" s="69"/>
    </row>
    <row r="224" ht="12.75">
      <c r="A224" s="69"/>
    </row>
    <row r="225" ht="12.75">
      <c r="A225" s="69"/>
    </row>
    <row r="226" ht="12.75">
      <c r="A226" s="69"/>
    </row>
    <row r="227" ht="12.75">
      <c r="A227" s="69"/>
    </row>
    <row r="228" ht="12.75">
      <c r="A228" s="69"/>
    </row>
    <row r="229" ht="12.75">
      <c r="A229" s="69"/>
    </row>
    <row r="230" ht="12.75">
      <c r="A230" s="69"/>
    </row>
    <row r="231" ht="12.75">
      <c r="A231" s="69"/>
    </row>
    <row r="232" ht="12.75">
      <c r="A232" s="69"/>
    </row>
    <row r="233" ht="12.75">
      <c r="A233" s="69"/>
    </row>
    <row r="234" ht="12.75">
      <c r="A234" s="69"/>
    </row>
    <row r="235" ht="12.75">
      <c r="A235" s="69"/>
    </row>
    <row r="236" ht="12.75">
      <c r="A236" s="69"/>
    </row>
    <row r="237" ht="12.75">
      <c r="A237" s="69"/>
    </row>
    <row r="238" ht="12.75">
      <c r="A238" s="69"/>
    </row>
    <row r="239" ht="12.75">
      <c r="A239" s="69"/>
    </row>
    <row r="240" ht="12.75">
      <c r="A240" s="69"/>
    </row>
    <row r="241" ht="12.75">
      <c r="A241" s="69"/>
    </row>
    <row r="242" ht="12.75">
      <c r="A242" s="69"/>
    </row>
    <row r="243" ht="12.75">
      <c r="A243" s="69"/>
    </row>
    <row r="244" ht="12.75">
      <c r="A244" s="69"/>
    </row>
    <row r="245" ht="12.75">
      <c r="A245" s="69"/>
    </row>
    <row r="246" ht="12.75">
      <c r="A246" s="69"/>
    </row>
    <row r="247" ht="12.75">
      <c r="A247" s="69"/>
    </row>
    <row r="248" ht="12.75">
      <c r="A248" s="69"/>
    </row>
    <row r="249" ht="12.75">
      <c r="A249" s="69"/>
    </row>
    <row r="250" ht="12.75">
      <c r="A250" s="69"/>
    </row>
    <row r="251" ht="12.75">
      <c r="A251" s="69"/>
    </row>
    <row r="252" ht="12.75">
      <c r="A252" s="69"/>
    </row>
    <row r="253" ht="12.75">
      <c r="A253" s="69"/>
    </row>
    <row r="254" ht="12.75">
      <c r="A254" s="69"/>
    </row>
    <row r="255" ht="12.75">
      <c r="A255" s="69"/>
    </row>
    <row r="256" ht="12.75">
      <c r="A256" s="69"/>
    </row>
    <row r="257" ht="12.75">
      <c r="A257" s="69"/>
    </row>
    <row r="258" ht="12.75">
      <c r="A258" s="69"/>
    </row>
    <row r="259" ht="12.75">
      <c r="A259" s="69"/>
    </row>
    <row r="260" ht="12.75">
      <c r="A260" s="69"/>
    </row>
    <row r="261" ht="12.75">
      <c r="A261" s="69"/>
    </row>
    <row r="262" ht="12.75">
      <c r="A262" s="69"/>
    </row>
    <row r="263" ht="12.75">
      <c r="A263" s="69"/>
    </row>
    <row r="264" ht="12.75">
      <c r="A264" s="69"/>
    </row>
    <row r="265" ht="12.75">
      <c r="A265" s="69"/>
    </row>
    <row r="266" ht="12.75">
      <c r="A266" s="69"/>
    </row>
    <row r="267" ht="12.75">
      <c r="A267" s="69"/>
    </row>
    <row r="268" ht="12.75">
      <c r="A268" s="69"/>
    </row>
    <row r="269" ht="12.75">
      <c r="A269" s="69"/>
    </row>
    <row r="270" ht="12.75">
      <c r="A270" s="69"/>
    </row>
    <row r="271" ht="12.75">
      <c r="A271" s="69"/>
    </row>
    <row r="272" ht="12.75">
      <c r="A272" s="69"/>
    </row>
    <row r="273" ht="12.75">
      <c r="A273" s="69"/>
    </row>
    <row r="274" ht="12.75">
      <c r="A274" s="69"/>
    </row>
    <row r="275" ht="12.75">
      <c r="A275" s="69"/>
    </row>
    <row r="276" ht="12.75">
      <c r="A276" s="69"/>
    </row>
    <row r="277" ht="12.75">
      <c r="A277" s="69"/>
    </row>
    <row r="278" ht="12.75">
      <c r="A278" s="69"/>
    </row>
    <row r="279" ht="12.75">
      <c r="A279" s="69"/>
    </row>
    <row r="280" ht="12.75">
      <c r="A280" s="69"/>
    </row>
    <row r="281" ht="12.75">
      <c r="A281" s="69"/>
    </row>
    <row r="282" ht="12.75">
      <c r="A282" s="69"/>
    </row>
    <row r="283" ht="12.75">
      <c r="A283" s="69"/>
    </row>
    <row r="284" ht="12.75">
      <c r="A284" s="69"/>
    </row>
    <row r="285" ht="12.75">
      <c r="A285" s="69"/>
    </row>
    <row r="286" ht="12.75">
      <c r="A286" s="69"/>
    </row>
    <row r="287" ht="12.75">
      <c r="A287" s="69"/>
    </row>
    <row r="288" ht="12.75">
      <c r="A288" s="69"/>
    </row>
    <row r="289" ht="12.75">
      <c r="A289" s="69"/>
    </row>
    <row r="290" ht="12.75">
      <c r="A290" s="69"/>
    </row>
    <row r="291" ht="12.75">
      <c r="A291" s="69"/>
    </row>
    <row r="292" ht="12.75">
      <c r="A292" s="69"/>
    </row>
    <row r="293" ht="12.75">
      <c r="A293" s="69"/>
    </row>
    <row r="294" ht="12.75">
      <c r="A294" s="69"/>
    </row>
    <row r="295" ht="12.75">
      <c r="A295" s="69"/>
    </row>
    <row r="296" ht="12.75">
      <c r="A296" s="69"/>
    </row>
    <row r="297" ht="12.75">
      <c r="A297" s="69"/>
    </row>
    <row r="298" ht="12.75">
      <c r="A298" s="69"/>
    </row>
    <row r="299" ht="12.75">
      <c r="A299" s="69"/>
    </row>
    <row r="300" ht="12.75">
      <c r="A300" s="69"/>
    </row>
    <row r="301" ht="12.75">
      <c r="A301" s="69"/>
    </row>
    <row r="302" ht="12.75">
      <c r="A302" s="69"/>
    </row>
    <row r="303" ht="12.75">
      <c r="A303" s="69"/>
    </row>
    <row r="304" ht="12.75">
      <c r="A304" s="69"/>
    </row>
    <row r="305" ht="12.75">
      <c r="A305" s="69"/>
    </row>
    <row r="306" ht="12.75">
      <c r="A306" s="69"/>
    </row>
    <row r="307" ht="12.75">
      <c r="A307" s="69"/>
    </row>
    <row r="308" ht="12.75">
      <c r="A308" s="69"/>
    </row>
    <row r="309" ht="12.75">
      <c r="A309" s="69"/>
    </row>
    <row r="310" ht="12.75">
      <c r="A310" s="69"/>
    </row>
    <row r="311" ht="12.75">
      <c r="A311" s="69"/>
    </row>
    <row r="312" ht="12.75">
      <c r="A312" s="69"/>
    </row>
    <row r="313" ht="12.75">
      <c r="A313" s="69"/>
    </row>
    <row r="314" ht="12.75">
      <c r="A314" s="69"/>
    </row>
    <row r="315" ht="12.75">
      <c r="A315" s="69"/>
    </row>
    <row r="316" ht="12.75">
      <c r="A316" s="69"/>
    </row>
    <row r="317" ht="12.75">
      <c r="A317" s="69"/>
    </row>
    <row r="318" ht="12.75">
      <c r="A318" s="69"/>
    </row>
    <row r="319" ht="12.75">
      <c r="A319" s="69"/>
    </row>
    <row r="320" ht="12.75">
      <c r="A320" s="69"/>
    </row>
    <row r="321" ht="12.75">
      <c r="A321" s="69"/>
    </row>
    <row r="322" ht="12.75">
      <c r="A322" s="69"/>
    </row>
    <row r="323" ht="12.75">
      <c r="A323" s="69"/>
    </row>
    <row r="324" ht="12.75">
      <c r="A324" s="69"/>
    </row>
    <row r="325" ht="12.75">
      <c r="A325" s="69"/>
    </row>
    <row r="326" ht="12.75">
      <c r="A326" s="69"/>
    </row>
    <row r="327" ht="12.75">
      <c r="A327" s="69"/>
    </row>
    <row r="328" ht="12.75">
      <c r="A328" s="69"/>
    </row>
    <row r="329" ht="12.75">
      <c r="A329" s="69"/>
    </row>
    <row r="330" ht="12.75">
      <c r="A330" s="69"/>
    </row>
    <row r="331" ht="12.75">
      <c r="A331" s="69"/>
    </row>
    <row r="332" ht="12.75">
      <c r="A332" s="69"/>
    </row>
    <row r="333" ht="12.75">
      <c r="A333" s="69"/>
    </row>
    <row r="334" ht="12.75">
      <c r="A334" s="69"/>
    </row>
    <row r="335" ht="12.75">
      <c r="A335" s="69"/>
    </row>
    <row r="336" ht="12.75">
      <c r="A336" s="69"/>
    </row>
    <row r="337" ht="12.75">
      <c r="A337" s="69"/>
    </row>
    <row r="338" ht="12.75">
      <c r="A338" s="69"/>
    </row>
    <row r="339" ht="12.75">
      <c r="A339" s="69"/>
    </row>
    <row r="340" ht="12.75">
      <c r="A340" s="69"/>
    </row>
    <row r="341" ht="12.75">
      <c r="A341" s="69"/>
    </row>
    <row r="342" ht="12.75">
      <c r="A342" s="69"/>
    </row>
    <row r="343" ht="12.75">
      <c r="A343" s="69"/>
    </row>
    <row r="344" ht="12.75">
      <c r="A344" s="69"/>
    </row>
    <row r="345" ht="12.75">
      <c r="A345" s="69"/>
    </row>
    <row r="346" ht="12.75">
      <c r="A346" s="69"/>
    </row>
    <row r="347" ht="12.75">
      <c r="A347" s="69"/>
    </row>
    <row r="348" ht="12.75">
      <c r="A348" s="69"/>
    </row>
    <row r="349" ht="12.75">
      <c r="A349" s="69"/>
    </row>
    <row r="350" ht="12.75">
      <c r="A350" s="69"/>
    </row>
    <row r="351" ht="12.75">
      <c r="A351" s="69"/>
    </row>
    <row r="352" ht="12.75">
      <c r="A352" s="69"/>
    </row>
    <row r="353" ht="12.75">
      <c r="A353" s="69"/>
    </row>
    <row r="354" ht="12.75">
      <c r="A354" s="69"/>
    </row>
    <row r="355" ht="12.75">
      <c r="A355" s="69"/>
    </row>
    <row r="356" ht="12.75">
      <c r="A356" s="69"/>
    </row>
    <row r="357" ht="12.75">
      <c r="A357" s="69"/>
    </row>
    <row r="358" ht="12.75">
      <c r="A358" s="69"/>
    </row>
    <row r="359" ht="12.75">
      <c r="A359" s="69"/>
    </row>
    <row r="360" ht="12.75">
      <c r="A360" s="69"/>
    </row>
    <row r="361" ht="12.75">
      <c r="A361" s="69"/>
    </row>
    <row r="362" ht="12.75">
      <c r="A362" s="69"/>
    </row>
    <row r="363" ht="12.75">
      <c r="A363" s="69"/>
    </row>
    <row r="364" ht="12.75">
      <c r="A364" s="69"/>
    </row>
    <row r="365" ht="12.75">
      <c r="A365" s="69"/>
    </row>
    <row r="366" ht="12.75">
      <c r="A366" s="69"/>
    </row>
    <row r="367" ht="12.75">
      <c r="A367" s="69"/>
    </row>
    <row r="368" ht="12.75">
      <c r="A368" s="69"/>
    </row>
    <row r="369" ht="12.75">
      <c r="A369" s="69"/>
    </row>
    <row r="370" ht="12.75">
      <c r="A370" s="69"/>
    </row>
    <row r="371" ht="12.75">
      <c r="A371" s="69"/>
    </row>
    <row r="372" ht="12.75">
      <c r="A372" s="69"/>
    </row>
    <row r="373" ht="12.75">
      <c r="A373" s="69"/>
    </row>
    <row r="374" ht="12.75">
      <c r="A374" s="69"/>
    </row>
    <row r="375" ht="12.75">
      <c r="A375" s="69"/>
    </row>
    <row r="376" ht="12.75">
      <c r="A376" s="69"/>
    </row>
    <row r="377" ht="12.75">
      <c r="A377" s="69"/>
    </row>
    <row r="378" ht="12.75">
      <c r="A378" s="69"/>
    </row>
    <row r="379" ht="12.75">
      <c r="A379" s="69"/>
    </row>
    <row r="380" ht="12.75">
      <c r="A380" s="69"/>
    </row>
    <row r="381" ht="12.75">
      <c r="A381" s="69"/>
    </row>
    <row r="382" ht="12.75">
      <c r="A382" s="69"/>
    </row>
    <row r="383" ht="12.75">
      <c r="A383" s="69"/>
    </row>
    <row r="384" ht="12.75">
      <c r="A384" s="69"/>
    </row>
    <row r="385" ht="12.75">
      <c r="A385" s="69"/>
    </row>
    <row r="386" ht="12.75">
      <c r="A386" s="69"/>
    </row>
    <row r="387" ht="12.75">
      <c r="A387" s="69"/>
    </row>
    <row r="388" ht="12.75">
      <c r="A388" s="69"/>
    </row>
    <row r="389" ht="12.75">
      <c r="A389" s="69"/>
    </row>
    <row r="390" ht="12.75">
      <c r="A390" s="69"/>
    </row>
    <row r="391" ht="12.75">
      <c r="A391" s="69"/>
    </row>
    <row r="392" ht="12.75">
      <c r="A392" s="69"/>
    </row>
    <row r="393" ht="12.75">
      <c r="A393" s="69"/>
    </row>
    <row r="394" ht="12.75">
      <c r="A394" s="69"/>
    </row>
    <row r="395" ht="12.75">
      <c r="A395" s="69"/>
    </row>
    <row r="396" ht="12.75">
      <c r="A396" s="69"/>
    </row>
    <row r="397" ht="12.75">
      <c r="A397" s="69"/>
    </row>
    <row r="398" ht="12.75">
      <c r="A398" s="69"/>
    </row>
    <row r="399" ht="12.75">
      <c r="A399" s="69"/>
    </row>
    <row r="400" ht="12.75">
      <c r="A400" s="69"/>
    </row>
    <row r="401" ht="12.75">
      <c r="A401" s="69"/>
    </row>
    <row r="402" ht="12.75">
      <c r="A402" s="69"/>
    </row>
    <row r="403" ht="12.75">
      <c r="A403" s="69"/>
    </row>
    <row r="404" ht="12.75">
      <c r="A404" s="69"/>
    </row>
    <row r="405" ht="12.75">
      <c r="A405" s="69"/>
    </row>
    <row r="406" ht="12.75">
      <c r="A406" s="69"/>
    </row>
    <row r="407" ht="12.75">
      <c r="A407" s="69"/>
    </row>
    <row r="408" ht="12.75">
      <c r="A408" s="69"/>
    </row>
    <row r="409" ht="12.75">
      <c r="A409" s="69"/>
    </row>
    <row r="410" ht="12.75">
      <c r="A410" s="69"/>
    </row>
    <row r="411" ht="12.75">
      <c r="A411" s="69"/>
    </row>
    <row r="412" ht="12.75">
      <c r="A412" s="69"/>
    </row>
    <row r="413" ht="12.75">
      <c r="A413" s="69"/>
    </row>
    <row r="414" ht="12.75">
      <c r="A414" s="69"/>
    </row>
    <row r="415" ht="12.75">
      <c r="A415" s="69"/>
    </row>
    <row r="416" ht="12.75">
      <c r="A416" s="69"/>
    </row>
    <row r="417" ht="12.75">
      <c r="A417" s="69"/>
    </row>
    <row r="418" ht="12.75">
      <c r="A418" s="69"/>
    </row>
    <row r="419" ht="12.75">
      <c r="A419" s="69"/>
    </row>
    <row r="420" ht="12.75">
      <c r="A420" s="69"/>
    </row>
    <row r="421" ht="12.75">
      <c r="A421" s="69"/>
    </row>
    <row r="422" ht="12.75">
      <c r="A422" s="69"/>
    </row>
    <row r="423" ht="12.75">
      <c r="A423" s="69"/>
    </row>
    <row r="424" ht="12.75">
      <c r="A424" s="69"/>
    </row>
    <row r="425" ht="12.75">
      <c r="A425" s="69"/>
    </row>
    <row r="426" ht="12.75">
      <c r="A426" s="69"/>
    </row>
    <row r="427" ht="12.75">
      <c r="A427" s="69"/>
    </row>
    <row r="428" ht="12.75">
      <c r="A428" s="69"/>
    </row>
    <row r="429" ht="12.75">
      <c r="A429" s="69"/>
    </row>
    <row r="430" ht="12.75">
      <c r="A430" s="69"/>
    </row>
    <row r="431" ht="12.75">
      <c r="A431" s="69"/>
    </row>
    <row r="432" ht="12.75">
      <c r="A432" s="69"/>
    </row>
    <row r="433" ht="12.75">
      <c r="A433" s="69"/>
    </row>
    <row r="434" ht="12.75">
      <c r="A434" s="69"/>
    </row>
    <row r="435" ht="12.75">
      <c r="A435" s="69"/>
    </row>
    <row r="436" ht="12.75">
      <c r="A436" s="69"/>
    </row>
    <row r="437" ht="12.75">
      <c r="A437" s="69"/>
    </row>
    <row r="438" ht="12.75">
      <c r="A438" s="69"/>
    </row>
    <row r="439" ht="12.75">
      <c r="A439" s="69"/>
    </row>
    <row r="440" ht="12.75">
      <c r="A440" s="69"/>
    </row>
    <row r="441" ht="12.75">
      <c r="A441" s="69"/>
    </row>
    <row r="442" ht="12.75">
      <c r="A442" s="69"/>
    </row>
    <row r="443" ht="12.75">
      <c r="A443" s="69"/>
    </row>
    <row r="444" ht="12.75">
      <c r="A444" s="69"/>
    </row>
    <row r="445" ht="12.75">
      <c r="A445" s="69"/>
    </row>
    <row r="446" ht="12.75">
      <c r="A446" s="69"/>
    </row>
    <row r="447" ht="12.75">
      <c r="A447" s="69"/>
    </row>
    <row r="448" ht="12.75">
      <c r="A448" s="69"/>
    </row>
    <row r="449" ht="12.75">
      <c r="A449" s="69"/>
    </row>
    <row r="450" ht="12.75">
      <c r="A450" s="69"/>
    </row>
    <row r="451" ht="12.75">
      <c r="A451" s="69"/>
    </row>
    <row r="452" ht="12.75">
      <c r="A452" s="69"/>
    </row>
    <row r="453" ht="12.75">
      <c r="A453" s="69"/>
    </row>
    <row r="454" ht="12.75">
      <c r="A454" s="69"/>
    </row>
    <row r="455" ht="12.75">
      <c r="A455" s="69"/>
    </row>
    <row r="456" ht="12.75">
      <c r="A456" s="69"/>
    </row>
    <row r="457" ht="12.75">
      <c r="A457" s="69"/>
    </row>
    <row r="458" ht="12.75">
      <c r="A458" s="69"/>
    </row>
    <row r="459" ht="12.75">
      <c r="A459" s="69"/>
    </row>
    <row r="460" ht="12.75">
      <c r="A460" s="69"/>
    </row>
    <row r="461" ht="12.75">
      <c r="A461" s="69"/>
    </row>
    <row r="462" ht="12.75">
      <c r="A462" s="69"/>
    </row>
    <row r="463" ht="12.75">
      <c r="A463" s="69"/>
    </row>
    <row r="464" ht="12.75">
      <c r="A464" s="69"/>
    </row>
    <row r="465" ht="12.75">
      <c r="A465" s="69"/>
    </row>
    <row r="466" ht="12.75">
      <c r="A466" s="69"/>
    </row>
    <row r="467" ht="12.75">
      <c r="A467" s="69"/>
    </row>
    <row r="468" ht="12.75">
      <c r="A468" s="69"/>
    </row>
    <row r="469" ht="12.75">
      <c r="A469" s="69"/>
    </row>
    <row r="470" ht="12.75">
      <c r="A470" s="69"/>
    </row>
    <row r="471" ht="12.75">
      <c r="A471" s="69"/>
    </row>
    <row r="472" ht="12.75">
      <c r="A472" s="69"/>
    </row>
    <row r="473" ht="12.75">
      <c r="A473" s="69"/>
    </row>
    <row r="474" ht="12.75">
      <c r="A474" s="69"/>
    </row>
    <row r="475" ht="12.75">
      <c r="A475" s="69"/>
    </row>
    <row r="476" ht="12.75">
      <c r="A476" s="69"/>
    </row>
    <row r="477" ht="12.75">
      <c r="A477" s="69"/>
    </row>
    <row r="478" ht="12.75">
      <c r="A478" s="69"/>
    </row>
    <row r="479" ht="12.75">
      <c r="A479" s="69"/>
    </row>
    <row r="480" ht="12.75">
      <c r="A480" s="69"/>
    </row>
    <row r="481" ht="12.75">
      <c r="A481" s="69"/>
    </row>
    <row r="482" ht="12.75">
      <c r="A482" s="69"/>
    </row>
    <row r="483" ht="12.75">
      <c r="A483" s="69"/>
    </row>
    <row r="484" ht="12.75">
      <c r="A484" s="69"/>
    </row>
    <row r="485" ht="12.75">
      <c r="A485" s="69"/>
    </row>
    <row r="486" ht="12.75">
      <c r="A486" s="69"/>
    </row>
    <row r="487" ht="12.75">
      <c r="A487" s="69"/>
    </row>
    <row r="488" ht="12.75">
      <c r="A488" s="69"/>
    </row>
    <row r="489" ht="12.75">
      <c r="A489" s="69"/>
    </row>
    <row r="490" ht="12.75">
      <c r="A490" s="69"/>
    </row>
    <row r="491" ht="12.75">
      <c r="A491" s="69"/>
    </row>
    <row r="492" ht="12.75">
      <c r="A492" s="69"/>
    </row>
    <row r="493" ht="12.75">
      <c r="A493" s="69"/>
    </row>
    <row r="494" ht="12.75">
      <c r="A494" s="69"/>
    </row>
    <row r="495" ht="12.75">
      <c r="A495" s="69"/>
    </row>
    <row r="496" ht="12.75">
      <c r="A496" s="69"/>
    </row>
    <row r="497" ht="12.75">
      <c r="A497" s="69"/>
    </row>
    <row r="498" ht="12.75">
      <c r="A498" s="69"/>
    </row>
    <row r="499" ht="12.75">
      <c r="A499" s="69"/>
    </row>
    <row r="500" ht="12.75">
      <c r="A500" s="69"/>
    </row>
    <row r="501" ht="12.75">
      <c r="A501" s="69"/>
    </row>
    <row r="502" ht="12.75">
      <c r="A502" s="69"/>
    </row>
    <row r="503" ht="12.75">
      <c r="A503" s="69"/>
    </row>
    <row r="504" ht="12.75">
      <c r="A504" s="69"/>
    </row>
    <row r="505" ht="12.75">
      <c r="A505" s="69"/>
    </row>
    <row r="506" ht="12.75">
      <c r="A506" s="6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517"/>
  <sheetViews>
    <sheetView zoomScale="85" zoomScaleNormal="85" workbookViewId="0" topLeftCell="A1">
      <pane xSplit="2" ySplit="3" topLeftCell="C336" activePane="bottomRight" state="frozen"/>
      <selection pane="topLeft" activeCell="M172" sqref="M172"/>
      <selection pane="topRight" activeCell="M172" sqref="M172"/>
      <selection pane="bottomLeft" activeCell="M172" sqref="M172"/>
      <selection pane="bottomRight" activeCell="E368" sqref="E368"/>
    </sheetView>
  </sheetViews>
  <sheetFormatPr defaultColWidth="11.421875" defaultRowHeight="12.75"/>
  <cols>
    <col min="1" max="1" width="21.28125" style="1" bestFit="1" customWidth="1"/>
    <col min="2" max="2" width="49.00390625" style="1" customWidth="1"/>
    <col min="3" max="3" width="12.28125" style="1" customWidth="1"/>
    <col min="4" max="4" width="12.7109375" style="12" bestFit="1" customWidth="1"/>
    <col min="5" max="5" width="13.140625" style="12" customWidth="1"/>
    <col min="6" max="6" width="9.00390625" style="1" customWidth="1"/>
    <col min="7" max="7" width="12.7109375" style="0" bestFit="1" customWidth="1"/>
    <col min="8" max="8" width="16.57421875" style="0" customWidth="1"/>
    <col min="11" max="11" width="11.421875" style="3" customWidth="1"/>
    <col min="13" max="13" width="14.7109375" style="0" bestFit="1" customWidth="1"/>
    <col min="14" max="14" width="11.7109375" style="0" bestFit="1" customWidth="1"/>
    <col min="15" max="15" width="12.7109375" style="0" bestFit="1" customWidth="1"/>
    <col min="16" max="16" width="11.7109375" style="0" bestFit="1" customWidth="1"/>
  </cols>
  <sheetData>
    <row r="1" spans="1:9" ht="12.75">
      <c r="A1" s="179"/>
      <c r="B1" s="202"/>
      <c r="C1" s="240" t="s">
        <v>0</v>
      </c>
      <c r="D1" s="241"/>
      <c r="E1" s="241"/>
      <c r="F1" s="241"/>
      <c r="G1" s="178"/>
      <c r="H1" s="2"/>
      <c r="I1" s="178"/>
    </row>
    <row r="2" spans="1:9" ht="12.75" customHeight="1">
      <c r="A2" s="202"/>
      <c r="B2" s="202"/>
      <c r="C2" s="242" t="s">
        <v>1</v>
      </c>
      <c r="D2" s="243" t="s">
        <v>2</v>
      </c>
      <c r="E2" s="244" t="s">
        <v>3</v>
      </c>
      <c r="F2" s="245" t="s">
        <v>4</v>
      </c>
      <c r="G2" s="163" t="s">
        <v>5</v>
      </c>
      <c r="H2" s="238" t="s">
        <v>6</v>
      </c>
      <c r="I2" s="239" t="s">
        <v>7</v>
      </c>
    </row>
    <row r="3" spans="1:9" ht="12.75" customHeight="1">
      <c r="A3" s="202"/>
      <c r="B3" s="202"/>
      <c r="C3" s="242"/>
      <c r="D3" s="243"/>
      <c r="E3" s="244"/>
      <c r="F3" s="245"/>
      <c r="G3" s="163"/>
      <c r="H3" s="238"/>
      <c r="I3" s="239"/>
    </row>
    <row r="4" spans="1:17" ht="14.25">
      <c r="A4" s="202"/>
      <c r="B4" s="202"/>
      <c r="C4" s="203" t="s">
        <v>131</v>
      </c>
      <c r="D4" s="204" t="s">
        <v>8</v>
      </c>
      <c r="E4" s="205" t="s">
        <v>8</v>
      </c>
      <c r="F4" s="206" t="s">
        <v>132</v>
      </c>
      <c r="G4" s="207" t="s">
        <v>8</v>
      </c>
      <c r="H4" s="208" t="s">
        <v>8</v>
      </c>
      <c r="I4" s="209" t="s">
        <v>8</v>
      </c>
      <c r="K4" s="1"/>
      <c r="L4" s="1"/>
      <c r="M4" s="1"/>
      <c r="N4" s="1"/>
      <c r="O4" s="1"/>
      <c r="P4" s="1"/>
      <c r="Q4" s="1"/>
    </row>
    <row r="5" spans="1:17" ht="13.5" customHeight="1">
      <c r="A5" s="210" t="str">
        <f>'[1]EU27'!$A$1837</f>
        <v>1 A 1 a</v>
      </c>
      <c r="B5" s="211" t="str">
        <f>'[1]EU27'!$C$1837</f>
        <v>1 A 1 a Public Electricity and Heat Production</v>
      </c>
      <c r="C5" s="212">
        <f>'[1]EU27'!$E$1837</f>
        <v>2096.3096577818433</v>
      </c>
      <c r="D5" s="213">
        <f>'[1]EU27'!$F$1837</f>
        <v>482.4181758691421</v>
      </c>
      <c r="E5" s="214">
        <f>'[1]EU27'!$G$1837</f>
        <v>78.55054923255445</v>
      </c>
      <c r="F5" s="215">
        <f>'[1]EU27'!$H$1837</f>
        <v>4636.825128943265</v>
      </c>
      <c r="G5" s="216">
        <f>'[1]EU27'!$I$1837</f>
        <v>4.498991356681397</v>
      </c>
      <c r="H5" s="217">
        <f>'[1]EU27'!$K$1837</f>
        <v>72.26894938871162</v>
      </c>
      <c r="I5" s="218">
        <f>'[1]EU27'!$L$1837</f>
        <v>43.46227421610864</v>
      </c>
      <c r="K5" s="4"/>
      <c r="L5" s="5"/>
      <c r="M5" s="4"/>
      <c r="N5" s="6"/>
      <c r="O5" s="6"/>
      <c r="P5" s="6"/>
      <c r="Q5" s="6"/>
    </row>
    <row r="6" spans="1:17" ht="12.75">
      <c r="A6" s="210" t="str">
        <f>'[1]EU27'!$A$1838</f>
        <v>1 A 1 b</v>
      </c>
      <c r="B6" s="211" t="str">
        <f>'[1]EU27'!$C$1838</f>
        <v>1 A 1 b Petroleum refining</v>
      </c>
      <c r="C6" s="212">
        <f>'[1]EU27'!$E$1838</f>
        <v>173.01332991298406</v>
      </c>
      <c r="D6" s="213">
        <f>'[1]EU27'!$F$1838</f>
        <v>37.7056728960074</v>
      </c>
      <c r="E6" s="214">
        <f>'[1]EU27'!$G$1838</f>
        <v>6.005037201727028</v>
      </c>
      <c r="F6" s="215">
        <f>'[1]EU27'!$H$1838</f>
        <v>502.0512415285017</v>
      </c>
      <c r="G6" s="216">
        <f>'[1]EU27'!$I$1838</f>
        <v>0.8782227378802544</v>
      </c>
      <c r="H6" s="217">
        <f>'[1]EU27'!$K$1838</f>
        <v>13.562080927643494</v>
      </c>
      <c r="I6" s="218">
        <f>'[1]EU27'!$L$1838</f>
        <v>10.209291853450225</v>
      </c>
      <c r="K6" s="4"/>
      <c r="L6" s="5"/>
      <c r="M6" s="4"/>
      <c r="N6" s="6"/>
      <c r="O6" s="6"/>
      <c r="P6" s="6"/>
      <c r="Q6" s="6"/>
    </row>
    <row r="7" spans="1:17" ht="25.5">
      <c r="A7" s="210" t="str">
        <f>'[1]EU27'!$A$1839</f>
        <v>1 A 1 c</v>
      </c>
      <c r="B7" s="211" t="str">
        <f>'[1]EU27'!$C$1839</f>
        <v>1 A 1 c Manufacture of Solid Fuels and Other Energy Industries</v>
      </c>
      <c r="C7" s="212">
        <f>'[1]EU27'!$E$1839</f>
        <v>123.27509077165273</v>
      </c>
      <c r="D7" s="213">
        <f>'[1]EU27'!$F$1839</f>
        <v>95.98212097740388</v>
      </c>
      <c r="E7" s="214">
        <f>'[1]EU27'!$G$1839</f>
        <v>7.580374196872343</v>
      </c>
      <c r="F7" s="215">
        <f>'[1]EU27'!$H$1839</f>
        <v>97.9604457170195</v>
      </c>
      <c r="G7" s="216">
        <f>'[1]EU27'!$I$1839</f>
        <v>0.25002314909664236</v>
      </c>
      <c r="H7" s="217">
        <f>'[1]EU27'!$K$1839</f>
        <v>3.0574278152714363</v>
      </c>
      <c r="I7" s="218">
        <f>'[1]EU27'!$L$1839</f>
        <v>2.177435223335812</v>
      </c>
      <c r="K7" s="4"/>
      <c r="L7" s="5"/>
      <c r="M7" s="4"/>
      <c r="N7" s="6"/>
      <c r="O7" s="6"/>
      <c r="P7" s="6"/>
      <c r="Q7" s="6"/>
    </row>
    <row r="8" spans="1:17" ht="12.75">
      <c r="A8" s="210" t="str">
        <f>'[1]EU27'!$A$1840</f>
        <v>1 A 2   </v>
      </c>
      <c r="B8" s="211" t="str">
        <f>'[1]EU27'!$C$1840</f>
        <v>1 A 2 Manufacturing Industries and Construction</v>
      </c>
      <c r="C8" s="212">
        <f>'[1]EU27'!$E$1840</f>
        <v>1583.3885415220486</v>
      </c>
      <c r="D8" s="213">
        <f>'[1]EU27'!$F$1840</f>
        <v>3802.7136261424143</v>
      </c>
      <c r="E8" s="214">
        <f>'[1]EU27'!$G$1840</f>
        <v>168.73094545058902</v>
      </c>
      <c r="F8" s="215">
        <f>'[1]EU27'!$H$1840</f>
        <v>1132.6836667173948</v>
      </c>
      <c r="G8" s="216">
        <f>'[1]EU27'!$I$1840</f>
        <v>5.279083654614432</v>
      </c>
      <c r="H8" s="217">
        <f>'[1]EU27'!$K$1840</f>
        <v>141.7328701881197</v>
      </c>
      <c r="I8" s="218">
        <f>'[1]EU27'!$L$1840</f>
        <v>115.90147386672824</v>
      </c>
      <c r="K8" s="4"/>
      <c r="L8" s="5"/>
      <c r="M8" s="4"/>
      <c r="N8" s="6"/>
      <c r="O8" s="6"/>
      <c r="P8" s="6"/>
      <c r="Q8" s="6"/>
    </row>
    <row r="9" spans="1:17" ht="12.75">
      <c r="A9" s="210" t="str">
        <f>'[1]EU27'!$A$1847</f>
        <v>1 A 3 a ii (i)</v>
      </c>
      <c r="B9" s="211" t="str">
        <f>'[1]EU27'!$C$1847</f>
        <v>1 A 3 a ii (i) Civil Aviation (Domestic, LTO)</v>
      </c>
      <c r="C9" s="212">
        <f>'[1]EU27'!$E$1847</f>
        <v>41.56548323650141</v>
      </c>
      <c r="D9" s="213">
        <f>'[1]EU27'!$F$1847</f>
        <v>87.52037127680642</v>
      </c>
      <c r="E9" s="214">
        <f>'[1]EU27'!$G$1847</f>
        <v>7.212978317432591</v>
      </c>
      <c r="F9" s="215">
        <f>'[1]EU27'!$H$1847</f>
        <v>2.3252113789191378</v>
      </c>
      <c r="G9" s="216">
        <f>'[1]EU27'!$I$1847</f>
        <v>0.289171653187179</v>
      </c>
      <c r="H9" s="217">
        <f>'[1]EU27'!$K$1847</f>
        <v>0.5615619127177117</v>
      </c>
      <c r="I9" s="218">
        <f>'[1]EU27'!$L$1847</f>
        <v>0.4421810239958574</v>
      </c>
      <c r="K9" s="4"/>
      <c r="L9" s="5"/>
      <c r="M9" s="4"/>
      <c r="N9" s="6"/>
      <c r="O9" s="6"/>
      <c r="P9" s="6"/>
      <c r="Q9" s="6"/>
    </row>
    <row r="10" spans="1:17" ht="12.75">
      <c r="A10" s="210" t="str">
        <f>'[1]EU27'!$A$1848</f>
        <v>1 A 3 a ii (ii)</v>
      </c>
      <c r="B10" s="211" t="str">
        <f>'[1]EU27'!$C$1848</f>
        <v>1 A 3 a ii (ii) Civil Aviation (Domestic, Cruise)</v>
      </c>
      <c r="C10" s="212">
        <f>'[1]EU27'!$E$1848</f>
        <v>48.491945715903334</v>
      </c>
      <c r="D10" s="213">
        <f>'[1]EU27'!$F$1848</f>
        <v>23.899322776549226</v>
      </c>
      <c r="E10" s="214">
        <f>'[1]EU27'!$G$1848</f>
        <v>2.7421053726499904</v>
      </c>
      <c r="F10" s="215">
        <f>'[1]EU27'!$H$1848</f>
        <v>4.286437111294968</v>
      </c>
      <c r="G10" s="216">
        <f>'[1]EU27'!$I$1848</f>
        <v>0.00033680746999633477</v>
      </c>
      <c r="H10" s="217">
        <f>'[1]EU27'!$K$1848</f>
        <v>1.06804674199351</v>
      </c>
      <c r="I10" s="218">
        <f>'[1]EU27'!$L$1848</f>
        <v>0.6129297062536809</v>
      </c>
      <c r="K10" s="4"/>
      <c r="L10" s="5"/>
      <c r="M10" s="4"/>
      <c r="N10" s="6"/>
      <c r="O10" s="6"/>
      <c r="P10" s="6"/>
      <c r="Q10" s="6"/>
    </row>
    <row r="11" spans="1:17" ht="15" customHeight="1">
      <c r="A11" s="210" t="str">
        <f>'[1]EU27'!$A$1849</f>
        <v>1 A 3 b </v>
      </c>
      <c r="B11" s="211" t="str">
        <f>'[1]EU27'!$C$1849</f>
        <v>1 A 3 b Road Transportation</v>
      </c>
      <c r="C11" s="212">
        <f>'[1]EU27'!$E$1849</f>
        <v>4415.478718155247</v>
      </c>
      <c r="D11" s="213">
        <f>'[1]EU27'!$F$1849</f>
        <v>10978.474843508147</v>
      </c>
      <c r="E11" s="214">
        <f>'[1]EU27'!$G$1849</f>
        <v>1677.7654557365033</v>
      </c>
      <c r="F11" s="215">
        <f>'[1]EU27'!$H$1849</f>
        <v>31.54562685709702</v>
      </c>
      <c r="G11" s="216">
        <f>'[1]EU27'!$I$1849</f>
        <v>68.59249810790934</v>
      </c>
      <c r="H11" s="217">
        <f>'[1]EU27'!$K$1849</f>
        <v>247.4306000557762</v>
      </c>
      <c r="I11" s="218">
        <f>'[1]EU27'!$L$1849</f>
        <v>185.70366714903068</v>
      </c>
      <c r="K11" s="4"/>
      <c r="L11" s="5"/>
      <c r="M11" s="4"/>
      <c r="N11" s="6"/>
      <c r="O11" s="6"/>
      <c r="P11" s="6"/>
      <c r="Q11" s="6"/>
    </row>
    <row r="12" spans="1:17" ht="12.75">
      <c r="A12" s="210" t="str">
        <f>'[1]EU27'!$A$1857</f>
        <v>1 A 3 c </v>
      </c>
      <c r="B12" s="211" t="str">
        <f>'[1]EU27'!$C$1857</f>
        <v>1 A 3 c Railways</v>
      </c>
      <c r="C12" s="212">
        <f>'[1]EU27'!$E$1857</f>
        <v>131.55729602934034</v>
      </c>
      <c r="D12" s="213">
        <f>'[1]EU27'!$F$1857</f>
        <v>38.36807213416141</v>
      </c>
      <c r="E12" s="214">
        <f>'[1]EU27'!$G$1857</f>
        <v>14.0218893239506</v>
      </c>
      <c r="F12" s="215">
        <f>'[1]EU27'!$H$1857</f>
        <v>8.130397897867404</v>
      </c>
      <c r="G12" s="216">
        <f>'[1]EU27'!$I$1857</f>
        <v>0.015654535961858274</v>
      </c>
      <c r="H12" s="217">
        <f>'[1]EU27'!$K$1857</f>
        <v>7.583869391998663</v>
      </c>
      <c r="I12" s="218">
        <f>'[1]EU27'!$L$1857</f>
        <v>5.221275929782174</v>
      </c>
      <c r="K12" s="4"/>
      <c r="L12" s="5"/>
      <c r="M12" s="4"/>
      <c r="N12" s="6"/>
      <c r="O12" s="6"/>
      <c r="P12" s="6"/>
      <c r="Q12" s="6"/>
    </row>
    <row r="13" spans="1:17" ht="12.75">
      <c r="A13" s="210" t="str">
        <f>'[1]EU27'!$A$1858</f>
        <v>1 A 3 d ii</v>
      </c>
      <c r="B13" s="211" t="str">
        <f>'[1]EU27'!$C$1858</f>
        <v>1 A 3 d ii National Navigation</v>
      </c>
      <c r="C13" s="212">
        <f>'[1]EU27'!$E$1858</f>
        <v>410.7797390610439</v>
      </c>
      <c r="D13" s="213">
        <f>'[1]EU27'!$F$1858</f>
        <v>502.21729454636295</v>
      </c>
      <c r="E13" s="214">
        <f>'[1]EU27'!$G$1858</f>
        <v>190.11520889076402</v>
      </c>
      <c r="F13" s="215">
        <f>'[1]EU27'!$H$1858</f>
        <v>192.41928272989816</v>
      </c>
      <c r="G13" s="216">
        <f>'[1]EU27'!$I$1858</f>
        <v>0.03697778961885453</v>
      </c>
      <c r="H13" s="217">
        <f>'[1]EU27'!$K$1858</f>
        <v>21.759785731647728</v>
      </c>
      <c r="I13" s="218">
        <f>'[1]EU27'!$L$1858</f>
        <v>20.618890542125634</v>
      </c>
      <c r="K13" s="4"/>
      <c r="L13" s="5"/>
      <c r="M13" s="4"/>
      <c r="N13" s="6"/>
      <c r="O13" s="6"/>
      <c r="P13" s="6"/>
      <c r="Q13" s="6"/>
    </row>
    <row r="14" spans="1:17" ht="12.75">
      <c r="A14" s="210" t="str">
        <f>'[1]EU27'!$A$1859</f>
        <v>1 A 3 e </v>
      </c>
      <c r="B14" s="211" t="str">
        <f>'[1]EU27'!$C$1859</f>
        <v>1 A 3 e Other (Please specify in a covering note)</v>
      </c>
      <c r="C14" s="212">
        <f>'[1]EU27'!$E$1859</f>
        <v>99.1902978965307</v>
      </c>
      <c r="D14" s="213">
        <f>'[1]EU27'!$F$1859</f>
        <v>205.14169572389278</v>
      </c>
      <c r="E14" s="214">
        <f>'[1]EU27'!$G$1859</f>
        <v>28.481075979316138</v>
      </c>
      <c r="F14" s="215">
        <f>'[1]EU27'!$H$1859</f>
        <v>34.74596781087292</v>
      </c>
      <c r="G14" s="216">
        <f>'[1]EU27'!$I$1859</f>
        <v>0.17549770610570714</v>
      </c>
      <c r="H14" s="217">
        <f>'[1]EU27'!$K$1859</f>
        <v>4.766013905930221</v>
      </c>
      <c r="I14" s="218">
        <f>'[1]EU27'!$L$1859</f>
        <v>4.1684608747457</v>
      </c>
      <c r="K14" s="4"/>
      <c r="L14" s="5"/>
      <c r="M14" s="4"/>
      <c r="N14" s="6"/>
      <c r="O14" s="6"/>
      <c r="P14" s="6"/>
      <c r="Q14" s="6"/>
    </row>
    <row r="15" spans="1:17" ht="12.75">
      <c r="A15" s="210" t="str">
        <f>'[1]EU27'!$A$1862</f>
        <v>1 A 4 a </v>
      </c>
      <c r="B15" s="211" t="str">
        <f>'[1]EU27'!$C$1862</f>
        <v>1 A 4 a Commercial / Institutional</v>
      </c>
      <c r="C15" s="212">
        <f>'[1]EU27'!$E$1862</f>
        <v>208.62073630730725</v>
      </c>
      <c r="D15" s="213">
        <f>'[1]EU27'!$F$1862</f>
        <v>261.23235076703907</v>
      </c>
      <c r="E15" s="214">
        <f>'[1]EU27'!$G$1862</f>
        <v>43.763783907020745</v>
      </c>
      <c r="F15" s="215">
        <f>'[1]EU27'!$H$1862</f>
        <v>117.3943419198747</v>
      </c>
      <c r="G15" s="216">
        <f>'[1]EU27'!$I$1862</f>
        <v>0.9623836156149734</v>
      </c>
      <c r="H15" s="217">
        <f>'[1]EU27'!$K$1862</f>
        <v>13.688368616911282</v>
      </c>
      <c r="I15" s="218">
        <f>'[1]EU27'!$L$1862</f>
        <v>12.041272438248152</v>
      </c>
      <c r="K15" s="4"/>
      <c r="L15" s="5"/>
      <c r="M15" s="4"/>
      <c r="N15" s="6"/>
      <c r="O15" s="6"/>
      <c r="P15" s="6"/>
      <c r="Q15" s="6"/>
    </row>
    <row r="16" spans="1:17" ht="12.75">
      <c r="A16" s="210" t="str">
        <f>'[1]EU27'!$A$1863</f>
        <v>1 A 4 b </v>
      </c>
      <c r="B16" s="211" t="str">
        <f>'[1]EU27'!$C$1863</f>
        <v>1 A 4 b Residential</v>
      </c>
      <c r="C16" s="212">
        <f>'[1]EU27'!$E$1863</f>
        <v>524.3519213642426</v>
      </c>
      <c r="D16" s="213">
        <f>'[1]EU27'!$F$1863</f>
        <v>8615.288327501105</v>
      </c>
      <c r="E16" s="214">
        <f>'[1]EU27'!$G$1863</f>
        <v>961.6705050364337</v>
      </c>
      <c r="F16" s="215">
        <f>'[1]EU27'!$H$1863</f>
        <v>502.43128648850893</v>
      </c>
      <c r="G16" s="216">
        <f>'[1]EU27'!$I$1863</f>
        <v>5.333230618492363</v>
      </c>
      <c r="H16" s="217">
        <f>'[1]EU27'!$K$1863</f>
        <v>337.80422114215116</v>
      </c>
      <c r="I16" s="218">
        <f>'[1]EU27'!$L$1863</f>
        <v>308.71871714997127</v>
      </c>
      <c r="K16" s="4"/>
      <c r="L16" s="5"/>
      <c r="M16" s="4"/>
      <c r="N16" s="6"/>
      <c r="O16" s="6"/>
      <c r="P16" s="6"/>
      <c r="Q16" s="6"/>
    </row>
    <row r="17" spans="1:17" ht="15">
      <c r="A17" s="210" t="str">
        <f>'[1]EU27'!$A$1866</f>
        <v>1 A 4 c </v>
      </c>
      <c r="B17" s="211" t="str">
        <f>'[1]EU27'!$C$1866</f>
        <v>1 A 4 c  Agriculture / Forestry / Fishing</v>
      </c>
      <c r="C17" s="212">
        <f>'[1]EU27'!$E$1866</f>
        <v>814.2285953679486</v>
      </c>
      <c r="D17" s="213">
        <f>'[1]EU27'!$F$1866</f>
        <v>1171.48112269096</v>
      </c>
      <c r="E17" s="214">
        <f>'[1]EU27'!$G$1866</f>
        <v>194.24496033212378</v>
      </c>
      <c r="F17" s="215">
        <f>'[1]EU27'!$H$1866</f>
        <v>94.76874147834553</v>
      </c>
      <c r="G17" s="216">
        <f>'[1]EU27'!$I$1866</f>
        <v>0.45397031380098735</v>
      </c>
      <c r="H17" s="217">
        <f>'[1]EU27'!$K$1866</f>
        <v>79.3042493046912</v>
      </c>
      <c r="I17" s="218">
        <f>'[1]EU27'!$L$1866</f>
        <v>66.43639843145853</v>
      </c>
      <c r="K17" s="7"/>
      <c r="L17" s="5"/>
      <c r="M17" s="4"/>
      <c r="N17" s="6"/>
      <c r="O17" s="6"/>
      <c r="P17" s="6"/>
      <c r="Q17" s="6"/>
    </row>
    <row r="18" spans="1:17" ht="15">
      <c r="A18" s="210" t="str">
        <f>'[1]EU27'!$A$1870</f>
        <v>1 A 5 a </v>
      </c>
      <c r="B18" s="211" t="str">
        <f>'[1]EU27'!$C$1870</f>
        <v>1 A 5 a Other, Stationary (including Military)</v>
      </c>
      <c r="C18" s="212">
        <f>'[1]EU27'!$E$1870</f>
        <v>2.116990192867498</v>
      </c>
      <c r="D18" s="213">
        <f>'[1]EU27'!$F$1870</f>
        <v>2.3235356624474113</v>
      </c>
      <c r="E18" s="214">
        <f>'[1]EU27'!$G$1870</f>
        <v>0.5239002364159632</v>
      </c>
      <c r="F18" s="215">
        <f>'[1]EU27'!$H$1870</f>
        <v>1.4897349823482302</v>
      </c>
      <c r="G18" s="216">
        <f>'[1]EU27'!$I$1870</f>
        <v>0.07768509574308605</v>
      </c>
      <c r="H18" s="217">
        <f>'[1]EU27'!$K$1870</f>
        <v>0.22145571024697416</v>
      </c>
      <c r="I18" s="218">
        <f>'[1]EU27'!$L$1870</f>
        <v>0.132434245714238</v>
      </c>
      <c r="K18" s="7"/>
      <c r="L18" s="5"/>
      <c r="M18" s="4"/>
      <c r="N18" s="6"/>
      <c r="O18" s="6"/>
      <c r="P18" s="6"/>
      <c r="Q18" s="6"/>
    </row>
    <row r="19" spans="1:17" ht="15">
      <c r="A19" s="210" t="str">
        <f>'[1]EU27'!$A$1871</f>
        <v>1 A 5 b </v>
      </c>
      <c r="B19" s="211" t="str">
        <f>'[1]EU27'!$C$1871</f>
        <v>1 A 5 b Other, Mobile (Including military)</v>
      </c>
      <c r="C19" s="212">
        <f>'[1]EU27'!$E$1871</f>
        <v>44.035337957721744</v>
      </c>
      <c r="D19" s="213">
        <f>'[1]EU27'!$F$1871</f>
        <v>94.45518552316774</v>
      </c>
      <c r="E19" s="214">
        <f>'[1]EU27'!$G$1871</f>
        <v>7.914704479715787</v>
      </c>
      <c r="F19" s="215">
        <f>'[1]EU27'!$H$1871</f>
        <v>5.547395657345379</v>
      </c>
      <c r="G19" s="216">
        <f>'[1]EU27'!$I$1871</f>
        <v>0.04615049808295568</v>
      </c>
      <c r="H19" s="217">
        <f>'[1]EU27'!$K$1871</f>
        <v>1.1667470026562667</v>
      </c>
      <c r="I19" s="218">
        <f>'[1]EU27'!$L$1871</f>
        <v>1.115366657090859</v>
      </c>
      <c r="K19" s="7"/>
      <c r="L19" s="5"/>
      <c r="M19" s="4"/>
      <c r="N19" s="6"/>
      <c r="O19" s="6"/>
      <c r="P19" s="6"/>
      <c r="Q19" s="6"/>
    </row>
    <row r="20" spans="1:17" ht="15">
      <c r="A20" s="210" t="str">
        <f>'[1]EU27'!$A$1872</f>
        <v>1B1</v>
      </c>
      <c r="B20" s="211" t="str">
        <f>'[1]EU27'!$C$1872</f>
        <v>1B1 Fugitive Emissions from Solid Fuels</v>
      </c>
      <c r="C20" s="212">
        <f>'[1]EU27'!$E$1872</f>
        <v>1.2328716248024034</v>
      </c>
      <c r="D20" s="213">
        <f>'[1]EU27'!$F$1872</f>
        <v>24.751835852902165</v>
      </c>
      <c r="E20" s="214">
        <f>'[1]EU27'!$G$1872</f>
        <v>22.377636935517714</v>
      </c>
      <c r="F20" s="215">
        <f>'[1]EU27'!$H$1872</f>
        <v>8.405687288935496</v>
      </c>
      <c r="G20" s="216">
        <f>'[1]EU27'!$I$1872</f>
        <v>0.7607324684541326</v>
      </c>
      <c r="H20" s="217">
        <f>'[1]EU27'!$K$1872</f>
        <v>11.844638744936423</v>
      </c>
      <c r="I20" s="218">
        <f>'[1]EU27'!$L$1872</f>
        <v>6.755228849369718</v>
      </c>
      <c r="K20" s="7"/>
      <c r="L20" s="5"/>
      <c r="M20" s="4"/>
      <c r="N20" s="6"/>
      <c r="O20" s="6"/>
      <c r="P20" s="6"/>
      <c r="Q20" s="6"/>
    </row>
    <row r="21" spans="1:17" ht="15">
      <c r="A21" s="210" t="str">
        <f>'[1]EU27'!$A$1876</f>
        <v>1 B 2 </v>
      </c>
      <c r="B21" s="211" t="str">
        <f>'[1]EU27'!$C$1876</f>
        <v>1 B 2 Oil and natural gas</v>
      </c>
      <c r="C21" s="212">
        <f>'[1]EU27'!$E$1876</f>
        <v>29.09722691260872</v>
      </c>
      <c r="D21" s="213">
        <f>'[1]EU27'!$F$1876</f>
        <v>90.42071217632059</v>
      </c>
      <c r="E21" s="214">
        <f>'[1]EU27'!$G$1876</f>
        <v>663.3213924360981</v>
      </c>
      <c r="F21" s="215">
        <f>'[1]EU27'!$H$1876</f>
        <v>213.2526046567062</v>
      </c>
      <c r="G21" s="216">
        <f>'[1]EU27'!$I$1876</f>
        <v>0.08556814678061382</v>
      </c>
      <c r="H21" s="217">
        <f>'[1]EU27'!$K$1876</f>
        <v>3.6494875809027976</v>
      </c>
      <c r="I21" s="218">
        <f>'[1]EU27'!$L$1876</f>
        <v>2.936609751756047</v>
      </c>
      <c r="K21" s="7"/>
      <c r="L21" s="5"/>
      <c r="M21" s="4"/>
      <c r="N21" s="6"/>
      <c r="O21" s="6"/>
      <c r="P21" s="6"/>
      <c r="Q21" s="6"/>
    </row>
    <row r="22" spans="1:17" ht="15">
      <c r="A22" s="219" t="str">
        <f>'[1]EU27'!$A$1884</f>
        <v>2 A</v>
      </c>
      <c r="B22" s="211" t="str">
        <f>'[1]EU27'!$C$1884</f>
        <v>2 A MINERAL PRODUCTS (b)</v>
      </c>
      <c r="C22" s="212">
        <f>'[1]EU27'!$E$1884</f>
        <v>84.21939929302872</v>
      </c>
      <c r="D22" s="213">
        <f>'[1]EU27'!$F$1884</f>
        <v>105.20657988764948</v>
      </c>
      <c r="E22" s="214">
        <f>'[1]EU27'!$G$1884</f>
        <v>132.31598101169433</v>
      </c>
      <c r="F22" s="215">
        <f>'[1]EU27'!$H$1884</f>
        <v>83.06034728232268</v>
      </c>
      <c r="G22" s="216">
        <f>'[1]EU27'!$I$1884</f>
        <v>4.05308708646093</v>
      </c>
      <c r="H22" s="217">
        <f>'[1]EU27'!$K$1884</f>
        <v>171.56282491550914</v>
      </c>
      <c r="I22" s="218">
        <f>'[1]EU27'!$L$1884</f>
        <v>77.7930763047227</v>
      </c>
      <c r="K22" s="7"/>
      <c r="L22" s="5"/>
      <c r="M22" s="4"/>
      <c r="N22" s="6"/>
      <c r="O22" s="6"/>
      <c r="P22" s="6"/>
      <c r="Q22" s="6"/>
    </row>
    <row r="23" spans="1:17" ht="15">
      <c r="A23" s="210" t="str">
        <f>'[1]EU27'!$A$1892</f>
        <v>2 B </v>
      </c>
      <c r="B23" s="211" t="str">
        <f>'[1]EU27'!$C$1892</f>
        <v>2 B CHEMICAL INDUSTRY</v>
      </c>
      <c r="C23" s="212">
        <f>'[1]EU27'!$E$1892</f>
        <v>69.2118164021496</v>
      </c>
      <c r="D23" s="213">
        <f>'[1]EU27'!$F$1892</f>
        <v>135.23493240539753</v>
      </c>
      <c r="E23" s="214">
        <f>'[1]EU27'!$G$1892</f>
        <v>181.45790624473338</v>
      </c>
      <c r="F23" s="215">
        <f>'[1]EU27'!$H$1892</f>
        <v>104.92184148249606</v>
      </c>
      <c r="G23" s="216">
        <f>'[1]EU27'!$I$1892</f>
        <v>65.35992824323208</v>
      </c>
      <c r="H23" s="217">
        <f>'[1]EU27'!$K$1892</f>
        <v>8.806603866643531</v>
      </c>
      <c r="I23" s="218">
        <f>'[1]EU27'!$L$1892</f>
        <v>7.112182728467895</v>
      </c>
      <c r="K23" s="7"/>
      <c r="L23" s="5"/>
      <c r="M23" s="4"/>
      <c r="N23" s="6"/>
      <c r="O23" s="6"/>
      <c r="P23" s="6"/>
      <c r="Q23" s="6"/>
    </row>
    <row r="24" spans="1:17" ht="15">
      <c r="A24" s="210" t="str">
        <f>'[1]EU27'!$A$1898</f>
        <v>2 C </v>
      </c>
      <c r="B24" s="210" t="str">
        <f>'[1]EU27'!$C$1898</f>
        <v>2 C METAL PRODUCTION </v>
      </c>
      <c r="C24" s="212">
        <f>'[1]EU27'!$E$1898</f>
        <v>55.05086935028575</v>
      </c>
      <c r="D24" s="213">
        <f>'[1]EU27'!$F$1898</f>
        <v>2405.7968373331673</v>
      </c>
      <c r="E24" s="214">
        <f>'[1]EU27'!$G$1898</f>
        <v>28.950967403365027</v>
      </c>
      <c r="F24" s="215">
        <f>'[1]EU27'!$H$1898</f>
        <v>98.34515116382428</v>
      </c>
      <c r="G24" s="216">
        <f>'[1]EU27'!$I$1898</f>
        <v>0.7532057381153099</v>
      </c>
      <c r="H24" s="217">
        <f>'[1]EU27'!$K$1898</f>
        <v>81.3940775158166</v>
      </c>
      <c r="I24" s="218">
        <f>'[1]EU27'!$L$1898</f>
        <v>49.050647398845236</v>
      </c>
      <c r="K24" s="7"/>
      <c r="L24" s="5"/>
      <c r="M24" s="4"/>
      <c r="N24" s="6"/>
      <c r="O24" s="6"/>
      <c r="P24" s="6"/>
      <c r="Q24" s="6"/>
    </row>
    <row r="25" spans="1:17" ht="15">
      <c r="A25" s="210" t="str">
        <f>'[1]EU27'!$A$1899</f>
        <v>2 D </v>
      </c>
      <c r="B25" s="211" t="str">
        <f>'[1]EU27'!$C$1899</f>
        <v>2 D OTHER  PRODUCTION (b)</v>
      </c>
      <c r="C25" s="212">
        <f>'[1]EU27'!$E$1899</f>
        <v>24.770291623694398</v>
      </c>
      <c r="D25" s="213">
        <f>'[1]EU27'!$F$1899</f>
        <v>17.8071147718716</v>
      </c>
      <c r="E25" s="214">
        <f>'[1]EU27'!$G$1899</f>
        <v>342.6966011116756</v>
      </c>
      <c r="F25" s="215">
        <f>'[1]EU27'!$H$1899</f>
        <v>43.088266315995995</v>
      </c>
      <c r="G25" s="216">
        <f>'[1]EU27'!$I$1899</f>
        <v>3.657415918</v>
      </c>
      <c r="H25" s="217">
        <f>'[1]EU27'!$K$1899</f>
        <v>23.00204800209536</v>
      </c>
      <c r="I25" s="218">
        <f>'[1]EU27'!$L$1899</f>
        <v>13.646138495760331</v>
      </c>
      <c r="K25" s="7"/>
      <c r="L25" s="5"/>
      <c r="M25" s="4"/>
      <c r="N25" s="6"/>
      <c r="O25" s="6"/>
      <c r="P25" s="6"/>
      <c r="Q25" s="6"/>
    </row>
    <row r="26" spans="1:17" ht="15">
      <c r="A26" s="210" t="str">
        <f>'[1]EU27'!$A$1902</f>
        <v>2 G </v>
      </c>
      <c r="B26" s="211" t="str">
        <f>'[1]EU27'!$C$1902</f>
        <v>2 G OTHER (Please specify in a covering note)</v>
      </c>
      <c r="C26" s="212">
        <f>'[1]EU27'!$E$1902</f>
        <v>0.40386963730000003</v>
      </c>
      <c r="D26" s="213">
        <f>'[1]EU27'!$F$1902</f>
        <v>4.6157595876799995</v>
      </c>
      <c r="E26" s="214">
        <f>'[1]EU27'!$G$1902</f>
        <v>17.3581007047695</v>
      </c>
      <c r="F26" s="215">
        <f>'[1]EU27'!$H$1902</f>
        <v>7.23213458583</v>
      </c>
      <c r="G26" s="216">
        <f>'[1]EU27'!$I$1902</f>
        <v>1.56921367435</v>
      </c>
      <c r="H26" s="217">
        <f>'[1]EU27'!$K$1902</f>
        <v>54.284061135830335</v>
      </c>
      <c r="I26" s="218">
        <f>'[1]EU27'!$L$1902</f>
        <v>23.920679434245738</v>
      </c>
      <c r="K26" s="7"/>
      <c r="L26" s="5"/>
      <c r="M26" s="4"/>
      <c r="N26" s="6"/>
      <c r="O26" s="6"/>
      <c r="P26" s="6"/>
      <c r="Q26" s="6"/>
    </row>
    <row r="27" spans="1:17" ht="15">
      <c r="A27" s="210" t="str">
        <f>'[1]EU27'!$A$1903</f>
        <v>3 A</v>
      </c>
      <c r="B27" s="210" t="str">
        <f>'[1]EU27'!$C$1903</f>
        <v>3 A PAINT APPLICATION</v>
      </c>
      <c r="C27" s="212" t="str">
        <f>'[1]EU27'!$E$1903</f>
        <v>NA</v>
      </c>
      <c r="D27" s="213" t="str">
        <f>'[1]EU27'!$F$1903</f>
        <v>NA</v>
      </c>
      <c r="E27" s="214">
        <f>'[1]EU27'!$G$1903</f>
        <v>1458.7271120987143</v>
      </c>
      <c r="F27" s="215" t="str">
        <f>'[1]EU27'!$H$1903</f>
        <v>NA</v>
      </c>
      <c r="G27" s="216" t="str">
        <f>'[1]EU27'!$I$1903</f>
        <v>NA</v>
      </c>
      <c r="H27" s="217" t="str">
        <f>'[1]EU27'!$K$1903</f>
        <v>NA</v>
      </c>
      <c r="I27" s="218" t="str">
        <f>'[1]EU27'!$L$1903</f>
        <v>NA</v>
      </c>
      <c r="K27" s="7"/>
      <c r="L27" s="5"/>
      <c r="M27" s="4"/>
      <c r="N27" s="6"/>
      <c r="O27" s="6"/>
      <c r="P27" s="6"/>
      <c r="Q27" s="6"/>
    </row>
    <row r="28" spans="1:17" ht="15">
      <c r="A28" s="220" t="str">
        <f>'[1]EU27'!$A$1904</f>
        <v>3 B </v>
      </c>
      <c r="B28" s="220" t="str">
        <f>'[1]EU27'!$C$1904</f>
        <v>3 B DEGREASING AND DRY CLEANING</v>
      </c>
      <c r="C28" s="212" t="str">
        <f>'[1]EU27'!$E$1904</f>
        <v>NA</v>
      </c>
      <c r="D28" s="213" t="str">
        <f>'[1]EU27'!$F$1904</f>
        <v>NA</v>
      </c>
      <c r="E28" s="214">
        <f>'[1]EU27'!$G$1904</f>
        <v>234.6584021696305</v>
      </c>
      <c r="F28" s="215" t="str">
        <f>'[1]EU27'!$H$1904</f>
        <v>NA</v>
      </c>
      <c r="G28" s="216" t="str">
        <f>'[1]EU27'!$I$1904</f>
        <v>NA</v>
      </c>
      <c r="H28" s="217" t="str">
        <f>'[1]EU27'!$K$1904</f>
        <v>NA</v>
      </c>
      <c r="I28" s="218" t="str">
        <f>'[1]EU27'!$L$1904</f>
        <v>NA</v>
      </c>
      <c r="K28" s="7"/>
      <c r="L28" s="5"/>
      <c r="M28" s="4"/>
      <c r="N28" s="6"/>
      <c r="O28" s="6"/>
      <c r="P28" s="6"/>
      <c r="Q28" s="6"/>
    </row>
    <row r="29" spans="1:17" ht="25.5">
      <c r="A29" s="210" t="str">
        <f>'[1]EU27'!$A$1905</f>
        <v>3 C </v>
      </c>
      <c r="B29" s="211" t="str">
        <f>'[1]EU27'!$C$1905</f>
        <v>3 C CHEMICAL PRODUCTS, MANUFACTURE AND PROCESSING</v>
      </c>
      <c r="C29" s="212" t="str">
        <f>'[1]EU27'!$E$1905</f>
        <v>NA</v>
      </c>
      <c r="D29" s="213" t="str">
        <f>'[1]EU27'!$F$1905</f>
        <v>NA</v>
      </c>
      <c r="E29" s="214">
        <f>'[1]EU27'!$G$1905</f>
        <v>432.6049835185018</v>
      </c>
      <c r="F29" s="215" t="str">
        <f>'[1]EU27'!$H$1905</f>
        <v>NA</v>
      </c>
      <c r="G29" s="216" t="str">
        <f>'[1]EU27'!$I$1905</f>
        <v>NA</v>
      </c>
      <c r="H29" s="217" t="str">
        <f>'[1]EU27'!$K$1905</f>
        <v>NA</v>
      </c>
      <c r="I29" s="218" t="str">
        <f>'[1]EU27'!$L$1905</f>
        <v>NA</v>
      </c>
      <c r="K29" s="7"/>
      <c r="L29" s="5"/>
      <c r="M29" s="4"/>
      <c r="N29" s="6"/>
      <c r="O29" s="6"/>
      <c r="P29" s="6"/>
      <c r="Q29" s="6"/>
    </row>
    <row r="30" spans="1:17" ht="25.5">
      <c r="A30" s="210" t="str">
        <f>'[1]EU27'!$A$1906</f>
        <v>3 D</v>
      </c>
      <c r="B30" s="211" t="str">
        <f>'[1]EU27'!$C$1906</f>
        <v>3 D OTHER including products containing HMs and POPs (Please specify in a covering note)</v>
      </c>
      <c r="C30" s="212">
        <f>'[1]EU27'!$E$1906</f>
        <v>0</v>
      </c>
      <c r="D30" s="213">
        <f>'[1]EU27'!$F$1906</f>
        <v>0</v>
      </c>
      <c r="E30" s="214">
        <f>'[1]EU27'!$G$1906</f>
        <v>1473.0390658807355</v>
      </c>
      <c r="F30" s="215">
        <f>'[1]EU27'!$H$1906</f>
        <v>0</v>
      </c>
      <c r="G30" s="216">
        <f>'[1]EU27'!$I$1906</f>
        <v>4.25236455369565</v>
      </c>
      <c r="H30" s="217">
        <f>'[1]EU27'!$K$1906</f>
        <v>15.48697890221693</v>
      </c>
      <c r="I30" s="218">
        <f>'[1]EU27'!$L$1906</f>
        <v>14.276686227525383</v>
      </c>
      <c r="K30" s="7"/>
      <c r="L30" s="5"/>
      <c r="M30" s="4"/>
      <c r="N30" s="6"/>
      <c r="O30" s="6"/>
      <c r="P30" s="6"/>
      <c r="Q30" s="6"/>
    </row>
    <row r="31" spans="1:17" ht="15">
      <c r="A31" s="210" t="str">
        <f>'[1]EU27'!$A$1907</f>
        <v>4 B </v>
      </c>
      <c r="B31" s="211" t="str">
        <f>'[1]EU27'!$C$1907</f>
        <v>4 B MANURE MANAGEMENT (c)</v>
      </c>
      <c r="C31" s="212">
        <f>'[1]EU27'!$E$1907</f>
        <v>2.062515100407</v>
      </c>
      <c r="D31" s="213">
        <f>'[1]EU27'!$F$1907</f>
        <v>0</v>
      </c>
      <c r="E31" s="214">
        <f>'[1]EU27'!$G$1907</f>
        <v>258.58200186407026</v>
      </c>
      <c r="F31" s="215">
        <f>'[1]EU27'!$H$1907</f>
        <v>0</v>
      </c>
      <c r="G31" s="216">
        <f>'[1]EU27'!$I$1907</f>
        <v>2759.942547004777</v>
      </c>
      <c r="H31" s="217">
        <f>'[1]EU27'!$K$1907</f>
        <v>87.61756800172091</v>
      </c>
      <c r="I31" s="218">
        <f>'[1]EU27'!$L$1907</f>
        <v>17.88191686617237</v>
      </c>
      <c r="K31" s="7"/>
      <c r="L31" s="5"/>
      <c r="M31" s="4"/>
      <c r="N31" s="6"/>
      <c r="O31" s="6"/>
      <c r="P31" s="6"/>
      <c r="Q31" s="6"/>
    </row>
    <row r="32" spans="1:17" ht="15">
      <c r="A32" s="210" t="str">
        <f>'[1]EU27'!$A$1920</f>
        <v>4 C </v>
      </c>
      <c r="B32" s="211" t="str">
        <f>'[1]EU27'!$C$1920</f>
        <v>4 C RICE CULTIVATION</v>
      </c>
      <c r="C32" s="212">
        <f>'[1]EU27'!$E$1920</f>
        <v>0.05166785136600148</v>
      </c>
      <c r="D32" s="213">
        <f>'[1]EU27'!$F$1920</f>
        <v>0</v>
      </c>
      <c r="E32" s="214">
        <f>'[1]EU27'!$G$1920</f>
        <v>0</v>
      </c>
      <c r="F32" s="215">
        <f>'[1]EU27'!$H$1920</f>
        <v>0</v>
      </c>
      <c r="G32" s="216">
        <f>'[1]EU27'!$I$1920</f>
        <v>5.938128248089502</v>
      </c>
      <c r="H32" s="217">
        <f>'[1]EU27'!$K$1920</f>
        <v>0</v>
      </c>
      <c r="I32" s="218">
        <f>'[1]EU27'!$L$1920</f>
        <v>0</v>
      </c>
      <c r="K32" s="7"/>
      <c r="L32" s="5"/>
      <c r="M32" s="4"/>
      <c r="N32" s="6"/>
      <c r="O32" s="6"/>
      <c r="P32" s="6"/>
      <c r="Q32" s="6"/>
    </row>
    <row r="33" spans="1:17" ht="15">
      <c r="A33" s="221" t="str">
        <f>'[1]EU27'!$A$1921</f>
        <v>4 D 1</v>
      </c>
      <c r="B33" s="221" t="str">
        <f>'[1]EU27'!$C$1921</f>
        <v>4 D 1 Direct Soil Emission</v>
      </c>
      <c r="C33" s="212">
        <f>'[1]EU27'!$E$1921</f>
        <v>167.93117097455146</v>
      </c>
      <c r="D33" s="213">
        <f>'[1]EU27'!$F$1921</f>
        <v>0</v>
      </c>
      <c r="E33" s="214">
        <f>'[1]EU27'!$G$1921</f>
        <v>285.4912480793511</v>
      </c>
      <c r="F33" s="215">
        <f>'[1]EU27'!$H$1921</f>
        <v>0</v>
      </c>
      <c r="G33" s="216">
        <f>'[1]EU27'!$I$1921</f>
        <v>894.7606688563907</v>
      </c>
      <c r="H33" s="217">
        <f>'[1]EU27'!$K$1921</f>
        <v>107.5881064845157</v>
      </c>
      <c r="I33" s="218">
        <f>'[1]EU27'!$L$1921</f>
        <v>24.263942734472987</v>
      </c>
      <c r="K33" s="7"/>
      <c r="L33" s="5"/>
      <c r="M33" s="4"/>
      <c r="N33" s="6"/>
      <c r="O33" s="6"/>
      <c r="P33" s="6"/>
      <c r="Q33" s="6"/>
    </row>
    <row r="34" spans="1:17" ht="15">
      <c r="A34" s="210" t="str">
        <f>'[1]EU27'!$A$1922</f>
        <v>4 F </v>
      </c>
      <c r="B34" s="211" t="str">
        <f>'[1]EU27'!$C$1922</f>
        <v>4 F FIELD BURNING OF AGRICULTURAL WASTES</v>
      </c>
      <c r="C34" s="212">
        <f>'[1]EU27'!$E$1922</f>
        <v>13.246740208877439</v>
      </c>
      <c r="D34" s="213">
        <f>'[1]EU27'!$F$1922</f>
        <v>349.11287234832366</v>
      </c>
      <c r="E34" s="214">
        <f>'[1]EU27'!$G$1922</f>
        <v>52.21709935490617</v>
      </c>
      <c r="F34" s="215">
        <f>'[1]EU27'!$H$1922</f>
        <v>3.069480425458507</v>
      </c>
      <c r="G34" s="216">
        <f>'[1]EU27'!$I$1922</f>
        <v>6.518966508531984</v>
      </c>
      <c r="H34" s="217">
        <f>'[1]EU27'!$K$1922</f>
        <v>3.5367648159804483</v>
      </c>
      <c r="I34" s="218">
        <f>'[1]EU27'!$L$1922</f>
        <v>3.5367648159804492</v>
      </c>
      <c r="K34" s="7"/>
      <c r="L34" s="5"/>
      <c r="M34" s="4"/>
      <c r="N34" s="6"/>
      <c r="O34" s="6"/>
      <c r="P34" s="6"/>
      <c r="Q34" s="6"/>
    </row>
    <row r="35" spans="1:17" ht="15">
      <c r="A35" s="210" t="str">
        <f>'[1]EU27'!$A$1923</f>
        <v>4 G </v>
      </c>
      <c r="B35" s="211" t="str">
        <f>'[1]EU27'!$C$1923</f>
        <v>4 G OTHER (d)</v>
      </c>
      <c r="C35" s="212">
        <f>'[1]EU27'!$E$1923</f>
        <v>0.21160917376000005</v>
      </c>
      <c r="D35" s="213">
        <f>'[1]EU27'!$F$1923</f>
        <v>3.1212353129600006</v>
      </c>
      <c r="E35" s="214">
        <f>'[1]EU27'!$G$1923</f>
        <v>0.59938497</v>
      </c>
      <c r="F35" s="215">
        <f>'[1]EU27'!$H$1923</f>
        <v>0</v>
      </c>
      <c r="G35" s="216">
        <f>'[1]EU27'!$I$1923</f>
        <v>12.04402749270073</v>
      </c>
      <c r="H35" s="217">
        <f>'[1]EU27'!$K$1923</f>
        <v>4.875612361801652</v>
      </c>
      <c r="I35" s="218">
        <f>'[1]EU27'!$L$1923</f>
        <v>0.986309793689904</v>
      </c>
      <c r="K35" s="7"/>
      <c r="L35" s="5"/>
      <c r="M35" s="4"/>
      <c r="N35" s="6"/>
      <c r="O35" s="6"/>
      <c r="P35" s="6"/>
      <c r="Q35" s="6"/>
    </row>
    <row r="36" spans="1:17" ht="15">
      <c r="A36" s="210" t="str">
        <f>'[1]EU27'!$A$1924</f>
        <v>5 B</v>
      </c>
      <c r="B36" s="211" t="str">
        <f>'[1]EU27'!$C$1924</f>
        <v>5 B FOREST AND GRASSLAND CONVERSION</v>
      </c>
      <c r="C36" s="212">
        <f>'[1]EU27'!$E$1924</f>
        <v>1.8753361281229233</v>
      </c>
      <c r="D36" s="213">
        <f>'[1]EU27'!$F$1924</f>
        <v>58.053552768971066</v>
      </c>
      <c r="E36" s="214">
        <f>'[1]EU27'!$G$1924</f>
        <v>0</v>
      </c>
      <c r="F36" s="215">
        <f>'[1]EU27'!$H$1924</f>
        <v>0</v>
      </c>
      <c r="G36" s="216">
        <f>'[1]EU27'!$I$1924</f>
        <v>0</v>
      </c>
      <c r="H36" s="217">
        <f>'[1]EU27'!$K$1924</f>
        <v>0</v>
      </c>
      <c r="I36" s="218">
        <f>'[1]EU27'!$L$1924</f>
        <v>0</v>
      </c>
      <c r="K36" s="7"/>
      <c r="L36" s="5"/>
      <c r="M36" s="4"/>
      <c r="N36" s="6"/>
      <c r="O36" s="6"/>
      <c r="P36" s="6"/>
      <c r="Q36" s="6"/>
    </row>
    <row r="37" spans="1:17" ht="15">
      <c r="A37" s="219" t="str">
        <f>'[1]EU27'!$A$1925</f>
        <v>6 A</v>
      </c>
      <c r="B37" s="211" t="str">
        <f>'[1]EU27'!$C$1925</f>
        <v>6 A SOLID WASTE DISPOSAL ON LAND</v>
      </c>
      <c r="C37" s="212">
        <f>'[1]EU27'!$E$1925</f>
        <v>0.20616298410000006</v>
      </c>
      <c r="D37" s="213">
        <f>'[1]EU27'!$F$1925</f>
        <v>9.081541903030896</v>
      </c>
      <c r="E37" s="214">
        <f>'[1]EU27'!$G$1925</f>
        <v>29.87101594967669</v>
      </c>
      <c r="F37" s="215">
        <f>'[1]EU27'!$H$1925</f>
        <v>0.07203154185000002</v>
      </c>
      <c r="G37" s="216">
        <f>'[1]EU27'!$I$1925</f>
        <v>21.516204243894855</v>
      </c>
      <c r="H37" s="217">
        <f>'[1]EU27'!$K$1925</f>
        <v>0.73759014830647</v>
      </c>
      <c r="I37" s="218">
        <f>'[1]EU27'!$L$1925</f>
        <v>0.2908662927857925</v>
      </c>
      <c r="K37" s="7"/>
      <c r="L37" s="5"/>
      <c r="M37" s="4"/>
      <c r="N37" s="6"/>
      <c r="O37" s="6"/>
      <c r="P37" s="6"/>
      <c r="Q37" s="6"/>
    </row>
    <row r="38" spans="1:17" ht="15">
      <c r="A38" s="210" t="str">
        <f>'[1]EU27'!$A$1926</f>
        <v>6 B </v>
      </c>
      <c r="B38" s="211" t="str">
        <f>'[1]EU27'!$C$1926</f>
        <v>6 B WASTE-WATER HANDLING</v>
      </c>
      <c r="C38" s="212">
        <f>'[1]EU27'!$E$1926</f>
        <v>0</v>
      </c>
      <c r="D38" s="213">
        <f>'[1]EU27'!$F$1926</f>
        <v>0</v>
      </c>
      <c r="E38" s="214">
        <f>'[1]EU27'!$G$1926</f>
        <v>3.830191854676532</v>
      </c>
      <c r="F38" s="215">
        <f>'[1]EU27'!$H$1926</f>
        <v>0</v>
      </c>
      <c r="G38" s="216">
        <f>'[1]EU27'!$I$1926</f>
        <v>30.927269111940372</v>
      </c>
      <c r="H38" s="217">
        <f>'[1]EU27'!$K$1926</f>
        <v>0</v>
      </c>
      <c r="I38" s="218">
        <f>'[1]EU27'!$L$1926</f>
        <v>0</v>
      </c>
      <c r="K38" s="7"/>
      <c r="L38" s="5"/>
      <c r="M38" s="4"/>
      <c r="N38" s="6"/>
      <c r="O38" s="6"/>
      <c r="P38" s="6"/>
      <c r="Q38" s="6"/>
    </row>
    <row r="39" spans="1:17" ht="15">
      <c r="A39" s="210" t="str">
        <f>'[1]EU27'!$A$1927</f>
        <v>6 C</v>
      </c>
      <c r="B39" s="211" t="str">
        <f>'[1]EU27'!$C$1927</f>
        <v>6 C WASTE INCINERATION (e)</v>
      </c>
      <c r="C39" s="212">
        <f>'[1]EU27'!$E$1927</f>
        <v>25.568329406536094</v>
      </c>
      <c r="D39" s="213">
        <f>'[1]EU27'!$F$1927</f>
        <v>583.9200363558692</v>
      </c>
      <c r="E39" s="214">
        <f>'[1]EU27'!$G$1927</f>
        <v>44.847102009712046</v>
      </c>
      <c r="F39" s="215">
        <f>'[1]EU27'!$H$1927</f>
        <v>5.208331591050751</v>
      </c>
      <c r="G39" s="216">
        <f>'[1]EU27'!$I$1927</f>
        <v>8.682480092027772</v>
      </c>
      <c r="H39" s="217">
        <f>'[1]EU27'!$K$1927</f>
        <v>19.562164283083185</v>
      </c>
      <c r="I39" s="218">
        <f>'[1]EU27'!$L$1927</f>
        <v>17.08667950267771</v>
      </c>
      <c r="K39" s="7"/>
      <c r="L39" s="5"/>
      <c r="M39" s="4"/>
      <c r="N39" s="6"/>
      <c r="O39" s="6"/>
      <c r="P39" s="6"/>
      <c r="Q39" s="6"/>
    </row>
    <row r="40" spans="1:17" ht="15">
      <c r="A40" s="210" t="str">
        <f>'[1]EU27'!$A$1928</f>
        <v>6 D</v>
      </c>
      <c r="B40" s="211" t="str">
        <f>'[1]EU27'!$C$1928</f>
        <v>6 D OTHER WASTE (f)</v>
      </c>
      <c r="C40" s="212">
        <f>'[1]EU27'!$E$1928</f>
        <v>0.6866392747878789</v>
      </c>
      <c r="D40" s="213">
        <f>'[1]EU27'!$F$1928</f>
        <v>5.1124329970303</v>
      </c>
      <c r="E40" s="214">
        <f>'[1]EU27'!$G$1928</f>
        <v>24.25709034722275</v>
      </c>
      <c r="F40" s="215">
        <f>'[1]EU27'!$H$1928</f>
        <v>0.11127861100000001</v>
      </c>
      <c r="G40" s="216">
        <f>'[1]EU27'!$I$1928</f>
        <v>14.54403216575175</v>
      </c>
      <c r="H40" s="217">
        <f>'[1]EU27'!$K$1928</f>
        <v>1.6277211862343401</v>
      </c>
      <c r="I40" s="218">
        <f>'[1]EU27'!$L$1928</f>
        <v>1.2177100536983798</v>
      </c>
      <c r="K40" s="7"/>
      <c r="L40" s="5"/>
      <c r="M40" s="4"/>
      <c r="N40" s="6"/>
      <c r="O40" s="6"/>
      <c r="P40" s="6"/>
      <c r="Q40" s="6"/>
    </row>
    <row r="41" spans="1:17" ht="15">
      <c r="A41" s="220">
        <f>'[1]EU27'!$A$1929</f>
        <v>7</v>
      </c>
      <c r="B41" s="211" t="str">
        <f>'[1]EU27'!$C$1929</f>
        <v>7 OTHER</v>
      </c>
      <c r="C41" s="212">
        <f>'[1]EU27'!$E$1929</f>
        <v>0.07230675157330001</v>
      </c>
      <c r="D41" s="213">
        <f>'[1]EU27'!$F$1929</f>
        <v>6.17942026162207</v>
      </c>
      <c r="E41" s="214">
        <f>'[1]EU27'!$G$1929</f>
        <v>311.20459999999997</v>
      </c>
      <c r="F41" s="215">
        <f>'[1]EU27'!$H$1929</f>
        <v>0</v>
      </c>
      <c r="G41" s="216">
        <f>'[1]EU27'!$I$1929</f>
        <v>5.436719037958332</v>
      </c>
      <c r="H41" s="217">
        <f>'[1]EU27'!$K$1929</f>
        <v>3.36421966345468</v>
      </c>
      <c r="I41" s="218">
        <f>'[1]EU27'!$L$1929</f>
        <v>1.9732806887931398</v>
      </c>
      <c r="K41" s="7"/>
      <c r="L41" s="5"/>
      <c r="M41" s="4"/>
      <c r="N41" s="6"/>
      <c r="O41" s="6"/>
      <c r="P41" s="6"/>
      <c r="Q41" s="6"/>
    </row>
    <row r="42" spans="1:17" ht="25.5">
      <c r="A42" s="222" t="str">
        <f>'[1]EU27'!$A$1930</f>
        <v>NATIONAL TOTAL</v>
      </c>
      <c r="B42" s="222" t="str">
        <f>'[1]EU27'!$C$1930</f>
        <v>National Total for the entire territory (2002 Guidelines)</v>
      </c>
      <c r="C42" s="223">
        <f>'[1]EU27'!$E$1930</f>
        <v>11198.61668641778</v>
      </c>
      <c r="D42" s="224">
        <f>'[1]EU27'!$F$1930</f>
        <v>30200.010319552617</v>
      </c>
      <c r="E42" s="225">
        <f>'[1]EU27'!$G$1930</f>
        <v>9391.467160609867</v>
      </c>
      <c r="F42" s="226">
        <f>'[1]EU27'!$H$1930</f>
        <v>7945.887638985065</v>
      </c>
      <c r="G42" s="227">
        <f>'[1]EU27'!$I$1930</f>
        <v>4001.0125046918297</v>
      </c>
      <c r="H42" s="228">
        <f>'[1]EU27'!$K$1930</f>
        <v>1555.1983541216503</v>
      </c>
      <c r="I42" s="229">
        <f>'[1]EU27'!$L$1930</f>
        <v>1044.333514704629</v>
      </c>
      <c r="K42" s="7"/>
      <c r="L42" s="5"/>
      <c r="M42" s="4"/>
      <c r="N42" s="6"/>
      <c r="O42" s="6"/>
      <c r="P42" s="6"/>
      <c r="Q42" s="6"/>
    </row>
    <row r="43" spans="1:11" s="3" customFormat="1" ht="15">
      <c r="A43" s="230"/>
      <c r="B43" s="231"/>
      <c r="C43" s="232"/>
      <c r="D43" s="233"/>
      <c r="E43" s="233"/>
      <c r="F43" s="232"/>
      <c r="G43" s="232"/>
      <c r="H43" s="232"/>
      <c r="I43" s="232"/>
      <c r="K43" s="7"/>
    </row>
    <row r="44" spans="1:11" s="3" customFormat="1" ht="15">
      <c r="A44" s="230"/>
      <c r="B44" s="234"/>
      <c r="C44" s="235"/>
      <c r="D44" s="235"/>
      <c r="E44" s="235"/>
      <c r="F44" s="235"/>
      <c r="G44" s="235"/>
      <c r="H44" s="235"/>
      <c r="I44" s="235"/>
      <c r="K44" s="7"/>
    </row>
    <row r="45" spans="1:11" s="3" customFormat="1" ht="15">
      <c r="A45" s="8"/>
      <c r="B45" s="9"/>
      <c r="C45" s="10"/>
      <c r="D45" s="11"/>
      <c r="E45" s="11"/>
      <c r="F45" s="8"/>
      <c r="G45" s="8"/>
      <c r="H45" s="8"/>
      <c r="I45" s="8"/>
      <c r="K45" s="7"/>
    </row>
    <row r="46" spans="1:11" s="3" customFormat="1" ht="15">
      <c r="A46" s="8"/>
      <c r="B46" s="9"/>
      <c r="C46" s="8"/>
      <c r="D46" s="11"/>
      <c r="E46" s="11"/>
      <c r="F46" s="8"/>
      <c r="G46" s="8"/>
      <c r="H46" s="8"/>
      <c r="I46" s="8"/>
      <c r="K46" s="7"/>
    </row>
    <row r="47" spans="1:11" s="3" customFormat="1" ht="15">
      <c r="A47" s="8"/>
      <c r="B47" s="9"/>
      <c r="C47" s="8"/>
      <c r="D47" s="11"/>
      <c r="E47" s="11"/>
      <c r="F47" s="8"/>
      <c r="G47" s="8"/>
      <c r="H47" s="8"/>
      <c r="I47" s="8"/>
      <c r="K47" s="7"/>
    </row>
    <row r="48" spans="1:11" s="3" customFormat="1" ht="15">
      <c r="A48" s="8"/>
      <c r="B48" s="9"/>
      <c r="C48" s="8"/>
      <c r="D48" s="11"/>
      <c r="E48" s="11"/>
      <c r="F48" s="8"/>
      <c r="G48" s="8"/>
      <c r="H48" s="8"/>
      <c r="I48" s="8"/>
      <c r="K48" s="7"/>
    </row>
    <row r="49" spans="1:11" s="3" customFormat="1" ht="15">
      <c r="A49" s="8"/>
      <c r="B49" s="9"/>
      <c r="C49" s="8"/>
      <c r="D49" s="11"/>
      <c r="E49" s="11"/>
      <c r="F49" s="8"/>
      <c r="G49" s="8"/>
      <c r="H49" s="8"/>
      <c r="I49" s="8"/>
      <c r="K49" s="7"/>
    </row>
    <row r="50" spans="1:11" s="3" customFormat="1" ht="15">
      <c r="A50" s="8"/>
      <c r="B50" s="9"/>
      <c r="C50" s="8"/>
      <c r="D50" s="11"/>
      <c r="E50" s="11"/>
      <c r="F50" s="8"/>
      <c r="G50" s="8"/>
      <c r="H50" s="8"/>
      <c r="I50" s="8"/>
      <c r="K50" s="7"/>
    </row>
    <row r="51" spans="1:11" s="3" customFormat="1" ht="15">
      <c r="A51" s="8"/>
      <c r="B51" s="9"/>
      <c r="C51" s="8"/>
      <c r="D51" s="11"/>
      <c r="E51" s="11"/>
      <c r="F51" s="8"/>
      <c r="G51" s="8"/>
      <c r="H51" s="8"/>
      <c r="I51" s="8"/>
      <c r="K51" s="7"/>
    </row>
    <row r="52" spans="1:11" s="3" customFormat="1" ht="15">
      <c r="A52" s="8"/>
      <c r="B52" s="9"/>
      <c r="C52" s="8"/>
      <c r="D52" s="11"/>
      <c r="E52" s="11"/>
      <c r="F52" s="8"/>
      <c r="G52" s="8"/>
      <c r="H52" s="8"/>
      <c r="I52" s="8"/>
      <c r="K52" s="7"/>
    </row>
    <row r="53" spans="1:11" s="3" customFormat="1" ht="15">
      <c r="A53" s="8"/>
      <c r="B53" s="9"/>
      <c r="C53" s="1"/>
      <c r="D53" s="12"/>
      <c r="E53" s="12"/>
      <c r="F53" s="8"/>
      <c r="G53" s="8"/>
      <c r="H53" s="8"/>
      <c r="I53" s="8"/>
      <c r="K53" s="7"/>
    </row>
    <row r="54" spans="1:5" ht="12.75">
      <c r="A54" s="13"/>
      <c r="B54" s="246" t="s">
        <v>9</v>
      </c>
      <c r="C54" s="246" t="s">
        <v>10</v>
      </c>
      <c r="D54" s="236" t="s">
        <v>11</v>
      </c>
      <c r="E54" s="236" t="s">
        <v>12</v>
      </c>
    </row>
    <row r="55" spans="1:5" ht="12.75">
      <c r="A55" s="14"/>
      <c r="B55" s="247"/>
      <c r="C55" s="247"/>
      <c r="D55" s="237"/>
      <c r="E55" s="237"/>
    </row>
    <row r="56" spans="1:5" ht="12.75">
      <c r="A56" s="15"/>
      <c r="B56" s="248"/>
      <c r="C56" s="248"/>
      <c r="D56" s="237"/>
      <c r="E56" s="237" t="s">
        <v>13</v>
      </c>
    </row>
    <row r="57" spans="1:15" ht="12.75">
      <c r="A57" s="16" t="str">
        <f>'[1]EU27'!$A$1849</f>
        <v>1 A 3 b </v>
      </c>
      <c r="B57" s="17" t="str">
        <f>'[1]EU27'!$C$1849</f>
        <v>1 A 3 b Road Transportation</v>
      </c>
      <c r="C57" s="18">
        <f>'[1]EU27'!$E$1849</f>
        <v>4415.478718155247</v>
      </c>
      <c r="D57" s="19">
        <f aca="true" t="shared" si="0" ref="D57:D90">C57/$C$94</f>
        <v>0.3942878698143631</v>
      </c>
      <c r="E57" s="20">
        <f>D57</f>
        <v>0.3942878698143631</v>
      </c>
      <c r="F57" s="1">
        <v>1</v>
      </c>
      <c r="G57" s="6"/>
      <c r="I57" s="6"/>
      <c r="J57" s="6"/>
      <c r="K57" s="21"/>
      <c r="L57" s="22"/>
      <c r="M57" s="22"/>
      <c r="N57" s="22"/>
      <c r="O57" s="22"/>
    </row>
    <row r="58" spans="1:15" ht="12.75">
      <c r="A58" s="16" t="str">
        <f>'[1]EU27'!$A$1837</f>
        <v>1 A 1 a</v>
      </c>
      <c r="B58" s="17" t="str">
        <f>'[1]EU27'!$C$1837</f>
        <v>1 A 1 a Public Electricity and Heat Production</v>
      </c>
      <c r="C58" s="18">
        <f>'[1]EU27'!$E$1837</f>
        <v>2096.3096577818433</v>
      </c>
      <c r="D58" s="19">
        <f t="shared" si="0"/>
        <v>0.18719362547021975</v>
      </c>
      <c r="E58" s="20">
        <f aca="true" t="shared" si="1" ref="E58:E93">E57+D58</f>
        <v>0.5814814952845828</v>
      </c>
      <c r="F58" s="1">
        <v>2</v>
      </c>
      <c r="G58" s="6"/>
      <c r="I58" s="6"/>
      <c r="J58" s="6"/>
      <c r="K58" s="21"/>
      <c r="L58" s="22"/>
      <c r="M58" s="22"/>
      <c r="N58" s="22"/>
      <c r="O58" s="22"/>
    </row>
    <row r="59" spans="1:15" ht="12.75">
      <c r="A59" s="16" t="str">
        <f>'[1]EU27'!$A$1840</f>
        <v>1 A 2   </v>
      </c>
      <c r="B59" s="17" t="str">
        <f>'[1]EU27'!$C$1840</f>
        <v>1 A 2 Manufacturing Industries and Construction</v>
      </c>
      <c r="C59" s="18">
        <f>'[1]EU27'!$E$1840</f>
        <v>1583.3885415220486</v>
      </c>
      <c r="D59" s="19">
        <f t="shared" si="0"/>
        <v>0.14139144019836472</v>
      </c>
      <c r="E59" s="20">
        <f t="shared" si="1"/>
        <v>0.7228729354829475</v>
      </c>
      <c r="F59" s="1">
        <v>3</v>
      </c>
      <c r="G59" s="6"/>
      <c r="I59" s="6"/>
      <c r="J59" s="6"/>
      <c r="K59" s="21"/>
      <c r="L59" s="22"/>
      <c r="M59" s="6"/>
      <c r="N59" s="22"/>
      <c r="O59" s="22"/>
    </row>
    <row r="60" spans="1:15" ht="12.75">
      <c r="A60" s="16" t="str">
        <f>'[1]EU27'!$A$1866</f>
        <v>1 A 4 c </v>
      </c>
      <c r="B60" s="17" t="str">
        <f>'[1]EU27'!$C$1866</f>
        <v>1 A 4 c  Agriculture / Forestry / Fishing</v>
      </c>
      <c r="C60" s="18">
        <f>'[1]EU27'!$E$1866</f>
        <v>814.2285953679486</v>
      </c>
      <c r="D60" s="19">
        <f t="shared" si="0"/>
        <v>0.07270796189992682</v>
      </c>
      <c r="E60" s="20">
        <f t="shared" si="1"/>
        <v>0.7955808973828743</v>
      </c>
      <c r="F60" s="1">
        <v>4</v>
      </c>
      <c r="G60" s="6"/>
      <c r="I60" s="6"/>
      <c r="J60" s="6"/>
      <c r="K60"/>
      <c r="L60" s="22"/>
      <c r="M60" s="22"/>
      <c r="N60" s="22"/>
      <c r="O60" s="22"/>
    </row>
    <row r="61" spans="1:15" ht="12.75">
      <c r="A61" s="16" t="str">
        <f>'[1]EU27'!$A$1863</f>
        <v>1 A 4 b </v>
      </c>
      <c r="B61" s="17" t="str">
        <f>'[1]EU27'!$C$1863</f>
        <v>1 A 4 b Residential</v>
      </c>
      <c r="C61" s="18">
        <f>'[1]EU27'!$E$1863</f>
        <v>524.3519213642426</v>
      </c>
      <c r="D61" s="19">
        <f t="shared" si="0"/>
        <v>0.0468229189414262</v>
      </c>
      <c r="E61" s="20">
        <f t="shared" si="1"/>
        <v>0.8424038163243005</v>
      </c>
      <c r="F61" s="1">
        <v>5</v>
      </c>
      <c r="G61" s="6"/>
      <c r="I61" s="6"/>
      <c r="J61" s="6"/>
      <c r="K61" s="21"/>
      <c r="L61" s="22"/>
      <c r="M61" s="22"/>
      <c r="N61" s="22"/>
      <c r="O61" s="22"/>
    </row>
    <row r="62" spans="1:15" ht="12.75">
      <c r="A62" s="16" t="str">
        <f>'[1]EU27'!$A$1858</f>
        <v>1 A 3 d ii</v>
      </c>
      <c r="B62" s="17" t="str">
        <f>'[1]EU27'!$C$1858</f>
        <v>1 A 3 d ii National Navigation</v>
      </c>
      <c r="C62" s="18">
        <f>'[1]EU27'!$E$1858</f>
        <v>410.7797390610439</v>
      </c>
      <c r="D62" s="19">
        <f t="shared" si="0"/>
        <v>0.03668129292783611</v>
      </c>
      <c r="E62" s="20">
        <f t="shared" si="1"/>
        <v>0.8790851092521366</v>
      </c>
      <c r="F62" s="1">
        <v>6</v>
      </c>
      <c r="G62" s="6"/>
      <c r="I62" s="6"/>
      <c r="J62" s="6"/>
      <c r="K62"/>
      <c r="L62" s="22"/>
      <c r="M62" s="22"/>
      <c r="N62" s="22"/>
      <c r="O62" s="22"/>
    </row>
    <row r="63" spans="1:15" ht="12.75">
      <c r="A63" s="16" t="str">
        <f>'[1]EU27'!$A$1862</f>
        <v>1 A 4 a </v>
      </c>
      <c r="B63" s="17" t="str">
        <f>'[1]EU27'!$C$1862</f>
        <v>1 A 4 a Commercial / Institutional</v>
      </c>
      <c r="C63" s="18">
        <f>'[1]EU27'!$E$1862</f>
        <v>208.62073630730725</v>
      </c>
      <c r="D63" s="19">
        <f t="shared" si="0"/>
        <v>0.018629152345247472</v>
      </c>
      <c r="E63" s="20">
        <f t="shared" si="1"/>
        <v>0.897714261597384</v>
      </c>
      <c r="F63" s="1">
        <v>7</v>
      </c>
      <c r="G63" s="6"/>
      <c r="I63" s="6"/>
      <c r="J63" s="6"/>
      <c r="K63" s="21"/>
      <c r="L63" s="22"/>
      <c r="M63" s="22"/>
      <c r="N63" s="22"/>
      <c r="O63" s="22"/>
    </row>
    <row r="64" spans="1:15" ht="12.75">
      <c r="A64" s="16" t="str">
        <f>'[1]EU27'!$A$1838</f>
        <v>1 A 1 b</v>
      </c>
      <c r="B64" s="17" t="str">
        <f>'[1]EU27'!$C$1838</f>
        <v>1 A 1 b Petroleum refining</v>
      </c>
      <c r="C64" s="18">
        <f>'[1]EU27'!$E$1838</f>
        <v>173.01332991298406</v>
      </c>
      <c r="D64" s="19">
        <f t="shared" si="0"/>
        <v>0.015449526915482601</v>
      </c>
      <c r="E64" s="20">
        <f t="shared" si="1"/>
        <v>0.9131637885128666</v>
      </c>
      <c r="F64" s="1">
        <v>8</v>
      </c>
      <c r="G64" s="6"/>
      <c r="I64" s="6"/>
      <c r="J64" s="6"/>
      <c r="K64"/>
      <c r="L64" s="22"/>
      <c r="M64" s="22"/>
      <c r="N64" s="22"/>
      <c r="O64" s="22"/>
    </row>
    <row r="65" spans="1:15" ht="12.75">
      <c r="A65" s="23" t="str">
        <f>'[1]EU27'!$A$1921</f>
        <v>4 D 1</v>
      </c>
      <c r="B65" s="23" t="str">
        <f>'[1]EU27'!$C$1921</f>
        <v>4 D 1 Direct Soil Emission</v>
      </c>
      <c r="C65" s="18">
        <f>'[1]EU27'!$E$1921</f>
        <v>167.93117097455146</v>
      </c>
      <c r="D65" s="19">
        <f t="shared" si="0"/>
        <v>0.014995706673148878</v>
      </c>
      <c r="E65" s="20">
        <f t="shared" si="1"/>
        <v>0.9281594951860155</v>
      </c>
      <c r="F65" s="1">
        <v>9</v>
      </c>
      <c r="G65" s="6"/>
      <c r="I65" s="6"/>
      <c r="J65" s="6"/>
      <c r="K65"/>
      <c r="L65" s="22"/>
      <c r="M65" s="22"/>
      <c r="N65" s="22"/>
      <c r="O65" s="22"/>
    </row>
    <row r="66" spans="1:15" ht="12.75">
      <c r="A66" s="16" t="str">
        <f>'[1]EU27'!$A$1857</f>
        <v>1 A 3 c </v>
      </c>
      <c r="B66" s="17" t="str">
        <f>'[1]EU27'!$C$1857</f>
        <v>1 A 3 c Railways</v>
      </c>
      <c r="C66" s="18">
        <f>'[1]EU27'!$E$1857</f>
        <v>131.55729602934034</v>
      </c>
      <c r="D66" s="19">
        <f t="shared" si="0"/>
        <v>0.011747638097917875</v>
      </c>
      <c r="E66" s="20">
        <f t="shared" si="1"/>
        <v>0.9399071332839334</v>
      </c>
      <c r="F66" s="1">
        <v>10</v>
      </c>
      <c r="G66" s="6"/>
      <c r="I66" s="6"/>
      <c r="J66" s="6"/>
      <c r="K66"/>
      <c r="L66" s="22"/>
      <c r="M66" s="22"/>
      <c r="N66" s="22"/>
      <c r="O66" s="22"/>
    </row>
    <row r="67" spans="1:15" ht="25.5">
      <c r="A67" s="16" t="str">
        <f>'[1]EU27'!$A$1839</f>
        <v>1 A 1 c</v>
      </c>
      <c r="B67" s="17" t="str">
        <f>'[1]EU27'!$C$1839</f>
        <v>1 A 1 c Manufacture of Solid Fuels and Other Energy Industries</v>
      </c>
      <c r="C67" s="18">
        <f>'[1]EU27'!$E$1839</f>
        <v>123.27509077165273</v>
      </c>
      <c r="D67" s="19">
        <f t="shared" si="0"/>
        <v>0.011008064140740409</v>
      </c>
      <c r="E67" s="20">
        <f t="shared" si="1"/>
        <v>0.9509151974246738</v>
      </c>
      <c r="F67" s="1">
        <v>11</v>
      </c>
      <c r="G67" s="6"/>
      <c r="I67" s="6"/>
      <c r="J67" s="6"/>
      <c r="K67" s="21"/>
      <c r="L67" s="22"/>
      <c r="M67" s="22"/>
      <c r="N67" s="22"/>
      <c r="O67" s="22"/>
    </row>
    <row r="68" spans="1:15" ht="12.75">
      <c r="A68" s="16" t="str">
        <f>'[1]EU27'!$A$1859</f>
        <v>1 A 3 e </v>
      </c>
      <c r="B68" s="17" t="str">
        <f>'[1]EU27'!$C$1859</f>
        <v>1 A 3 e Other (Please specify in a covering note)</v>
      </c>
      <c r="C68" s="18">
        <f>'[1]EU27'!$E$1859</f>
        <v>99.1902978965307</v>
      </c>
      <c r="D68" s="19">
        <f t="shared" si="0"/>
        <v>0.008857370572995274</v>
      </c>
      <c r="E68" s="24">
        <f t="shared" si="1"/>
        <v>0.9597725679976691</v>
      </c>
      <c r="F68" s="25"/>
      <c r="G68" s="6"/>
      <c r="I68" s="6"/>
      <c r="J68" s="6"/>
      <c r="K68" s="21"/>
      <c r="L68" s="22"/>
      <c r="M68" s="22"/>
      <c r="N68" s="22"/>
      <c r="O68" s="22"/>
    </row>
    <row r="69" spans="1:15" ht="12.75">
      <c r="A69" s="26" t="str">
        <f>'[1]EU27'!$A$1884</f>
        <v>2 A</v>
      </c>
      <c r="B69" s="17" t="str">
        <f>'[1]EU27'!$C$1884</f>
        <v>2 A MINERAL PRODUCTS (b)</v>
      </c>
      <c r="C69" s="18">
        <f>'[1]EU27'!$E$1884</f>
        <v>84.21939929302872</v>
      </c>
      <c r="D69" s="19">
        <f t="shared" si="0"/>
        <v>0.007520518082842683</v>
      </c>
      <c r="E69" s="24">
        <f t="shared" si="1"/>
        <v>0.9672930860805118</v>
      </c>
      <c r="F69" s="25"/>
      <c r="G69" s="6"/>
      <c r="I69" s="6"/>
      <c r="J69" s="6"/>
      <c r="K69" s="21"/>
      <c r="L69" s="22"/>
      <c r="M69" s="22"/>
      <c r="N69" s="22"/>
      <c r="O69" s="22"/>
    </row>
    <row r="70" spans="1:15" ht="12.75">
      <c r="A70" s="16" t="str">
        <f>'[1]EU27'!$A$1892</f>
        <v>2 B </v>
      </c>
      <c r="B70" s="17" t="str">
        <f>'[1]EU27'!$C$1892</f>
        <v>2 B CHEMICAL INDUSTRY</v>
      </c>
      <c r="C70" s="18">
        <f>'[1]EU27'!$E$1892</f>
        <v>69.2118164021496</v>
      </c>
      <c r="D70" s="19">
        <f t="shared" si="0"/>
        <v>0.006180389805295596</v>
      </c>
      <c r="E70" s="24">
        <f t="shared" si="1"/>
        <v>0.9734734758858073</v>
      </c>
      <c r="G70" s="6"/>
      <c r="I70" s="6"/>
      <c r="J70" s="6"/>
      <c r="K70"/>
      <c r="L70" s="22"/>
      <c r="M70" s="22"/>
      <c r="N70" s="22"/>
      <c r="O70" s="22"/>
    </row>
    <row r="71" spans="1:15" ht="12.75">
      <c r="A71" s="16" t="str">
        <f>'[1]EU27'!$A$1898</f>
        <v>2 C </v>
      </c>
      <c r="B71" s="16" t="str">
        <f>'[1]EU27'!$C$1898</f>
        <v>2 C METAL PRODUCTION </v>
      </c>
      <c r="C71" s="18">
        <f>'[1]EU27'!$E$1898</f>
        <v>55.05086935028575</v>
      </c>
      <c r="D71" s="19">
        <f t="shared" si="0"/>
        <v>0.0049158633509667395</v>
      </c>
      <c r="E71" s="24">
        <f t="shared" si="1"/>
        <v>0.9783893392367741</v>
      </c>
      <c r="G71" s="6"/>
      <c r="I71" s="6"/>
      <c r="J71" s="6"/>
      <c r="K71"/>
      <c r="L71" s="22"/>
      <c r="M71" s="22"/>
      <c r="N71" s="22"/>
      <c r="O71" s="22"/>
    </row>
    <row r="72" spans="1:15" ht="12.75">
      <c r="A72" s="16" t="str">
        <f>'[1]EU27'!$A$1848</f>
        <v>1 A 3 a ii (ii)</v>
      </c>
      <c r="B72" s="17" t="str">
        <f>'[1]EU27'!$C$1848</f>
        <v>1 A 3 a ii (ii) Civil Aviation (Domestic, Cruise)</v>
      </c>
      <c r="C72" s="18">
        <f>'[1]EU27'!$E$1848</f>
        <v>48.491945715903334</v>
      </c>
      <c r="D72" s="19">
        <f t="shared" si="0"/>
        <v>0.004330172830606542</v>
      </c>
      <c r="E72" s="24">
        <f t="shared" si="1"/>
        <v>0.9827195120673806</v>
      </c>
      <c r="G72" s="6"/>
      <c r="I72" s="6"/>
      <c r="J72" s="6"/>
      <c r="K72" s="21"/>
      <c r="L72" s="22"/>
      <c r="M72" s="22"/>
      <c r="N72" s="22"/>
      <c r="O72" s="22"/>
    </row>
    <row r="73" spans="1:15" ht="12.75">
      <c r="A73" s="16" t="str">
        <f>'[1]EU27'!$A$1871</f>
        <v>1 A 5 b </v>
      </c>
      <c r="B73" s="17" t="str">
        <f>'[1]EU27'!$C$1871</f>
        <v>1 A 5 b Other, Mobile (Including military)</v>
      </c>
      <c r="C73" s="18">
        <f>'[1]EU27'!$E$1871</f>
        <v>44.035337957721744</v>
      </c>
      <c r="D73" s="19">
        <f t="shared" si="0"/>
        <v>0.0039322122714611635</v>
      </c>
      <c r="E73" s="24">
        <f t="shared" si="1"/>
        <v>0.9866517243388417</v>
      </c>
      <c r="G73" s="6"/>
      <c r="I73" s="6"/>
      <c r="J73" s="6"/>
      <c r="K73"/>
      <c r="L73" s="22"/>
      <c r="M73" s="22"/>
      <c r="N73" s="22"/>
      <c r="O73" s="22"/>
    </row>
    <row r="74" spans="1:15" ht="12.75">
      <c r="A74" s="16" t="str">
        <f>'[1]EU27'!$A$1847</f>
        <v>1 A 3 a ii (i)</v>
      </c>
      <c r="B74" s="17" t="str">
        <f>'[1]EU27'!$C$1847</f>
        <v>1 A 3 a ii (i) Civil Aviation (Domestic, LTO)</v>
      </c>
      <c r="C74" s="18">
        <f>'[1]EU27'!$E$1847</f>
        <v>41.56548323650141</v>
      </c>
      <c r="D74" s="19">
        <f t="shared" si="0"/>
        <v>0.0037116622883354893</v>
      </c>
      <c r="E74" s="24">
        <f t="shared" si="1"/>
        <v>0.9903633866271773</v>
      </c>
      <c r="G74" s="6"/>
      <c r="I74" s="6"/>
      <c r="J74" s="6"/>
      <c r="K74" s="21"/>
      <c r="L74" s="22"/>
      <c r="M74" s="22"/>
      <c r="N74" s="22"/>
      <c r="O74" s="22"/>
    </row>
    <row r="75" spans="1:15" ht="12.75">
      <c r="A75" s="16" t="str">
        <f>'[1]EU27'!$A$1876</f>
        <v>1 B 2 </v>
      </c>
      <c r="B75" s="17" t="str">
        <f>'[1]EU27'!$C$1876</f>
        <v>1 B 2 Oil and natural gas</v>
      </c>
      <c r="C75" s="18">
        <f>'[1]EU27'!$E$1876</f>
        <v>29.09722691260872</v>
      </c>
      <c r="D75" s="19">
        <f t="shared" si="0"/>
        <v>0.0025982876034947454</v>
      </c>
      <c r="E75" s="24">
        <f t="shared" si="1"/>
        <v>0.992961674230672</v>
      </c>
      <c r="G75" s="6"/>
      <c r="I75" s="6"/>
      <c r="J75" s="6"/>
      <c r="K75"/>
      <c r="L75" s="22"/>
      <c r="M75" s="22"/>
      <c r="N75" s="22"/>
      <c r="O75" s="22"/>
    </row>
    <row r="76" spans="1:15" ht="12.75">
      <c r="A76" s="16" t="str">
        <f>'[1]EU27'!$A$1927</f>
        <v>6 C</v>
      </c>
      <c r="B76" s="17" t="str">
        <f>'[1]EU27'!$C$1927</f>
        <v>6 C WASTE INCINERATION (e)</v>
      </c>
      <c r="C76" s="18">
        <f>'[1]EU27'!$E$1927</f>
        <v>25.568329406536094</v>
      </c>
      <c r="D76" s="19">
        <f t="shared" si="0"/>
        <v>0.0022831685486249917</v>
      </c>
      <c r="E76" s="24">
        <f t="shared" si="1"/>
        <v>0.995244842779297</v>
      </c>
      <c r="G76" s="6"/>
      <c r="I76" s="6"/>
      <c r="J76" s="6"/>
      <c r="K76"/>
      <c r="L76" s="22"/>
      <c r="M76" s="22"/>
      <c r="N76" s="22"/>
      <c r="O76" s="22"/>
    </row>
    <row r="77" spans="1:15" ht="12.75">
      <c r="A77" s="16" t="str">
        <f>'[1]EU27'!$A$1899</f>
        <v>2 D </v>
      </c>
      <c r="B77" s="17" t="str">
        <f>'[1]EU27'!$C$1899</f>
        <v>2 D OTHER  PRODUCTION (b)</v>
      </c>
      <c r="C77" s="18">
        <f>'[1]EU27'!$E$1899</f>
        <v>24.770291623694398</v>
      </c>
      <c r="D77" s="19">
        <f t="shared" si="0"/>
        <v>0.002211906373555673</v>
      </c>
      <c r="E77" s="24">
        <f t="shared" si="1"/>
        <v>0.9974567491528528</v>
      </c>
      <c r="G77" s="6"/>
      <c r="I77" s="6"/>
      <c r="J77" s="6"/>
      <c r="K77"/>
      <c r="L77" s="22"/>
      <c r="M77" s="22"/>
      <c r="N77" s="22"/>
      <c r="O77" s="22"/>
    </row>
    <row r="78" spans="1:15" ht="12.75">
      <c r="A78" s="16" t="str">
        <f>'[1]EU27'!$A$1922</f>
        <v>4 F </v>
      </c>
      <c r="B78" s="17" t="str">
        <f>'[1]EU27'!$C$1922</f>
        <v>4 F FIELD BURNING OF AGRICULTURAL WASTES</v>
      </c>
      <c r="C78" s="18">
        <f>'[1]EU27'!$E$1922</f>
        <v>13.246740208877439</v>
      </c>
      <c r="D78" s="19">
        <f t="shared" si="0"/>
        <v>0.0011828907605118517</v>
      </c>
      <c r="E78" s="24">
        <f t="shared" si="1"/>
        <v>0.9986396399133646</v>
      </c>
      <c r="G78" s="6"/>
      <c r="I78" s="6"/>
      <c r="J78" s="6"/>
      <c r="K78"/>
      <c r="L78" s="22"/>
      <c r="M78" s="22"/>
      <c r="N78" s="22"/>
      <c r="O78" s="22"/>
    </row>
    <row r="79" spans="1:15" ht="12.75">
      <c r="A79" s="16" t="str">
        <f>'[1]EU27'!$A$1870</f>
        <v>1 A 5 a </v>
      </c>
      <c r="B79" s="17" t="str">
        <f>'[1]EU27'!$C$1870</f>
        <v>1 A 5 a Other, Stationary (including Military)</v>
      </c>
      <c r="C79" s="18">
        <f>'[1]EU27'!$E$1870</f>
        <v>2.116990192867498</v>
      </c>
      <c r="D79" s="19">
        <f t="shared" si="0"/>
        <v>0.0001890403299038787</v>
      </c>
      <c r="E79" s="24">
        <f t="shared" si="1"/>
        <v>0.9988286802432684</v>
      </c>
      <c r="G79" s="6"/>
      <c r="I79" s="6"/>
      <c r="J79" s="6"/>
      <c r="K79"/>
      <c r="O79" s="22"/>
    </row>
    <row r="80" spans="1:15" ht="12.75">
      <c r="A80" s="16" t="str">
        <f>'[1]EU27'!$A$1907</f>
        <v>4 B </v>
      </c>
      <c r="B80" s="17" t="str">
        <f>'[1]EU27'!$C$1907</f>
        <v>4 B MANURE MANAGEMENT (c)</v>
      </c>
      <c r="C80" s="18">
        <f>'[1]EU27'!$E$1907</f>
        <v>2.062515100407</v>
      </c>
      <c r="D80" s="19">
        <f t="shared" si="0"/>
        <v>0.0001841758815540599</v>
      </c>
      <c r="E80" s="24">
        <f t="shared" si="1"/>
        <v>0.9990128561248225</v>
      </c>
      <c r="G80" s="6"/>
      <c r="I80" s="6"/>
      <c r="J80" s="6"/>
      <c r="K80"/>
      <c r="O80" s="22"/>
    </row>
    <row r="81" spans="1:15" ht="12.75">
      <c r="A81" s="16" t="str">
        <f>'[1]EU27'!$A$1924</f>
        <v>5 B</v>
      </c>
      <c r="B81" s="17" t="str">
        <f>'[1]EU27'!$C$1924</f>
        <v>5 B FOREST AND GRASSLAND CONVERSION</v>
      </c>
      <c r="C81" s="18">
        <f>'[1]EU27'!$E$1924</f>
        <v>1.8753361281229233</v>
      </c>
      <c r="D81" s="19">
        <f t="shared" si="0"/>
        <v>0.0001674614089075324</v>
      </c>
      <c r="E81" s="24">
        <f t="shared" si="1"/>
        <v>0.99918031753373</v>
      </c>
      <c r="G81" s="6"/>
      <c r="I81" s="6"/>
      <c r="J81" s="6"/>
      <c r="K81"/>
      <c r="O81" s="22"/>
    </row>
    <row r="82" spans="1:15" ht="12.75">
      <c r="A82" s="16" t="str">
        <f>'[1]EU27'!$A$1872</f>
        <v>1B1</v>
      </c>
      <c r="B82" s="17" t="str">
        <f>'[1]EU27'!$C$1872</f>
        <v>1B1 Fugitive Emissions from Solid Fuels</v>
      </c>
      <c r="C82" s="18">
        <f>'[1]EU27'!$E$1872</f>
        <v>1.2328716248024034</v>
      </c>
      <c r="D82" s="19">
        <f t="shared" si="0"/>
        <v>0.0001100914210500382</v>
      </c>
      <c r="E82" s="24">
        <f t="shared" si="1"/>
        <v>0.99929040895478</v>
      </c>
      <c r="G82" s="6"/>
      <c r="I82" s="6"/>
      <c r="J82" s="6"/>
      <c r="K82" s="21"/>
      <c r="L82" s="22"/>
      <c r="M82" s="22"/>
      <c r="N82" s="22"/>
      <c r="O82" s="22"/>
    </row>
    <row r="83" spans="1:15" ht="12.75">
      <c r="A83" s="16" t="str">
        <f>'[1]EU27'!$A$1928</f>
        <v>6 D</v>
      </c>
      <c r="B83" s="17" t="str">
        <f>'[1]EU27'!$C$1928</f>
        <v>6 D OTHER WASTE (f)</v>
      </c>
      <c r="C83" s="18">
        <f>'[1]EU27'!$E$1928</f>
        <v>0.6866392747878789</v>
      </c>
      <c r="D83" s="19">
        <f t="shared" si="0"/>
        <v>6.13146510872783E-05</v>
      </c>
      <c r="E83" s="24">
        <f t="shared" si="1"/>
        <v>0.9993517236058673</v>
      </c>
      <c r="G83" s="6"/>
      <c r="I83" s="6"/>
      <c r="J83" s="6"/>
      <c r="K83"/>
      <c r="L83" s="22"/>
      <c r="M83" s="22"/>
      <c r="N83" s="22"/>
      <c r="O83" s="22"/>
    </row>
    <row r="84" spans="1:15" ht="12.75">
      <c r="A84" s="16" t="str">
        <f>'[1]EU27'!$A$1902</f>
        <v>2 G </v>
      </c>
      <c r="B84" s="17" t="str">
        <f>'[1]EU27'!$C$1902</f>
        <v>2 G OTHER (Please specify in a covering note)</v>
      </c>
      <c r="C84" s="18">
        <f>'[1]EU27'!$E$1902</f>
        <v>0.40386963730000003</v>
      </c>
      <c r="D84" s="27">
        <f t="shared" si="0"/>
        <v>3.606424334443312E-05</v>
      </c>
      <c r="E84" s="24">
        <f t="shared" si="1"/>
        <v>0.9993877878492118</v>
      </c>
      <c r="G84" s="6"/>
      <c r="I84" s="6"/>
      <c r="J84" s="6"/>
      <c r="K84"/>
      <c r="L84" s="22"/>
      <c r="M84" s="22"/>
      <c r="N84" s="22"/>
      <c r="O84" s="22"/>
    </row>
    <row r="85" spans="1:15" ht="12.75">
      <c r="A85" s="16" t="str">
        <f>'[1]EU27'!$A$1923</f>
        <v>4 G </v>
      </c>
      <c r="B85" s="17" t="str">
        <f>'[1]EU27'!$C$1923</f>
        <v>4 G OTHER (d)</v>
      </c>
      <c r="C85" s="18">
        <f>'[1]EU27'!$E$1923</f>
        <v>0.21160917376000005</v>
      </c>
      <c r="D85" s="27">
        <f t="shared" si="0"/>
        <v>1.889601007744553E-05</v>
      </c>
      <c r="E85" s="24">
        <f t="shared" si="1"/>
        <v>0.9994066838592892</v>
      </c>
      <c r="G85" s="6"/>
      <c r="I85" s="6"/>
      <c r="J85" s="6"/>
      <c r="K85"/>
      <c r="L85" s="22"/>
      <c r="M85" s="22"/>
      <c r="N85" s="22"/>
      <c r="O85" s="22"/>
    </row>
    <row r="86" spans="1:15" ht="12.75">
      <c r="A86" s="26" t="str">
        <f>'[1]EU27'!$A$1925</f>
        <v>6 A</v>
      </c>
      <c r="B86" s="17" t="str">
        <f>'[1]EU27'!$C$1925</f>
        <v>6 A SOLID WASTE DISPOSAL ON LAND</v>
      </c>
      <c r="C86" s="18">
        <f>'[1]EU27'!$E$1925</f>
        <v>0.20616298410000006</v>
      </c>
      <c r="D86" s="27">
        <f t="shared" si="0"/>
        <v>1.8409683077200458E-05</v>
      </c>
      <c r="E86" s="24">
        <f t="shared" si="1"/>
        <v>0.9994250935423664</v>
      </c>
      <c r="G86" s="6"/>
      <c r="I86" s="6"/>
      <c r="J86" s="6"/>
      <c r="K86"/>
      <c r="L86" s="22"/>
      <c r="M86" s="22"/>
      <c r="N86" s="22"/>
      <c r="O86" s="22"/>
    </row>
    <row r="87" spans="1:15" ht="12.75">
      <c r="A87" s="28">
        <f>'[1]EU27'!$A$1929</f>
        <v>7</v>
      </c>
      <c r="B87" s="17" t="str">
        <f>'[1]EU27'!$C$1929</f>
        <v>7 OTHER</v>
      </c>
      <c r="C87" s="18">
        <f>'[1]EU27'!$E$1929</f>
        <v>0.07230675157330001</v>
      </c>
      <c r="D87" s="27">
        <f t="shared" si="0"/>
        <v>6.456757436924965E-06</v>
      </c>
      <c r="E87" s="24">
        <f t="shared" si="1"/>
        <v>0.9994315502998034</v>
      </c>
      <c r="G87" s="6"/>
      <c r="I87" s="6"/>
      <c r="J87" s="6"/>
      <c r="K87"/>
      <c r="L87" s="22"/>
      <c r="M87" s="22"/>
      <c r="N87" s="22"/>
      <c r="O87" s="22"/>
    </row>
    <row r="88" spans="1:15" ht="12.75">
      <c r="A88" s="16" t="str">
        <f>'[1]EU27'!$A$1920</f>
        <v>4 C </v>
      </c>
      <c r="B88" s="17" t="str">
        <f>'[1]EU27'!$C$1920</f>
        <v>4 C RICE CULTIVATION</v>
      </c>
      <c r="C88" s="18">
        <f>'[1]EU27'!$E$1920</f>
        <v>0.05166785136600148</v>
      </c>
      <c r="D88" s="29">
        <f t="shared" si="0"/>
        <v>4.613770862312551E-06</v>
      </c>
      <c r="E88" s="24">
        <f t="shared" si="1"/>
        <v>0.9994361640706657</v>
      </c>
      <c r="G88" s="6"/>
      <c r="I88" s="6"/>
      <c r="J88" s="6"/>
      <c r="K88"/>
      <c r="L88" s="22"/>
      <c r="M88" s="22"/>
      <c r="N88" s="22"/>
      <c r="O88" s="22"/>
    </row>
    <row r="89" spans="1:15" ht="25.5">
      <c r="A89" s="16" t="str">
        <f>'[1]EU27'!$A$1906</f>
        <v>3 D</v>
      </c>
      <c r="B89" s="17" t="str">
        <f>'[1]EU27'!$C$1906</f>
        <v>3 D OTHER including products containing HMs and POPs (Please specify in a covering note)</v>
      </c>
      <c r="C89" s="18">
        <f>'[1]EU27'!$E$1906</f>
        <v>0</v>
      </c>
      <c r="D89" s="19">
        <f t="shared" si="0"/>
        <v>0</v>
      </c>
      <c r="E89" s="24">
        <f t="shared" si="1"/>
        <v>0.9994361640706657</v>
      </c>
      <c r="G89" s="6"/>
      <c r="I89" s="6"/>
      <c r="J89" s="6"/>
      <c r="K89"/>
      <c r="L89" s="22"/>
      <c r="M89" s="22"/>
      <c r="N89" s="22"/>
      <c r="O89" s="22"/>
    </row>
    <row r="90" spans="1:15" ht="12.75">
      <c r="A90" s="16" t="str">
        <f>'[1]EU27'!$A$1926</f>
        <v>6 B </v>
      </c>
      <c r="B90" s="17" t="str">
        <f>'[1]EU27'!$C$1926</f>
        <v>6 B WASTE-WATER HANDLING</v>
      </c>
      <c r="C90" s="18">
        <f>'[1]EU27'!$E$1926</f>
        <v>0</v>
      </c>
      <c r="D90" s="19">
        <f t="shared" si="0"/>
        <v>0</v>
      </c>
      <c r="E90" s="24">
        <f t="shared" si="1"/>
        <v>0.9994361640706657</v>
      </c>
      <c r="G90" s="6"/>
      <c r="I90" s="6"/>
      <c r="J90" s="6"/>
      <c r="K90"/>
      <c r="L90" s="22"/>
      <c r="M90" s="22"/>
      <c r="N90" s="22"/>
      <c r="O90" s="22"/>
    </row>
    <row r="91" spans="1:15" ht="12.75">
      <c r="A91" s="16" t="str">
        <f>'[1]EU27'!$A$1903</f>
        <v>3 A</v>
      </c>
      <c r="B91" s="16" t="str">
        <f>'[1]EU27'!$C$1903</f>
        <v>3 A PAINT APPLICATION</v>
      </c>
      <c r="C91" s="18" t="str">
        <f>'[1]EU27'!$E$1903</f>
        <v>NA</v>
      </c>
      <c r="D91" s="19"/>
      <c r="E91" s="24">
        <f t="shared" si="1"/>
        <v>0.9994361640706657</v>
      </c>
      <c r="I91" s="6"/>
      <c r="J91" s="6"/>
      <c r="L91" s="22"/>
      <c r="M91" s="22"/>
      <c r="N91" s="22"/>
      <c r="O91" s="22"/>
    </row>
    <row r="92" spans="1:15" ht="12.75">
      <c r="A92" s="28" t="str">
        <f>'[1]EU27'!$A$1904</f>
        <v>3 B </v>
      </c>
      <c r="B92" s="28" t="str">
        <f>'[1]EU27'!$C$1904</f>
        <v>3 B DEGREASING AND DRY CLEANING</v>
      </c>
      <c r="C92" s="18" t="str">
        <f>'[1]EU27'!$E$1904</f>
        <v>NA</v>
      </c>
      <c r="D92" s="19"/>
      <c r="E92" s="24">
        <f t="shared" si="1"/>
        <v>0.9994361640706657</v>
      </c>
      <c r="I92" s="6"/>
      <c r="L92" s="22"/>
      <c r="M92" s="22"/>
      <c r="N92" s="22"/>
      <c r="O92" s="22"/>
    </row>
    <row r="93" spans="1:15" ht="25.5">
      <c r="A93" s="16" t="str">
        <f>'[1]EU27'!$A$1905</f>
        <v>3 C </v>
      </c>
      <c r="B93" s="17" t="str">
        <f>'[1]EU27'!$C$1905</f>
        <v>3 C CHEMICAL PRODUCTS, MANUFACTURE AND PROCESSING</v>
      </c>
      <c r="C93" s="18" t="str">
        <f>'[1]EU27'!$E$1905</f>
        <v>NA</v>
      </c>
      <c r="D93" s="19"/>
      <c r="E93" s="24">
        <f t="shared" si="1"/>
        <v>0.9994361640706657</v>
      </c>
      <c r="I93" s="6"/>
      <c r="L93" s="22"/>
      <c r="M93" s="22"/>
      <c r="N93" s="22"/>
      <c r="O93" s="22"/>
    </row>
    <row r="94" spans="1:15" ht="12.75">
      <c r="A94" s="30" t="str">
        <f>'[1]EU27'!$A$1930</f>
        <v>NATIONAL TOTAL</v>
      </c>
      <c r="B94" s="30" t="str">
        <f>'[1]EU27'!$C$1930</f>
        <v>National Total for the entire territory (2002 Guidelines)</v>
      </c>
      <c r="C94" s="31">
        <f>'[1]EU27'!$E$1930</f>
        <v>11198.61668641778</v>
      </c>
      <c r="D94" s="32">
        <f>C94/$C$94</f>
        <v>1</v>
      </c>
      <c r="E94" s="24"/>
      <c r="F94" s="33"/>
      <c r="I94" s="22"/>
      <c r="J94" s="6"/>
      <c r="K94"/>
      <c r="L94" s="22"/>
      <c r="M94" s="22"/>
      <c r="N94" s="22"/>
      <c r="O94" s="22"/>
    </row>
    <row r="95" spans="1:14" ht="12.75">
      <c r="A95" s="34"/>
      <c r="B95" s="9"/>
      <c r="C95" s="35"/>
      <c r="D95" s="36"/>
      <c r="E95" s="36"/>
      <c r="F95" s="33"/>
      <c r="J95" s="6"/>
      <c r="K95"/>
      <c r="L95" s="22"/>
      <c r="M95" s="22"/>
      <c r="N95" s="22"/>
    </row>
    <row r="96" spans="2:14" ht="12.75">
      <c r="B96" s="37"/>
      <c r="C96" s="38"/>
      <c r="D96" s="39"/>
      <c r="E96" s="36"/>
      <c r="F96" s="33"/>
      <c r="J96" s="6"/>
      <c r="K96"/>
      <c r="L96" s="22"/>
      <c r="M96" s="22"/>
      <c r="N96" s="22"/>
    </row>
    <row r="97" spans="2:14" ht="12.75">
      <c r="B97" s="37"/>
      <c r="F97" s="33"/>
      <c r="J97" s="6"/>
      <c r="K97"/>
      <c r="L97" s="22"/>
      <c r="M97" s="22"/>
      <c r="N97" s="22"/>
    </row>
    <row r="98" spans="1:6" ht="12.75" customHeight="1">
      <c r="A98" s="13"/>
      <c r="B98" s="246" t="s">
        <v>9</v>
      </c>
      <c r="C98" s="246" t="s">
        <v>14</v>
      </c>
      <c r="D98" s="236" t="s">
        <v>11</v>
      </c>
      <c r="E98" s="236" t="s">
        <v>12</v>
      </c>
      <c r="F98" s="40"/>
    </row>
    <row r="99" spans="1:16" ht="12.75">
      <c r="A99" s="14"/>
      <c r="B99" s="247"/>
      <c r="C99" s="247"/>
      <c r="D99" s="237"/>
      <c r="E99" s="237"/>
      <c r="F99" s="41"/>
      <c r="L99" s="22"/>
      <c r="M99" s="22"/>
      <c r="N99" s="22"/>
      <c r="O99" s="22"/>
      <c r="P99" s="22"/>
    </row>
    <row r="100" spans="1:16" ht="12.75">
      <c r="A100" s="15"/>
      <c r="B100" s="248"/>
      <c r="C100" s="248"/>
      <c r="D100" s="237"/>
      <c r="E100" s="237" t="s">
        <v>13</v>
      </c>
      <c r="G100" s="6"/>
      <c r="H100" s="6"/>
      <c r="J100" s="22"/>
      <c r="K100" s="42"/>
      <c r="L100" s="21"/>
      <c r="M100" s="6"/>
      <c r="O100" s="22"/>
      <c r="P100" s="22"/>
    </row>
    <row r="101" spans="1:16" ht="12.75">
      <c r="A101" s="16" t="str">
        <f>'[1]EU27'!$A$1849</f>
        <v>1 A 3 b </v>
      </c>
      <c r="B101" s="17" t="str">
        <f>'[1]EU27'!$C$1849</f>
        <v>1 A 3 b Road Transportation</v>
      </c>
      <c r="C101" s="18">
        <f>'[1]EU27'!$F$1849</f>
        <v>10978.474843508147</v>
      </c>
      <c r="D101" s="19">
        <f aca="true" t="shared" si="2" ref="D101:D134">C101/$C$138</f>
        <v>0.3635255328505723</v>
      </c>
      <c r="E101" s="20">
        <f>D101</f>
        <v>0.3635255328505723</v>
      </c>
      <c r="F101" s="1">
        <v>1</v>
      </c>
      <c r="G101" s="6"/>
      <c r="H101" s="6"/>
      <c r="J101" s="42"/>
      <c r="M101" s="6"/>
      <c r="O101" s="22"/>
      <c r="P101" s="22"/>
    </row>
    <row r="102" spans="1:16" ht="12.75">
      <c r="A102" s="16" t="str">
        <f>'[1]EU27'!$A$1863</f>
        <v>1 A 4 b </v>
      </c>
      <c r="B102" s="17" t="str">
        <f>'[1]EU27'!$C$1863</f>
        <v>1 A 4 b Residential</v>
      </c>
      <c r="C102" s="18">
        <f>'[1]EU27'!$F$1863</f>
        <v>8615.288327501105</v>
      </c>
      <c r="D102" s="19">
        <f t="shared" si="2"/>
        <v>0.2852743504502462</v>
      </c>
      <c r="E102" s="20">
        <f aca="true" t="shared" si="3" ref="E102:E137">E101+D102</f>
        <v>0.6487998833008185</v>
      </c>
      <c r="F102" s="1">
        <v>2</v>
      </c>
      <c r="G102" s="6"/>
      <c r="H102" s="6"/>
      <c r="J102" s="42"/>
      <c r="M102" s="6"/>
      <c r="O102" s="22"/>
      <c r="P102" s="22"/>
    </row>
    <row r="103" spans="1:16" ht="12.75">
      <c r="A103" s="16" t="str">
        <f>'[1]EU27'!$A$1840</f>
        <v>1 A 2   </v>
      </c>
      <c r="B103" s="17" t="str">
        <f>'[1]EU27'!$C$1840</f>
        <v>1 A 2 Manufacturing Industries and Construction</v>
      </c>
      <c r="C103" s="18">
        <f>'[1]EU27'!$F$1840</f>
        <v>3802.7136261424143</v>
      </c>
      <c r="D103" s="19">
        <f t="shared" si="2"/>
        <v>0.12591762671287549</v>
      </c>
      <c r="E103" s="20">
        <f t="shared" si="3"/>
        <v>0.774717510013694</v>
      </c>
      <c r="F103" s="1">
        <v>3</v>
      </c>
      <c r="G103" s="6"/>
      <c r="H103" s="6"/>
      <c r="J103" s="42"/>
      <c r="K103" s="43"/>
      <c r="L103" s="21"/>
      <c r="M103" s="22"/>
      <c r="N103" s="22"/>
      <c r="O103" s="22"/>
      <c r="P103" s="22"/>
    </row>
    <row r="104" spans="1:16" ht="12.75">
      <c r="A104" s="16" t="str">
        <f>'[1]EU27'!$A$1898</f>
        <v>2 C </v>
      </c>
      <c r="B104" s="16" t="str">
        <f>'[1]EU27'!$C$1898</f>
        <v>2 C METAL PRODUCTION </v>
      </c>
      <c r="C104" s="18">
        <f>'[1]EU27'!$F$1898</f>
        <v>2405.7968373331673</v>
      </c>
      <c r="D104" s="19">
        <f t="shared" si="2"/>
        <v>0.07966211971045468</v>
      </c>
      <c r="E104" s="20">
        <f t="shared" si="3"/>
        <v>0.8543796297241487</v>
      </c>
      <c r="F104" s="1">
        <v>4</v>
      </c>
      <c r="G104" s="6"/>
      <c r="H104" s="6"/>
      <c r="J104" s="22"/>
      <c r="K104" s="43"/>
      <c r="L104" s="21"/>
      <c r="M104" s="22"/>
      <c r="N104" s="22"/>
      <c r="O104" s="22"/>
      <c r="P104" s="22"/>
    </row>
    <row r="105" spans="1:16" ht="12.75">
      <c r="A105" s="16" t="str">
        <f>'[1]EU27'!$A$1866</f>
        <v>1 A 4 c </v>
      </c>
      <c r="B105" s="17" t="str">
        <f>'[1]EU27'!$C$1866</f>
        <v>1 A 4 c  Agriculture / Forestry / Fishing</v>
      </c>
      <c r="C105" s="18">
        <f>'[1]EU27'!$F$1866</f>
        <v>1171.48112269096</v>
      </c>
      <c r="D105" s="19">
        <f t="shared" si="2"/>
        <v>0.038790752396945356</v>
      </c>
      <c r="E105" s="20">
        <f t="shared" si="3"/>
        <v>0.8931703821210941</v>
      </c>
      <c r="F105" s="1">
        <v>5</v>
      </c>
      <c r="G105" s="6"/>
      <c r="J105" s="22"/>
      <c r="K105" s="43"/>
      <c r="L105" s="21"/>
      <c r="M105" s="22"/>
      <c r="N105" s="22"/>
      <c r="O105" s="22"/>
      <c r="P105" s="22"/>
    </row>
    <row r="106" spans="1:16" ht="12.75">
      <c r="A106" s="16" t="str">
        <f>'[1]EU27'!$A$1927</f>
        <v>6 C</v>
      </c>
      <c r="B106" s="17" t="str">
        <f>'[1]EU27'!$C$1927</f>
        <v>6 C WASTE INCINERATION (e)</v>
      </c>
      <c r="C106" s="18">
        <f>'[1]EU27'!$F$1927</f>
        <v>583.9200363558692</v>
      </c>
      <c r="D106" s="19">
        <f t="shared" si="2"/>
        <v>0.01933509393464735</v>
      </c>
      <c r="E106" s="20">
        <f t="shared" si="3"/>
        <v>0.9125054760557415</v>
      </c>
      <c r="F106" s="1">
        <v>6</v>
      </c>
      <c r="G106" s="6"/>
      <c r="H106" s="6"/>
      <c r="J106" s="22"/>
      <c r="K106" s="43"/>
      <c r="M106" s="22"/>
      <c r="N106" s="22"/>
      <c r="O106" s="22"/>
      <c r="P106" s="22"/>
    </row>
    <row r="107" spans="1:16" ht="12.75">
      <c r="A107" s="16" t="str">
        <f>'[1]EU27'!$A$1858</f>
        <v>1 A 3 d ii</v>
      </c>
      <c r="B107" s="17" t="str">
        <f>'[1]EU27'!$C$1858</f>
        <v>1 A 3 d ii National Navigation</v>
      </c>
      <c r="C107" s="18">
        <f>'[1]EU27'!$F$1858</f>
        <v>502.21729454636295</v>
      </c>
      <c r="D107" s="19">
        <f t="shared" si="2"/>
        <v>0.016629706057458154</v>
      </c>
      <c r="E107" s="20">
        <f t="shared" si="3"/>
        <v>0.9291351821131997</v>
      </c>
      <c r="F107" s="1">
        <v>7</v>
      </c>
      <c r="G107" s="6"/>
      <c r="H107" s="6"/>
      <c r="J107" s="22"/>
      <c r="K107" s="43"/>
      <c r="M107" s="22"/>
      <c r="N107" s="22"/>
      <c r="O107" s="22"/>
      <c r="P107" s="22"/>
    </row>
    <row r="108" spans="1:16" ht="12.75">
      <c r="A108" s="16" t="str">
        <f>'[1]EU27'!$A$1837</f>
        <v>1 A 1 a</v>
      </c>
      <c r="B108" s="17" t="str">
        <f>'[1]EU27'!$C$1837</f>
        <v>1 A 1 a Public Electricity and Heat Production</v>
      </c>
      <c r="C108" s="18">
        <f>'[1]EU27'!$F$1837</f>
        <v>482.4181758691421</v>
      </c>
      <c r="D108" s="19">
        <f t="shared" si="2"/>
        <v>0.015974106325281835</v>
      </c>
      <c r="E108" s="20">
        <f t="shared" si="3"/>
        <v>0.9451092884384815</v>
      </c>
      <c r="F108" s="1">
        <v>8</v>
      </c>
      <c r="G108" s="6"/>
      <c r="H108" s="6"/>
      <c r="J108" s="22"/>
      <c r="K108" s="43"/>
      <c r="M108" s="22"/>
      <c r="N108" s="22"/>
      <c r="O108" s="22"/>
      <c r="P108" s="22"/>
    </row>
    <row r="109" spans="1:16" ht="12.75">
      <c r="A109" s="16" t="str">
        <f>'[1]EU27'!$A$1922</f>
        <v>4 F </v>
      </c>
      <c r="B109" s="17" t="str">
        <f>'[1]EU27'!$C$1922</f>
        <v>4 F FIELD BURNING OF AGRICULTURAL WASTES</v>
      </c>
      <c r="C109" s="18">
        <f>'[1]EU27'!$F$1922</f>
        <v>349.11287234832366</v>
      </c>
      <c r="D109" s="19">
        <f t="shared" si="2"/>
        <v>0.011560024935564175</v>
      </c>
      <c r="E109" s="20">
        <f t="shared" si="3"/>
        <v>0.9566693133740457</v>
      </c>
      <c r="F109" s="1">
        <v>9</v>
      </c>
      <c r="G109" s="6"/>
      <c r="H109" s="6"/>
      <c r="J109" s="22"/>
      <c r="K109" s="43"/>
      <c r="M109" s="22"/>
      <c r="N109" s="22"/>
      <c r="O109" s="22"/>
      <c r="P109" s="22"/>
    </row>
    <row r="110" spans="1:16" ht="12.75">
      <c r="A110" s="16" t="str">
        <f>'[1]EU27'!$A$1862</f>
        <v>1 A 4 a </v>
      </c>
      <c r="B110" s="17" t="str">
        <f>'[1]EU27'!$C$1862</f>
        <v>1 A 4 a Commercial / Institutional</v>
      </c>
      <c r="C110" s="18">
        <f>'[1]EU27'!$F$1862</f>
        <v>261.23235076703907</v>
      </c>
      <c r="D110" s="19">
        <f t="shared" si="2"/>
        <v>0.008650074884176694</v>
      </c>
      <c r="E110" s="24">
        <f t="shared" si="3"/>
        <v>0.9653193882582224</v>
      </c>
      <c r="G110" s="6"/>
      <c r="H110" s="6"/>
      <c r="J110" s="22"/>
      <c r="K110" s="43"/>
      <c r="L110" s="21"/>
      <c r="M110" s="6"/>
      <c r="N110" s="22"/>
      <c r="O110" s="22"/>
      <c r="P110" s="22"/>
    </row>
    <row r="111" spans="1:16" ht="12.75">
      <c r="A111" s="16" t="str">
        <f>'[1]EU27'!$A$1859</f>
        <v>1 A 3 e </v>
      </c>
      <c r="B111" s="17" t="str">
        <f>'[1]EU27'!$C$1859</f>
        <v>1 A 3 e Other (Please specify in a covering note)</v>
      </c>
      <c r="C111" s="18">
        <f>'[1]EU27'!$F$1859</f>
        <v>205.14169572389278</v>
      </c>
      <c r="D111" s="19">
        <f t="shared" si="2"/>
        <v>0.006792769060448843</v>
      </c>
      <c r="E111" s="24">
        <f t="shared" si="3"/>
        <v>0.9721121573186712</v>
      </c>
      <c r="F111" s="25"/>
      <c r="G111" s="6"/>
      <c r="H111" s="6"/>
      <c r="J111" s="22"/>
      <c r="K111" s="43"/>
      <c r="M111" s="22"/>
      <c r="N111" s="22"/>
      <c r="O111" s="22"/>
      <c r="P111" s="22"/>
    </row>
    <row r="112" spans="1:16" ht="12.75">
      <c r="A112" s="16" t="str">
        <f>'[1]EU27'!$A$1892</f>
        <v>2 B </v>
      </c>
      <c r="B112" s="17" t="str">
        <f>'[1]EU27'!$C$1892</f>
        <v>2 B CHEMICAL INDUSTRY</v>
      </c>
      <c r="C112" s="18">
        <f>'[1]EU27'!$F$1892</f>
        <v>135.23493240539753</v>
      </c>
      <c r="D112" s="19">
        <f t="shared" si="2"/>
        <v>0.004477976364062411</v>
      </c>
      <c r="E112" s="24">
        <f t="shared" si="3"/>
        <v>0.9765901336827336</v>
      </c>
      <c r="F112" s="25"/>
      <c r="G112" s="6"/>
      <c r="H112" s="6"/>
      <c r="J112" s="22"/>
      <c r="K112" s="43"/>
      <c r="L112" s="21"/>
      <c r="M112" s="22"/>
      <c r="N112" s="22"/>
      <c r="O112" s="22"/>
      <c r="P112" s="22"/>
    </row>
    <row r="113" spans="1:16" ht="12.75">
      <c r="A113" s="26" t="str">
        <f>'[1]EU27'!$A$1884</f>
        <v>2 A</v>
      </c>
      <c r="B113" s="17" t="str">
        <f>'[1]EU27'!$C$1884</f>
        <v>2 A MINERAL PRODUCTS (b)</v>
      </c>
      <c r="C113" s="18">
        <f>'[1]EU27'!$F$1884</f>
        <v>105.20657988764948</v>
      </c>
      <c r="D113" s="19">
        <f t="shared" si="2"/>
        <v>0.0034836603952924745</v>
      </c>
      <c r="E113" s="24">
        <f t="shared" si="3"/>
        <v>0.9800737940780261</v>
      </c>
      <c r="F113" s="25"/>
      <c r="G113" s="6"/>
      <c r="H113" s="6"/>
      <c r="J113" s="22"/>
      <c r="K113" s="43"/>
      <c r="L113" s="21"/>
      <c r="M113" s="22"/>
      <c r="N113" s="22"/>
      <c r="O113" s="22"/>
      <c r="P113" s="22"/>
    </row>
    <row r="114" spans="1:16" ht="25.5">
      <c r="A114" s="16" t="str">
        <f>'[1]EU27'!$A$1839</f>
        <v>1 A 1 c</v>
      </c>
      <c r="B114" s="17" t="str">
        <f>'[1]EU27'!$C$1839</f>
        <v>1 A 1 c Manufacture of Solid Fuels and Other Energy Industries</v>
      </c>
      <c r="C114" s="18">
        <f>'[1]EU27'!$F$1839</f>
        <v>95.98212097740388</v>
      </c>
      <c r="D114" s="19">
        <f t="shared" si="2"/>
        <v>0.0031782148403857154</v>
      </c>
      <c r="E114" s="24">
        <f t="shared" si="3"/>
        <v>0.9832520089184118</v>
      </c>
      <c r="G114" s="6"/>
      <c r="H114" s="6"/>
      <c r="J114" s="22"/>
      <c r="K114" s="43"/>
      <c r="M114" s="22"/>
      <c r="N114" s="22"/>
      <c r="O114" s="22"/>
      <c r="P114" s="22"/>
    </row>
    <row r="115" spans="1:16" ht="12.75">
      <c r="A115" s="16" t="str">
        <f>'[1]EU27'!$A$1871</f>
        <v>1 A 5 b </v>
      </c>
      <c r="B115" s="17" t="str">
        <f>'[1]EU27'!$C$1871</f>
        <v>1 A 5 b Other, Mobile (Including military)</v>
      </c>
      <c r="C115" s="18">
        <f>'[1]EU27'!$F$1871</f>
        <v>94.45518552316774</v>
      </c>
      <c r="D115" s="19">
        <f t="shared" si="2"/>
        <v>0.003127654081032347</v>
      </c>
      <c r="E115" s="24">
        <f t="shared" si="3"/>
        <v>0.9863796629994441</v>
      </c>
      <c r="G115" s="6"/>
      <c r="H115" s="6"/>
      <c r="J115" s="22"/>
      <c r="K115" s="43"/>
      <c r="L115" s="21"/>
      <c r="M115" s="22"/>
      <c r="N115" s="22"/>
      <c r="O115" s="22"/>
      <c r="P115" s="22"/>
    </row>
    <row r="116" spans="1:16" ht="12.75">
      <c r="A116" s="16" t="str">
        <f>'[1]EU27'!$A$1876</f>
        <v>1 B 2 </v>
      </c>
      <c r="B116" s="17" t="str">
        <f>'[1]EU27'!$C$1876</f>
        <v>1 B 2 Oil and natural gas</v>
      </c>
      <c r="C116" s="18">
        <f>'[1]EU27'!$F$1876</f>
        <v>90.42071217632059</v>
      </c>
      <c r="D116" s="19">
        <f t="shared" si="2"/>
        <v>0.0029940622940045434</v>
      </c>
      <c r="E116" s="24">
        <f t="shared" si="3"/>
        <v>0.9893737252934487</v>
      </c>
      <c r="G116" s="6"/>
      <c r="H116" s="6"/>
      <c r="J116" s="22"/>
      <c r="K116" s="43"/>
      <c r="L116" s="21"/>
      <c r="M116" s="22"/>
      <c r="N116" s="22"/>
      <c r="O116" s="22"/>
      <c r="P116" s="22"/>
    </row>
    <row r="117" spans="1:16" ht="12.75">
      <c r="A117" s="16" t="str">
        <f>'[1]EU27'!$A$1847</f>
        <v>1 A 3 a ii (i)</v>
      </c>
      <c r="B117" s="17" t="str">
        <f>'[1]EU27'!$C$1847</f>
        <v>1 A 3 a ii (i) Civil Aviation (Domestic, LTO)</v>
      </c>
      <c r="C117" s="18">
        <f>'[1]EU27'!$F$1847</f>
        <v>87.52037127680642</v>
      </c>
      <c r="D117" s="19">
        <f t="shared" si="2"/>
        <v>0.0028980245486917087</v>
      </c>
      <c r="E117" s="24">
        <f t="shared" si="3"/>
        <v>0.9922717498421404</v>
      </c>
      <c r="G117" s="43"/>
      <c r="H117" s="43"/>
      <c r="I117" s="3"/>
      <c r="J117" s="22"/>
      <c r="K117" s="43"/>
      <c r="M117" s="22"/>
      <c r="N117" s="22"/>
      <c r="O117" s="22"/>
      <c r="P117" s="22"/>
    </row>
    <row r="118" spans="1:16" ht="12.75">
      <c r="A118" s="16" t="str">
        <f>'[1]EU27'!$A$1924</f>
        <v>5 B</v>
      </c>
      <c r="B118" s="17" t="str">
        <f>'[1]EU27'!$C$1924</f>
        <v>5 B FOREST AND GRASSLAND CONVERSION</v>
      </c>
      <c r="C118" s="18">
        <f>'[1]EU27'!$F$1924</f>
        <v>58.053552768971066</v>
      </c>
      <c r="D118" s="19">
        <f t="shared" si="2"/>
        <v>0.0019223024149559653</v>
      </c>
      <c r="E118" s="24">
        <f t="shared" si="3"/>
        <v>0.9941940522570963</v>
      </c>
      <c r="G118" s="43"/>
      <c r="H118" s="43"/>
      <c r="I118" s="3"/>
      <c r="J118" s="22"/>
      <c r="K118" s="43"/>
      <c r="M118" s="22"/>
      <c r="N118" s="22"/>
      <c r="O118" s="22"/>
      <c r="P118" s="22"/>
    </row>
    <row r="119" spans="1:16" ht="12.75">
      <c r="A119" s="16" t="str">
        <f>'[1]EU27'!$A$1857</f>
        <v>1 A 3 c </v>
      </c>
      <c r="B119" s="17" t="str">
        <f>'[1]EU27'!$C$1857</f>
        <v>1 A 3 c Railways</v>
      </c>
      <c r="C119" s="18">
        <f>'[1]EU27'!$F$1857</f>
        <v>38.36807213416141</v>
      </c>
      <c r="D119" s="19">
        <f t="shared" si="2"/>
        <v>0.001270465530580315</v>
      </c>
      <c r="E119" s="24">
        <f t="shared" si="3"/>
        <v>0.9954645177876766</v>
      </c>
      <c r="G119" s="43"/>
      <c r="H119" s="43"/>
      <c r="I119" s="3"/>
      <c r="J119" s="22"/>
      <c r="K119" s="43"/>
      <c r="L119" s="21"/>
      <c r="M119" s="22"/>
      <c r="N119" s="22"/>
      <c r="O119" s="22"/>
      <c r="P119" s="22"/>
    </row>
    <row r="120" spans="1:16" ht="12.75">
      <c r="A120" s="16" t="str">
        <f>'[1]EU27'!$A$1838</f>
        <v>1 A 1 b</v>
      </c>
      <c r="B120" s="17" t="str">
        <f>'[1]EU27'!$C$1838</f>
        <v>1 A 1 b Petroleum refining</v>
      </c>
      <c r="C120" s="18">
        <f>'[1]EU27'!$F$1838</f>
        <v>37.7056728960074</v>
      </c>
      <c r="D120" s="19">
        <f t="shared" si="2"/>
        <v>0.0012485317884674805</v>
      </c>
      <c r="E120" s="24">
        <f t="shared" si="3"/>
        <v>0.9967130495761441</v>
      </c>
      <c r="G120" s="43"/>
      <c r="H120" s="43"/>
      <c r="I120" s="3"/>
      <c r="J120" s="22"/>
      <c r="K120" s="43"/>
      <c r="M120" s="22"/>
      <c r="N120" s="22"/>
      <c r="O120" s="22"/>
      <c r="P120" s="22"/>
    </row>
    <row r="121" spans="1:16" ht="12.75">
      <c r="A121" s="16" t="str">
        <f>'[1]EU27'!$A$1872</f>
        <v>1B1</v>
      </c>
      <c r="B121" s="17" t="str">
        <f>'[1]EU27'!$C$1872</f>
        <v>1B1 Fugitive Emissions from Solid Fuels</v>
      </c>
      <c r="C121" s="18">
        <f>'[1]EU27'!$F$1872</f>
        <v>24.751835852902165</v>
      </c>
      <c r="D121" s="19">
        <f t="shared" si="2"/>
        <v>0.0008195969336102147</v>
      </c>
      <c r="E121" s="24">
        <f t="shared" si="3"/>
        <v>0.9975326465097544</v>
      </c>
      <c r="G121" s="43"/>
      <c r="H121" s="43"/>
      <c r="I121" s="3"/>
      <c r="J121" s="22"/>
      <c r="K121" s="43"/>
      <c r="M121" s="22"/>
      <c r="N121" s="22"/>
      <c r="O121" s="22"/>
      <c r="P121" s="22"/>
    </row>
    <row r="122" spans="1:16" ht="12.75">
      <c r="A122" s="16" t="str">
        <f>'[1]EU27'!$A$1848</f>
        <v>1 A 3 a ii (ii)</v>
      </c>
      <c r="B122" s="17" t="str">
        <f>'[1]EU27'!$C$1848</f>
        <v>1 A 3 a ii (ii) Civil Aviation (Domestic, Cruise)</v>
      </c>
      <c r="C122" s="18">
        <f>'[1]EU27'!$F$1848</f>
        <v>23.899322776549226</v>
      </c>
      <c r="D122" s="19">
        <f t="shared" si="2"/>
        <v>0.0007913680334432175</v>
      </c>
      <c r="E122" s="24">
        <f t="shared" si="3"/>
        <v>0.9983240145431976</v>
      </c>
      <c r="G122" s="43"/>
      <c r="H122" s="43"/>
      <c r="I122" s="3"/>
      <c r="J122" s="22"/>
      <c r="K122" s="43"/>
      <c r="M122" s="22"/>
      <c r="N122" s="22"/>
      <c r="O122" s="22"/>
      <c r="P122" s="22"/>
    </row>
    <row r="123" spans="1:16" ht="12.75">
      <c r="A123" s="16" t="str">
        <f>'[1]EU27'!$A$1899</f>
        <v>2 D </v>
      </c>
      <c r="B123" s="17" t="str">
        <f>'[1]EU27'!$C$1899</f>
        <v>2 D OTHER  PRODUCTION (b)</v>
      </c>
      <c r="C123" s="18">
        <f>'[1]EU27'!$F$1899</f>
        <v>17.8071147718716</v>
      </c>
      <c r="D123" s="19">
        <f t="shared" si="2"/>
        <v>0.0005896393604985826</v>
      </c>
      <c r="E123" s="24">
        <f t="shared" si="3"/>
        <v>0.9989136539036962</v>
      </c>
      <c r="G123" s="43"/>
      <c r="H123" s="43"/>
      <c r="I123" s="3"/>
      <c r="J123" s="22"/>
      <c r="K123" s="43"/>
      <c r="L123" s="21"/>
      <c r="M123" s="22"/>
      <c r="N123" s="22"/>
      <c r="O123" s="22"/>
      <c r="P123" s="22"/>
    </row>
    <row r="124" spans="1:16" ht="12.75">
      <c r="A124" s="26" t="str">
        <f>'[1]EU27'!$A$1925</f>
        <v>6 A</v>
      </c>
      <c r="B124" s="17" t="str">
        <f>'[1]EU27'!$C$1925</f>
        <v>6 A SOLID WASTE DISPOSAL ON LAND</v>
      </c>
      <c r="C124" s="18">
        <f>'[1]EU27'!$F$1925</f>
        <v>9.081541903030896</v>
      </c>
      <c r="D124" s="19">
        <f t="shared" si="2"/>
        <v>0.0003007132052915613</v>
      </c>
      <c r="E124" s="24">
        <f t="shared" si="3"/>
        <v>0.9992143671089878</v>
      </c>
      <c r="G124" s="43"/>
      <c r="H124" s="3"/>
      <c r="I124" s="3"/>
      <c r="J124" s="22"/>
      <c r="K124" s="43"/>
      <c r="L124" s="21"/>
      <c r="M124" s="22"/>
      <c r="N124" s="22"/>
      <c r="O124" s="22"/>
      <c r="P124" s="22"/>
    </row>
    <row r="125" spans="1:16" ht="12.75">
      <c r="A125" s="28">
        <f>'[1]EU27'!$A$1929</f>
        <v>7</v>
      </c>
      <c r="B125" s="17" t="str">
        <f>'[1]EU27'!$C$1929</f>
        <v>7 OTHER</v>
      </c>
      <c r="C125" s="18">
        <f>'[1]EU27'!$F$1929</f>
        <v>6.17942026162207</v>
      </c>
      <c r="D125" s="19">
        <f t="shared" si="2"/>
        <v>0.00020461649503547626</v>
      </c>
      <c r="E125" s="24">
        <f t="shared" si="3"/>
        <v>0.9994189836040233</v>
      </c>
      <c r="G125" s="43"/>
      <c r="H125" s="3"/>
      <c r="I125" s="3"/>
      <c r="J125" s="22"/>
      <c r="K125" s="43"/>
      <c r="M125" s="22"/>
      <c r="N125" s="22"/>
      <c r="O125" s="22"/>
      <c r="P125" s="22"/>
    </row>
    <row r="126" spans="1:16" ht="12.75">
      <c r="A126" s="16" t="str">
        <f>'[1]EU27'!$A$1928</f>
        <v>6 D</v>
      </c>
      <c r="B126" s="17" t="str">
        <f>'[1]EU27'!$C$1928</f>
        <v>6 D OTHER WASTE (f)</v>
      </c>
      <c r="C126" s="18">
        <f>'[1]EU27'!$F$1928</f>
        <v>5.1124329970303</v>
      </c>
      <c r="D126" s="19">
        <f t="shared" si="2"/>
        <v>0.00016928580298266718</v>
      </c>
      <c r="E126" s="24">
        <f t="shared" si="3"/>
        <v>0.999588269407006</v>
      </c>
      <c r="G126" s="43"/>
      <c r="H126" s="43"/>
      <c r="I126" s="3"/>
      <c r="J126" s="22"/>
      <c r="K126" s="43"/>
      <c r="M126" s="22"/>
      <c r="N126" s="22"/>
      <c r="O126" s="22"/>
      <c r="P126" s="22"/>
    </row>
    <row r="127" spans="1:16" ht="12.75">
      <c r="A127" s="16" t="str">
        <f>'[1]EU27'!$A$1902</f>
        <v>2 G </v>
      </c>
      <c r="B127" s="17" t="str">
        <f>'[1]EU27'!$C$1902</f>
        <v>2 G OTHER (Please specify in a covering note)</v>
      </c>
      <c r="C127" s="18">
        <f>'[1]EU27'!$F$1902</f>
        <v>4.6157595876799995</v>
      </c>
      <c r="D127" s="19">
        <f t="shared" si="2"/>
        <v>0.0001528396692199666</v>
      </c>
      <c r="E127" s="24">
        <f t="shared" si="3"/>
        <v>0.9997411090762259</v>
      </c>
      <c r="G127" s="43"/>
      <c r="H127" s="43"/>
      <c r="I127" s="3"/>
      <c r="J127" s="22"/>
      <c r="K127" s="43"/>
      <c r="M127" s="22"/>
      <c r="N127" s="22"/>
      <c r="O127" s="22"/>
      <c r="P127" s="22"/>
    </row>
    <row r="128" spans="1:16" ht="12.75">
      <c r="A128" s="16" t="str">
        <f>'[1]EU27'!$A$1923</f>
        <v>4 G </v>
      </c>
      <c r="B128" s="17" t="str">
        <f>'[1]EU27'!$C$1923</f>
        <v>4 G OTHER (d)</v>
      </c>
      <c r="C128" s="18">
        <f>'[1]EU27'!$F$1923</f>
        <v>3.1212353129600006</v>
      </c>
      <c r="D128" s="19">
        <f t="shared" si="2"/>
        <v>0.00010335212736464517</v>
      </c>
      <c r="E128" s="24">
        <f t="shared" si="3"/>
        <v>0.9998444612035906</v>
      </c>
      <c r="G128" s="43"/>
      <c r="H128" s="43"/>
      <c r="I128" s="3"/>
      <c r="J128" s="22"/>
      <c r="K128" s="43"/>
      <c r="M128" s="22"/>
      <c r="N128" s="22"/>
      <c r="O128" s="22"/>
      <c r="P128" s="22"/>
    </row>
    <row r="129" spans="1:16" ht="12.75">
      <c r="A129" s="16" t="str">
        <f>'[1]EU27'!$A$1870</f>
        <v>1 A 5 a </v>
      </c>
      <c r="B129" s="17" t="str">
        <f>'[1]EU27'!$C$1870</f>
        <v>1 A 5 a Other, Stationary (including Military)</v>
      </c>
      <c r="C129" s="18">
        <f>'[1]EU27'!$F$1870</f>
        <v>2.3235356624474113</v>
      </c>
      <c r="D129" s="19">
        <f t="shared" si="2"/>
        <v>7.693824067811882E-05</v>
      </c>
      <c r="E129" s="24">
        <f t="shared" si="3"/>
        <v>0.9999213994442687</v>
      </c>
      <c r="G129" s="43"/>
      <c r="H129" s="43"/>
      <c r="I129" s="3"/>
      <c r="J129" s="22"/>
      <c r="K129" s="43"/>
      <c r="M129" s="22"/>
      <c r="N129" s="22"/>
      <c r="O129" s="22"/>
      <c r="P129" s="22"/>
    </row>
    <row r="130" spans="1:16" ht="25.5">
      <c r="A130" s="16" t="str">
        <f>'[1]EU27'!$A$1906</f>
        <v>3 D</v>
      </c>
      <c r="B130" s="17" t="str">
        <f>'[1]EU27'!$C$1906</f>
        <v>3 D OTHER including products containing HMs and POPs (Please specify in a covering note)</v>
      </c>
      <c r="C130" s="44">
        <f>'[1]EU27'!$F$1906</f>
        <v>0</v>
      </c>
      <c r="D130" s="45">
        <f t="shared" si="2"/>
        <v>0</v>
      </c>
      <c r="E130" s="24">
        <f t="shared" si="3"/>
        <v>0.9999213994442687</v>
      </c>
      <c r="G130" s="43"/>
      <c r="H130" s="43"/>
      <c r="I130" s="3"/>
      <c r="J130" s="22"/>
      <c r="K130" s="43"/>
      <c r="M130" s="22"/>
      <c r="N130" s="22"/>
      <c r="O130" s="22"/>
      <c r="P130" s="22"/>
    </row>
    <row r="131" spans="1:16" ht="12.75">
      <c r="A131" s="16" t="str">
        <f>'[1]EU27'!$A$1907</f>
        <v>4 B </v>
      </c>
      <c r="B131" s="17" t="str">
        <f>'[1]EU27'!$C$1907</f>
        <v>4 B MANURE MANAGEMENT (c)</v>
      </c>
      <c r="C131" s="44">
        <f>'[1]EU27'!$F$1907</f>
        <v>0</v>
      </c>
      <c r="D131" s="45">
        <f t="shared" si="2"/>
        <v>0</v>
      </c>
      <c r="E131" s="24">
        <f t="shared" si="3"/>
        <v>0.9999213994442687</v>
      </c>
      <c r="G131" s="43"/>
      <c r="H131" s="43"/>
      <c r="I131" s="3"/>
      <c r="J131" s="22"/>
      <c r="K131" s="43"/>
      <c r="M131" s="22"/>
      <c r="N131" s="22"/>
      <c r="O131" s="22"/>
      <c r="P131" s="22"/>
    </row>
    <row r="132" spans="1:16" ht="12.75">
      <c r="A132" s="16" t="str">
        <f>'[1]EU27'!$A$1920</f>
        <v>4 C </v>
      </c>
      <c r="B132" s="17" t="str">
        <f>'[1]EU27'!$C$1920</f>
        <v>4 C RICE CULTIVATION</v>
      </c>
      <c r="C132" s="44">
        <f>'[1]EU27'!$F$1920</f>
        <v>0</v>
      </c>
      <c r="D132" s="45">
        <f t="shared" si="2"/>
        <v>0</v>
      </c>
      <c r="E132" s="24">
        <f t="shared" si="3"/>
        <v>0.9999213994442687</v>
      </c>
      <c r="G132" s="43"/>
      <c r="H132" s="43"/>
      <c r="I132" s="3"/>
      <c r="J132" s="22"/>
      <c r="K132" s="43"/>
      <c r="M132" s="22"/>
      <c r="N132" s="22"/>
      <c r="O132" s="22"/>
      <c r="P132" s="22"/>
    </row>
    <row r="133" spans="1:16" ht="12.75">
      <c r="A133" s="23" t="str">
        <f>'[1]EU27'!$A$1921</f>
        <v>4 D 1</v>
      </c>
      <c r="B133" s="23" t="str">
        <f>'[1]EU27'!$C$1921</f>
        <v>4 D 1 Direct Soil Emission</v>
      </c>
      <c r="C133" s="44">
        <f>'[1]EU27'!$F$1921</f>
        <v>0</v>
      </c>
      <c r="D133" s="45">
        <f t="shared" si="2"/>
        <v>0</v>
      </c>
      <c r="E133" s="24">
        <f t="shared" si="3"/>
        <v>0.9999213994442687</v>
      </c>
      <c r="G133" s="43"/>
      <c r="H133" s="43"/>
      <c r="I133" s="3"/>
      <c r="J133" s="22"/>
      <c r="K133" s="43"/>
      <c r="M133" s="22"/>
      <c r="N133" s="22"/>
      <c r="O133" s="22"/>
      <c r="P133" s="22"/>
    </row>
    <row r="134" spans="1:16" ht="12.75">
      <c r="A134" s="16" t="str">
        <f>'[1]EU27'!$A$1926</f>
        <v>6 B </v>
      </c>
      <c r="B134" s="17" t="str">
        <f>'[1]EU27'!$C$1926</f>
        <v>6 B WASTE-WATER HANDLING</v>
      </c>
      <c r="C134" s="44">
        <f>'[1]EU27'!$F$1926</f>
        <v>0</v>
      </c>
      <c r="D134" s="45">
        <f t="shared" si="2"/>
        <v>0</v>
      </c>
      <c r="E134" s="24">
        <f t="shared" si="3"/>
        <v>0.9999213994442687</v>
      </c>
      <c r="G134" s="3"/>
      <c r="H134" s="3"/>
      <c r="I134" s="3"/>
      <c r="K134" s="43"/>
      <c r="M134" s="22"/>
      <c r="N134" s="22"/>
      <c r="O134" s="22"/>
      <c r="P134" s="22"/>
    </row>
    <row r="135" spans="1:16" ht="12.75">
      <c r="A135" s="16" t="str">
        <f>'[1]EU27'!$A$1903</f>
        <v>3 A</v>
      </c>
      <c r="B135" s="16" t="str">
        <f>'[1]EU27'!$C$1903</f>
        <v>3 A PAINT APPLICATION</v>
      </c>
      <c r="C135" s="18" t="str">
        <f>'[1]EU27'!$F$1903</f>
        <v>NA</v>
      </c>
      <c r="D135" s="19"/>
      <c r="E135" s="24">
        <f t="shared" si="3"/>
        <v>0.9999213994442687</v>
      </c>
      <c r="G135" s="3"/>
      <c r="H135" s="3"/>
      <c r="I135" s="3"/>
      <c r="K135" s="43"/>
      <c r="M135" s="22"/>
      <c r="N135" s="22"/>
      <c r="O135" s="22"/>
      <c r="P135" s="22"/>
    </row>
    <row r="136" spans="1:16" ht="12.75">
      <c r="A136" s="28" t="str">
        <f>'[1]EU27'!$A$1904</f>
        <v>3 B </v>
      </c>
      <c r="B136" s="28" t="str">
        <f>'[1]EU27'!$C$1904</f>
        <v>3 B DEGREASING AND DRY CLEANING</v>
      </c>
      <c r="C136" s="18" t="str">
        <f>'[1]EU27'!$F$1904</f>
        <v>NA</v>
      </c>
      <c r="D136" s="19"/>
      <c r="E136" s="24">
        <f t="shared" si="3"/>
        <v>0.9999213994442687</v>
      </c>
      <c r="G136" s="42"/>
      <c r="H136" s="3"/>
      <c r="I136" s="3"/>
      <c r="J136" s="22"/>
      <c r="K136" s="43"/>
      <c r="M136" s="22"/>
      <c r="N136" s="22"/>
      <c r="O136" s="22"/>
      <c r="P136" s="22"/>
    </row>
    <row r="137" spans="1:11" ht="25.5">
      <c r="A137" s="16" t="str">
        <f>'[1]EU27'!$A$1905</f>
        <v>3 C </v>
      </c>
      <c r="B137" s="17" t="str">
        <f>'[1]EU27'!$C$1905</f>
        <v>3 C CHEMICAL PRODUCTS, MANUFACTURE AND PROCESSING</v>
      </c>
      <c r="C137" s="18" t="str">
        <f>'[1]EU27'!$F$1905</f>
        <v>NA</v>
      </c>
      <c r="D137" s="19"/>
      <c r="E137" s="24">
        <f t="shared" si="3"/>
        <v>0.9999213994442687</v>
      </c>
      <c r="G137" s="3"/>
      <c r="H137" s="46"/>
      <c r="I137" s="3"/>
      <c r="K137" s="43"/>
    </row>
    <row r="138" spans="1:5" ht="12.75">
      <c r="A138" s="30" t="str">
        <f>'[1]EU27'!$A$1930</f>
        <v>NATIONAL TOTAL</v>
      </c>
      <c r="B138" s="30" t="str">
        <f>'[1]EU27'!$C$1930</f>
        <v>National Total for the entire territory (2002 Guidelines)</v>
      </c>
      <c r="C138" s="31">
        <f>'[1]EU27'!$F$1930</f>
        <v>30200.010319552617</v>
      </c>
      <c r="D138" s="32">
        <f>C138/$C$138</f>
        <v>1</v>
      </c>
      <c r="E138" s="47"/>
    </row>
    <row r="139" spans="1:5" ht="12.75">
      <c r="A139" s="48"/>
      <c r="B139" s="49"/>
      <c r="C139" s="49"/>
      <c r="D139" s="50"/>
      <c r="E139" s="50"/>
    </row>
    <row r="140" spans="1:4" ht="12.75">
      <c r="A140" s="51"/>
      <c r="B140" s="37"/>
      <c r="C140" s="38"/>
      <c r="D140" s="39"/>
    </row>
    <row r="141" spans="1:5" ht="12.75" customHeight="1">
      <c r="A141" s="13"/>
      <c r="B141" s="246" t="s">
        <v>9</v>
      </c>
      <c r="C141" s="246" t="s">
        <v>15</v>
      </c>
      <c r="D141" s="236" t="s">
        <v>11</v>
      </c>
      <c r="E141" s="236" t="s">
        <v>12</v>
      </c>
    </row>
    <row r="142" spans="1:16" ht="12.75">
      <c r="A142" s="14"/>
      <c r="B142" s="247"/>
      <c r="C142" s="247"/>
      <c r="D142" s="237"/>
      <c r="E142" s="237"/>
      <c r="H142" s="6"/>
      <c r="I142" s="21"/>
      <c r="J142" s="22"/>
      <c r="K142" s="42"/>
      <c r="L142" s="22"/>
      <c r="M142" s="22"/>
      <c r="N142" s="22"/>
      <c r="O142" s="22"/>
      <c r="P142" s="22"/>
    </row>
    <row r="143" spans="1:16" ht="12.75">
      <c r="A143" s="15"/>
      <c r="B143" s="248"/>
      <c r="C143" s="248"/>
      <c r="D143" s="237"/>
      <c r="E143" s="237" t="s">
        <v>13</v>
      </c>
      <c r="F143" s="25"/>
      <c r="G143" s="21"/>
      <c r="H143" s="6"/>
      <c r="J143" s="22"/>
      <c r="K143" s="42"/>
      <c r="L143" s="22"/>
      <c r="M143" s="22"/>
      <c r="N143" s="22"/>
      <c r="O143" s="22"/>
      <c r="P143" s="22"/>
    </row>
    <row r="144" spans="1:16" ht="12.75">
      <c r="A144" s="16" t="str">
        <f>'[1]EU27'!$A$1849</f>
        <v>1 A 3 b </v>
      </c>
      <c r="B144" s="17" t="str">
        <f>'[1]EU27'!$C$1849</f>
        <v>1 A 3 b Road Transportation</v>
      </c>
      <c r="C144" s="18">
        <f>'[1]EU27'!$G$1849</f>
        <v>1677.7654557365033</v>
      </c>
      <c r="D144" s="19">
        <f aca="true" t="shared" si="4" ref="D144:D180">C144/$C$181</f>
        <v>0.178647854168459</v>
      </c>
      <c r="E144" s="20">
        <f>D144</f>
        <v>0.178647854168459</v>
      </c>
      <c r="F144" s="1">
        <v>1</v>
      </c>
      <c r="G144" s="21"/>
      <c r="H144" s="6"/>
      <c r="I144" s="21"/>
      <c r="J144" s="22"/>
      <c r="K144" s="42"/>
      <c r="L144" s="22"/>
      <c r="M144" s="22"/>
      <c r="N144" s="22"/>
      <c r="O144" s="22"/>
      <c r="P144" s="22"/>
    </row>
    <row r="145" spans="1:16" ht="25.5">
      <c r="A145" s="16" t="str">
        <f>'[1]EU27'!$A$1906</f>
        <v>3 D</v>
      </c>
      <c r="B145" s="17" t="str">
        <f>'[1]EU27'!$C$1906</f>
        <v>3 D OTHER including products containing HMs and POPs (Please specify in a covering note)</v>
      </c>
      <c r="C145" s="18">
        <f>'[1]EU27'!$G$1906</f>
        <v>1473.0390658807355</v>
      </c>
      <c r="D145" s="19">
        <f t="shared" si="4"/>
        <v>0.15684866280095458</v>
      </c>
      <c r="E145" s="20">
        <f aca="true" t="shared" si="5" ref="E145:E180">E144+D145</f>
        <v>0.33549651696941357</v>
      </c>
      <c r="F145" s="1">
        <v>2</v>
      </c>
      <c r="G145" s="21"/>
      <c r="H145" s="6"/>
      <c r="I145" s="21"/>
      <c r="J145" s="22"/>
      <c r="K145" s="42"/>
      <c r="L145" s="22"/>
      <c r="M145" s="22"/>
      <c r="N145" s="22"/>
      <c r="O145" s="22"/>
      <c r="P145" s="22"/>
    </row>
    <row r="146" spans="1:16" ht="12.75">
      <c r="A146" s="16" t="str">
        <f>'[1]EU27'!$A$1903</f>
        <v>3 A</v>
      </c>
      <c r="B146" s="16" t="str">
        <f>'[1]EU27'!$C$1903</f>
        <v>3 A PAINT APPLICATION</v>
      </c>
      <c r="C146" s="18">
        <f>'[1]EU27'!$G$1903</f>
        <v>1458.7271120987143</v>
      </c>
      <c r="D146" s="19">
        <f t="shared" si="4"/>
        <v>0.1553247311790618</v>
      </c>
      <c r="E146" s="20">
        <f t="shared" si="5"/>
        <v>0.4908212481484754</v>
      </c>
      <c r="F146" s="1">
        <v>3</v>
      </c>
      <c r="G146" s="21"/>
      <c r="H146" s="6"/>
      <c r="I146" s="21"/>
      <c r="J146" s="22"/>
      <c r="K146" s="42"/>
      <c r="L146" s="22"/>
      <c r="M146" s="22"/>
      <c r="N146" s="22"/>
      <c r="O146" s="22"/>
      <c r="P146" s="22"/>
    </row>
    <row r="147" spans="1:16" ht="12.75">
      <c r="A147" s="16" t="str">
        <f>'[1]EU27'!$A$1863</f>
        <v>1 A 4 b </v>
      </c>
      <c r="B147" s="17" t="str">
        <f>'[1]EU27'!$C$1863</f>
        <v>1 A 4 b Residential</v>
      </c>
      <c r="C147" s="18">
        <f>'[1]EU27'!$G$1863</f>
        <v>961.6705050364337</v>
      </c>
      <c r="D147" s="19">
        <f t="shared" si="4"/>
        <v>0.10239832484001193</v>
      </c>
      <c r="E147" s="20">
        <f t="shared" si="5"/>
        <v>0.5932195729884873</v>
      </c>
      <c r="F147" s="1">
        <v>4</v>
      </c>
      <c r="G147" s="21"/>
      <c r="H147" s="6"/>
      <c r="I147" s="21"/>
      <c r="J147" s="22"/>
      <c r="K147" s="42"/>
      <c r="L147" s="22"/>
      <c r="M147" s="22"/>
      <c r="N147" s="22"/>
      <c r="O147" s="22"/>
      <c r="P147" s="22"/>
    </row>
    <row r="148" spans="1:16" ht="12.75">
      <c r="A148" s="16" t="str">
        <f>'[1]EU27'!$A$1876</f>
        <v>1 B 2 </v>
      </c>
      <c r="B148" s="17" t="str">
        <f>'[1]EU27'!$C$1876</f>
        <v>1 B 2 Oil and natural gas</v>
      </c>
      <c r="C148" s="18">
        <f>'[1]EU27'!$G$1876</f>
        <v>663.3213924360981</v>
      </c>
      <c r="D148" s="19">
        <f t="shared" si="4"/>
        <v>0.07063022008086572</v>
      </c>
      <c r="E148" s="20">
        <f t="shared" si="5"/>
        <v>0.663849793069353</v>
      </c>
      <c r="F148" s="1">
        <v>5</v>
      </c>
      <c r="G148" s="21"/>
      <c r="H148" s="6"/>
      <c r="I148" s="21"/>
      <c r="J148" s="22"/>
      <c r="K148" s="42"/>
      <c r="L148" s="22"/>
      <c r="M148" s="22"/>
      <c r="N148" s="22"/>
      <c r="O148" s="22"/>
      <c r="P148" s="22"/>
    </row>
    <row r="149" spans="1:16" ht="25.5">
      <c r="A149" s="16" t="str">
        <f>'[1]EU27'!$A$1905</f>
        <v>3 C </v>
      </c>
      <c r="B149" s="17" t="str">
        <f>'[1]EU27'!$C$1905</f>
        <v>3 C CHEMICAL PRODUCTS, MANUFACTURE AND PROCESSING</v>
      </c>
      <c r="C149" s="18">
        <f>'[1]EU27'!$G$1905</f>
        <v>432.6049835185018</v>
      </c>
      <c r="D149" s="19">
        <f t="shared" si="4"/>
        <v>0.0460636209572189</v>
      </c>
      <c r="E149" s="20">
        <f t="shared" si="5"/>
        <v>0.7099134140265719</v>
      </c>
      <c r="F149" s="1">
        <v>6</v>
      </c>
      <c r="G149" s="21"/>
      <c r="H149" s="6"/>
      <c r="J149" s="22"/>
      <c r="K149" s="42"/>
      <c r="L149" s="22"/>
      <c r="M149" s="22"/>
      <c r="N149" s="22"/>
      <c r="O149" s="22"/>
      <c r="P149" s="22"/>
    </row>
    <row r="150" spans="1:16" ht="12.75">
      <c r="A150" s="16" t="str">
        <f>'[1]EU27'!$A$1899</f>
        <v>2 D </v>
      </c>
      <c r="B150" s="17" t="str">
        <f>'[1]EU27'!$C$1899</f>
        <v>2 D OTHER  PRODUCTION (b)</v>
      </c>
      <c r="C150" s="18">
        <f>'[1]EU27'!$G$1899</f>
        <v>342.6966011116756</v>
      </c>
      <c r="D150" s="19">
        <f t="shared" si="4"/>
        <v>0.03649020917083433</v>
      </c>
      <c r="E150" s="20">
        <f t="shared" si="5"/>
        <v>0.7464036231974063</v>
      </c>
      <c r="F150" s="1">
        <v>7</v>
      </c>
      <c r="G150" s="21"/>
      <c r="H150" s="6"/>
      <c r="J150" s="22"/>
      <c r="K150" s="42"/>
      <c r="L150" s="22"/>
      <c r="M150" s="22"/>
      <c r="N150" s="22"/>
      <c r="O150" s="22"/>
      <c r="P150" s="22"/>
    </row>
    <row r="151" spans="1:16" ht="12.75">
      <c r="A151" s="28">
        <f>'[1]EU27'!$A$1929</f>
        <v>7</v>
      </c>
      <c r="B151" s="17" t="str">
        <f>'[1]EU27'!$C$1929</f>
        <v>7 OTHER</v>
      </c>
      <c r="C151" s="18">
        <f>'[1]EU27'!$G$1929</f>
        <v>311.20459999999997</v>
      </c>
      <c r="D151" s="19">
        <f t="shared" si="4"/>
        <v>0.033136952371538804</v>
      </c>
      <c r="E151" s="20">
        <f t="shared" si="5"/>
        <v>0.7795405755689451</v>
      </c>
      <c r="F151" s="1">
        <v>8</v>
      </c>
      <c r="G151" s="21"/>
      <c r="H151" s="6"/>
      <c r="I151" s="21"/>
      <c r="J151" s="22"/>
      <c r="K151" s="42"/>
      <c r="L151" s="22"/>
      <c r="M151" s="22"/>
      <c r="N151" s="22"/>
      <c r="O151" s="22"/>
      <c r="P151" s="22"/>
    </row>
    <row r="152" spans="1:16" ht="12.75">
      <c r="A152" s="23" t="str">
        <f>'[1]EU27'!$A$1921</f>
        <v>4 D 1</v>
      </c>
      <c r="B152" s="23" t="str">
        <f>'[1]EU27'!$C$1921</f>
        <v>4 D 1 Direct Soil Emission</v>
      </c>
      <c r="C152" s="18">
        <f>'[1]EU27'!$G$1921</f>
        <v>285.4912480793511</v>
      </c>
      <c r="D152" s="19">
        <f t="shared" si="4"/>
        <v>0.03039900403174191</v>
      </c>
      <c r="E152" s="20">
        <f t="shared" si="5"/>
        <v>0.809939579600687</v>
      </c>
      <c r="F152" s="1">
        <v>9</v>
      </c>
      <c r="G152" s="21"/>
      <c r="H152" s="6"/>
      <c r="I152" s="21"/>
      <c r="J152" s="22"/>
      <c r="K152" s="42"/>
      <c r="L152" s="22"/>
      <c r="M152" s="22"/>
      <c r="N152" s="22"/>
      <c r="O152" s="22"/>
      <c r="P152" s="22"/>
    </row>
    <row r="153" spans="1:16" ht="12.75">
      <c r="A153" s="16" t="str">
        <f>'[1]EU27'!$A$1907</f>
        <v>4 B </v>
      </c>
      <c r="B153" s="17" t="str">
        <f>'[1]EU27'!$C$1907</f>
        <v>4 B MANURE MANAGEMENT (c)</v>
      </c>
      <c r="C153" s="18">
        <f>'[1]EU27'!$G$1907</f>
        <v>258.58200186407026</v>
      </c>
      <c r="D153" s="19">
        <f t="shared" si="4"/>
        <v>0.027533717303365235</v>
      </c>
      <c r="E153" s="20">
        <f t="shared" si="5"/>
        <v>0.8374732969040521</v>
      </c>
      <c r="F153" s="1">
        <v>10</v>
      </c>
      <c r="G153" s="21"/>
      <c r="H153" s="6"/>
      <c r="I153" s="21"/>
      <c r="J153" s="22"/>
      <c r="K153" s="42"/>
      <c r="L153" s="22"/>
      <c r="M153" s="22"/>
      <c r="N153" s="22"/>
      <c r="O153" s="22"/>
      <c r="P153" s="22"/>
    </row>
    <row r="154" spans="1:16" ht="12.75">
      <c r="A154" s="28" t="str">
        <f>'[1]EU27'!$A$1904</f>
        <v>3 B </v>
      </c>
      <c r="B154" s="28" t="str">
        <f>'[1]EU27'!$C$1904</f>
        <v>3 B DEGREASING AND DRY CLEANING</v>
      </c>
      <c r="C154" s="18">
        <f>'[1]EU27'!$G$1904</f>
        <v>234.6584021696305</v>
      </c>
      <c r="D154" s="19">
        <f t="shared" si="4"/>
        <v>0.024986341128236684</v>
      </c>
      <c r="E154" s="20">
        <f t="shared" si="5"/>
        <v>0.8624596380322889</v>
      </c>
      <c r="F154" s="1">
        <v>11</v>
      </c>
      <c r="H154" s="6"/>
      <c r="J154" s="22"/>
      <c r="K154" s="42"/>
      <c r="L154" s="22"/>
      <c r="M154" s="22"/>
      <c r="N154" s="22"/>
      <c r="O154" s="22"/>
      <c r="P154" s="22"/>
    </row>
    <row r="155" spans="1:16" ht="12.75">
      <c r="A155" s="16" t="str">
        <f>'[1]EU27'!$A$1866</f>
        <v>1 A 4 c </v>
      </c>
      <c r="B155" s="17" t="str">
        <f>'[1]EU27'!$C$1866</f>
        <v>1 A 4 c  Agriculture / Forestry / Fishing</v>
      </c>
      <c r="C155" s="18">
        <f>'[1]EU27'!$G$1866</f>
        <v>194.24496033212378</v>
      </c>
      <c r="D155" s="19">
        <f t="shared" si="4"/>
        <v>0.020683132572388168</v>
      </c>
      <c r="E155" s="20">
        <f t="shared" si="5"/>
        <v>0.883142770604677</v>
      </c>
      <c r="F155" s="1">
        <v>12</v>
      </c>
      <c r="H155" s="6"/>
      <c r="J155" s="22"/>
      <c r="K155" s="42"/>
      <c r="L155" s="22"/>
      <c r="M155" s="22"/>
      <c r="N155" s="22"/>
      <c r="O155" s="22"/>
      <c r="P155" s="22"/>
    </row>
    <row r="156" spans="1:16" ht="12.75">
      <c r="A156" s="16" t="str">
        <f>'[1]EU27'!$A$1858</f>
        <v>1 A 3 d ii</v>
      </c>
      <c r="B156" s="17" t="str">
        <f>'[1]EU27'!$C$1858</f>
        <v>1 A 3 d ii National Navigation</v>
      </c>
      <c r="C156" s="18">
        <f>'[1]EU27'!$G$1858</f>
        <v>190.11520889076402</v>
      </c>
      <c r="D156" s="19">
        <f t="shared" si="4"/>
        <v>0.020243398144238225</v>
      </c>
      <c r="E156" s="20">
        <f t="shared" si="5"/>
        <v>0.9033861687489153</v>
      </c>
      <c r="F156" s="1">
        <v>13</v>
      </c>
      <c r="H156" s="6"/>
      <c r="J156" s="22"/>
      <c r="K156" s="42"/>
      <c r="L156" s="22"/>
      <c r="M156" s="22"/>
      <c r="N156" s="22"/>
      <c r="O156" s="22"/>
      <c r="P156" s="22"/>
    </row>
    <row r="157" spans="1:16" ht="12.75">
      <c r="A157" s="16" t="str">
        <f>'[1]EU27'!$A$1892</f>
        <v>2 B </v>
      </c>
      <c r="B157" s="17" t="str">
        <f>'[1]EU27'!$C$1892</f>
        <v>2 B CHEMICAL INDUSTRY</v>
      </c>
      <c r="C157" s="18">
        <f>'[1]EU27'!$G$1892</f>
        <v>181.45790624473338</v>
      </c>
      <c r="D157" s="19">
        <f t="shared" si="4"/>
        <v>0.01932157171414203</v>
      </c>
      <c r="E157" s="20">
        <f t="shared" si="5"/>
        <v>0.9227077404630574</v>
      </c>
      <c r="F157" s="1">
        <v>14</v>
      </c>
      <c r="H157" s="6"/>
      <c r="I157" s="21"/>
      <c r="J157" s="22"/>
      <c r="K157" s="42"/>
      <c r="L157" s="22"/>
      <c r="M157" s="22"/>
      <c r="N157" s="22"/>
      <c r="O157" s="22"/>
      <c r="P157" s="22"/>
    </row>
    <row r="158" spans="1:16" ht="12.75">
      <c r="A158" s="16" t="str">
        <f>'[1]EU27'!$A$1840</f>
        <v>1 A 2   </v>
      </c>
      <c r="B158" s="17" t="str">
        <f>'[1]EU27'!$C$1840</f>
        <v>1 A 2 Manufacturing Industries and Construction</v>
      </c>
      <c r="C158" s="18">
        <f>'[1]EU27'!$G$1840</f>
        <v>168.73094545058902</v>
      </c>
      <c r="D158" s="19">
        <f t="shared" si="4"/>
        <v>0.017966409567856265</v>
      </c>
      <c r="E158" s="20">
        <f t="shared" si="5"/>
        <v>0.9406741500309136</v>
      </c>
      <c r="F158" s="1">
        <v>15</v>
      </c>
      <c r="H158" s="6"/>
      <c r="J158" s="22"/>
      <c r="K158" s="42"/>
      <c r="L158" s="22"/>
      <c r="M158" s="22"/>
      <c r="N158" s="22"/>
      <c r="O158" s="22"/>
      <c r="P158" s="22"/>
    </row>
    <row r="159" spans="1:16" ht="12.75">
      <c r="A159" s="26" t="str">
        <f>'[1]EU27'!$A$1884</f>
        <v>2 A</v>
      </c>
      <c r="B159" s="17" t="str">
        <f>'[1]EU27'!$C$1884</f>
        <v>2 A MINERAL PRODUCTS (b)</v>
      </c>
      <c r="C159" s="18">
        <f>'[1]EU27'!$G$1884</f>
        <v>132.31598101169433</v>
      </c>
      <c r="D159" s="19">
        <f t="shared" si="4"/>
        <v>0.014088957427936312</v>
      </c>
      <c r="E159" s="20">
        <f t="shared" si="5"/>
        <v>0.95476310745885</v>
      </c>
      <c r="F159" s="1">
        <v>16</v>
      </c>
      <c r="H159" s="6"/>
      <c r="I159" s="21"/>
      <c r="J159" s="22"/>
      <c r="K159" s="42"/>
      <c r="L159" s="22"/>
      <c r="M159" s="22"/>
      <c r="N159" s="22"/>
      <c r="O159" s="22"/>
      <c r="P159" s="22"/>
    </row>
    <row r="160" spans="1:16" ht="12.75">
      <c r="A160" s="16" t="str">
        <f>'[1]EU27'!$A$1837</f>
        <v>1 A 1 a</v>
      </c>
      <c r="B160" s="17" t="str">
        <f>'[1]EU27'!$C$1837</f>
        <v>1 A 1 a Public Electricity and Heat Production</v>
      </c>
      <c r="C160" s="18">
        <f>'[1]EU27'!$G$1837</f>
        <v>78.55054923255445</v>
      </c>
      <c r="D160" s="19">
        <f t="shared" si="4"/>
        <v>0.008364033850005337</v>
      </c>
      <c r="E160" s="24">
        <f t="shared" si="5"/>
        <v>0.9631271413088554</v>
      </c>
      <c r="H160" s="6"/>
      <c r="J160" s="22"/>
      <c r="K160" s="42"/>
      <c r="L160" s="22"/>
      <c r="M160" s="22"/>
      <c r="N160" s="22"/>
      <c r="O160" s="22"/>
      <c r="P160" s="22"/>
    </row>
    <row r="161" spans="1:16" ht="12.75">
      <c r="A161" s="16" t="str">
        <f>'[1]EU27'!$A$1922</f>
        <v>4 F </v>
      </c>
      <c r="B161" s="17" t="str">
        <f>'[1]EU27'!$C$1922</f>
        <v>4 F FIELD BURNING OF AGRICULTURAL WASTES</v>
      </c>
      <c r="C161" s="18">
        <f>'[1]EU27'!$G$1922</f>
        <v>52.21709935490617</v>
      </c>
      <c r="D161" s="19">
        <f t="shared" si="4"/>
        <v>0.0055600577057776</v>
      </c>
      <c r="E161" s="24">
        <f t="shared" si="5"/>
        <v>0.968687199014633</v>
      </c>
      <c r="H161" s="6"/>
      <c r="J161" s="22"/>
      <c r="K161" s="42"/>
      <c r="L161" s="22"/>
      <c r="M161" s="22"/>
      <c r="N161" s="22"/>
      <c r="O161" s="22"/>
      <c r="P161" s="22"/>
    </row>
    <row r="162" spans="1:16" ht="12.75">
      <c r="A162" s="16" t="str">
        <f>'[1]EU27'!$A$1927</f>
        <v>6 C</v>
      </c>
      <c r="B162" s="17" t="str">
        <f>'[1]EU27'!$C$1927</f>
        <v>6 C WASTE INCINERATION (e)</v>
      </c>
      <c r="C162" s="18">
        <f>'[1]EU27'!$G$1927</f>
        <v>44.847102009712046</v>
      </c>
      <c r="D162" s="19">
        <f t="shared" si="4"/>
        <v>0.0047753030748818315</v>
      </c>
      <c r="E162" s="24">
        <f t="shared" si="5"/>
        <v>0.9734625020895148</v>
      </c>
      <c r="H162" s="6"/>
      <c r="J162" s="22"/>
      <c r="K162" s="42"/>
      <c r="L162" s="22"/>
      <c r="M162" s="22"/>
      <c r="N162" s="22"/>
      <c r="O162" s="22"/>
      <c r="P162" s="22"/>
    </row>
    <row r="163" spans="1:16" ht="12.75">
      <c r="A163" s="16" t="str">
        <f>'[1]EU27'!$A$1862</f>
        <v>1 A 4 a </v>
      </c>
      <c r="B163" s="17" t="str">
        <f>'[1]EU27'!$C$1862</f>
        <v>1 A 4 a Commercial / Institutional</v>
      </c>
      <c r="C163" s="18">
        <f>'[1]EU27'!$G$1862</f>
        <v>43.763783907020745</v>
      </c>
      <c r="D163" s="19">
        <f t="shared" si="4"/>
        <v>0.004659951758185011</v>
      </c>
      <c r="E163" s="24">
        <f t="shared" si="5"/>
        <v>0.9781224538476998</v>
      </c>
      <c r="H163" s="6"/>
      <c r="J163" s="22"/>
      <c r="K163" s="42"/>
      <c r="L163" s="22"/>
      <c r="M163" s="22"/>
      <c r="N163" s="22"/>
      <c r="O163" s="22"/>
      <c r="P163" s="22"/>
    </row>
    <row r="164" spans="1:16" ht="12.75">
      <c r="A164" s="26" t="str">
        <f>'[1]EU27'!$A$1925</f>
        <v>6 A</v>
      </c>
      <c r="B164" s="17" t="str">
        <f>'[1]EU27'!$C$1925</f>
        <v>6 A SOLID WASTE DISPOSAL ON LAND</v>
      </c>
      <c r="C164" s="18">
        <f>'[1]EU27'!$G$1925</f>
        <v>29.87101594967669</v>
      </c>
      <c r="D164" s="19">
        <f t="shared" si="4"/>
        <v>0.0031806548901073847</v>
      </c>
      <c r="E164" s="24">
        <f t="shared" si="5"/>
        <v>0.9813031087378072</v>
      </c>
      <c r="H164" s="6"/>
      <c r="J164" s="22"/>
      <c r="K164" s="42"/>
      <c r="L164" s="22"/>
      <c r="M164" s="22"/>
      <c r="N164" s="22"/>
      <c r="O164" s="22"/>
      <c r="P164" s="22"/>
    </row>
    <row r="165" spans="1:16" ht="12.75">
      <c r="A165" s="16" t="str">
        <f>'[1]EU27'!$A$1898</f>
        <v>2 C </v>
      </c>
      <c r="B165" s="16" t="str">
        <f>'[1]EU27'!$C$1898</f>
        <v>2 C METAL PRODUCTION </v>
      </c>
      <c r="C165" s="18">
        <f>'[1]EU27'!$G$1898</f>
        <v>28.950967403365027</v>
      </c>
      <c r="D165" s="19">
        <f t="shared" si="4"/>
        <v>0.0030826884562608634</v>
      </c>
      <c r="E165" s="24">
        <f t="shared" si="5"/>
        <v>0.9843857971940682</v>
      </c>
      <c r="H165" s="6"/>
      <c r="J165" s="22"/>
      <c r="K165" s="42"/>
      <c r="L165" s="22"/>
      <c r="M165" s="22"/>
      <c r="N165" s="22"/>
      <c r="O165" s="22"/>
      <c r="P165" s="22"/>
    </row>
    <row r="166" spans="1:16" ht="12.75">
      <c r="A166" s="16" t="str">
        <f>'[1]EU27'!$A$1859</f>
        <v>1 A 3 e </v>
      </c>
      <c r="B166" s="17" t="str">
        <f>'[1]EU27'!$C$1859</f>
        <v>1 A 3 e Other (Please specify in a covering note)</v>
      </c>
      <c r="C166" s="18">
        <f>'[1]EU27'!$G$1859</f>
        <v>28.481075979316138</v>
      </c>
      <c r="D166" s="19">
        <f t="shared" si="4"/>
        <v>0.003032654588707162</v>
      </c>
      <c r="E166" s="24">
        <f t="shared" si="5"/>
        <v>0.9874184517827753</v>
      </c>
      <c r="H166" s="6"/>
      <c r="J166" s="22"/>
      <c r="K166" s="42"/>
      <c r="L166" s="22"/>
      <c r="M166" s="22"/>
      <c r="N166" s="22"/>
      <c r="O166" s="22"/>
      <c r="P166" s="22"/>
    </row>
    <row r="167" spans="1:16" ht="12.75">
      <c r="A167" s="16" t="str">
        <f>'[1]EU27'!$A$1928</f>
        <v>6 D</v>
      </c>
      <c r="B167" s="17" t="str">
        <f>'[1]EU27'!$C$1928</f>
        <v>6 D OTHER WASTE (f)</v>
      </c>
      <c r="C167" s="18">
        <f>'[1]EU27'!$G$1928</f>
        <v>24.25709034722275</v>
      </c>
      <c r="D167" s="19">
        <f t="shared" si="4"/>
        <v>0.0025828861382769857</v>
      </c>
      <c r="E167" s="24">
        <f t="shared" si="5"/>
        <v>0.9900013379210523</v>
      </c>
      <c r="H167" s="6"/>
      <c r="J167" s="22"/>
      <c r="K167" s="42"/>
      <c r="L167" s="22"/>
      <c r="M167" s="22"/>
      <c r="N167" s="22"/>
      <c r="O167" s="22"/>
      <c r="P167" s="22"/>
    </row>
    <row r="168" spans="1:16" ht="12.75">
      <c r="A168" s="16" t="str">
        <f>'[1]EU27'!$A$1872</f>
        <v>1B1</v>
      </c>
      <c r="B168" s="17" t="str">
        <f>'[1]EU27'!$C$1872</f>
        <v>1B1 Fugitive Emissions from Solid Fuels</v>
      </c>
      <c r="C168" s="18">
        <f>'[1]EU27'!$G$1872</f>
        <v>22.377636935517714</v>
      </c>
      <c r="D168" s="19">
        <f t="shared" si="4"/>
        <v>0.0023827626240738027</v>
      </c>
      <c r="E168" s="24">
        <f t="shared" si="5"/>
        <v>0.992384100545126</v>
      </c>
      <c r="H168" s="6"/>
      <c r="J168" s="22"/>
      <c r="K168" s="42"/>
      <c r="L168" s="22"/>
      <c r="M168" s="22"/>
      <c r="N168" s="22"/>
      <c r="O168" s="22"/>
      <c r="P168" s="22"/>
    </row>
    <row r="169" spans="1:16" ht="12.75">
      <c r="A169" s="16" t="str">
        <f>'[1]EU27'!$A$1902</f>
        <v>2 G </v>
      </c>
      <c r="B169" s="17" t="str">
        <f>'[1]EU27'!$C$1902</f>
        <v>2 G OTHER (Please specify in a covering note)</v>
      </c>
      <c r="C169" s="18">
        <f>'[1]EU27'!$G$1902</f>
        <v>17.3581007047695</v>
      </c>
      <c r="D169" s="19">
        <f t="shared" si="4"/>
        <v>0.0018482842358831498</v>
      </c>
      <c r="E169" s="24">
        <f t="shared" si="5"/>
        <v>0.9942323847810092</v>
      </c>
      <c r="H169" s="6"/>
      <c r="J169" s="22"/>
      <c r="K169" s="42"/>
      <c r="L169" s="22"/>
      <c r="M169" s="22"/>
      <c r="N169" s="22"/>
      <c r="O169" s="22"/>
      <c r="P169" s="22"/>
    </row>
    <row r="170" spans="1:16" ht="12.75">
      <c r="A170" s="16" t="str">
        <f>'[1]EU27'!$A$1857</f>
        <v>1 A 3 c </v>
      </c>
      <c r="B170" s="17" t="str">
        <f>'[1]EU27'!$C$1857</f>
        <v>1 A 3 c Railways</v>
      </c>
      <c r="C170" s="18">
        <f>'[1]EU27'!$G$1857</f>
        <v>14.0218893239506</v>
      </c>
      <c r="D170" s="19">
        <f t="shared" si="4"/>
        <v>0.0014930456641281638</v>
      </c>
      <c r="E170" s="24">
        <f t="shared" si="5"/>
        <v>0.9957254304451373</v>
      </c>
      <c r="H170" s="6"/>
      <c r="J170" s="22"/>
      <c r="K170" s="42"/>
      <c r="L170" s="22"/>
      <c r="M170" s="22"/>
      <c r="N170" s="22"/>
      <c r="O170" s="22"/>
      <c r="P170" s="22"/>
    </row>
    <row r="171" spans="1:16" ht="12.75">
      <c r="A171" s="16" t="str">
        <f>'[1]EU27'!$A$1871</f>
        <v>1 A 5 b </v>
      </c>
      <c r="B171" s="17" t="str">
        <f>'[1]EU27'!$C$1871</f>
        <v>1 A 5 b Other, Mobile (Including military)</v>
      </c>
      <c r="C171" s="18">
        <f>'[1]EU27'!$G$1871</f>
        <v>7.914704479715787</v>
      </c>
      <c r="D171" s="19">
        <f t="shared" si="4"/>
        <v>0.0008427548480297106</v>
      </c>
      <c r="E171" s="24">
        <f t="shared" si="5"/>
        <v>0.996568185293167</v>
      </c>
      <c r="H171" s="6"/>
      <c r="J171" s="22"/>
      <c r="K171" s="42"/>
      <c r="L171" s="22"/>
      <c r="M171" s="22"/>
      <c r="N171" s="22"/>
      <c r="O171" s="22"/>
      <c r="P171" s="22"/>
    </row>
    <row r="172" spans="1:16" ht="25.5">
      <c r="A172" s="16" t="str">
        <f>'[1]EU27'!$A$1839</f>
        <v>1 A 1 c</v>
      </c>
      <c r="B172" s="17" t="str">
        <f>'[1]EU27'!$C$1839</f>
        <v>1 A 1 c Manufacture of Solid Fuels and Other Energy Industries</v>
      </c>
      <c r="C172" s="18">
        <f>'[1]EU27'!$G$1839</f>
        <v>7.580374196872343</v>
      </c>
      <c r="D172" s="19">
        <f t="shared" si="4"/>
        <v>0.0008071554813784905</v>
      </c>
      <c r="E172" s="24">
        <f t="shared" si="5"/>
        <v>0.9973753407745455</v>
      </c>
      <c r="H172" s="6"/>
      <c r="J172" s="22"/>
      <c r="K172" s="42"/>
      <c r="L172" s="22"/>
      <c r="M172" s="22"/>
      <c r="N172" s="22"/>
      <c r="O172" s="22"/>
      <c r="P172" s="22"/>
    </row>
    <row r="173" spans="1:16" ht="12.75">
      <c r="A173" s="16" t="str">
        <f>'[1]EU27'!$A$1847</f>
        <v>1 A 3 a ii (i)</v>
      </c>
      <c r="B173" s="17" t="str">
        <f>'[1]EU27'!$C$1847</f>
        <v>1 A 3 a ii (i) Civil Aviation (Domestic, LTO)</v>
      </c>
      <c r="C173" s="18">
        <f>'[1]EU27'!$G$1847</f>
        <v>7.212978317432591</v>
      </c>
      <c r="D173" s="19">
        <f t="shared" si="4"/>
        <v>0.0007680353020543588</v>
      </c>
      <c r="E173" s="24">
        <f t="shared" si="5"/>
        <v>0.9981433760765999</v>
      </c>
      <c r="H173" s="6"/>
      <c r="J173" s="22"/>
      <c r="K173" s="42"/>
      <c r="L173" s="22"/>
      <c r="M173" s="22"/>
      <c r="N173" s="22"/>
      <c r="O173" s="22"/>
      <c r="P173" s="22"/>
    </row>
    <row r="174" spans="1:16" ht="12.75">
      <c r="A174" s="16" t="str">
        <f>'[1]EU27'!$A$1838</f>
        <v>1 A 1 b</v>
      </c>
      <c r="B174" s="17" t="str">
        <f>'[1]EU27'!$C$1838</f>
        <v>1 A 1 b Petroleum refining</v>
      </c>
      <c r="C174" s="18">
        <f>'[1]EU27'!$G$1838</f>
        <v>6.005037201727028</v>
      </c>
      <c r="D174" s="19">
        <f t="shared" si="4"/>
        <v>0.0006394141723578225</v>
      </c>
      <c r="E174" s="24">
        <f t="shared" si="5"/>
        <v>0.9987827902489577</v>
      </c>
      <c r="H174" s="6"/>
      <c r="J174" s="22"/>
      <c r="K174" s="42"/>
      <c r="L174" s="22"/>
      <c r="M174" s="22"/>
      <c r="N174" s="22"/>
      <c r="O174" s="22"/>
      <c r="P174" s="22"/>
    </row>
    <row r="175" spans="1:16" ht="12.75">
      <c r="A175" s="16" t="str">
        <f>'[1]EU27'!$A$1926</f>
        <v>6 B </v>
      </c>
      <c r="B175" s="17" t="str">
        <f>'[1]EU27'!$C$1926</f>
        <v>6 B WASTE-WATER HANDLING</v>
      </c>
      <c r="C175" s="18">
        <f>'[1]EU27'!$G$1926</f>
        <v>3.830191854676532</v>
      </c>
      <c r="D175" s="19">
        <f t="shared" si="4"/>
        <v>0.00040783743255167864</v>
      </c>
      <c r="E175" s="24">
        <f t="shared" si="5"/>
        <v>0.9991906276815093</v>
      </c>
      <c r="H175" s="6"/>
      <c r="J175" s="22"/>
      <c r="K175" s="42"/>
      <c r="L175" s="22"/>
      <c r="M175" s="22"/>
      <c r="N175" s="22"/>
      <c r="O175" s="22"/>
      <c r="P175" s="22"/>
    </row>
    <row r="176" spans="1:16" ht="12.75">
      <c r="A176" s="16" t="str">
        <f>'[1]EU27'!$A$1848</f>
        <v>1 A 3 a ii (ii)</v>
      </c>
      <c r="B176" s="17" t="str">
        <f>'[1]EU27'!$C$1848</f>
        <v>1 A 3 a ii (ii) Civil Aviation (Domestic, Cruise)</v>
      </c>
      <c r="C176" s="18">
        <f>'[1]EU27'!$G$1848</f>
        <v>2.7421053726499904</v>
      </c>
      <c r="D176" s="19">
        <f t="shared" si="4"/>
        <v>0.00029197838056135226</v>
      </c>
      <c r="E176" s="24">
        <f t="shared" si="5"/>
        <v>0.9994826060620707</v>
      </c>
      <c r="J176" s="22"/>
      <c r="K176" s="42"/>
      <c r="L176" s="22"/>
      <c r="M176" s="22"/>
      <c r="N176" s="22"/>
      <c r="O176" s="22"/>
      <c r="P176" s="22"/>
    </row>
    <row r="177" spans="1:16" ht="12.75">
      <c r="A177" s="16" t="str">
        <f>'[1]EU27'!$A$1923</f>
        <v>4 G </v>
      </c>
      <c r="B177" s="17" t="str">
        <f>'[1]EU27'!$C$1923</f>
        <v>4 G OTHER (d)</v>
      </c>
      <c r="C177" s="18">
        <f>'[1]EU27'!$G$1923</f>
        <v>0.59938497</v>
      </c>
      <c r="D177" s="19">
        <f t="shared" si="4"/>
        <v>6.382229312518587E-05</v>
      </c>
      <c r="E177" s="24">
        <f t="shared" si="5"/>
        <v>0.9995464283551959</v>
      </c>
      <c r="J177" s="22"/>
      <c r="K177" s="42"/>
      <c r="L177" s="22"/>
      <c r="M177" s="22"/>
      <c r="N177" s="22"/>
      <c r="O177" s="22"/>
      <c r="P177" s="22"/>
    </row>
    <row r="178" spans="1:16" ht="12.75">
      <c r="A178" s="16" t="str">
        <f>'[1]EU27'!$A$1870</f>
        <v>1 A 5 a </v>
      </c>
      <c r="B178" s="17" t="str">
        <f>'[1]EU27'!$C$1870</f>
        <v>1 A 5 a Other, Stationary (including Military)</v>
      </c>
      <c r="C178" s="18">
        <f>'[1]EU27'!$G$1870</f>
        <v>0.5239002364159632</v>
      </c>
      <c r="D178" s="19">
        <f t="shared" si="4"/>
        <v>5.578470620792139E-05</v>
      </c>
      <c r="E178" s="24">
        <f t="shared" si="5"/>
        <v>0.9996022130614038</v>
      </c>
      <c r="J178" s="22"/>
      <c r="K178" s="42"/>
      <c r="L178" s="22"/>
      <c r="M178" s="22"/>
      <c r="N178" s="22"/>
      <c r="O178" s="22"/>
      <c r="P178" s="22"/>
    </row>
    <row r="179" spans="1:16" ht="12.75">
      <c r="A179" s="16" t="str">
        <f>'[1]EU27'!$A$1920</f>
        <v>4 C </v>
      </c>
      <c r="B179" s="17" t="str">
        <f>'[1]EU27'!$C$1920</f>
        <v>4 C RICE CULTIVATION</v>
      </c>
      <c r="C179" s="52">
        <f>'[1]EU27'!$G$1920</f>
        <v>0</v>
      </c>
      <c r="D179" s="19">
        <f t="shared" si="4"/>
        <v>0</v>
      </c>
      <c r="E179" s="24">
        <f t="shared" si="5"/>
        <v>0.9996022130614038</v>
      </c>
      <c r="J179" s="22"/>
      <c r="K179" s="42"/>
      <c r="L179" s="22"/>
      <c r="M179" s="22"/>
      <c r="N179" s="22"/>
      <c r="O179" s="22"/>
      <c r="P179" s="22"/>
    </row>
    <row r="180" spans="1:5" ht="12.75">
      <c r="A180" s="16" t="str">
        <f>'[1]EU27'!$A$1924</f>
        <v>5 B</v>
      </c>
      <c r="B180" s="17" t="str">
        <f>'[1]EU27'!$C$1924</f>
        <v>5 B FOREST AND GRASSLAND CONVERSION</v>
      </c>
      <c r="C180" s="52">
        <f>'[1]EU27'!$G$1924</f>
        <v>0</v>
      </c>
      <c r="D180" s="19">
        <f t="shared" si="4"/>
        <v>0</v>
      </c>
      <c r="E180" s="24">
        <f t="shared" si="5"/>
        <v>0.9996022130614038</v>
      </c>
    </row>
    <row r="181" spans="1:5" ht="12.75">
      <c r="A181" s="30" t="str">
        <f>'[1]EU27'!$A$1930</f>
        <v>NATIONAL TOTAL</v>
      </c>
      <c r="B181" s="30" t="str">
        <f>'[1]EU27'!$C$1930</f>
        <v>National Total for the entire territory (2002 Guidelines)</v>
      </c>
      <c r="C181" s="31">
        <f>'[1]EU27'!$G$1930</f>
        <v>9391.467160609867</v>
      </c>
      <c r="D181" s="32">
        <f>SUM(D144:D180)</f>
        <v>0.9996022130614038</v>
      </c>
      <c r="E181" s="47"/>
    </row>
    <row r="182" spans="1:5" ht="13.5" thickBot="1">
      <c r="A182" s="34"/>
      <c r="B182" s="9"/>
      <c r="C182" s="53"/>
      <c r="D182" s="54"/>
      <c r="E182" s="55"/>
    </row>
    <row r="183" spans="2:4" ht="12.75">
      <c r="B183" s="37"/>
      <c r="C183" s="38"/>
      <c r="D183" s="39"/>
    </row>
    <row r="184" spans="1:16" ht="12.75" customHeight="1">
      <c r="A184" s="13"/>
      <c r="B184" s="246" t="s">
        <v>9</v>
      </c>
      <c r="C184" s="246" t="s">
        <v>16</v>
      </c>
      <c r="D184" s="236" t="s">
        <v>11</v>
      </c>
      <c r="E184" s="236" t="s">
        <v>12</v>
      </c>
      <c r="H184" s="6"/>
      <c r="I184" s="21"/>
      <c r="J184" s="22"/>
      <c r="K184" s="42"/>
      <c r="L184" s="22"/>
      <c r="M184" s="22"/>
      <c r="N184" s="22"/>
      <c r="O184" s="22"/>
      <c r="P184" s="22"/>
    </row>
    <row r="185" spans="1:16" ht="12.75">
      <c r="A185" s="14"/>
      <c r="B185" s="247"/>
      <c r="C185" s="247"/>
      <c r="D185" s="237"/>
      <c r="E185" s="237"/>
      <c r="G185" s="6"/>
      <c r="H185" s="6"/>
      <c r="J185" s="22"/>
      <c r="K185" s="42"/>
      <c r="L185" s="22"/>
      <c r="M185" s="22"/>
      <c r="N185" s="22"/>
      <c r="O185" s="22"/>
      <c r="P185" s="22"/>
    </row>
    <row r="186" spans="1:16" ht="12.75">
      <c r="A186" s="15"/>
      <c r="B186" s="248"/>
      <c r="C186" s="248"/>
      <c r="D186" s="237"/>
      <c r="E186" s="237" t="s">
        <v>13</v>
      </c>
      <c r="G186" s="6"/>
      <c r="H186" s="6"/>
      <c r="I186" s="21"/>
      <c r="J186" s="22"/>
      <c r="K186" s="42"/>
      <c r="L186" s="22"/>
      <c r="M186" s="22"/>
      <c r="N186" s="22"/>
      <c r="O186" s="22"/>
      <c r="P186" s="22"/>
    </row>
    <row r="187" spans="1:16" ht="12.75">
      <c r="A187" s="16" t="str">
        <f>'[1]EU27'!$A$1837</f>
        <v>1 A 1 a</v>
      </c>
      <c r="B187" s="17" t="str">
        <f>'[1]EU27'!$C$1837</f>
        <v>1 A 1 a Public Electricity and Heat Production</v>
      </c>
      <c r="C187" s="18">
        <f>'[1]EU27'!$H$1837</f>
        <v>4636.825128943265</v>
      </c>
      <c r="D187" s="19">
        <f aca="true" t="shared" si="6" ref="D187:D220">C187/$C$224</f>
        <v>0.5835503016923519</v>
      </c>
      <c r="E187" s="20">
        <f>D187</f>
        <v>0.5835503016923519</v>
      </c>
      <c r="F187" s="1">
        <v>1</v>
      </c>
      <c r="G187" s="6"/>
      <c r="H187" s="6"/>
      <c r="I187" s="21"/>
      <c r="J187" s="22"/>
      <c r="K187" s="42"/>
      <c r="L187" s="22"/>
      <c r="M187" s="22"/>
      <c r="N187" s="22"/>
      <c r="O187" s="22"/>
      <c r="P187" s="22"/>
    </row>
    <row r="188" spans="1:16" ht="12.75">
      <c r="A188" s="16" t="str">
        <f>'[1]EU27'!$A$1840</f>
        <v>1 A 2   </v>
      </c>
      <c r="B188" s="17" t="str">
        <f>'[1]EU27'!$C$1840</f>
        <v>1 A 2 Manufacturing Industries and Construction</v>
      </c>
      <c r="C188" s="18">
        <f>'[1]EU27'!$H$1840</f>
        <v>1132.6836667173948</v>
      </c>
      <c r="D188" s="19">
        <f t="shared" si="6"/>
        <v>0.14254967074541636</v>
      </c>
      <c r="E188" s="20">
        <f aca="true" t="shared" si="7" ref="E188:E223">E187+D188</f>
        <v>0.7260999724377682</v>
      </c>
      <c r="F188" s="1">
        <v>2</v>
      </c>
      <c r="G188" s="6"/>
      <c r="H188" s="6"/>
      <c r="I188" s="21"/>
      <c r="J188" s="22"/>
      <c r="K188" s="42"/>
      <c r="L188" s="22"/>
      <c r="M188" s="22"/>
      <c r="N188" s="22"/>
      <c r="O188" s="22"/>
      <c r="P188" s="22"/>
    </row>
    <row r="189" spans="1:16" ht="12.75">
      <c r="A189" s="16" t="str">
        <f>'[1]EU27'!$A$1863</f>
        <v>1 A 4 b </v>
      </c>
      <c r="B189" s="17" t="str">
        <f>'[1]EU27'!$C$1863</f>
        <v>1 A 4 b Residential</v>
      </c>
      <c r="C189" s="18">
        <f>'[1]EU27'!$H$1863</f>
        <v>502.43128648850893</v>
      </c>
      <c r="D189" s="19">
        <f t="shared" si="6"/>
        <v>0.06323161229003799</v>
      </c>
      <c r="E189" s="20">
        <f t="shared" si="7"/>
        <v>0.7893315847278062</v>
      </c>
      <c r="F189" s="1">
        <v>3</v>
      </c>
      <c r="G189" s="6"/>
      <c r="H189" s="6"/>
      <c r="I189" s="21"/>
      <c r="J189" s="22"/>
      <c r="K189" s="42"/>
      <c r="L189" s="22"/>
      <c r="M189" s="22"/>
      <c r="N189" s="22"/>
      <c r="O189" s="22"/>
      <c r="P189" s="22"/>
    </row>
    <row r="190" spans="1:16" ht="12.75">
      <c r="A190" s="16" t="str">
        <f>'[1]EU27'!$A$1838</f>
        <v>1 A 1 b</v>
      </c>
      <c r="B190" s="17" t="str">
        <f>'[1]EU27'!$C$1838</f>
        <v>1 A 1 b Petroleum refining</v>
      </c>
      <c r="C190" s="18">
        <f>'[1]EU27'!$H$1838</f>
        <v>502.0512415285017</v>
      </c>
      <c r="D190" s="19">
        <f t="shared" si="6"/>
        <v>0.06318378315158621</v>
      </c>
      <c r="E190" s="20">
        <f t="shared" si="7"/>
        <v>0.8525153678793924</v>
      </c>
      <c r="F190" s="1">
        <v>4</v>
      </c>
      <c r="G190" s="6"/>
      <c r="H190" s="6"/>
      <c r="I190" s="21"/>
      <c r="J190" s="22"/>
      <c r="K190" s="42"/>
      <c r="L190" s="22"/>
      <c r="M190" s="22"/>
      <c r="N190" s="22"/>
      <c r="O190" s="22"/>
      <c r="P190" s="22"/>
    </row>
    <row r="191" spans="1:16" ht="12.75">
      <c r="A191" s="16" t="str">
        <f>'[1]EU27'!$A$1876</f>
        <v>1 B 2 </v>
      </c>
      <c r="B191" s="17" t="str">
        <f>'[1]EU27'!$C$1876</f>
        <v>1 B 2 Oil and natural gas</v>
      </c>
      <c r="C191" s="18">
        <f>'[1]EU27'!$H$1876</f>
        <v>213.2526046567062</v>
      </c>
      <c r="D191" s="19">
        <f t="shared" si="6"/>
        <v>0.02683810976767665</v>
      </c>
      <c r="E191" s="20">
        <f t="shared" si="7"/>
        <v>0.8793534776470691</v>
      </c>
      <c r="F191" s="1">
        <v>5</v>
      </c>
      <c r="G191" s="6"/>
      <c r="H191" s="6"/>
      <c r="J191" s="22"/>
      <c r="K191" s="42"/>
      <c r="L191" s="22"/>
      <c r="M191" s="22"/>
      <c r="N191" s="22"/>
      <c r="O191" s="22"/>
      <c r="P191" s="22"/>
    </row>
    <row r="192" spans="1:16" ht="12.75">
      <c r="A192" s="16" t="str">
        <f>'[1]EU27'!$A$1858</f>
        <v>1 A 3 d ii</v>
      </c>
      <c r="B192" s="17" t="str">
        <f>'[1]EU27'!$C$1858</f>
        <v>1 A 3 d ii National Navigation</v>
      </c>
      <c r="C192" s="18">
        <f>'[1]EU27'!$H$1858</f>
        <v>192.41928272989816</v>
      </c>
      <c r="D192" s="19">
        <f t="shared" si="6"/>
        <v>0.024216209877651385</v>
      </c>
      <c r="E192" s="20">
        <f t="shared" si="7"/>
        <v>0.9035696875247204</v>
      </c>
      <c r="F192" s="1">
        <v>6</v>
      </c>
      <c r="G192" s="6"/>
      <c r="H192" s="6"/>
      <c r="J192" s="22"/>
      <c r="K192" s="42"/>
      <c r="L192" s="22"/>
      <c r="M192" s="22"/>
      <c r="N192" s="22"/>
      <c r="O192" s="22"/>
      <c r="P192" s="22"/>
    </row>
    <row r="193" spans="1:16" ht="12.75">
      <c r="A193" s="16" t="str">
        <f>'[1]EU27'!$A$1862</f>
        <v>1 A 4 a </v>
      </c>
      <c r="B193" s="17" t="str">
        <f>'[1]EU27'!$C$1862</f>
        <v>1 A 4 a Commercial / Institutional</v>
      </c>
      <c r="C193" s="18">
        <f>'[1]EU27'!$H$1862</f>
        <v>117.3943419198747</v>
      </c>
      <c r="D193" s="19">
        <f t="shared" si="6"/>
        <v>0.014774226273210879</v>
      </c>
      <c r="E193" s="20">
        <f t="shared" si="7"/>
        <v>0.9183439137979313</v>
      </c>
      <c r="F193" s="1">
        <v>7</v>
      </c>
      <c r="G193" s="6"/>
      <c r="H193" s="6"/>
      <c r="I193" s="21"/>
      <c r="J193" s="22"/>
      <c r="K193" s="42"/>
      <c r="L193" s="22"/>
      <c r="M193" s="22"/>
      <c r="N193" s="22"/>
      <c r="O193" s="22"/>
      <c r="P193" s="22"/>
    </row>
    <row r="194" spans="1:16" ht="12.75">
      <c r="A194" s="16" t="str">
        <f>'[1]EU27'!$A$1892</f>
        <v>2 B </v>
      </c>
      <c r="B194" s="17" t="str">
        <f>'[1]EU27'!$C$1892</f>
        <v>2 B CHEMICAL INDUSTRY</v>
      </c>
      <c r="C194" s="18">
        <f>'[1]EU27'!$H$1892</f>
        <v>104.92184148249606</v>
      </c>
      <c r="D194" s="19">
        <f t="shared" si="6"/>
        <v>0.01320454633258542</v>
      </c>
      <c r="E194" s="20">
        <f t="shared" si="7"/>
        <v>0.9315484601305167</v>
      </c>
      <c r="F194" s="1">
        <v>8</v>
      </c>
      <c r="G194" s="6"/>
      <c r="H194" s="6"/>
      <c r="I194" s="21"/>
      <c r="J194" s="22"/>
      <c r="K194" s="42"/>
      <c r="L194" s="22"/>
      <c r="M194" s="22"/>
      <c r="N194" s="22"/>
      <c r="O194" s="22"/>
      <c r="P194" s="22"/>
    </row>
    <row r="195" spans="1:16" ht="12.75">
      <c r="A195" s="16" t="str">
        <f>'[1]EU27'!$A$1898</f>
        <v>2 C </v>
      </c>
      <c r="B195" s="16" t="str">
        <f>'[1]EU27'!$C$1898</f>
        <v>2 C METAL PRODUCTION </v>
      </c>
      <c r="C195" s="18">
        <f>'[1]EU27'!$H$1898</f>
        <v>98.34515116382428</v>
      </c>
      <c r="D195" s="19">
        <f t="shared" si="6"/>
        <v>0.012376861545500786</v>
      </c>
      <c r="E195" s="20">
        <f t="shared" si="7"/>
        <v>0.9439253216760175</v>
      </c>
      <c r="F195" s="1">
        <v>9</v>
      </c>
      <c r="G195" s="6"/>
      <c r="H195" s="6"/>
      <c r="I195" s="21"/>
      <c r="J195" s="22"/>
      <c r="K195" s="42"/>
      <c r="L195" s="22"/>
      <c r="M195" s="22"/>
      <c r="N195" s="22"/>
      <c r="O195" s="22"/>
      <c r="P195" s="22"/>
    </row>
    <row r="196" spans="1:16" ht="25.5">
      <c r="A196" s="16" t="str">
        <f>'[1]EU27'!$A$1839</f>
        <v>1 A 1 c</v>
      </c>
      <c r="B196" s="17" t="str">
        <f>'[1]EU27'!$C$1839</f>
        <v>1 A 1 c Manufacture of Solid Fuels and Other Energy Industries</v>
      </c>
      <c r="C196" s="18">
        <f>'[1]EU27'!$H$1839</f>
        <v>97.9604457170195</v>
      </c>
      <c r="D196" s="19">
        <f t="shared" si="6"/>
        <v>0.012328445878896428</v>
      </c>
      <c r="E196" s="20">
        <f t="shared" si="7"/>
        <v>0.956253767554914</v>
      </c>
      <c r="F196" s="1">
        <v>10</v>
      </c>
      <c r="G196" s="6"/>
      <c r="H196" s="6"/>
      <c r="J196" s="22"/>
      <c r="K196" s="42"/>
      <c r="L196" s="22"/>
      <c r="M196" s="22"/>
      <c r="N196" s="22"/>
      <c r="O196" s="22"/>
      <c r="P196" s="22"/>
    </row>
    <row r="197" spans="1:16" ht="15.75" customHeight="1">
      <c r="A197" s="16" t="str">
        <f>'[1]EU27'!$A$1866</f>
        <v>1 A 4 c </v>
      </c>
      <c r="B197" s="17" t="str">
        <f>'[1]EU27'!$C$1866</f>
        <v>1 A 4 c  Agriculture / Forestry / Fishing</v>
      </c>
      <c r="C197" s="18">
        <f>'[1]EU27'!$H$1866</f>
        <v>94.76874147834553</v>
      </c>
      <c r="D197" s="19">
        <f t="shared" si="6"/>
        <v>0.011926765867337439</v>
      </c>
      <c r="E197" s="24">
        <f t="shared" si="7"/>
        <v>0.9681805334222514</v>
      </c>
      <c r="G197" s="6"/>
      <c r="H197" s="6"/>
      <c r="J197" s="22"/>
      <c r="K197" s="42"/>
      <c r="L197" s="22"/>
      <c r="M197" s="22"/>
      <c r="N197" s="22"/>
      <c r="O197" s="22"/>
      <c r="P197" s="22"/>
    </row>
    <row r="198" spans="1:16" ht="12.75">
      <c r="A198" s="26" t="str">
        <f>'[1]EU27'!$A$1884</f>
        <v>2 A</v>
      </c>
      <c r="B198" s="17" t="str">
        <f>'[1]EU27'!$C$1884</f>
        <v>2 A MINERAL PRODUCTS (b)</v>
      </c>
      <c r="C198" s="18">
        <f>'[1]EU27'!$H$1884</f>
        <v>83.06034728232268</v>
      </c>
      <c r="D198" s="19">
        <f t="shared" si="6"/>
        <v>0.010453249662731458</v>
      </c>
      <c r="E198" s="24">
        <f t="shared" si="7"/>
        <v>0.9786337830849828</v>
      </c>
      <c r="G198" s="6"/>
      <c r="H198" s="6"/>
      <c r="J198" s="22"/>
      <c r="K198" s="42"/>
      <c r="L198" s="22"/>
      <c r="M198" s="22"/>
      <c r="N198" s="22"/>
      <c r="O198" s="22"/>
      <c r="P198" s="22"/>
    </row>
    <row r="199" spans="1:16" ht="12.75">
      <c r="A199" s="16" t="str">
        <f>'[1]EU27'!$A$1899</f>
        <v>2 D </v>
      </c>
      <c r="B199" s="17" t="str">
        <f>'[1]EU27'!$C$1899</f>
        <v>2 D OTHER  PRODUCTION (b)</v>
      </c>
      <c r="C199" s="18">
        <f>'[1]EU27'!$H$1899</f>
        <v>43.088266315995995</v>
      </c>
      <c r="D199" s="19">
        <f t="shared" si="6"/>
        <v>0.005422712763340773</v>
      </c>
      <c r="E199" s="24">
        <f t="shared" si="7"/>
        <v>0.9840564958483236</v>
      </c>
      <c r="G199" s="6"/>
      <c r="H199" s="6"/>
      <c r="I199" s="21"/>
      <c r="J199" s="22"/>
      <c r="K199" s="42"/>
      <c r="L199" s="22"/>
      <c r="M199" s="22"/>
      <c r="N199" s="22"/>
      <c r="O199" s="22"/>
      <c r="P199" s="22"/>
    </row>
    <row r="200" spans="1:16" ht="12.75">
      <c r="A200" s="16" t="str">
        <f>'[1]EU27'!$A$1859</f>
        <v>1 A 3 e </v>
      </c>
      <c r="B200" s="17" t="str">
        <f>'[1]EU27'!$C$1859</f>
        <v>1 A 3 e Other (Please specify in a covering note)</v>
      </c>
      <c r="C200" s="18">
        <f>'[1]EU27'!$H$1859</f>
        <v>34.74596781087292</v>
      </c>
      <c r="D200" s="19">
        <f t="shared" si="6"/>
        <v>0.0043728239549220525</v>
      </c>
      <c r="E200" s="24">
        <f t="shared" si="7"/>
        <v>0.9884293198032456</v>
      </c>
      <c r="G200" s="6"/>
      <c r="H200" s="6"/>
      <c r="J200" s="22"/>
      <c r="K200" s="42"/>
      <c r="L200" s="22"/>
      <c r="M200" s="22"/>
      <c r="N200" s="22"/>
      <c r="O200" s="22"/>
      <c r="P200" s="22"/>
    </row>
    <row r="201" spans="1:16" ht="12.75">
      <c r="A201" s="16" t="str">
        <f>'[1]EU27'!$A$1849</f>
        <v>1 A 3 b </v>
      </c>
      <c r="B201" s="17" t="str">
        <f>'[1]EU27'!$C$1849</f>
        <v>1 A 3 b Road Transportation</v>
      </c>
      <c r="C201" s="18">
        <f>'[1]EU27'!$H$1849</f>
        <v>31.54562685709702</v>
      </c>
      <c r="D201" s="19">
        <f t="shared" si="6"/>
        <v>0.0039700570018539015</v>
      </c>
      <c r="E201" s="24">
        <f t="shared" si="7"/>
        <v>0.9923993768050995</v>
      </c>
      <c r="G201" s="6"/>
      <c r="H201" s="6"/>
      <c r="I201" s="21"/>
      <c r="J201" s="22"/>
      <c r="K201" s="42"/>
      <c r="L201" s="22"/>
      <c r="M201" s="22"/>
      <c r="N201" s="22"/>
      <c r="O201" s="22"/>
      <c r="P201" s="22"/>
    </row>
    <row r="202" spans="1:16" ht="12.75">
      <c r="A202" s="16" t="str">
        <f>'[1]EU27'!$A$1872</f>
        <v>1B1</v>
      </c>
      <c r="B202" s="17" t="str">
        <f>'[1]EU27'!$C$1872</f>
        <v>1B1 Fugitive Emissions from Solid Fuels</v>
      </c>
      <c r="C202" s="18">
        <f>'[1]EU27'!$H$1872</f>
        <v>8.405687288935496</v>
      </c>
      <c r="D202" s="19">
        <f t="shared" si="6"/>
        <v>0.0010578663669612578</v>
      </c>
      <c r="E202" s="24">
        <f t="shared" si="7"/>
        <v>0.9934572431720607</v>
      </c>
      <c r="G202" s="6"/>
      <c r="H202" s="6"/>
      <c r="J202" s="22"/>
      <c r="K202" s="42"/>
      <c r="L202" s="22"/>
      <c r="M202" s="22"/>
      <c r="N202" s="22"/>
      <c r="O202" s="22"/>
      <c r="P202" s="22"/>
    </row>
    <row r="203" spans="1:16" ht="12.75">
      <c r="A203" s="16" t="str">
        <f>'[1]EU27'!$A$1857</f>
        <v>1 A 3 c </v>
      </c>
      <c r="B203" s="17" t="str">
        <f>'[1]EU27'!$C$1857</f>
        <v>1 A 3 c Railways</v>
      </c>
      <c r="C203" s="18">
        <f>'[1]EU27'!$H$1857</f>
        <v>8.130397897867404</v>
      </c>
      <c r="D203" s="19">
        <f t="shared" si="6"/>
        <v>0.0010232208492323843</v>
      </c>
      <c r="E203" s="24">
        <f t="shared" si="7"/>
        <v>0.9944804640212931</v>
      </c>
      <c r="G203" s="6"/>
      <c r="H203" s="6"/>
      <c r="J203" s="22"/>
      <c r="K203" s="42"/>
      <c r="L203" s="22"/>
      <c r="M203" s="22"/>
      <c r="N203" s="22"/>
      <c r="O203" s="22"/>
      <c r="P203" s="22"/>
    </row>
    <row r="204" spans="1:16" ht="12.75">
      <c r="A204" s="16" t="str">
        <f>'[1]EU27'!$A$1902</f>
        <v>2 G </v>
      </c>
      <c r="B204" s="17" t="str">
        <f>'[1]EU27'!$C$1902</f>
        <v>2 G OTHER (Please specify in a covering note)</v>
      </c>
      <c r="C204" s="18">
        <f>'[1]EU27'!$H$1902</f>
        <v>7.23213458583</v>
      </c>
      <c r="D204" s="19">
        <f t="shared" si="6"/>
        <v>0.0009101732763432038</v>
      </c>
      <c r="E204" s="24">
        <f t="shared" si="7"/>
        <v>0.9953906372976363</v>
      </c>
      <c r="G204" s="6"/>
      <c r="H204" s="6"/>
      <c r="J204" s="22"/>
      <c r="K204" s="42"/>
      <c r="L204" s="22"/>
      <c r="M204" s="22"/>
      <c r="N204" s="22"/>
      <c r="O204" s="22"/>
      <c r="P204" s="22"/>
    </row>
    <row r="205" spans="1:16" ht="12.75">
      <c r="A205" s="16" t="str">
        <f>'[1]EU27'!$A$1871</f>
        <v>1 A 5 b </v>
      </c>
      <c r="B205" s="17" t="str">
        <f>'[1]EU27'!$C$1871</f>
        <v>1 A 5 b Other, Mobile (Including military)</v>
      </c>
      <c r="C205" s="18">
        <f>'[1]EU27'!$H$1871</f>
        <v>5.547395657345379</v>
      </c>
      <c r="D205" s="19">
        <f t="shared" si="6"/>
        <v>0.0006981467533127555</v>
      </c>
      <c r="E205" s="24">
        <f t="shared" si="7"/>
        <v>0.996088784050949</v>
      </c>
      <c r="G205" s="6"/>
      <c r="H205" s="6"/>
      <c r="J205" s="22"/>
      <c r="K205" s="42"/>
      <c r="L205" s="22"/>
      <c r="M205" s="22"/>
      <c r="N205" s="22"/>
      <c r="O205" s="22"/>
      <c r="P205" s="22"/>
    </row>
    <row r="206" spans="1:16" ht="12.75">
      <c r="A206" s="16" t="str">
        <f>'[1]EU27'!$A$1927</f>
        <v>6 C</v>
      </c>
      <c r="B206" s="17" t="str">
        <f>'[1]EU27'!$C$1927</f>
        <v>6 C WASTE INCINERATION (e)</v>
      </c>
      <c r="C206" s="18">
        <f>'[1]EU27'!$H$1927</f>
        <v>5.208331591050751</v>
      </c>
      <c r="D206" s="19">
        <f t="shared" si="6"/>
        <v>0.0006554751121192567</v>
      </c>
      <c r="E206" s="24">
        <f t="shared" si="7"/>
        <v>0.9967442591630683</v>
      </c>
      <c r="G206" s="6"/>
      <c r="H206" s="6"/>
      <c r="J206" s="22"/>
      <c r="K206" s="42"/>
      <c r="L206" s="22"/>
      <c r="M206" s="22"/>
      <c r="N206" s="22"/>
      <c r="O206" s="22"/>
      <c r="P206" s="22"/>
    </row>
    <row r="207" spans="1:16" ht="12.75">
      <c r="A207" s="16" t="str">
        <f>'[1]EU27'!$A$1848</f>
        <v>1 A 3 a ii (ii)</v>
      </c>
      <c r="B207" s="17" t="str">
        <f>'[1]EU27'!$C$1848</f>
        <v>1 A 3 a ii (ii) Civil Aviation (Domestic, Cruise)</v>
      </c>
      <c r="C207" s="18">
        <f>'[1]EU27'!$H$1848</f>
        <v>4.286437111294968</v>
      </c>
      <c r="D207" s="19">
        <f t="shared" si="6"/>
        <v>0.0005394535269117497</v>
      </c>
      <c r="E207" s="24">
        <f t="shared" si="7"/>
        <v>0.9972837126899801</v>
      </c>
      <c r="G207" s="6"/>
      <c r="H207" s="6"/>
      <c r="J207" s="22"/>
      <c r="K207" s="42"/>
      <c r="L207" s="22"/>
      <c r="M207" s="22"/>
      <c r="N207" s="22"/>
      <c r="O207" s="22"/>
      <c r="P207" s="22"/>
    </row>
    <row r="208" spans="1:16" ht="12.75">
      <c r="A208" s="16" t="str">
        <f>'[1]EU27'!$A$1922</f>
        <v>4 F </v>
      </c>
      <c r="B208" s="17" t="str">
        <f>'[1]EU27'!$C$1922</f>
        <v>4 F FIELD BURNING OF AGRICULTURAL WASTES</v>
      </c>
      <c r="C208" s="18">
        <f>'[1]EU27'!$H$1922</f>
        <v>3.069480425458507</v>
      </c>
      <c r="D208" s="19">
        <f t="shared" si="6"/>
        <v>0.0003862979902205834</v>
      </c>
      <c r="E208" s="24">
        <f t="shared" si="7"/>
        <v>0.9976700106802007</v>
      </c>
      <c r="G208" s="6"/>
      <c r="H208" s="6"/>
      <c r="J208" s="22"/>
      <c r="K208" s="42"/>
      <c r="L208" s="22"/>
      <c r="M208" s="22"/>
      <c r="N208" s="22"/>
      <c r="O208" s="22"/>
      <c r="P208" s="22"/>
    </row>
    <row r="209" spans="1:16" ht="12.75">
      <c r="A209" s="16" t="str">
        <f>'[1]EU27'!$A$1847</f>
        <v>1 A 3 a ii (i)</v>
      </c>
      <c r="B209" s="17" t="str">
        <f>'[1]EU27'!$C$1847</f>
        <v>1 A 3 a ii (i) Civil Aviation (Domestic, LTO)</v>
      </c>
      <c r="C209" s="18">
        <f>'[1]EU27'!$H$1847</f>
        <v>2.3252113789191378</v>
      </c>
      <c r="D209" s="19">
        <f t="shared" si="6"/>
        <v>0.00029263079023555624</v>
      </c>
      <c r="E209" s="24">
        <f t="shared" si="7"/>
        <v>0.9979626414704362</v>
      </c>
      <c r="G209" s="6"/>
      <c r="H209" s="6"/>
      <c r="J209" s="22"/>
      <c r="K209" s="42"/>
      <c r="L209" s="22"/>
      <c r="M209" s="22"/>
      <c r="N209" s="22"/>
      <c r="O209" s="22"/>
      <c r="P209" s="22"/>
    </row>
    <row r="210" spans="1:16" ht="12.75">
      <c r="A210" s="16" t="str">
        <f>'[1]EU27'!$A$1870</f>
        <v>1 A 5 a </v>
      </c>
      <c r="B210" s="17" t="str">
        <f>'[1]EU27'!$C$1870</f>
        <v>1 A 5 a Other, Stationary (including Military)</v>
      </c>
      <c r="C210" s="18">
        <f>'[1]EU27'!$H$1870</f>
        <v>1.4897349823482302</v>
      </c>
      <c r="D210" s="19">
        <f t="shared" si="6"/>
        <v>0.00018748502999704075</v>
      </c>
      <c r="E210" s="24">
        <f t="shared" si="7"/>
        <v>0.9981501265004332</v>
      </c>
      <c r="G210" s="6"/>
      <c r="H210" s="6"/>
      <c r="J210" s="22"/>
      <c r="K210" s="42"/>
      <c r="L210" s="22"/>
      <c r="M210" s="22"/>
      <c r="N210" s="22"/>
      <c r="O210" s="22"/>
      <c r="P210" s="22"/>
    </row>
    <row r="211" spans="1:16" ht="12.75">
      <c r="A211" s="16" t="str">
        <f>'[1]EU27'!$A$1928</f>
        <v>6 D</v>
      </c>
      <c r="B211" s="17" t="str">
        <f>'[1]EU27'!$C$1928</f>
        <v>6 D OTHER WASTE (f)</v>
      </c>
      <c r="C211" s="18">
        <f>'[1]EU27'!$H$1928</f>
        <v>0.11127861100000001</v>
      </c>
      <c r="D211" s="19">
        <f t="shared" si="6"/>
        <v>1.4004553808945345E-05</v>
      </c>
      <c r="E211" s="24">
        <f t="shared" si="7"/>
        <v>0.9981641310542422</v>
      </c>
      <c r="G211" s="6"/>
      <c r="H211" s="6"/>
      <c r="J211" s="22"/>
      <c r="K211" s="42"/>
      <c r="L211" s="22"/>
      <c r="M211" s="22"/>
      <c r="N211" s="22"/>
      <c r="O211" s="22"/>
      <c r="P211" s="22"/>
    </row>
    <row r="212" spans="1:16" ht="12.75">
      <c r="A212" s="26" t="str">
        <f>'[1]EU27'!$A$1925</f>
        <v>6 A</v>
      </c>
      <c r="B212" s="17" t="str">
        <f>'[1]EU27'!$C$1925</f>
        <v>6 A SOLID WASTE DISPOSAL ON LAND</v>
      </c>
      <c r="C212" s="18">
        <f>'[1]EU27'!$H$1925</f>
        <v>0.07203154185000002</v>
      </c>
      <c r="D212" s="19">
        <f t="shared" si="6"/>
        <v>9.065260562783476E-06</v>
      </c>
      <c r="E212" s="24">
        <f t="shared" si="7"/>
        <v>0.998173196314805</v>
      </c>
      <c r="G212" s="6"/>
      <c r="H212" s="6"/>
      <c r="J212" s="22"/>
      <c r="K212" s="42"/>
      <c r="L212" s="22"/>
      <c r="M212" s="22"/>
      <c r="N212" s="22"/>
      <c r="O212" s="22"/>
      <c r="P212" s="22"/>
    </row>
    <row r="213" spans="1:16" ht="25.5">
      <c r="A213" s="16" t="str">
        <f>'[1]EU27'!$A$1906</f>
        <v>3 D</v>
      </c>
      <c r="B213" s="17" t="str">
        <f>'[1]EU27'!$C$1906</f>
        <v>3 D OTHER including products containing HMs and POPs (Please specify in a covering note)</v>
      </c>
      <c r="C213" s="18">
        <f>'[1]EU27'!$H$1906</f>
        <v>0</v>
      </c>
      <c r="D213" s="19">
        <f t="shared" si="6"/>
        <v>0</v>
      </c>
      <c r="E213" s="24">
        <f t="shared" si="7"/>
        <v>0.998173196314805</v>
      </c>
      <c r="G213" s="6"/>
      <c r="H213" s="6"/>
      <c r="J213" s="22"/>
      <c r="K213" s="42"/>
      <c r="L213" s="22"/>
      <c r="M213" s="22"/>
      <c r="N213" s="22"/>
      <c r="O213" s="22"/>
      <c r="P213" s="22"/>
    </row>
    <row r="214" spans="1:16" ht="12.75">
      <c r="A214" s="16" t="str">
        <f>'[1]EU27'!$A$1907</f>
        <v>4 B </v>
      </c>
      <c r="B214" s="17" t="str">
        <f>'[1]EU27'!$C$1907</f>
        <v>4 B MANURE MANAGEMENT (c)</v>
      </c>
      <c r="C214" s="18">
        <f>'[1]EU27'!$H$1907</f>
        <v>0</v>
      </c>
      <c r="D214" s="19">
        <f t="shared" si="6"/>
        <v>0</v>
      </c>
      <c r="E214" s="24">
        <f t="shared" si="7"/>
        <v>0.998173196314805</v>
      </c>
      <c r="G214" s="6"/>
      <c r="H214" s="6"/>
      <c r="J214" s="22"/>
      <c r="K214" s="42"/>
      <c r="L214" s="22"/>
      <c r="M214" s="22"/>
      <c r="N214" s="22"/>
      <c r="O214" s="22"/>
      <c r="P214" s="22"/>
    </row>
    <row r="215" spans="1:16" ht="12.75">
      <c r="A215" s="16" t="str">
        <f>'[1]EU27'!$A$1920</f>
        <v>4 C </v>
      </c>
      <c r="B215" s="17" t="str">
        <f>'[1]EU27'!$C$1920</f>
        <v>4 C RICE CULTIVATION</v>
      </c>
      <c r="C215" s="18">
        <f>'[1]EU27'!$H$1920</f>
        <v>0</v>
      </c>
      <c r="D215" s="19">
        <f t="shared" si="6"/>
        <v>0</v>
      </c>
      <c r="E215" s="24">
        <f t="shared" si="7"/>
        <v>0.998173196314805</v>
      </c>
      <c r="G215" s="6"/>
      <c r="H215" s="6"/>
      <c r="J215" s="22"/>
      <c r="K215" s="42"/>
      <c r="L215" s="22"/>
      <c r="M215" s="22"/>
      <c r="N215" s="22"/>
      <c r="O215" s="22"/>
      <c r="P215" s="22"/>
    </row>
    <row r="216" spans="1:16" ht="12.75">
      <c r="A216" s="23" t="str">
        <f>'[1]EU27'!$A$1921</f>
        <v>4 D 1</v>
      </c>
      <c r="B216" s="23" t="str">
        <f>'[1]EU27'!$C$1921</f>
        <v>4 D 1 Direct Soil Emission</v>
      </c>
      <c r="C216" s="18">
        <f>'[1]EU27'!$H$1921</f>
        <v>0</v>
      </c>
      <c r="D216" s="19">
        <f t="shared" si="6"/>
        <v>0</v>
      </c>
      <c r="E216" s="24">
        <f t="shared" si="7"/>
        <v>0.998173196314805</v>
      </c>
      <c r="G216" s="6"/>
      <c r="H216" s="6"/>
      <c r="J216" s="22"/>
      <c r="K216" s="42"/>
      <c r="L216" s="22"/>
      <c r="M216" s="22"/>
      <c r="N216" s="22"/>
      <c r="O216" s="22"/>
      <c r="P216" s="22"/>
    </row>
    <row r="217" spans="1:16" ht="12.75">
      <c r="A217" s="16" t="str">
        <f>'[1]EU27'!$A$1923</f>
        <v>4 G </v>
      </c>
      <c r="B217" s="17" t="str">
        <f>'[1]EU27'!$C$1923</f>
        <v>4 G OTHER (d)</v>
      </c>
      <c r="C217" s="18">
        <f>'[1]EU27'!$H$1923</f>
        <v>0</v>
      </c>
      <c r="D217" s="19">
        <f t="shared" si="6"/>
        <v>0</v>
      </c>
      <c r="E217" s="24">
        <f t="shared" si="7"/>
        <v>0.998173196314805</v>
      </c>
      <c r="G217" s="6"/>
      <c r="H217" s="6"/>
      <c r="J217" s="22"/>
      <c r="K217" s="42"/>
      <c r="L217" s="22"/>
      <c r="M217" s="22"/>
      <c r="N217" s="22"/>
      <c r="O217" s="22"/>
      <c r="P217" s="22"/>
    </row>
    <row r="218" spans="1:16" ht="12.75">
      <c r="A218" s="16" t="str">
        <f>'[1]EU27'!$A$1924</f>
        <v>5 B</v>
      </c>
      <c r="B218" s="17" t="str">
        <f>'[1]EU27'!$C$1924</f>
        <v>5 B FOREST AND GRASSLAND CONVERSION</v>
      </c>
      <c r="C218" s="18">
        <f>'[1]EU27'!$H$1924</f>
        <v>0</v>
      </c>
      <c r="D218" s="19">
        <f t="shared" si="6"/>
        <v>0</v>
      </c>
      <c r="E218" s="24">
        <f t="shared" si="7"/>
        <v>0.998173196314805</v>
      </c>
      <c r="G218" s="6"/>
      <c r="J218" s="22"/>
      <c r="K218" s="42"/>
      <c r="L218" s="22"/>
      <c r="M218" s="22"/>
      <c r="N218" s="22"/>
      <c r="O218" s="22"/>
      <c r="P218" s="22"/>
    </row>
    <row r="219" spans="1:16" ht="12.75">
      <c r="A219" s="16" t="str">
        <f>'[1]EU27'!$A$1926</f>
        <v>6 B </v>
      </c>
      <c r="B219" s="17" t="str">
        <f>'[1]EU27'!$C$1926</f>
        <v>6 B WASTE-WATER HANDLING</v>
      </c>
      <c r="C219" s="18">
        <f>'[1]EU27'!$H$1926</f>
        <v>0</v>
      </c>
      <c r="D219" s="19">
        <f t="shared" si="6"/>
        <v>0</v>
      </c>
      <c r="E219" s="24">
        <f t="shared" si="7"/>
        <v>0.998173196314805</v>
      </c>
      <c r="G219" s="6"/>
      <c r="J219" s="22"/>
      <c r="K219" s="42"/>
      <c r="L219" s="22"/>
      <c r="M219" s="22"/>
      <c r="N219" s="22"/>
      <c r="O219" s="22"/>
      <c r="P219" s="22"/>
    </row>
    <row r="220" spans="1:16" ht="12.75">
      <c r="A220" s="28">
        <f>'[1]EU27'!$A$1929</f>
        <v>7</v>
      </c>
      <c r="B220" s="17" t="str">
        <f>'[1]EU27'!$C$1929</f>
        <v>7 OTHER</v>
      </c>
      <c r="C220" s="18">
        <f>'[1]EU27'!$H$1929</f>
        <v>0</v>
      </c>
      <c r="D220" s="19">
        <f t="shared" si="6"/>
        <v>0</v>
      </c>
      <c r="E220" s="24">
        <f t="shared" si="7"/>
        <v>0.998173196314805</v>
      </c>
      <c r="G220" s="6"/>
      <c r="J220" s="22"/>
      <c r="K220" s="42"/>
      <c r="L220" s="22"/>
      <c r="M220" s="22"/>
      <c r="N220" s="22"/>
      <c r="O220" s="22"/>
      <c r="P220" s="22"/>
    </row>
    <row r="221" spans="1:16" ht="12.75">
      <c r="A221" s="16" t="str">
        <f>'[1]EU27'!$A$1903</f>
        <v>3 A</v>
      </c>
      <c r="B221" s="16" t="str">
        <f>'[1]EU27'!$C$1903</f>
        <v>3 A PAINT APPLICATION</v>
      </c>
      <c r="C221" s="18" t="str">
        <f>'[1]EU27'!$H$1903</f>
        <v>NA</v>
      </c>
      <c r="D221" s="19"/>
      <c r="E221" s="24">
        <f t="shared" si="7"/>
        <v>0.998173196314805</v>
      </c>
      <c r="G221" s="6"/>
      <c r="J221" s="22"/>
      <c r="K221" s="42"/>
      <c r="L221" s="22"/>
      <c r="M221" s="22"/>
      <c r="N221" s="22"/>
      <c r="O221" s="22"/>
      <c r="P221" s="22"/>
    </row>
    <row r="222" spans="1:7" ht="12.75">
      <c r="A222" s="28" t="str">
        <f>'[1]EU27'!$A$1904</f>
        <v>3 B </v>
      </c>
      <c r="B222" s="28" t="str">
        <f>'[1]EU27'!$C$1904</f>
        <v>3 B DEGREASING AND DRY CLEANING</v>
      </c>
      <c r="C222" s="18" t="str">
        <f>'[1]EU27'!$H$1904</f>
        <v>NA</v>
      </c>
      <c r="D222" s="19"/>
      <c r="E222" s="24">
        <f t="shared" si="7"/>
        <v>0.998173196314805</v>
      </c>
      <c r="G222" s="6"/>
    </row>
    <row r="223" spans="1:5" ht="25.5">
      <c r="A223" s="16" t="str">
        <f>'[1]EU27'!$A$1905</f>
        <v>3 C </v>
      </c>
      <c r="B223" s="17" t="str">
        <f>'[1]EU27'!$C$1905</f>
        <v>3 C CHEMICAL PRODUCTS, MANUFACTURE AND PROCESSING</v>
      </c>
      <c r="C223" s="18" t="str">
        <f>'[1]EU27'!$H$1905</f>
        <v>NA</v>
      </c>
      <c r="D223" s="19"/>
      <c r="E223" s="24">
        <f t="shared" si="7"/>
        <v>0.998173196314805</v>
      </c>
    </row>
    <row r="224" spans="1:5" ht="12.75">
      <c r="A224" s="30" t="str">
        <f>'[1]EU27'!$A$1930</f>
        <v>NATIONAL TOTAL</v>
      </c>
      <c r="B224" s="30" t="str">
        <f>'[1]EU27'!$C$1930</f>
        <v>National Total for the entire territory (2002 Guidelines)</v>
      </c>
      <c r="C224" s="31">
        <f>'[1]EU27'!$H$1930</f>
        <v>7945.887638985065</v>
      </c>
      <c r="D224" s="32">
        <f>SUM(D187:D223)</f>
        <v>0.998173196314805</v>
      </c>
      <c r="E224" s="47"/>
    </row>
    <row r="225" spans="1:5" s="1" customFormat="1" ht="12.75">
      <c r="A225" s="34"/>
      <c r="B225" s="9"/>
      <c r="C225" s="56"/>
      <c r="D225" s="57"/>
      <c r="E225" s="58"/>
    </row>
    <row r="226" spans="2:4" ht="12.75">
      <c r="B226" s="37"/>
      <c r="C226" s="38"/>
      <c r="D226" s="39"/>
    </row>
    <row r="227" spans="1:5" ht="12.75">
      <c r="A227" s="13"/>
      <c r="B227" s="246" t="s">
        <v>9</v>
      </c>
      <c r="C227" s="246" t="s">
        <v>17</v>
      </c>
      <c r="D227" s="236" t="s">
        <v>11</v>
      </c>
      <c r="E227" s="236" t="s">
        <v>12</v>
      </c>
    </row>
    <row r="228" spans="1:5" ht="12.75">
      <c r="A228" s="14"/>
      <c r="B228" s="247"/>
      <c r="C228" s="247"/>
      <c r="D228" s="237"/>
      <c r="E228" s="237"/>
    </row>
    <row r="229" spans="1:16" ht="12.75">
      <c r="A229" s="15"/>
      <c r="B229" s="248"/>
      <c r="C229" s="248"/>
      <c r="D229" s="237"/>
      <c r="E229" s="237" t="s">
        <v>13</v>
      </c>
      <c r="G229" s="6"/>
      <c r="H229" s="6"/>
      <c r="I229" s="21"/>
      <c r="J229" s="22"/>
      <c r="K229" s="42"/>
      <c r="L229" s="22"/>
      <c r="M229" s="22"/>
      <c r="N229" s="22"/>
      <c r="O229" s="22"/>
      <c r="P229" s="22"/>
    </row>
    <row r="230" spans="1:16" ht="12.75">
      <c r="A230" s="16" t="str">
        <f>'[1]EU27'!$A$1907</f>
        <v>4 B </v>
      </c>
      <c r="B230" s="17" t="str">
        <f>'[1]EU27'!$C$1907</f>
        <v>4 B MANURE MANAGEMENT (c)</v>
      </c>
      <c r="C230" s="18">
        <f>'[1]EU27'!$I$1907</f>
        <v>2759.942547004777</v>
      </c>
      <c r="D230" s="19">
        <f aca="true" t="shared" si="8" ref="D230:D263">C230/$C$267</f>
        <v>0.6898110275257329</v>
      </c>
      <c r="E230" s="20">
        <f>D230</f>
        <v>0.6898110275257329</v>
      </c>
      <c r="F230" s="1">
        <v>1</v>
      </c>
      <c r="G230" s="6"/>
      <c r="H230" s="6"/>
      <c r="J230" s="22"/>
      <c r="K230" s="42"/>
      <c r="L230" s="22"/>
      <c r="M230" s="22"/>
      <c r="N230" s="22"/>
      <c r="O230" s="22"/>
      <c r="P230" s="22"/>
    </row>
    <row r="231" spans="1:16" ht="12.75">
      <c r="A231" s="23" t="str">
        <f>'[1]EU27'!$A$1921</f>
        <v>4 D 1</v>
      </c>
      <c r="B231" s="23" t="str">
        <f>'[1]EU27'!$C$1921</f>
        <v>4 D 1 Direct Soil Emission</v>
      </c>
      <c r="C231" s="18">
        <f>'[1]EU27'!$I$1921</f>
        <v>894.7606688563907</v>
      </c>
      <c r="D231" s="19">
        <f t="shared" si="8"/>
        <v>0.2236335597069842</v>
      </c>
      <c r="E231" s="20">
        <f aca="true" t="shared" si="9" ref="E231:E266">E230+D231</f>
        <v>0.913444587232717</v>
      </c>
      <c r="F231" s="1">
        <v>2</v>
      </c>
      <c r="G231" s="6"/>
      <c r="H231" s="6"/>
      <c r="I231" s="21"/>
      <c r="J231" s="22"/>
      <c r="K231" s="42"/>
      <c r="L231" s="22"/>
      <c r="M231" s="22"/>
      <c r="N231" s="22"/>
      <c r="O231" s="22"/>
      <c r="P231" s="22"/>
    </row>
    <row r="232" spans="1:16" ht="12.75">
      <c r="A232" s="16" t="str">
        <f>'[1]EU27'!$A$1849</f>
        <v>1 A 3 b </v>
      </c>
      <c r="B232" s="17" t="str">
        <f>'[1]EU27'!$C$1849</f>
        <v>1 A 3 b Road Transportation</v>
      </c>
      <c r="C232" s="18">
        <f>'[1]EU27'!$I$1849</f>
        <v>68.59249810790934</v>
      </c>
      <c r="D232" s="19">
        <f t="shared" si="8"/>
        <v>0.017143784986293747</v>
      </c>
      <c r="E232" s="20">
        <f t="shared" si="9"/>
        <v>0.9305883722190108</v>
      </c>
      <c r="F232" s="1">
        <v>3</v>
      </c>
      <c r="G232" s="6"/>
      <c r="H232" s="6"/>
      <c r="I232" s="21"/>
      <c r="J232" s="22"/>
      <c r="K232" s="42"/>
      <c r="L232" s="22"/>
      <c r="M232" s="22"/>
      <c r="N232" s="22"/>
      <c r="O232" s="22"/>
      <c r="P232" s="22"/>
    </row>
    <row r="233" spans="1:16" ht="12.75">
      <c r="A233" s="16" t="str">
        <f>'[1]EU27'!$A$1892</f>
        <v>2 B </v>
      </c>
      <c r="B233" s="17" t="str">
        <f>'[1]EU27'!$C$1892</f>
        <v>2 B CHEMICAL INDUSTRY</v>
      </c>
      <c r="C233" s="18">
        <f>'[1]EU27'!$I$1892</f>
        <v>65.35992824323208</v>
      </c>
      <c r="D233" s="19">
        <f t="shared" si="8"/>
        <v>0.016335847030367206</v>
      </c>
      <c r="E233" s="20">
        <f t="shared" si="9"/>
        <v>0.946924219249378</v>
      </c>
      <c r="F233" s="1">
        <v>4</v>
      </c>
      <c r="G233" s="6"/>
      <c r="H233" s="6"/>
      <c r="I233" s="21"/>
      <c r="J233" s="22"/>
      <c r="K233" s="42"/>
      <c r="L233" s="22"/>
      <c r="M233" s="22"/>
      <c r="N233" s="22"/>
      <c r="O233" s="22"/>
      <c r="P233" s="22"/>
    </row>
    <row r="234" spans="1:16" ht="12.75">
      <c r="A234" s="16" t="str">
        <f>'[1]EU27'!$A$1926</f>
        <v>6 B </v>
      </c>
      <c r="B234" s="17" t="str">
        <f>'[1]EU27'!$C$1926</f>
        <v>6 B WASTE-WATER HANDLING</v>
      </c>
      <c r="C234" s="18">
        <f>'[1]EU27'!$I$1926</f>
        <v>30.927269111940372</v>
      </c>
      <c r="D234" s="19">
        <f t="shared" si="8"/>
        <v>0.007729860647941785</v>
      </c>
      <c r="E234" s="20">
        <f t="shared" si="9"/>
        <v>0.9546540798973198</v>
      </c>
      <c r="F234" s="1">
        <v>5</v>
      </c>
      <c r="G234" s="6"/>
      <c r="H234" s="6"/>
      <c r="I234" s="21"/>
      <c r="J234" s="22"/>
      <c r="K234" s="42"/>
      <c r="L234" s="22"/>
      <c r="M234" s="22"/>
      <c r="N234" s="22"/>
      <c r="O234" s="22"/>
      <c r="P234" s="22"/>
    </row>
    <row r="235" spans="1:16" ht="12.75">
      <c r="A235" s="26" t="str">
        <f>'[1]EU27'!$A$1925</f>
        <v>6 A</v>
      </c>
      <c r="B235" s="17" t="str">
        <f>'[1]EU27'!$C$1925</f>
        <v>6 A SOLID WASTE DISPOSAL ON LAND</v>
      </c>
      <c r="C235" s="18">
        <f>'[1]EU27'!$I$1925</f>
        <v>21.516204243894855</v>
      </c>
      <c r="D235" s="19">
        <f t="shared" si="8"/>
        <v>0.005377689826928472</v>
      </c>
      <c r="E235" s="24">
        <f t="shared" si="9"/>
        <v>0.9600317697242482</v>
      </c>
      <c r="G235" s="6"/>
      <c r="H235" s="6"/>
      <c r="I235" s="21"/>
      <c r="J235" s="22"/>
      <c r="K235" s="42"/>
      <c r="L235" s="22"/>
      <c r="M235" s="22"/>
      <c r="N235" s="22"/>
      <c r="O235" s="22"/>
      <c r="P235" s="22"/>
    </row>
    <row r="236" spans="1:16" ht="12.75">
      <c r="A236" s="16" t="str">
        <f>'[1]EU27'!$A$1928</f>
        <v>6 D</v>
      </c>
      <c r="B236" s="17" t="str">
        <f>'[1]EU27'!$C$1928</f>
        <v>6 D OTHER WASTE (f)</v>
      </c>
      <c r="C236" s="18">
        <f>'[1]EU27'!$I$1928</f>
        <v>14.54403216575175</v>
      </c>
      <c r="D236" s="19">
        <f t="shared" si="8"/>
        <v>0.0036350879055480423</v>
      </c>
      <c r="E236" s="24">
        <f t="shared" si="9"/>
        <v>0.9636668576297962</v>
      </c>
      <c r="G236" s="6"/>
      <c r="H236" s="6"/>
      <c r="J236" s="22"/>
      <c r="K236" s="42"/>
      <c r="L236" s="22"/>
      <c r="M236" s="22"/>
      <c r="N236" s="22"/>
      <c r="O236" s="22"/>
      <c r="P236" s="22"/>
    </row>
    <row r="237" spans="1:16" ht="12.75">
      <c r="A237" s="16" t="str">
        <f>'[1]EU27'!$A$1923</f>
        <v>4 G </v>
      </c>
      <c r="B237" s="17" t="str">
        <f>'[1]EU27'!$C$1923</f>
        <v>4 G OTHER (d)</v>
      </c>
      <c r="C237" s="18">
        <f>'[1]EU27'!$I$1923</f>
        <v>12.04402749270073</v>
      </c>
      <c r="D237" s="19">
        <f t="shared" si="8"/>
        <v>0.0030102449014036254</v>
      </c>
      <c r="E237" s="24">
        <f t="shared" si="9"/>
        <v>0.9666771025311999</v>
      </c>
      <c r="G237" s="6"/>
      <c r="H237" s="6"/>
      <c r="J237" s="22"/>
      <c r="K237" s="42"/>
      <c r="L237" s="22"/>
      <c r="M237" s="22"/>
      <c r="N237" s="22"/>
      <c r="O237" s="22"/>
      <c r="P237" s="22"/>
    </row>
    <row r="238" spans="1:16" ht="12.75">
      <c r="A238" s="16" t="str">
        <f>'[1]EU27'!$A$1927</f>
        <v>6 C</v>
      </c>
      <c r="B238" s="17" t="str">
        <f>'[1]EU27'!$C$1927</f>
        <v>6 C WASTE INCINERATION (e)</v>
      </c>
      <c r="C238" s="18">
        <f>'[1]EU27'!$I$1927</f>
        <v>8.682480092027772</v>
      </c>
      <c r="D238" s="19">
        <f t="shared" si="8"/>
        <v>0.002170070721310211</v>
      </c>
      <c r="E238" s="24">
        <f t="shared" si="9"/>
        <v>0.9688471732525101</v>
      </c>
      <c r="G238" s="6"/>
      <c r="H238" s="6"/>
      <c r="I238" s="21"/>
      <c r="J238" s="22"/>
      <c r="K238" s="42"/>
      <c r="L238" s="22"/>
      <c r="M238" s="22"/>
      <c r="N238" s="22"/>
      <c r="O238" s="22"/>
      <c r="P238" s="22"/>
    </row>
    <row r="239" spans="1:16" ht="12.75">
      <c r="A239" s="16" t="str">
        <f>'[1]EU27'!$A$1922</f>
        <v>4 F </v>
      </c>
      <c r="B239" s="17" t="str">
        <f>'[1]EU27'!$C$1922</f>
        <v>4 F FIELD BURNING OF AGRICULTURAL WASTES</v>
      </c>
      <c r="C239" s="18">
        <f>'[1]EU27'!$I$1922</f>
        <v>6.518966508531984</v>
      </c>
      <c r="D239" s="19">
        <f t="shared" si="8"/>
        <v>0.0016293292012677914</v>
      </c>
      <c r="E239" s="24">
        <f t="shared" si="9"/>
        <v>0.9704765024537779</v>
      </c>
      <c r="G239" s="6"/>
      <c r="H239" s="6"/>
      <c r="I239" s="21"/>
      <c r="J239" s="22"/>
      <c r="K239" s="42"/>
      <c r="L239" s="22"/>
      <c r="M239" s="22"/>
      <c r="N239" s="22"/>
      <c r="O239" s="22"/>
      <c r="P239" s="22"/>
    </row>
    <row r="240" spans="1:16" ht="12.75">
      <c r="A240" s="16" t="str">
        <f>'[1]EU27'!$A$1920</f>
        <v>4 C </v>
      </c>
      <c r="B240" s="17" t="str">
        <f>'[1]EU27'!$C$1920</f>
        <v>4 C RICE CULTIVATION</v>
      </c>
      <c r="C240" s="18">
        <f>'[1]EU27'!$I$1920</f>
        <v>5.938128248089502</v>
      </c>
      <c r="D240" s="19">
        <f t="shared" si="8"/>
        <v>0.0014841563831970263</v>
      </c>
      <c r="E240" s="24">
        <f t="shared" si="9"/>
        <v>0.9719606588369749</v>
      </c>
      <c r="G240" s="6"/>
      <c r="H240" s="6"/>
      <c r="I240" s="21"/>
      <c r="J240" s="22"/>
      <c r="K240" s="42"/>
      <c r="L240" s="22"/>
      <c r="M240" s="22"/>
      <c r="N240" s="22"/>
      <c r="O240" s="22"/>
      <c r="P240" s="22"/>
    </row>
    <row r="241" spans="1:16" ht="12.75">
      <c r="A241" s="28">
        <f>'[1]EU27'!$A$1929</f>
        <v>7</v>
      </c>
      <c r="B241" s="17" t="str">
        <f>'[1]EU27'!$C$1929</f>
        <v>7 OTHER</v>
      </c>
      <c r="C241" s="18">
        <f>'[1]EU27'!$I$1929</f>
        <v>5.436719037958332</v>
      </c>
      <c r="D241" s="19">
        <f t="shared" si="8"/>
        <v>0.0013588358025831975</v>
      </c>
      <c r="E241" s="24">
        <f t="shared" si="9"/>
        <v>0.9733194946395581</v>
      </c>
      <c r="G241" s="6"/>
      <c r="H241" s="6"/>
      <c r="J241" s="22"/>
      <c r="K241" s="42"/>
      <c r="L241" s="22"/>
      <c r="M241" s="22"/>
      <c r="N241" s="22"/>
      <c r="O241" s="22"/>
      <c r="P241" s="22"/>
    </row>
    <row r="242" spans="1:16" ht="12.75">
      <c r="A242" s="16" t="str">
        <f>'[1]EU27'!$A$1863</f>
        <v>1 A 4 b </v>
      </c>
      <c r="B242" s="17" t="str">
        <f>'[1]EU27'!$C$1863</f>
        <v>1 A 4 b Residential</v>
      </c>
      <c r="C242" s="18">
        <f>'[1]EU27'!$I$1863</f>
        <v>5.333230618492363</v>
      </c>
      <c r="D242" s="19">
        <f t="shared" si="8"/>
        <v>0.0013329702449663163</v>
      </c>
      <c r="E242" s="24">
        <f t="shared" si="9"/>
        <v>0.9746524648845245</v>
      </c>
      <c r="G242" s="6"/>
      <c r="H242" s="6"/>
      <c r="J242" s="22"/>
      <c r="K242" s="42"/>
      <c r="L242" s="22"/>
      <c r="M242" s="22"/>
      <c r="N242" s="22"/>
      <c r="O242" s="22"/>
      <c r="P242" s="22"/>
    </row>
    <row r="243" spans="1:16" ht="12.75">
      <c r="A243" s="16" t="str">
        <f>'[1]EU27'!$A$1840</f>
        <v>1 A 2   </v>
      </c>
      <c r="B243" s="17" t="str">
        <f>'[1]EU27'!$C$1840</f>
        <v>1 A 2 Manufacturing Industries and Construction</v>
      </c>
      <c r="C243" s="18">
        <f>'[1]EU27'!$I$1840</f>
        <v>5.279083654614432</v>
      </c>
      <c r="D243" s="19">
        <f t="shared" si="8"/>
        <v>0.0013194369296331513</v>
      </c>
      <c r="E243" s="24">
        <f t="shared" si="9"/>
        <v>0.9759719018141576</v>
      </c>
      <c r="G243" s="6"/>
      <c r="H243" s="6"/>
      <c r="J243" s="22"/>
      <c r="K243" s="42"/>
      <c r="L243" s="22"/>
      <c r="M243" s="22"/>
      <c r="N243" s="22"/>
      <c r="O243" s="22"/>
      <c r="P243" s="22"/>
    </row>
    <row r="244" spans="1:16" ht="12.75">
      <c r="A244" s="16" t="str">
        <f>'[1]EU27'!$A$1837</f>
        <v>1 A 1 a</v>
      </c>
      <c r="B244" s="17" t="str">
        <f>'[1]EU27'!$C$1837</f>
        <v>1 A 1 a Public Electricity and Heat Production</v>
      </c>
      <c r="C244" s="18">
        <f>'[1]EU27'!$I$1837</f>
        <v>4.498991356681397</v>
      </c>
      <c r="D244" s="19">
        <f t="shared" si="8"/>
        <v>0.0011244632081018509</v>
      </c>
      <c r="E244" s="24">
        <f t="shared" si="9"/>
        <v>0.9770963650222595</v>
      </c>
      <c r="G244" s="6"/>
      <c r="H244" s="6"/>
      <c r="I244" s="21"/>
      <c r="J244" s="22"/>
      <c r="K244" s="42"/>
      <c r="L244" s="22"/>
      <c r="M244" s="22"/>
      <c r="N244" s="22"/>
      <c r="O244" s="22"/>
      <c r="P244" s="22"/>
    </row>
    <row r="245" spans="1:16" ht="25.5">
      <c r="A245" s="16" t="str">
        <f>'[1]EU27'!$A$1906</f>
        <v>3 D</v>
      </c>
      <c r="B245" s="17" t="str">
        <f>'[1]EU27'!$C$1906</f>
        <v>3 D OTHER including products containing HMs and POPs (Please specify in a covering note)</v>
      </c>
      <c r="C245" s="18">
        <f>'[1]EU27'!$I$1906</f>
        <v>4.25236455369565</v>
      </c>
      <c r="D245" s="19">
        <f t="shared" si="8"/>
        <v>0.00106282211033059</v>
      </c>
      <c r="E245" s="24">
        <f t="shared" si="9"/>
        <v>0.9781591871325901</v>
      </c>
      <c r="G245" s="6"/>
      <c r="H245" s="6"/>
      <c r="J245" s="22"/>
      <c r="K245" s="42"/>
      <c r="L245" s="22"/>
      <c r="M245" s="22"/>
      <c r="N245" s="22"/>
      <c r="O245" s="22"/>
      <c r="P245" s="22"/>
    </row>
    <row r="246" spans="1:16" ht="12.75">
      <c r="A246" s="26" t="str">
        <f>'[1]EU27'!$A$1884</f>
        <v>2 A</v>
      </c>
      <c r="B246" s="17" t="str">
        <f>'[1]EU27'!$C$1884</f>
        <v>2 A MINERAL PRODUCTS (b)</v>
      </c>
      <c r="C246" s="18">
        <f>'[1]EU27'!$I$1884</f>
        <v>4.05308708646093</v>
      </c>
      <c r="D246" s="19">
        <f t="shared" si="8"/>
        <v>0.0010130153509163079</v>
      </c>
      <c r="E246" s="24">
        <f t="shared" si="9"/>
        <v>0.9791722024835064</v>
      </c>
      <c r="G246" s="6"/>
      <c r="H246" s="6"/>
      <c r="I246" s="21"/>
      <c r="J246" s="22"/>
      <c r="K246" s="42"/>
      <c r="L246" s="22"/>
      <c r="M246" s="22"/>
      <c r="N246" s="22"/>
      <c r="O246" s="22"/>
      <c r="P246" s="22"/>
    </row>
    <row r="247" spans="1:16" ht="12.75">
      <c r="A247" s="16" t="str">
        <f>'[1]EU27'!$A$1899</f>
        <v>2 D </v>
      </c>
      <c r="B247" s="17" t="str">
        <f>'[1]EU27'!$C$1899</f>
        <v>2 D OTHER  PRODUCTION (b)</v>
      </c>
      <c r="C247" s="18">
        <f>'[1]EU27'!$I$1899</f>
        <v>3.657415918</v>
      </c>
      <c r="D247" s="19">
        <f t="shared" si="8"/>
        <v>0.000914122591146889</v>
      </c>
      <c r="E247" s="24">
        <f t="shared" si="9"/>
        <v>0.9800863250746533</v>
      </c>
      <c r="G247" s="6"/>
      <c r="H247" s="6"/>
      <c r="J247" s="22"/>
      <c r="K247" s="42"/>
      <c r="L247" s="22"/>
      <c r="M247" s="22"/>
      <c r="N247" s="22"/>
      <c r="O247" s="22"/>
      <c r="P247" s="22"/>
    </row>
    <row r="248" spans="1:16" ht="12.75">
      <c r="A248" s="16" t="str">
        <f>'[1]EU27'!$A$1902</f>
        <v>2 G </v>
      </c>
      <c r="B248" s="17" t="str">
        <f>'[1]EU27'!$C$1902</f>
        <v>2 G OTHER (Please specify in a covering note)</v>
      </c>
      <c r="C248" s="18">
        <f>'[1]EU27'!$I$1902</f>
        <v>1.56921367435</v>
      </c>
      <c r="D248" s="19">
        <f t="shared" si="8"/>
        <v>0.0003922041414541557</v>
      </c>
      <c r="E248" s="24">
        <f t="shared" si="9"/>
        <v>0.9804785292161075</v>
      </c>
      <c r="G248" s="6"/>
      <c r="H248" s="6"/>
      <c r="J248" s="22"/>
      <c r="K248" s="42"/>
      <c r="L248" s="22"/>
      <c r="M248" s="22"/>
      <c r="N248" s="22"/>
      <c r="O248" s="22"/>
      <c r="P248" s="22"/>
    </row>
    <row r="249" spans="1:16" ht="12.75">
      <c r="A249" s="16" t="str">
        <f>'[1]EU27'!$A$1862</f>
        <v>1 A 4 a </v>
      </c>
      <c r="B249" s="17" t="str">
        <f>'[1]EU27'!$C$1862</f>
        <v>1 A 4 a Commercial / Institutional</v>
      </c>
      <c r="C249" s="18">
        <f>'[1]EU27'!$I$1862</f>
        <v>0.9623836156149734</v>
      </c>
      <c r="D249" s="19">
        <f t="shared" si="8"/>
        <v>0.0002405350181951254</v>
      </c>
      <c r="E249" s="24">
        <f t="shared" si="9"/>
        <v>0.9807190642343026</v>
      </c>
      <c r="G249" s="6"/>
      <c r="H249" s="6"/>
      <c r="J249" s="22"/>
      <c r="K249" s="42"/>
      <c r="L249" s="22"/>
      <c r="M249" s="22"/>
      <c r="N249" s="22"/>
      <c r="O249" s="22"/>
      <c r="P249" s="22"/>
    </row>
    <row r="250" spans="1:16" ht="12.75">
      <c r="A250" s="16" t="str">
        <f>'[1]EU27'!$A$1838</f>
        <v>1 A 1 b</v>
      </c>
      <c r="B250" s="17" t="str">
        <f>'[1]EU27'!$C$1838</f>
        <v>1 A 1 b Petroleum refining</v>
      </c>
      <c r="C250" s="18">
        <f>'[1]EU27'!$I$1838</f>
        <v>0.8782227378802544</v>
      </c>
      <c r="D250" s="19">
        <f t="shared" si="8"/>
        <v>0.0002195001232439032</v>
      </c>
      <c r="E250" s="24">
        <f t="shared" si="9"/>
        <v>0.9809385643575464</v>
      </c>
      <c r="G250" s="6"/>
      <c r="H250" s="6"/>
      <c r="J250" s="22"/>
      <c r="K250" s="42"/>
      <c r="L250" s="22"/>
      <c r="M250" s="22"/>
      <c r="N250" s="22"/>
      <c r="O250" s="22"/>
      <c r="P250" s="22"/>
    </row>
    <row r="251" spans="1:16" ht="12.75">
      <c r="A251" s="16" t="str">
        <f>'[1]EU27'!$A$1872</f>
        <v>1B1</v>
      </c>
      <c r="B251" s="17" t="str">
        <f>'[1]EU27'!$C$1872</f>
        <v>1B1 Fugitive Emissions from Solid Fuels</v>
      </c>
      <c r="C251" s="18">
        <f>'[1]EU27'!$I$1872</f>
        <v>0.7607324684541326</v>
      </c>
      <c r="D251" s="19">
        <f t="shared" si="8"/>
        <v>0.0001901349889714295</v>
      </c>
      <c r="E251" s="24">
        <f t="shared" si="9"/>
        <v>0.9811286993465179</v>
      </c>
      <c r="G251" s="6"/>
      <c r="H251" s="6"/>
      <c r="J251" s="22"/>
      <c r="K251" s="42"/>
      <c r="L251" s="22"/>
      <c r="M251" s="22"/>
      <c r="N251" s="22"/>
      <c r="O251" s="22"/>
      <c r="P251" s="22"/>
    </row>
    <row r="252" spans="1:16" ht="12.75">
      <c r="A252" s="16" t="str">
        <f>'[1]EU27'!$A$1898</f>
        <v>2 C </v>
      </c>
      <c r="B252" s="16" t="str">
        <f>'[1]EU27'!$C$1898</f>
        <v>2 C METAL PRODUCTION </v>
      </c>
      <c r="C252" s="18">
        <f>'[1]EU27'!$I$1898</f>
        <v>0.7532057381153099</v>
      </c>
      <c r="D252" s="19">
        <f t="shared" si="8"/>
        <v>0.00018825378256930093</v>
      </c>
      <c r="E252" s="24">
        <f t="shared" si="9"/>
        <v>0.9813169531290872</v>
      </c>
      <c r="G252" s="6"/>
      <c r="H252" s="6"/>
      <c r="J252" s="22"/>
      <c r="K252" s="42"/>
      <c r="L252" s="22"/>
      <c r="M252" s="22"/>
      <c r="N252" s="22"/>
      <c r="O252" s="22"/>
      <c r="P252" s="22"/>
    </row>
    <row r="253" spans="1:16" ht="12.75">
      <c r="A253" s="16" t="str">
        <f>'[1]EU27'!$A$1866</f>
        <v>1 A 4 c </v>
      </c>
      <c r="B253" s="17" t="str">
        <f>'[1]EU27'!$C$1866</f>
        <v>1 A 4 c  Agriculture / Forestry / Fishing</v>
      </c>
      <c r="C253" s="18">
        <f>'[1]EU27'!$I$1866</f>
        <v>0.45397031380098735</v>
      </c>
      <c r="D253" s="19">
        <f t="shared" si="8"/>
        <v>0.00011346385777815846</v>
      </c>
      <c r="E253" s="24">
        <f t="shared" si="9"/>
        <v>0.9814304169868653</v>
      </c>
      <c r="G253" s="6"/>
      <c r="H253" s="6"/>
      <c r="J253" s="22"/>
      <c r="K253" s="42"/>
      <c r="L253" s="22"/>
      <c r="M253" s="22"/>
      <c r="N253" s="22"/>
      <c r="O253" s="22"/>
      <c r="P253" s="22"/>
    </row>
    <row r="254" spans="1:16" ht="12.75">
      <c r="A254" s="16" t="str">
        <f>'[1]EU27'!$A$1847</f>
        <v>1 A 3 a ii (i)</v>
      </c>
      <c r="B254" s="17" t="str">
        <f>'[1]EU27'!$C$1847</f>
        <v>1 A 3 a ii (i) Civil Aviation (Domestic, LTO)</v>
      </c>
      <c r="C254" s="18">
        <f>'[1]EU27'!$I$1847</f>
        <v>0.289171653187179</v>
      </c>
      <c r="D254" s="19">
        <f t="shared" si="8"/>
        <v>7.227461869916148E-05</v>
      </c>
      <c r="E254" s="24">
        <f t="shared" si="9"/>
        <v>0.9815026916055645</v>
      </c>
      <c r="G254" s="6"/>
      <c r="H254" s="6"/>
      <c r="J254" s="22"/>
      <c r="K254" s="42"/>
      <c r="L254" s="22"/>
      <c r="M254" s="22"/>
      <c r="N254" s="22"/>
      <c r="O254" s="22"/>
      <c r="P254" s="22"/>
    </row>
    <row r="255" spans="1:16" ht="25.5">
      <c r="A255" s="16" t="str">
        <f>'[1]EU27'!$A$1839</f>
        <v>1 A 1 c</v>
      </c>
      <c r="B255" s="17" t="str">
        <f>'[1]EU27'!$C$1839</f>
        <v>1 A 1 c Manufacture of Solid Fuels and Other Energy Industries</v>
      </c>
      <c r="C255" s="18">
        <f>'[1]EU27'!$I$1839</f>
        <v>0.25002314909664236</v>
      </c>
      <c r="D255" s="19">
        <f t="shared" si="8"/>
        <v>6.248996942735122E-05</v>
      </c>
      <c r="E255" s="24">
        <f t="shared" si="9"/>
        <v>0.9815651815749918</v>
      </c>
      <c r="G255" s="6"/>
      <c r="H255" s="6"/>
      <c r="J255" s="22"/>
      <c r="K255" s="42"/>
      <c r="L255" s="22"/>
      <c r="M255" s="22"/>
      <c r="N255" s="22"/>
      <c r="O255" s="22"/>
      <c r="P255" s="22"/>
    </row>
    <row r="256" spans="1:16" ht="12.75">
      <c r="A256" s="16" t="str">
        <f>'[1]EU27'!$A$1859</f>
        <v>1 A 3 e </v>
      </c>
      <c r="B256" s="17" t="str">
        <f>'[1]EU27'!$C$1859</f>
        <v>1 A 3 e Other (Please specify in a covering note)</v>
      </c>
      <c r="C256" s="18">
        <f>'[1]EU27'!$I$1859</f>
        <v>0.17549770610570714</v>
      </c>
      <c r="D256" s="19">
        <f t="shared" si="8"/>
        <v>4.386332357119802E-05</v>
      </c>
      <c r="E256" s="24">
        <f t="shared" si="9"/>
        <v>0.981609044898563</v>
      </c>
      <c r="G256" s="6"/>
      <c r="H256" s="6"/>
      <c r="J256" s="22"/>
      <c r="K256" s="42"/>
      <c r="L256" s="22"/>
      <c r="M256" s="22"/>
      <c r="N256" s="22"/>
      <c r="O256" s="22"/>
      <c r="P256" s="22"/>
    </row>
    <row r="257" spans="1:16" ht="12.75">
      <c r="A257" s="16" t="str">
        <f>'[1]EU27'!$A$1876</f>
        <v>1 B 2 </v>
      </c>
      <c r="B257" s="17" t="str">
        <f>'[1]EU27'!$C$1876</f>
        <v>1 B 2 Oil and natural gas</v>
      </c>
      <c r="C257" s="18">
        <f>'[1]EU27'!$I$1876</f>
        <v>0.08556814678061382</v>
      </c>
      <c r="D257" s="19">
        <f t="shared" si="8"/>
        <v>2.138662318107515E-05</v>
      </c>
      <c r="E257" s="24">
        <f t="shared" si="9"/>
        <v>0.9816304315217441</v>
      </c>
      <c r="G257" s="6"/>
      <c r="H257" s="6"/>
      <c r="J257" s="22"/>
      <c r="K257" s="42"/>
      <c r="L257" s="22"/>
      <c r="M257" s="22"/>
      <c r="N257" s="22"/>
      <c r="O257" s="22"/>
      <c r="P257" s="22"/>
    </row>
    <row r="258" spans="1:16" ht="12.75">
      <c r="A258" s="16" t="str">
        <f>'[1]EU27'!$A$1870</f>
        <v>1 A 5 a </v>
      </c>
      <c r="B258" s="17" t="str">
        <f>'[1]EU27'!$C$1870</f>
        <v>1 A 5 a Other, Stationary (including Military)</v>
      </c>
      <c r="C258" s="18">
        <f>'[1]EU27'!$I$1870</f>
        <v>0.07768509574308605</v>
      </c>
      <c r="D258" s="19">
        <f t="shared" si="8"/>
        <v>1.941635914708784E-05</v>
      </c>
      <c r="E258" s="24">
        <f t="shared" si="9"/>
        <v>0.9816498478808912</v>
      </c>
      <c r="G258" s="6"/>
      <c r="H258" s="6"/>
      <c r="J258" s="22"/>
      <c r="K258" s="42"/>
      <c r="L258" s="22"/>
      <c r="M258" s="22"/>
      <c r="N258" s="22"/>
      <c r="O258" s="22"/>
      <c r="P258" s="22"/>
    </row>
    <row r="259" spans="1:16" ht="12.75">
      <c r="A259" s="16" t="str">
        <f>'[1]EU27'!$A$1871</f>
        <v>1 A 5 b </v>
      </c>
      <c r="B259" s="17" t="str">
        <f>'[1]EU27'!$C$1871</f>
        <v>1 A 5 b Other, Mobile (Including military)</v>
      </c>
      <c r="C259" s="18">
        <f>'[1]EU27'!$I$1871</f>
        <v>0.04615049808295568</v>
      </c>
      <c r="D259" s="19">
        <f t="shared" si="8"/>
        <v>1.1534704785060484E-05</v>
      </c>
      <c r="E259" s="24">
        <f t="shared" si="9"/>
        <v>0.9816613825856763</v>
      </c>
      <c r="G259" s="6"/>
      <c r="H259" s="6"/>
      <c r="J259" s="22"/>
      <c r="K259" s="42"/>
      <c r="L259" s="22"/>
      <c r="M259" s="22"/>
      <c r="N259" s="22"/>
      <c r="O259" s="22"/>
      <c r="P259" s="22"/>
    </row>
    <row r="260" spans="1:16" ht="12.75">
      <c r="A260" s="16" t="str">
        <f>'[1]EU27'!$A$1858</f>
        <v>1 A 3 d ii</v>
      </c>
      <c r="B260" s="17" t="str">
        <f>'[1]EU27'!$C$1858</f>
        <v>1 A 3 d ii National Navigation</v>
      </c>
      <c r="C260" s="18">
        <f>'[1]EU27'!$I$1858</f>
        <v>0.03697778961885453</v>
      </c>
      <c r="D260" s="19">
        <f t="shared" si="8"/>
        <v>9.242107985289256E-06</v>
      </c>
      <c r="E260" s="24">
        <f t="shared" si="9"/>
        <v>0.9816706246936615</v>
      </c>
      <c r="G260" s="6"/>
      <c r="H260" s="6"/>
      <c r="J260" s="22"/>
      <c r="K260" s="42"/>
      <c r="L260" s="22"/>
      <c r="M260" s="22"/>
      <c r="N260" s="22"/>
      <c r="O260" s="22"/>
      <c r="P260" s="22"/>
    </row>
    <row r="261" spans="1:16" ht="12.75">
      <c r="A261" s="16" t="str">
        <f>'[1]EU27'!$A$1857</f>
        <v>1 A 3 c </v>
      </c>
      <c r="B261" s="17" t="str">
        <f>'[1]EU27'!$C$1857</f>
        <v>1 A 3 c Railways</v>
      </c>
      <c r="C261" s="18">
        <f>'[1]EU27'!$I$1857</f>
        <v>0.015654535961858274</v>
      </c>
      <c r="D261" s="19">
        <f t="shared" si="8"/>
        <v>3.912643597964469E-06</v>
      </c>
      <c r="E261" s="24">
        <f t="shared" si="9"/>
        <v>0.9816745373372595</v>
      </c>
      <c r="G261" s="6"/>
      <c r="H261" s="6"/>
      <c r="J261" s="22"/>
      <c r="K261" s="42"/>
      <c r="L261" s="22"/>
      <c r="M261" s="22"/>
      <c r="N261" s="22"/>
      <c r="O261" s="22"/>
      <c r="P261" s="22"/>
    </row>
    <row r="262" spans="1:16" ht="12.75">
      <c r="A262" s="16" t="str">
        <f>'[1]EU27'!$A$1848</f>
        <v>1 A 3 a ii (ii)</v>
      </c>
      <c r="B262" s="17" t="str">
        <f>'[1]EU27'!$C$1848</f>
        <v>1 A 3 a ii (ii) Civil Aviation (Domestic, Cruise)</v>
      </c>
      <c r="C262" s="18">
        <f>'[1]EU27'!$I$1848</f>
        <v>0.00033680746999633477</v>
      </c>
      <c r="D262" s="19">
        <f t="shared" si="8"/>
        <v>8.418055919629691E-08</v>
      </c>
      <c r="E262" s="24">
        <f t="shared" si="9"/>
        <v>0.9816746215178187</v>
      </c>
      <c r="G262" s="6"/>
      <c r="H262" s="6"/>
      <c r="J262" s="22"/>
      <c r="K262" s="42"/>
      <c r="L262" s="22"/>
      <c r="M262" s="22"/>
      <c r="N262" s="22"/>
      <c r="O262" s="22"/>
      <c r="P262" s="22"/>
    </row>
    <row r="263" spans="1:16" ht="12.75">
      <c r="A263" s="16" t="str">
        <f>'[1]EU27'!$A$1924</f>
        <v>5 B</v>
      </c>
      <c r="B263" s="17" t="str">
        <f>'[1]EU27'!$C$1924</f>
        <v>5 B FOREST AND GRASSLAND CONVERSION</v>
      </c>
      <c r="C263" s="18">
        <f>'[1]EU27'!$I$1924</f>
        <v>0</v>
      </c>
      <c r="D263" s="19">
        <f t="shared" si="8"/>
        <v>0</v>
      </c>
      <c r="E263" s="24">
        <f t="shared" si="9"/>
        <v>0.9816746215178187</v>
      </c>
      <c r="G263" s="6"/>
      <c r="J263" s="22"/>
      <c r="K263" s="42"/>
      <c r="L263" s="22"/>
      <c r="M263" s="22"/>
      <c r="N263" s="22"/>
      <c r="O263" s="22"/>
      <c r="P263" s="22"/>
    </row>
    <row r="264" spans="1:16" ht="12.75">
      <c r="A264" s="16" t="str">
        <f>'[1]EU27'!$A$1903</f>
        <v>3 A</v>
      </c>
      <c r="B264" s="16" t="str">
        <f>'[1]EU27'!$C$1903</f>
        <v>3 A PAINT APPLICATION</v>
      </c>
      <c r="C264" s="18" t="str">
        <f>'[1]EU27'!$I$1903</f>
        <v>NA</v>
      </c>
      <c r="D264" s="19"/>
      <c r="E264" s="24">
        <f t="shared" si="9"/>
        <v>0.9816746215178187</v>
      </c>
      <c r="G264" s="6"/>
      <c r="J264" s="22"/>
      <c r="K264" s="42"/>
      <c r="L264" s="22"/>
      <c r="M264" s="22"/>
      <c r="N264" s="22"/>
      <c r="O264" s="22"/>
      <c r="P264" s="22"/>
    </row>
    <row r="265" spans="1:16" ht="12.75">
      <c r="A265" s="28" t="str">
        <f>'[1]EU27'!$A$1904</f>
        <v>3 B </v>
      </c>
      <c r="B265" s="28" t="str">
        <f>'[1]EU27'!$C$1904</f>
        <v>3 B DEGREASING AND DRY CLEANING</v>
      </c>
      <c r="C265" s="18" t="str">
        <f>'[1]EU27'!$I$1904</f>
        <v>NA</v>
      </c>
      <c r="D265" s="19"/>
      <c r="E265" s="24">
        <f t="shared" si="9"/>
        <v>0.9816746215178187</v>
      </c>
      <c r="G265" s="6"/>
      <c r="J265" s="22"/>
      <c r="K265" s="42"/>
      <c r="L265" s="22"/>
      <c r="M265" s="22"/>
      <c r="N265" s="22"/>
      <c r="O265" s="22"/>
      <c r="P265" s="22"/>
    </row>
    <row r="266" spans="1:16" ht="25.5">
      <c r="A266" s="16" t="str">
        <f>'[1]EU27'!$A$1905</f>
        <v>3 C </v>
      </c>
      <c r="B266" s="17" t="str">
        <f>'[1]EU27'!$C$1905</f>
        <v>3 C CHEMICAL PRODUCTS, MANUFACTURE AND PROCESSING</v>
      </c>
      <c r="C266" s="18" t="str">
        <f>'[1]EU27'!$I$1905</f>
        <v>NA</v>
      </c>
      <c r="D266" s="19"/>
      <c r="E266" s="24">
        <f t="shared" si="9"/>
        <v>0.9816746215178187</v>
      </c>
      <c r="G266" s="6"/>
      <c r="J266" s="22"/>
      <c r="K266" s="42"/>
      <c r="L266" s="22"/>
      <c r="M266" s="22"/>
      <c r="N266" s="22"/>
      <c r="O266" s="22"/>
      <c r="P266" s="22"/>
    </row>
    <row r="267" spans="1:5" ht="12.75">
      <c r="A267" s="30" t="str">
        <f>'[1]EU27'!$A$1930</f>
        <v>NATIONAL TOTAL</v>
      </c>
      <c r="B267" s="30" t="str">
        <f>'[1]EU27'!$C$1930</f>
        <v>National Total for the entire territory (2002 Guidelines)</v>
      </c>
      <c r="C267" s="31">
        <f>'[1]EU27'!$I$1930</f>
        <v>4001.0125046918297</v>
      </c>
      <c r="D267" s="32">
        <f>SUM(D230:D266)</f>
        <v>0.9816746215178187</v>
      </c>
      <c r="E267" s="47"/>
    </row>
    <row r="268" spans="1:5" s="1" customFormat="1" ht="12.75">
      <c r="A268" s="34"/>
      <c r="B268" s="9"/>
      <c r="C268" s="56"/>
      <c r="D268" s="57"/>
      <c r="E268" s="58"/>
    </row>
    <row r="269" spans="2:4" ht="12.75">
      <c r="B269" s="37"/>
      <c r="C269" s="38"/>
      <c r="D269" s="39"/>
    </row>
    <row r="270" spans="3:4" ht="12.75">
      <c r="C270" s="59"/>
      <c r="D270" s="60"/>
    </row>
    <row r="271" spans="3:4" ht="12.75">
      <c r="C271" s="59"/>
      <c r="D271" s="60"/>
    </row>
    <row r="272" spans="3:4" ht="12.75">
      <c r="C272" s="59"/>
      <c r="D272" s="60"/>
    </row>
    <row r="273" spans="3:4" ht="12.75">
      <c r="C273" s="59"/>
      <c r="D273" s="60"/>
    </row>
    <row r="274" spans="3:4" ht="12.75">
      <c r="C274" s="59"/>
      <c r="D274" s="60"/>
    </row>
    <row r="275" spans="3:4" ht="12.75">
      <c r="C275" s="59"/>
      <c r="D275" s="60"/>
    </row>
    <row r="277" spans="1:16" ht="12.75">
      <c r="A277" s="13"/>
      <c r="B277" s="246" t="s">
        <v>9</v>
      </c>
      <c r="C277" s="246" t="s">
        <v>18</v>
      </c>
      <c r="D277" s="236" t="s">
        <v>11</v>
      </c>
      <c r="E277" s="236" t="s">
        <v>12</v>
      </c>
      <c r="H277" s="6"/>
      <c r="I277" s="21"/>
      <c r="J277" s="22"/>
      <c r="K277" s="42"/>
      <c r="L277" s="22"/>
      <c r="M277" s="22"/>
      <c r="N277" s="22"/>
      <c r="O277" s="22"/>
      <c r="P277" s="22"/>
    </row>
    <row r="278" spans="1:16" ht="12.75">
      <c r="A278" s="14"/>
      <c r="B278" s="247"/>
      <c r="C278" s="247"/>
      <c r="D278" s="237"/>
      <c r="E278" s="237"/>
      <c r="H278" s="6"/>
      <c r="J278" s="22"/>
      <c r="K278" s="42"/>
      <c r="L278" s="22"/>
      <c r="M278" s="22"/>
      <c r="N278" s="22"/>
      <c r="O278" s="22"/>
      <c r="P278" s="22"/>
    </row>
    <row r="279" spans="1:16" ht="12.75">
      <c r="A279" s="15"/>
      <c r="B279" s="248"/>
      <c r="C279" s="248"/>
      <c r="D279" s="237"/>
      <c r="E279" s="237" t="s">
        <v>13</v>
      </c>
      <c r="H279" s="6"/>
      <c r="I279" s="21"/>
      <c r="J279" s="22"/>
      <c r="K279" s="42"/>
      <c r="L279" s="22"/>
      <c r="M279" s="22"/>
      <c r="N279" s="22"/>
      <c r="O279" s="22"/>
      <c r="P279" s="22"/>
    </row>
    <row r="280" spans="1:16" ht="12.75">
      <c r="A280" s="16" t="str">
        <f>'[1]EU27'!$A$1863</f>
        <v>1 A 4 b </v>
      </c>
      <c r="B280" s="17" t="str">
        <f>'[1]EU27'!$C$1863</f>
        <v>1 A 4 b Residential</v>
      </c>
      <c r="C280" s="18">
        <f>'[1]EU27'!$K$1863</f>
        <v>337.80422114215116</v>
      </c>
      <c r="D280" s="19">
        <f aca="true" t="shared" si="10" ref="D280:D313">C280/$C$317</f>
        <v>0.21720973420971582</v>
      </c>
      <c r="E280" s="20">
        <f>D280</f>
        <v>0.21720973420971582</v>
      </c>
      <c r="F280" s="1">
        <v>1</v>
      </c>
      <c r="H280" s="6"/>
      <c r="I280" s="21"/>
      <c r="J280" s="22"/>
      <c r="K280" s="42"/>
      <c r="L280" s="22"/>
      <c r="M280" s="22"/>
      <c r="N280" s="22"/>
      <c r="O280" s="22"/>
      <c r="P280" s="22"/>
    </row>
    <row r="281" spans="1:16" ht="12.75">
      <c r="A281" s="16" t="str">
        <f>'[1]EU27'!$A$1849</f>
        <v>1 A 3 b </v>
      </c>
      <c r="B281" s="17" t="str">
        <f>'[1]EU27'!$C$1849</f>
        <v>1 A 3 b Road Transportation</v>
      </c>
      <c r="C281" s="18">
        <f>'[1]EU27'!$K$1849</f>
        <v>247.4306000557762</v>
      </c>
      <c r="D281" s="19">
        <f t="shared" si="10"/>
        <v>0.15909906244436636</v>
      </c>
      <c r="E281" s="20">
        <f aca="true" t="shared" si="11" ref="E281:E316">E280+D281</f>
        <v>0.3763087966540822</v>
      </c>
      <c r="F281" s="1">
        <v>2</v>
      </c>
      <c r="G281" s="6"/>
      <c r="H281" s="6"/>
      <c r="I281" s="21"/>
      <c r="J281" s="22"/>
      <c r="K281" s="42"/>
      <c r="L281" s="22"/>
      <c r="M281" s="22"/>
      <c r="N281" s="22"/>
      <c r="O281" s="22"/>
      <c r="P281" s="22"/>
    </row>
    <row r="282" spans="1:16" ht="12.75">
      <c r="A282" s="26" t="str">
        <f>'[1]EU27'!$A$1884</f>
        <v>2 A</v>
      </c>
      <c r="B282" s="17" t="str">
        <f>'[1]EU27'!$C$1884</f>
        <v>2 A MINERAL PRODUCTS (b)</v>
      </c>
      <c r="C282" s="18">
        <f>'[1]EU27'!$K$1884</f>
        <v>171.56282491550914</v>
      </c>
      <c r="D282" s="19">
        <f t="shared" si="10"/>
        <v>0.1103157191883764</v>
      </c>
      <c r="E282" s="20">
        <f t="shared" si="11"/>
        <v>0.4866245158424586</v>
      </c>
      <c r="F282" s="1">
        <v>3</v>
      </c>
      <c r="G282" s="6"/>
      <c r="H282" s="6"/>
      <c r="I282" s="21"/>
      <c r="J282" s="22"/>
      <c r="K282" s="42"/>
      <c r="L282" s="22"/>
      <c r="M282" s="22"/>
      <c r="N282" s="22"/>
      <c r="O282" s="22"/>
      <c r="P282" s="22"/>
    </row>
    <row r="283" spans="1:16" ht="12.75">
      <c r="A283" s="16" t="str">
        <f>'[1]EU27'!$A$1840</f>
        <v>1 A 2   </v>
      </c>
      <c r="B283" s="17" t="str">
        <f>'[1]EU27'!$C$1840</f>
        <v>1 A 2 Manufacturing Industries and Construction</v>
      </c>
      <c r="C283" s="18">
        <f>'[1]EU27'!$K$1840</f>
        <v>141.7328701881197</v>
      </c>
      <c r="D283" s="19">
        <f t="shared" si="10"/>
        <v>0.09113491524247917</v>
      </c>
      <c r="E283" s="20">
        <f t="shared" si="11"/>
        <v>0.5777594310849378</v>
      </c>
      <c r="F283" s="1">
        <v>4</v>
      </c>
      <c r="G283" s="6"/>
      <c r="H283" s="6"/>
      <c r="I283" s="21"/>
      <c r="J283" s="22"/>
      <c r="K283" s="42"/>
      <c r="L283" s="22"/>
      <c r="M283" s="22"/>
      <c r="N283" s="22"/>
      <c r="O283" s="22"/>
      <c r="P283" s="22"/>
    </row>
    <row r="284" spans="1:16" ht="12.75">
      <c r="A284" s="23" t="str">
        <f>'[1]EU27'!$A$1921</f>
        <v>4 D 1</v>
      </c>
      <c r="B284" s="23" t="str">
        <f>'[1]EU27'!$C$1921</f>
        <v>4 D 1 Direct Soil Emission</v>
      </c>
      <c r="C284" s="18">
        <f>'[1]EU27'!$K$1921</f>
        <v>107.5881064845157</v>
      </c>
      <c r="D284" s="19">
        <f t="shared" si="10"/>
        <v>0.06917966843224937</v>
      </c>
      <c r="E284" s="20">
        <f t="shared" si="11"/>
        <v>0.6469390995171871</v>
      </c>
      <c r="F284" s="1">
        <v>5</v>
      </c>
      <c r="G284" s="6"/>
      <c r="H284" s="6"/>
      <c r="J284" s="22"/>
      <c r="K284" s="42"/>
      <c r="L284" s="22"/>
      <c r="M284" s="22"/>
      <c r="N284" s="22"/>
      <c r="O284" s="22"/>
      <c r="P284" s="22"/>
    </row>
    <row r="285" spans="1:16" ht="12.75">
      <c r="A285" s="16" t="str">
        <f>'[1]EU27'!$A$1907</f>
        <v>4 B </v>
      </c>
      <c r="B285" s="17" t="str">
        <f>'[1]EU27'!$C$1907</f>
        <v>4 B MANURE MANAGEMENT (c)</v>
      </c>
      <c r="C285" s="18">
        <f>'[1]EU27'!$K$1907</f>
        <v>87.61756800172091</v>
      </c>
      <c r="D285" s="19">
        <f t="shared" si="10"/>
        <v>0.05633851641465106</v>
      </c>
      <c r="E285" s="20">
        <f t="shared" si="11"/>
        <v>0.7032776159318381</v>
      </c>
      <c r="F285" s="1">
        <v>6</v>
      </c>
      <c r="G285" s="6"/>
      <c r="H285" s="6"/>
      <c r="J285" s="22"/>
      <c r="K285" s="42"/>
      <c r="L285" s="22"/>
      <c r="M285" s="22"/>
      <c r="N285" s="22"/>
      <c r="O285" s="22"/>
      <c r="P285" s="22"/>
    </row>
    <row r="286" spans="1:16" ht="12.75">
      <c r="A286" s="16" t="str">
        <f>'[1]EU27'!$A$1898</f>
        <v>2 C </v>
      </c>
      <c r="B286" s="16" t="str">
        <f>'[1]EU27'!$C$1898</f>
        <v>2 C METAL PRODUCTION </v>
      </c>
      <c r="C286" s="18">
        <f>'[1]EU27'!$K$1898</f>
        <v>81.3940775158166</v>
      </c>
      <c r="D286" s="19">
        <f t="shared" si="10"/>
        <v>0.052336782186081086</v>
      </c>
      <c r="E286" s="20">
        <f t="shared" si="11"/>
        <v>0.7556143981179192</v>
      </c>
      <c r="F286" s="1">
        <v>7</v>
      </c>
      <c r="G286" s="6"/>
      <c r="H286" s="6"/>
      <c r="I286" s="21"/>
      <c r="J286" s="22"/>
      <c r="K286" s="42"/>
      <c r="L286" s="22"/>
      <c r="M286" s="22"/>
      <c r="N286" s="22"/>
      <c r="O286" s="22"/>
      <c r="P286" s="22"/>
    </row>
    <row r="287" spans="1:16" ht="12.75">
      <c r="A287" s="16" t="str">
        <f>'[1]EU27'!$A$1866</f>
        <v>1 A 4 c </v>
      </c>
      <c r="B287" s="17" t="str">
        <f>'[1]EU27'!$C$1866</f>
        <v>1 A 4 c  Agriculture / Forestry / Fishing</v>
      </c>
      <c r="C287" s="18">
        <f>'[1]EU27'!$K$1866</f>
        <v>79.3042493046912</v>
      </c>
      <c r="D287" s="19">
        <f t="shared" si="10"/>
        <v>0.05099301262409122</v>
      </c>
      <c r="E287" s="20">
        <f t="shared" si="11"/>
        <v>0.8066074107420104</v>
      </c>
      <c r="F287" s="1">
        <v>8</v>
      </c>
      <c r="G287" s="6"/>
      <c r="H287" s="6"/>
      <c r="I287" s="21"/>
      <c r="J287" s="22"/>
      <c r="K287" s="42"/>
      <c r="L287" s="22"/>
      <c r="M287" s="22"/>
      <c r="N287" s="22"/>
      <c r="O287" s="22"/>
      <c r="P287" s="22"/>
    </row>
    <row r="288" spans="1:16" ht="12.75">
      <c r="A288" s="16" t="str">
        <f>'[1]EU27'!$A$1837</f>
        <v>1 A 1 a</v>
      </c>
      <c r="B288" s="17" t="str">
        <f>'[1]EU27'!$C$1837</f>
        <v>1 A 1 a Public Electricity and Heat Production</v>
      </c>
      <c r="C288" s="18">
        <f>'[1]EU27'!$K$1837</f>
        <v>72.26894938871162</v>
      </c>
      <c r="D288" s="19">
        <f t="shared" si="10"/>
        <v>0.046469281038770065</v>
      </c>
      <c r="E288" s="20">
        <f t="shared" si="11"/>
        <v>0.8530766917807804</v>
      </c>
      <c r="F288" s="1">
        <v>9</v>
      </c>
      <c r="G288" s="6"/>
      <c r="H288" s="6"/>
      <c r="I288" s="21"/>
      <c r="J288" s="22"/>
      <c r="K288" s="42"/>
      <c r="L288" s="22"/>
      <c r="M288" s="22"/>
      <c r="N288" s="22"/>
      <c r="O288" s="22"/>
      <c r="P288" s="22"/>
    </row>
    <row r="289" spans="1:16" ht="12.75">
      <c r="A289" s="16" t="str">
        <f>'[1]EU27'!$A$1902</f>
        <v>2 G </v>
      </c>
      <c r="B289" s="17" t="str">
        <f>'[1]EU27'!$C$1902</f>
        <v>2 G OTHER (Please specify in a covering note)</v>
      </c>
      <c r="C289" s="18">
        <f>'[1]EU27'!$K$1902</f>
        <v>54.284061135830335</v>
      </c>
      <c r="D289" s="19">
        <f t="shared" si="10"/>
        <v>0.03490491164163369</v>
      </c>
      <c r="E289" s="20">
        <f t="shared" si="11"/>
        <v>0.8879816034224141</v>
      </c>
      <c r="F289" s="1">
        <v>10</v>
      </c>
      <c r="G289" s="6"/>
      <c r="H289" s="6"/>
      <c r="J289" s="22"/>
      <c r="K289" s="42"/>
      <c r="L289" s="22"/>
      <c r="M289" s="22"/>
      <c r="N289" s="22"/>
      <c r="O289" s="22"/>
      <c r="P289" s="22"/>
    </row>
    <row r="290" spans="1:16" ht="12.75">
      <c r="A290" s="16" t="str">
        <f>'[1]EU27'!$A$1899</f>
        <v>2 D </v>
      </c>
      <c r="B290" s="17" t="str">
        <f>'[1]EU27'!$C$1899</f>
        <v>2 D OTHER  PRODUCTION (b)</v>
      </c>
      <c r="C290" s="18">
        <f>'[1]EU27'!$K$1899</f>
        <v>23.00204800209536</v>
      </c>
      <c r="D290" s="19">
        <f t="shared" si="10"/>
        <v>0.014790427176787059</v>
      </c>
      <c r="E290" s="20">
        <f t="shared" si="11"/>
        <v>0.9027720305992011</v>
      </c>
      <c r="F290" s="1">
        <v>11</v>
      </c>
      <c r="G290" s="6"/>
      <c r="H290" s="6"/>
      <c r="J290" s="22"/>
      <c r="K290" s="42"/>
      <c r="L290" s="22"/>
      <c r="M290" s="22"/>
      <c r="N290" s="22"/>
      <c r="O290" s="22"/>
      <c r="P290" s="22"/>
    </row>
    <row r="291" spans="1:16" ht="12.75">
      <c r="A291" s="16" t="str">
        <f>'[1]EU27'!$A$1858</f>
        <v>1 A 3 d ii</v>
      </c>
      <c r="B291" s="17" t="str">
        <f>'[1]EU27'!$C$1858</f>
        <v>1 A 3 d ii National Navigation</v>
      </c>
      <c r="C291" s="18">
        <f>'[1]EU27'!$K$1858</f>
        <v>21.759785731647728</v>
      </c>
      <c r="D291" s="19">
        <f t="shared" si="10"/>
        <v>0.013991646579344078</v>
      </c>
      <c r="E291" s="20">
        <f t="shared" si="11"/>
        <v>0.9167636771785451</v>
      </c>
      <c r="F291" s="1">
        <v>12</v>
      </c>
      <c r="G291" s="6"/>
      <c r="H291" s="6"/>
      <c r="J291" s="22"/>
      <c r="K291" s="42"/>
      <c r="L291" s="22"/>
      <c r="M291" s="22"/>
      <c r="N291" s="22"/>
      <c r="O291" s="22"/>
      <c r="P291" s="22"/>
    </row>
    <row r="292" spans="1:16" ht="12.75">
      <c r="A292" s="16" t="str">
        <f>'[1]EU27'!$A$1927</f>
        <v>6 C</v>
      </c>
      <c r="B292" s="17" t="str">
        <f>'[1]EU27'!$C$1927</f>
        <v>6 C WASTE INCINERATION (e)</v>
      </c>
      <c r="C292" s="18">
        <f>'[1]EU27'!$K$1927</f>
        <v>19.562164283083185</v>
      </c>
      <c r="D292" s="19">
        <f t="shared" si="10"/>
        <v>0.012578565448734393</v>
      </c>
      <c r="E292" s="20">
        <f t="shared" si="11"/>
        <v>0.9293422426272795</v>
      </c>
      <c r="F292" s="1">
        <v>13</v>
      </c>
      <c r="G292" s="6"/>
      <c r="H292" s="6"/>
      <c r="I292" s="21"/>
      <c r="J292" s="22"/>
      <c r="K292" s="42"/>
      <c r="L292" s="22"/>
      <c r="M292" s="22"/>
      <c r="N292" s="22"/>
      <c r="O292" s="22"/>
      <c r="P292" s="22"/>
    </row>
    <row r="293" spans="1:16" ht="25.5">
      <c r="A293" s="16" t="str">
        <f>'[1]EU27'!$A$1906</f>
        <v>3 D</v>
      </c>
      <c r="B293" s="17" t="str">
        <f>'[1]EU27'!$C$1906</f>
        <v>3 D OTHER including products containing HMs and POPs (Please specify in a covering note)</v>
      </c>
      <c r="C293" s="18">
        <f>'[1]EU27'!$K$1906</f>
        <v>15.48697890221693</v>
      </c>
      <c r="D293" s="19">
        <f t="shared" si="10"/>
        <v>0.009958201705379062</v>
      </c>
      <c r="E293" s="20">
        <f t="shared" si="11"/>
        <v>0.9393004443326586</v>
      </c>
      <c r="F293" s="1">
        <v>14</v>
      </c>
      <c r="G293" s="6"/>
      <c r="H293" s="6"/>
      <c r="J293" s="22"/>
      <c r="K293" s="42"/>
      <c r="L293" s="22"/>
      <c r="M293" s="22"/>
      <c r="N293" s="22"/>
      <c r="O293" s="22"/>
      <c r="P293" s="22"/>
    </row>
    <row r="294" spans="1:16" ht="12.75">
      <c r="A294" s="16" t="str">
        <f>'[1]EU27'!$A$1862</f>
        <v>1 A 4 a </v>
      </c>
      <c r="B294" s="17" t="str">
        <f>'[1]EU27'!$C$1862</f>
        <v>1 A 4 a Commercial / Institutional</v>
      </c>
      <c r="C294" s="18">
        <f>'[1]EU27'!$K$1862</f>
        <v>13.688368616911282</v>
      </c>
      <c r="D294" s="19">
        <f t="shared" si="10"/>
        <v>0.00880168666629167</v>
      </c>
      <c r="E294" s="20">
        <f t="shared" si="11"/>
        <v>0.9481021309989502</v>
      </c>
      <c r="F294" s="1">
        <v>15</v>
      </c>
      <c r="G294" s="6"/>
      <c r="H294" s="6"/>
      <c r="I294" s="21"/>
      <c r="J294" s="22"/>
      <c r="K294" s="42"/>
      <c r="L294" s="22"/>
      <c r="M294" s="22"/>
      <c r="N294" s="22"/>
      <c r="O294" s="22"/>
      <c r="P294" s="22"/>
    </row>
    <row r="295" spans="1:16" ht="12.75">
      <c r="A295" s="16" t="str">
        <f>'[1]EU27'!$A$1838</f>
        <v>1 A 1 b</v>
      </c>
      <c r="B295" s="17" t="str">
        <f>'[1]EU27'!$C$1838</f>
        <v>1 A 1 b Petroleum refining</v>
      </c>
      <c r="C295" s="18">
        <f>'[1]EU27'!$K$1838</f>
        <v>13.562080927643494</v>
      </c>
      <c r="D295" s="19">
        <f t="shared" si="10"/>
        <v>0.008720483076451768</v>
      </c>
      <c r="E295" s="20">
        <f t="shared" si="11"/>
        <v>0.956822614075402</v>
      </c>
      <c r="F295" s="1">
        <v>16</v>
      </c>
      <c r="G295" s="6"/>
      <c r="H295" s="6"/>
      <c r="J295" s="22"/>
      <c r="K295" s="42"/>
      <c r="L295" s="22"/>
      <c r="M295" s="22"/>
      <c r="N295" s="22"/>
      <c r="O295" s="22"/>
      <c r="P295" s="22"/>
    </row>
    <row r="296" spans="1:16" ht="12.75">
      <c r="A296" s="16" t="str">
        <f>'[1]EU27'!$A$1872</f>
        <v>1B1</v>
      </c>
      <c r="B296" s="17" t="str">
        <f>'[1]EU27'!$C$1872</f>
        <v>1B1 Fugitive Emissions from Solid Fuels</v>
      </c>
      <c r="C296" s="18">
        <f>'[1]EU27'!$K$1872</f>
        <v>11.844638744936423</v>
      </c>
      <c r="D296" s="19">
        <f t="shared" si="10"/>
        <v>0.007616159516594959</v>
      </c>
      <c r="E296" s="24">
        <f t="shared" si="11"/>
        <v>0.964438773591997</v>
      </c>
      <c r="G296" s="6"/>
      <c r="H296" s="6"/>
      <c r="J296" s="22"/>
      <c r="K296" s="42"/>
      <c r="L296" s="22"/>
      <c r="M296" s="22"/>
      <c r="N296" s="22"/>
      <c r="O296" s="22"/>
      <c r="P296" s="22"/>
    </row>
    <row r="297" spans="1:16" ht="12.75">
      <c r="A297" s="16" t="str">
        <f>'[1]EU27'!$A$1892</f>
        <v>2 B </v>
      </c>
      <c r="B297" s="17" t="str">
        <f>'[1]EU27'!$C$1892</f>
        <v>2 B CHEMICAL INDUSTRY</v>
      </c>
      <c r="C297" s="18">
        <f>'[1]EU27'!$K$1892</f>
        <v>8.806603866643531</v>
      </c>
      <c r="D297" s="19">
        <f t="shared" si="10"/>
        <v>0.005662688520280329</v>
      </c>
      <c r="E297" s="24">
        <f t="shared" si="11"/>
        <v>0.9701014621122773</v>
      </c>
      <c r="G297" s="6"/>
      <c r="H297" s="6"/>
      <c r="J297" s="22"/>
      <c r="K297" s="42"/>
      <c r="L297" s="22"/>
      <c r="M297" s="22"/>
      <c r="N297" s="22"/>
      <c r="O297" s="22"/>
      <c r="P297" s="22"/>
    </row>
    <row r="298" spans="1:16" ht="12.75">
      <c r="A298" s="16" t="str">
        <f>'[1]EU27'!$A$1857</f>
        <v>1 A 3 c </v>
      </c>
      <c r="B298" s="17" t="str">
        <f>'[1]EU27'!$C$1857</f>
        <v>1 A 3 c Railways</v>
      </c>
      <c r="C298" s="18">
        <f>'[1]EU27'!$K$1857</f>
        <v>7.583869391998663</v>
      </c>
      <c r="D298" s="19">
        <f t="shared" si="10"/>
        <v>0.0048764643891884155</v>
      </c>
      <c r="E298" s="24">
        <f t="shared" si="11"/>
        <v>0.9749779265014658</v>
      </c>
      <c r="G298" s="6"/>
      <c r="H298" s="6"/>
      <c r="J298" s="22"/>
      <c r="K298" s="42"/>
      <c r="L298" s="22"/>
      <c r="M298" s="22"/>
      <c r="N298" s="22"/>
      <c r="O298" s="22"/>
      <c r="P298" s="22"/>
    </row>
    <row r="299" spans="1:16" ht="12.75">
      <c r="A299" s="16" t="str">
        <f>'[1]EU27'!$A$1923</f>
        <v>4 G </v>
      </c>
      <c r="B299" s="17" t="str">
        <f>'[1]EU27'!$C$1923</f>
        <v>4 G OTHER (d)</v>
      </c>
      <c r="C299" s="18">
        <f>'[1]EU27'!$K$1923</f>
        <v>4.875612361801652</v>
      </c>
      <c r="D299" s="19">
        <f t="shared" si="10"/>
        <v>0.0031350421307224925</v>
      </c>
      <c r="E299" s="24">
        <f t="shared" si="11"/>
        <v>0.9781129686321882</v>
      </c>
      <c r="G299" s="6"/>
      <c r="H299" s="6"/>
      <c r="J299" s="22"/>
      <c r="K299" s="42"/>
      <c r="L299" s="22"/>
      <c r="M299" s="22"/>
      <c r="N299" s="22"/>
      <c r="O299" s="22"/>
      <c r="P299" s="22"/>
    </row>
    <row r="300" spans="1:16" ht="12.75">
      <c r="A300" s="16" t="str">
        <f>'[1]EU27'!$A$1859</f>
        <v>1 A 3 e </v>
      </c>
      <c r="B300" s="17" t="str">
        <f>'[1]EU27'!$C$1859</f>
        <v>1 A 3 e Other (Please specify in a covering note)</v>
      </c>
      <c r="C300" s="18">
        <f>'[1]EU27'!$K$1859</f>
        <v>4.766013905930221</v>
      </c>
      <c r="D300" s="19">
        <f t="shared" si="10"/>
        <v>0.0030645697979933785</v>
      </c>
      <c r="E300" s="24">
        <f t="shared" si="11"/>
        <v>0.9811775384301816</v>
      </c>
      <c r="G300" s="6"/>
      <c r="H300" s="6"/>
      <c r="J300" s="22"/>
      <c r="K300" s="42"/>
      <c r="L300" s="22"/>
      <c r="M300" s="22"/>
      <c r="N300" s="22"/>
      <c r="O300" s="22"/>
      <c r="P300" s="22"/>
    </row>
    <row r="301" spans="1:16" ht="12.75">
      <c r="A301" s="16" t="str">
        <f>'[1]EU27'!$A$1876</f>
        <v>1 B 2 </v>
      </c>
      <c r="B301" s="17" t="str">
        <f>'[1]EU27'!$C$1876</f>
        <v>1 B 2 Oil and natural gas</v>
      </c>
      <c r="C301" s="18">
        <f>'[1]EU27'!$K$1876</f>
        <v>3.6494875809027976</v>
      </c>
      <c r="D301" s="19">
        <f t="shared" si="10"/>
        <v>0.002346638016450298</v>
      </c>
      <c r="E301" s="24">
        <f t="shared" si="11"/>
        <v>0.9835241764466319</v>
      </c>
      <c r="G301" s="6"/>
      <c r="H301" s="6"/>
      <c r="J301" s="22"/>
      <c r="K301" s="42"/>
      <c r="L301" s="22"/>
      <c r="M301" s="22"/>
      <c r="N301" s="22"/>
      <c r="O301" s="22"/>
      <c r="P301" s="22"/>
    </row>
    <row r="302" spans="1:16" ht="12.75">
      <c r="A302" s="16" t="str">
        <f>'[1]EU27'!$A$1922</f>
        <v>4 F </v>
      </c>
      <c r="B302" s="17" t="str">
        <f>'[1]EU27'!$C$1922</f>
        <v>4 F FIELD BURNING OF AGRICULTURAL WASTES</v>
      </c>
      <c r="C302" s="18">
        <f>'[1]EU27'!$K$1922</f>
        <v>3.5367648159804483</v>
      </c>
      <c r="D302" s="19">
        <f t="shared" si="10"/>
        <v>0.0022741567380181247</v>
      </c>
      <c r="E302" s="24">
        <f t="shared" si="11"/>
        <v>0.98579833318465</v>
      </c>
      <c r="G302" s="6"/>
      <c r="H302" s="6"/>
      <c r="J302" s="22"/>
      <c r="K302" s="42"/>
      <c r="L302" s="22"/>
      <c r="M302" s="22"/>
      <c r="N302" s="22"/>
      <c r="O302" s="22"/>
      <c r="P302" s="22"/>
    </row>
    <row r="303" spans="1:16" ht="12.75">
      <c r="A303" s="28">
        <f>'[1]EU27'!$A$1929</f>
        <v>7</v>
      </c>
      <c r="B303" s="17" t="str">
        <f>'[1]EU27'!$C$1929</f>
        <v>7 OTHER</v>
      </c>
      <c r="C303" s="18">
        <f>'[1]EU27'!$K$1929</f>
        <v>3.36421966345468</v>
      </c>
      <c r="D303" s="19">
        <f t="shared" si="10"/>
        <v>0.0021632093774653807</v>
      </c>
      <c r="E303" s="24">
        <f t="shared" si="11"/>
        <v>0.9879615425621154</v>
      </c>
      <c r="G303" s="6"/>
      <c r="H303" s="6"/>
      <c r="J303" s="22"/>
      <c r="K303" s="42"/>
      <c r="L303" s="22"/>
      <c r="M303" s="22"/>
      <c r="N303" s="22"/>
      <c r="O303" s="22"/>
      <c r="P303" s="22"/>
    </row>
    <row r="304" spans="1:16" ht="25.5">
      <c r="A304" s="16" t="str">
        <f>'[1]EU27'!$A$1839</f>
        <v>1 A 1 c</v>
      </c>
      <c r="B304" s="17" t="str">
        <f>'[1]EU27'!$C$1839</f>
        <v>1 A 1 c Manufacture of Solid Fuels and Other Energy Industries</v>
      </c>
      <c r="C304" s="18">
        <f>'[1]EU27'!$K$1839</f>
        <v>3.0574278152714363</v>
      </c>
      <c r="D304" s="19">
        <f t="shared" si="10"/>
        <v>0.001965940747794978</v>
      </c>
      <c r="E304" s="24">
        <f t="shared" si="11"/>
        <v>0.9899274833099104</v>
      </c>
      <c r="G304" s="6"/>
      <c r="H304" s="6"/>
      <c r="J304" s="22"/>
      <c r="K304" s="42"/>
      <c r="L304" s="22"/>
      <c r="M304" s="22"/>
      <c r="N304" s="22"/>
      <c r="O304" s="22"/>
      <c r="P304" s="22"/>
    </row>
    <row r="305" spans="1:16" ht="12.75">
      <c r="A305" s="16" t="str">
        <f>'[1]EU27'!$A$1928</f>
        <v>6 D</v>
      </c>
      <c r="B305" s="17" t="str">
        <f>'[1]EU27'!$C$1928</f>
        <v>6 D OTHER WASTE (f)</v>
      </c>
      <c r="C305" s="18">
        <f>'[1]EU27'!$K$1928</f>
        <v>1.6277211862343401</v>
      </c>
      <c r="D305" s="19">
        <f t="shared" si="10"/>
        <v>0.0010466325288478392</v>
      </c>
      <c r="E305" s="24">
        <f t="shared" si="11"/>
        <v>0.9909741158387583</v>
      </c>
      <c r="G305" s="6"/>
      <c r="H305" s="6"/>
      <c r="J305" s="22"/>
      <c r="K305" s="42"/>
      <c r="L305" s="22"/>
      <c r="M305" s="22"/>
      <c r="N305" s="22"/>
      <c r="O305" s="22"/>
      <c r="P305" s="22"/>
    </row>
    <row r="306" spans="1:16" ht="12.75">
      <c r="A306" s="16" t="str">
        <f>'[1]EU27'!$A$1871</f>
        <v>1 A 5 b </v>
      </c>
      <c r="B306" s="17" t="str">
        <f>'[1]EU27'!$C$1871</f>
        <v>1 A 5 b Other, Mobile (Including military)</v>
      </c>
      <c r="C306" s="18">
        <f>'[1]EU27'!$K$1871</f>
        <v>1.1667470026562667</v>
      </c>
      <c r="D306" s="19">
        <f t="shared" si="10"/>
        <v>0.000750223918102862</v>
      </c>
      <c r="E306" s="24">
        <f t="shared" si="11"/>
        <v>0.9917243397568611</v>
      </c>
      <c r="G306" s="6"/>
      <c r="H306" s="6"/>
      <c r="J306" s="22"/>
      <c r="K306" s="42"/>
      <c r="L306" s="22"/>
      <c r="M306" s="22"/>
      <c r="N306" s="22"/>
      <c r="O306" s="22"/>
      <c r="P306" s="22"/>
    </row>
    <row r="307" spans="1:16" ht="12.75">
      <c r="A307" s="16" t="str">
        <f>'[1]EU27'!$A$1848</f>
        <v>1 A 3 a ii (ii)</v>
      </c>
      <c r="B307" s="17" t="str">
        <f>'[1]EU27'!$C$1848</f>
        <v>1 A 3 a ii (ii) Civil Aviation (Domestic, Cruise)</v>
      </c>
      <c r="C307" s="18">
        <f>'[1]EU27'!$K$1848</f>
        <v>1.06804674199351</v>
      </c>
      <c r="D307" s="19">
        <f t="shared" si="10"/>
        <v>0.0006867591771576461</v>
      </c>
      <c r="E307" s="24">
        <f t="shared" si="11"/>
        <v>0.9924110989340188</v>
      </c>
      <c r="G307" s="6"/>
      <c r="H307" s="6"/>
      <c r="J307" s="22"/>
      <c r="K307" s="42"/>
      <c r="L307" s="22"/>
      <c r="M307" s="22"/>
      <c r="N307" s="22"/>
      <c r="O307" s="22"/>
      <c r="P307" s="22"/>
    </row>
    <row r="308" spans="1:16" ht="12.75">
      <c r="A308" s="26" t="str">
        <f>'[1]EU27'!$A$1925</f>
        <v>6 A</v>
      </c>
      <c r="B308" s="17" t="str">
        <f>'[1]EU27'!$C$1925</f>
        <v>6 A SOLID WASTE DISPOSAL ON LAND</v>
      </c>
      <c r="C308" s="18">
        <f>'[1]EU27'!$K$1925</f>
        <v>0.73759014830647</v>
      </c>
      <c r="D308" s="19">
        <f t="shared" si="10"/>
        <v>0.0004742740026387492</v>
      </c>
      <c r="E308" s="24">
        <f t="shared" si="11"/>
        <v>0.9928853729366576</v>
      </c>
      <c r="G308" s="6"/>
      <c r="H308" s="6"/>
      <c r="J308" s="22"/>
      <c r="K308" s="42"/>
      <c r="L308" s="22"/>
      <c r="M308" s="22"/>
      <c r="N308" s="22"/>
      <c r="O308" s="22"/>
      <c r="P308" s="22"/>
    </row>
    <row r="309" spans="1:16" ht="12.75">
      <c r="A309" s="16" t="str">
        <f>'[1]EU27'!$A$1847</f>
        <v>1 A 3 a ii (i)</v>
      </c>
      <c r="B309" s="17" t="str">
        <f>'[1]EU27'!$C$1847</f>
        <v>1 A 3 a ii (i) Civil Aviation (Domestic, LTO)</v>
      </c>
      <c r="C309" s="18">
        <f>'[1]EU27'!$K$1847</f>
        <v>0.5615619127177117</v>
      </c>
      <c r="D309" s="19">
        <f t="shared" si="10"/>
        <v>0.0003610870029726031</v>
      </c>
      <c r="E309" s="24">
        <f t="shared" si="11"/>
        <v>0.9932464599396301</v>
      </c>
      <c r="G309" s="6"/>
      <c r="H309" s="6"/>
      <c r="J309" s="22"/>
      <c r="K309" s="42"/>
      <c r="L309" s="22"/>
      <c r="M309" s="22"/>
      <c r="N309" s="22"/>
      <c r="O309" s="22"/>
      <c r="P309" s="22"/>
    </row>
    <row r="310" spans="1:16" ht="12.75">
      <c r="A310" s="16" t="str">
        <f>'[1]EU27'!$A$1870</f>
        <v>1 A 5 a </v>
      </c>
      <c r="B310" s="17" t="str">
        <f>'[1]EU27'!$C$1870</f>
        <v>1 A 5 a Other, Stationary (including Military)</v>
      </c>
      <c r="C310" s="18">
        <f>'[1]EU27'!$K$1870</f>
        <v>0.22145571024697416</v>
      </c>
      <c r="D310" s="19">
        <f t="shared" si="10"/>
        <v>0.00014239708372894248</v>
      </c>
      <c r="E310" s="24">
        <f t="shared" si="11"/>
        <v>0.9933888570233591</v>
      </c>
      <c r="G310" s="6"/>
      <c r="H310" s="6"/>
      <c r="J310" s="22"/>
      <c r="K310" s="42"/>
      <c r="L310" s="22"/>
      <c r="M310" s="22"/>
      <c r="N310" s="22"/>
      <c r="O310" s="22"/>
      <c r="P310" s="22"/>
    </row>
    <row r="311" spans="1:16" ht="12.75">
      <c r="A311" s="16" t="str">
        <f>'[1]EU27'!$A$1920</f>
        <v>4 C </v>
      </c>
      <c r="B311" s="17" t="str">
        <f>'[1]EU27'!$C$1920</f>
        <v>4 C RICE CULTIVATION</v>
      </c>
      <c r="C311" s="18">
        <f>'[1]EU27'!$K$1920</f>
        <v>0</v>
      </c>
      <c r="D311" s="19">
        <f t="shared" si="10"/>
        <v>0</v>
      </c>
      <c r="E311" s="24">
        <f t="shared" si="11"/>
        <v>0.9933888570233591</v>
      </c>
      <c r="G311" s="6"/>
      <c r="J311" s="22"/>
      <c r="K311" s="42"/>
      <c r="L311" s="22"/>
      <c r="M311" s="22"/>
      <c r="N311" s="22"/>
      <c r="O311" s="22"/>
      <c r="P311" s="22"/>
    </row>
    <row r="312" spans="1:16" ht="12.75">
      <c r="A312" s="16" t="str">
        <f>'[1]EU27'!$A$1924</f>
        <v>5 B</v>
      </c>
      <c r="B312" s="17" t="str">
        <f>'[1]EU27'!$C$1924</f>
        <v>5 B FOREST AND GRASSLAND CONVERSION</v>
      </c>
      <c r="C312" s="18">
        <f>'[1]EU27'!$K$1924</f>
        <v>0</v>
      </c>
      <c r="D312" s="19">
        <f t="shared" si="10"/>
        <v>0</v>
      </c>
      <c r="E312" s="24">
        <f t="shared" si="11"/>
        <v>0.9933888570233591</v>
      </c>
      <c r="G312" s="6"/>
      <c r="J312" s="22"/>
      <c r="K312" s="42"/>
      <c r="L312" s="22"/>
      <c r="M312" s="22"/>
      <c r="N312" s="22"/>
      <c r="O312" s="22"/>
      <c r="P312" s="22"/>
    </row>
    <row r="313" spans="1:16" ht="12.75">
      <c r="A313" s="16" t="str">
        <f>'[1]EU27'!$A$1926</f>
        <v>6 B </v>
      </c>
      <c r="B313" s="17" t="str">
        <f>'[1]EU27'!$C$1926</f>
        <v>6 B WASTE-WATER HANDLING</v>
      </c>
      <c r="C313" s="18">
        <f>'[1]EU27'!$K$1926</f>
        <v>0</v>
      </c>
      <c r="D313" s="19">
        <f t="shared" si="10"/>
        <v>0</v>
      </c>
      <c r="E313" s="24">
        <f t="shared" si="11"/>
        <v>0.9933888570233591</v>
      </c>
      <c r="G313" s="6"/>
      <c r="J313" s="22"/>
      <c r="K313" s="42"/>
      <c r="L313" s="22"/>
      <c r="M313" s="22"/>
      <c r="N313" s="22"/>
      <c r="O313" s="22"/>
      <c r="P313" s="22"/>
    </row>
    <row r="314" spans="1:16" ht="12.75">
      <c r="A314" s="16" t="str">
        <f>'[1]EU27'!$A$1903</f>
        <v>3 A</v>
      </c>
      <c r="B314" s="16" t="str">
        <f>'[1]EU27'!$C$1903</f>
        <v>3 A PAINT APPLICATION</v>
      </c>
      <c r="C314" s="18" t="str">
        <f>'[1]EU27'!$K$1903</f>
        <v>NA</v>
      </c>
      <c r="D314" s="19"/>
      <c r="E314" s="24">
        <f t="shared" si="11"/>
        <v>0.9933888570233591</v>
      </c>
      <c r="G314" s="6"/>
      <c r="J314" s="22"/>
      <c r="K314" s="42"/>
      <c r="L314" s="22"/>
      <c r="M314" s="22"/>
      <c r="N314" s="22"/>
      <c r="O314" s="22"/>
      <c r="P314" s="22"/>
    </row>
    <row r="315" spans="1:16" ht="12.75">
      <c r="A315" s="28" t="str">
        <f>'[1]EU27'!$A$1904</f>
        <v>3 B </v>
      </c>
      <c r="B315" s="28" t="str">
        <f>'[1]EU27'!$C$1904</f>
        <v>3 B DEGREASING AND DRY CLEANING</v>
      </c>
      <c r="C315" s="18" t="str">
        <f>'[1]EU27'!$K$1904</f>
        <v>NA</v>
      </c>
      <c r="D315" s="19"/>
      <c r="E315" s="24">
        <f t="shared" si="11"/>
        <v>0.9933888570233591</v>
      </c>
      <c r="G315" s="6"/>
      <c r="P315" s="6"/>
    </row>
    <row r="316" spans="1:16" ht="25.5">
      <c r="A316" s="16" t="str">
        <f>'[1]EU27'!$A$1905</f>
        <v>3 C </v>
      </c>
      <c r="B316" s="17" t="str">
        <f>'[1]EU27'!$C$1905</f>
        <v>3 C CHEMICAL PRODUCTS, MANUFACTURE AND PROCESSING</v>
      </c>
      <c r="C316" s="18" t="str">
        <f>'[1]EU27'!$K$1905</f>
        <v>NA</v>
      </c>
      <c r="D316" s="19"/>
      <c r="E316" s="24">
        <f t="shared" si="11"/>
        <v>0.9933888570233591</v>
      </c>
      <c r="G316" s="6"/>
      <c r="P316" s="6"/>
    </row>
    <row r="317" spans="1:16" ht="12.75">
      <c r="A317" s="61" t="str">
        <f>'[1]EU27'!$A$1930</f>
        <v>NATIONAL TOTAL</v>
      </c>
      <c r="B317" s="61" t="str">
        <f>'[1]EU27'!$C$1930</f>
        <v>National Total for the entire territory (2002 Guidelines)</v>
      </c>
      <c r="C317" s="62">
        <f>'[1]EU27'!$K$1930</f>
        <v>1555.1983541216503</v>
      </c>
      <c r="D317" s="63">
        <f>SUM(D280:D316)</f>
        <v>0.9933888570233591</v>
      </c>
      <c r="E317" s="64">
        <f>D317+$E316</f>
        <v>1.9867777140467182</v>
      </c>
      <c r="G317" s="6"/>
      <c r="P317" s="6"/>
    </row>
    <row r="318" spans="1:16" s="1" customFormat="1" ht="12.75">
      <c r="A318" s="34"/>
      <c r="B318" s="9"/>
      <c r="C318" s="56"/>
      <c r="D318" s="57"/>
      <c r="E318" s="58"/>
      <c r="G318" s="4"/>
      <c r="P318" s="4"/>
    </row>
    <row r="319" spans="2:4" ht="12.75">
      <c r="B319" s="37"/>
      <c r="C319" s="38"/>
      <c r="D319" s="39"/>
    </row>
    <row r="321" spans="1:5" ht="12.75">
      <c r="A321" s="13"/>
      <c r="B321" s="246" t="s">
        <v>9</v>
      </c>
      <c r="C321" s="246" t="s">
        <v>19</v>
      </c>
      <c r="D321" s="236" t="s">
        <v>11</v>
      </c>
      <c r="E321" s="236" t="s">
        <v>12</v>
      </c>
    </row>
    <row r="322" spans="1:16" ht="12.75">
      <c r="A322" s="14"/>
      <c r="B322" s="247"/>
      <c r="C322" s="247"/>
      <c r="D322" s="237"/>
      <c r="E322" s="237"/>
      <c r="H322" s="6"/>
      <c r="I322" s="21"/>
      <c r="J322" s="22"/>
      <c r="K322" s="42"/>
      <c r="L322" s="22"/>
      <c r="M322" s="22"/>
      <c r="N322" s="22"/>
      <c r="O322" s="22"/>
      <c r="P322" s="22"/>
    </row>
    <row r="323" spans="1:16" ht="12.75">
      <c r="A323" s="15"/>
      <c r="B323" s="248"/>
      <c r="C323" s="248"/>
      <c r="D323" s="237"/>
      <c r="E323" s="237" t="s">
        <v>13</v>
      </c>
      <c r="H323" s="6"/>
      <c r="J323" s="22"/>
      <c r="K323" s="42"/>
      <c r="L323" s="22"/>
      <c r="M323" s="22"/>
      <c r="N323" s="22"/>
      <c r="O323" s="22"/>
      <c r="P323" s="22"/>
    </row>
    <row r="324" spans="1:16" ht="12.75">
      <c r="A324" s="16" t="str">
        <f>'[1]EU27'!$A$1863</f>
        <v>1 A 4 b </v>
      </c>
      <c r="B324" s="17" t="str">
        <f>'[1]EU27'!$C$1863</f>
        <v>1 A 4 b Residential</v>
      </c>
      <c r="C324" s="18">
        <f>'[1]EU27'!$L$1863</f>
        <v>308.71871714997127</v>
      </c>
      <c r="D324" s="19">
        <f aca="true" t="shared" si="12" ref="D324:D357">C324/$C$361</f>
        <v>0.2956131473356831</v>
      </c>
      <c r="E324" s="20">
        <f>D324</f>
        <v>0.2956131473356831</v>
      </c>
      <c r="F324" s="1">
        <v>1</v>
      </c>
      <c r="G324" s="6"/>
      <c r="H324" s="6"/>
      <c r="I324" s="21"/>
      <c r="J324" s="22"/>
      <c r="K324" s="42"/>
      <c r="L324" s="22"/>
      <c r="M324" s="22"/>
      <c r="N324" s="22"/>
      <c r="O324" s="22"/>
      <c r="P324" s="22"/>
    </row>
    <row r="325" spans="1:16" ht="12.75">
      <c r="A325" s="16" t="str">
        <f>'[1]EU27'!$A$1849</f>
        <v>1 A 3 b </v>
      </c>
      <c r="B325" s="17" t="str">
        <f>'[1]EU27'!$C$1849</f>
        <v>1 A 3 b Road Transportation</v>
      </c>
      <c r="C325" s="18">
        <f>'[1]EU27'!$L$1849</f>
        <v>185.70366714903068</v>
      </c>
      <c r="D325" s="19">
        <f t="shared" si="12"/>
        <v>0.17782026961143121</v>
      </c>
      <c r="E325" s="20">
        <f aca="true" t="shared" si="13" ref="E325:E360">E324+D325</f>
        <v>0.4734334169471143</v>
      </c>
      <c r="F325" s="1">
        <v>2</v>
      </c>
      <c r="G325" s="6"/>
      <c r="H325" s="6"/>
      <c r="I325" s="21"/>
      <c r="J325" s="22"/>
      <c r="K325" s="42"/>
      <c r="L325" s="22"/>
      <c r="M325" s="22"/>
      <c r="N325" s="22"/>
      <c r="O325" s="22"/>
      <c r="P325" s="22"/>
    </row>
    <row r="326" spans="1:16" ht="12.75">
      <c r="A326" s="16" t="str">
        <f>'[1]EU27'!$A$1840</f>
        <v>1 A 2   </v>
      </c>
      <c r="B326" s="17" t="str">
        <f>'[1]EU27'!$C$1840</f>
        <v>1 A 2 Manufacturing Industries and Construction</v>
      </c>
      <c r="C326" s="18">
        <f>'[1]EU27'!$L$1840</f>
        <v>115.90147386672824</v>
      </c>
      <c r="D326" s="19">
        <f t="shared" si="12"/>
        <v>0.11098128350262598</v>
      </c>
      <c r="E326" s="20">
        <f t="shared" si="13"/>
        <v>0.5844147004497403</v>
      </c>
      <c r="F326" s="1">
        <v>3</v>
      </c>
      <c r="G326" s="6"/>
      <c r="H326" s="6"/>
      <c r="I326" s="21"/>
      <c r="J326" s="22"/>
      <c r="K326" s="42"/>
      <c r="L326" s="22"/>
      <c r="M326" s="22"/>
      <c r="N326" s="22"/>
      <c r="O326" s="22"/>
      <c r="P326" s="22"/>
    </row>
    <row r="327" spans="1:16" ht="12.75">
      <c r="A327" s="26" t="str">
        <f>'[1]EU27'!$A$1884</f>
        <v>2 A</v>
      </c>
      <c r="B327" s="17" t="str">
        <f>'[1]EU27'!$C$1884</f>
        <v>2 A MINERAL PRODUCTS (b)</v>
      </c>
      <c r="C327" s="18">
        <f>'[1]EU27'!$L$1884</f>
        <v>77.7930763047227</v>
      </c>
      <c r="D327" s="19">
        <f t="shared" si="12"/>
        <v>0.07449064423325061</v>
      </c>
      <c r="E327" s="20">
        <f t="shared" si="13"/>
        <v>0.6589053446829909</v>
      </c>
      <c r="F327" s="1">
        <v>4</v>
      </c>
      <c r="G327" s="6"/>
      <c r="H327" s="6"/>
      <c r="I327" s="21"/>
      <c r="J327" s="22"/>
      <c r="K327" s="42"/>
      <c r="L327" s="22"/>
      <c r="M327" s="22"/>
      <c r="N327" s="22"/>
      <c r="O327" s="22"/>
      <c r="P327" s="22"/>
    </row>
    <row r="328" spans="1:16" ht="12.75">
      <c r="A328" s="16" t="str">
        <f>'[1]EU27'!$A$1866</f>
        <v>1 A 4 c </v>
      </c>
      <c r="B328" s="17" t="str">
        <f>'[1]EU27'!$C$1866</f>
        <v>1 A 4 c  Agriculture / Forestry / Fishing</v>
      </c>
      <c r="C328" s="18">
        <f>'[1]EU27'!$L$1866</f>
        <v>66.43639843145853</v>
      </c>
      <c r="D328" s="19">
        <f t="shared" si="12"/>
        <v>0.06361607426747085</v>
      </c>
      <c r="E328" s="20">
        <f t="shared" si="13"/>
        <v>0.7225214189504617</v>
      </c>
      <c r="F328" s="1">
        <v>5</v>
      </c>
      <c r="G328" s="6"/>
      <c r="H328" s="6"/>
      <c r="I328" s="21"/>
      <c r="J328" s="22"/>
      <c r="K328" s="42"/>
      <c r="L328" s="22"/>
      <c r="M328" s="22"/>
      <c r="N328" s="22"/>
      <c r="O328" s="22"/>
      <c r="P328" s="22"/>
    </row>
    <row r="329" spans="1:16" ht="12.75">
      <c r="A329" s="16" t="str">
        <f>'[1]EU27'!$A$1898</f>
        <v>2 C </v>
      </c>
      <c r="B329" s="16" t="str">
        <f>'[1]EU27'!$C$1898</f>
        <v>2 C METAL PRODUCTION </v>
      </c>
      <c r="C329" s="18">
        <f>'[1]EU27'!$L$1898</f>
        <v>49.050647398845236</v>
      </c>
      <c r="D329" s="19">
        <f t="shared" si="12"/>
        <v>0.04696837428675105</v>
      </c>
      <c r="E329" s="20">
        <f t="shared" si="13"/>
        <v>0.7694897932372128</v>
      </c>
      <c r="F329" s="1">
        <v>6</v>
      </c>
      <c r="G329" s="6"/>
      <c r="H329" s="6"/>
      <c r="J329" s="22"/>
      <c r="K329" s="42"/>
      <c r="L329" s="22"/>
      <c r="M329" s="22"/>
      <c r="N329" s="22"/>
      <c r="O329" s="22"/>
      <c r="P329" s="22"/>
    </row>
    <row r="330" spans="1:16" ht="12.75">
      <c r="A330" s="16" t="str">
        <f>'[1]EU27'!$A$1837</f>
        <v>1 A 1 a</v>
      </c>
      <c r="B330" s="17" t="str">
        <f>'[1]EU27'!$C$1837</f>
        <v>1 A 1 a Public Electricity and Heat Production</v>
      </c>
      <c r="C330" s="18">
        <f>'[1]EU27'!$L$1837</f>
        <v>43.46227421610864</v>
      </c>
      <c r="D330" s="19">
        <f t="shared" si="12"/>
        <v>0.04161723587737311</v>
      </c>
      <c r="E330" s="20">
        <f t="shared" si="13"/>
        <v>0.8111070291145859</v>
      </c>
      <c r="F330" s="1">
        <v>7</v>
      </c>
      <c r="G330" s="6"/>
      <c r="H330" s="6"/>
      <c r="J330" s="22"/>
      <c r="K330" s="42"/>
      <c r="L330" s="22"/>
      <c r="M330" s="22"/>
      <c r="N330" s="22"/>
      <c r="O330" s="22"/>
      <c r="P330" s="22"/>
    </row>
    <row r="331" spans="1:16" ht="12.75">
      <c r="A331" s="23" t="str">
        <f>'[1]EU27'!$A$1921</f>
        <v>4 D 1</v>
      </c>
      <c r="B331" s="23" t="str">
        <f>'[1]EU27'!$C$1921</f>
        <v>4 D 1 Direct Soil Emission</v>
      </c>
      <c r="C331" s="18">
        <f>'[1]EU27'!$L$1921</f>
        <v>24.263942734472987</v>
      </c>
      <c r="D331" s="19">
        <f t="shared" si="12"/>
        <v>0.023233902190083033</v>
      </c>
      <c r="E331" s="20">
        <f t="shared" si="13"/>
        <v>0.8343409313046689</v>
      </c>
      <c r="F331" s="1">
        <v>8</v>
      </c>
      <c r="G331" s="6"/>
      <c r="H331" s="6"/>
      <c r="I331" s="21"/>
      <c r="J331" s="22"/>
      <c r="K331" s="42"/>
      <c r="L331" s="22"/>
      <c r="M331" s="22"/>
      <c r="N331" s="22"/>
      <c r="O331" s="22"/>
      <c r="P331" s="22"/>
    </row>
    <row r="332" spans="1:16" ht="12.75">
      <c r="A332" s="16" t="str">
        <f>'[1]EU27'!$A$1902</f>
        <v>2 G </v>
      </c>
      <c r="B332" s="17" t="str">
        <f>'[1]EU27'!$C$1902</f>
        <v>2 G OTHER (Please specify in a covering note)</v>
      </c>
      <c r="C332" s="18">
        <f>'[1]EU27'!$L$1902</f>
        <v>23.920679434245738</v>
      </c>
      <c r="D332" s="19">
        <f t="shared" si="12"/>
        <v>0.022905210928724502</v>
      </c>
      <c r="E332" s="20">
        <f t="shared" si="13"/>
        <v>0.8572461422333935</v>
      </c>
      <c r="F332" s="1">
        <v>9</v>
      </c>
      <c r="G332" s="6"/>
      <c r="H332" s="6"/>
      <c r="I332" s="21"/>
      <c r="J332" s="22"/>
      <c r="K332" s="42"/>
      <c r="L332" s="22"/>
      <c r="M332" s="22"/>
      <c r="N332" s="22"/>
      <c r="O332" s="22"/>
      <c r="P332" s="22"/>
    </row>
    <row r="333" spans="1:16" ht="12.75">
      <c r="A333" s="16" t="str">
        <f>'[1]EU27'!$A$1858</f>
        <v>1 A 3 d ii</v>
      </c>
      <c r="B333" s="17" t="str">
        <f>'[1]EU27'!$C$1858</f>
        <v>1 A 3 d ii National Navigation</v>
      </c>
      <c r="C333" s="18">
        <f>'[1]EU27'!$L$1858</f>
        <v>20.618890542125634</v>
      </c>
      <c r="D333" s="19">
        <f t="shared" si="12"/>
        <v>0.019743587897739084</v>
      </c>
      <c r="E333" s="20">
        <f t="shared" si="13"/>
        <v>0.8769897301311326</v>
      </c>
      <c r="F333" s="1">
        <v>10</v>
      </c>
      <c r="G333" s="6"/>
      <c r="H333" s="6"/>
      <c r="I333" s="21"/>
      <c r="J333" s="22"/>
      <c r="K333" s="42"/>
      <c r="L333" s="22"/>
      <c r="M333" s="22"/>
      <c r="N333" s="22"/>
      <c r="O333" s="22"/>
      <c r="P333" s="22"/>
    </row>
    <row r="334" spans="1:16" ht="12.75">
      <c r="A334" s="16" t="str">
        <f>'[1]EU27'!$A$1907</f>
        <v>4 B </v>
      </c>
      <c r="B334" s="17" t="str">
        <f>'[1]EU27'!$C$1907</f>
        <v>4 B MANURE MANAGEMENT (c)</v>
      </c>
      <c r="C334" s="18">
        <f>'[1]EU27'!$L$1907</f>
        <v>17.88191686617237</v>
      </c>
      <c r="D334" s="19">
        <f t="shared" si="12"/>
        <v>0.01712280283490658</v>
      </c>
      <c r="E334" s="20">
        <f t="shared" si="13"/>
        <v>0.8941125329660391</v>
      </c>
      <c r="F334" s="1">
        <v>11</v>
      </c>
      <c r="G334" s="6"/>
      <c r="H334" s="6"/>
      <c r="J334" s="22"/>
      <c r="K334" s="42"/>
      <c r="L334" s="22"/>
      <c r="M334" s="22"/>
      <c r="N334" s="22"/>
      <c r="O334" s="22"/>
      <c r="P334" s="22"/>
    </row>
    <row r="335" spans="1:16" ht="12.75">
      <c r="A335" s="16" t="str">
        <f>'[1]EU27'!$A$1927</f>
        <v>6 C</v>
      </c>
      <c r="B335" s="17" t="str">
        <f>'[1]EU27'!$C$1927</f>
        <v>6 C WASTE INCINERATION (e)</v>
      </c>
      <c r="C335" s="18">
        <f>'[1]EU27'!$L$1927</f>
        <v>17.08667950267771</v>
      </c>
      <c r="D335" s="19">
        <f t="shared" si="12"/>
        <v>0.016361324483118188</v>
      </c>
      <c r="E335" s="20">
        <f t="shared" si="13"/>
        <v>0.9104738574491573</v>
      </c>
      <c r="F335" s="1">
        <v>12</v>
      </c>
      <c r="G335" s="6"/>
      <c r="H335" s="6"/>
      <c r="J335" s="22"/>
      <c r="K335" s="42"/>
      <c r="L335" s="22"/>
      <c r="M335" s="22"/>
      <c r="N335" s="22"/>
      <c r="O335" s="22"/>
      <c r="P335" s="22"/>
    </row>
    <row r="336" spans="1:16" ht="25.5">
      <c r="A336" s="16" t="str">
        <f>'[1]EU27'!$A$1906</f>
        <v>3 D</v>
      </c>
      <c r="B336" s="17" t="str">
        <f>'[1]EU27'!$C$1906</f>
        <v>3 D OTHER including products containing HMs and POPs (Please specify in a covering note)</v>
      </c>
      <c r="C336" s="18">
        <f>'[1]EU27'!$L$1906</f>
        <v>14.276686227525383</v>
      </c>
      <c r="D336" s="19">
        <f t="shared" si="12"/>
        <v>0.013670619611938136</v>
      </c>
      <c r="E336" s="20">
        <f t="shared" si="13"/>
        <v>0.9241444770610955</v>
      </c>
      <c r="F336" s="1">
        <v>13</v>
      </c>
      <c r="G336" s="6"/>
      <c r="H336" s="6"/>
      <c r="J336" s="22"/>
      <c r="K336" s="42"/>
      <c r="L336" s="22"/>
      <c r="M336" s="22"/>
      <c r="N336" s="22"/>
      <c r="O336" s="22"/>
      <c r="P336" s="22"/>
    </row>
    <row r="337" spans="1:16" ht="12.75">
      <c r="A337" s="16" t="str">
        <f>'[1]EU27'!$A$1899</f>
        <v>2 D </v>
      </c>
      <c r="B337" s="17" t="str">
        <f>'[1]EU27'!$C$1899</f>
        <v>2 D OTHER  PRODUCTION (b)</v>
      </c>
      <c r="C337" s="18">
        <f>'[1]EU27'!$L$1899</f>
        <v>13.646138495760331</v>
      </c>
      <c r="D337" s="19">
        <f t="shared" si="12"/>
        <v>0.013066839571475305</v>
      </c>
      <c r="E337" s="20">
        <f t="shared" si="13"/>
        <v>0.9372113166325707</v>
      </c>
      <c r="F337" s="1">
        <v>14</v>
      </c>
      <c r="G337" s="6"/>
      <c r="H337" s="6"/>
      <c r="I337" s="21"/>
      <c r="J337" s="22"/>
      <c r="K337" s="42"/>
      <c r="L337" s="22"/>
      <c r="M337" s="22"/>
      <c r="N337" s="22"/>
      <c r="O337" s="22"/>
      <c r="P337" s="22"/>
    </row>
    <row r="338" spans="1:16" ht="12.75">
      <c r="A338" s="16" t="str">
        <f>'[1]EU27'!$A$1862</f>
        <v>1 A 4 a </v>
      </c>
      <c r="B338" s="17" t="str">
        <f>'[1]EU27'!$C$1862</f>
        <v>1 A 4 a Commercial / Institutional</v>
      </c>
      <c r="C338" s="18">
        <f>'[1]EU27'!$L$1862</f>
        <v>12.041272438248152</v>
      </c>
      <c r="D338" s="19">
        <f t="shared" si="12"/>
        <v>0.011530102470812507</v>
      </c>
      <c r="E338" s="20">
        <f t="shared" si="13"/>
        <v>0.9487414191033833</v>
      </c>
      <c r="F338" s="1">
        <v>15</v>
      </c>
      <c r="G338" s="6"/>
      <c r="H338" s="6"/>
      <c r="J338" s="22"/>
      <c r="K338" s="42"/>
      <c r="L338" s="22"/>
      <c r="M338" s="22"/>
      <c r="N338" s="22"/>
      <c r="O338" s="22"/>
      <c r="P338" s="22"/>
    </row>
    <row r="339" spans="1:16" ht="12.75">
      <c r="A339" s="16" t="str">
        <f>'[1]EU27'!$A$1838</f>
        <v>1 A 1 b</v>
      </c>
      <c r="B339" s="17" t="str">
        <f>'[1]EU27'!$C$1838</f>
        <v>1 A 1 b Petroleum refining</v>
      </c>
      <c r="C339" s="18">
        <f>'[1]EU27'!$L$1838</f>
        <v>10.209291853450225</v>
      </c>
      <c r="D339" s="19">
        <f t="shared" si="12"/>
        <v>0.009775892193154157</v>
      </c>
      <c r="E339" s="20">
        <f t="shared" si="13"/>
        <v>0.9585173112965374</v>
      </c>
      <c r="F339" s="1">
        <v>16</v>
      </c>
      <c r="G339" s="6"/>
      <c r="H339" s="6"/>
      <c r="I339" s="21"/>
      <c r="J339" s="22"/>
      <c r="K339" s="42"/>
      <c r="L339" s="22"/>
      <c r="M339" s="22"/>
      <c r="N339" s="22"/>
      <c r="O339" s="22"/>
      <c r="P339" s="22"/>
    </row>
    <row r="340" spans="1:16" ht="12.75">
      <c r="A340" s="16" t="str">
        <f>'[1]EU27'!$A$1892</f>
        <v>2 B </v>
      </c>
      <c r="B340" s="17" t="str">
        <f>'[1]EU27'!$C$1892</f>
        <v>2 B CHEMICAL INDUSTRY</v>
      </c>
      <c r="C340" s="18">
        <f>'[1]EU27'!$L$1892</f>
        <v>7.112182728467895</v>
      </c>
      <c r="D340" s="19">
        <f t="shared" si="12"/>
        <v>0.0068102599680327685</v>
      </c>
      <c r="E340" s="24">
        <f t="shared" si="13"/>
        <v>0.9653275712645701</v>
      </c>
      <c r="G340" s="6"/>
      <c r="H340" s="6"/>
      <c r="J340" s="22"/>
      <c r="K340" s="42"/>
      <c r="L340" s="22"/>
      <c r="M340" s="22"/>
      <c r="N340" s="22"/>
      <c r="O340" s="22"/>
      <c r="P340" s="22"/>
    </row>
    <row r="341" spans="1:16" ht="12.75">
      <c r="A341" s="16" t="str">
        <f>'[1]EU27'!$A$1872</f>
        <v>1B1</v>
      </c>
      <c r="B341" s="17" t="str">
        <f>'[1]EU27'!$C$1872</f>
        <v>1B1 Fugitive Emissions from Solid Fuels</v>
      </c>
      <c r="C341" s="18">
        <f>'[1]EU27'!$L$1872</f>
        <v>6.755228849369718</v>
      </c>
      <c r="D341" s="19">
        <f t="shared" si="12"/>
        <v>0.0064684593132877805</v>
      </c>
      <c r="E341" s="24">
        <f t="shared" si="13"/>
        <v>0.9717960305778579</v>
      </c>
      <c r="G341" s="6"/>
      <c r="H341" s="6"/>
      <c r="J341" s="22"/>
      <c r="K341" s="42"/>
      <c r="L341" s="22"/>
      <c r="M341" s="22"/>
      <c r="N341" s="22"/>
      <c r="O341" s="22"/>
      <c r="P341" s="22"/>
    </row>
    <row r="342" spans="1:16" ht="12.75">
      <c r="A342" s="16" t="str">
        <f>'[1]EU27'!$A$1857</f>
        <v>1 A 3 c </v>
      </c>
      <c r="B342" s="17" t="str">
        <f>'[1]EU27'!$C$1857</f>
        <v>1 A 3 c Railways</v>
      </c>
      <c r="C342" s="18">
        <f>'[1]EU27'!$L$1857</f>
        <v>5.221275929782174</v>
      </c>
      <c r="D342" s="19">
        <f t="shared" si="12"/>
        <v>0.004999624982119739</v>
      </c>
      <c r="E342" s="24">
        <f t="shared" si="13"/>
        <v>0.9767956555599776</v>
      </c>
      <c r="G342" s="6"/>
      <c r="H342" s="6"/>
      <c r="J342" s="22"/>
      <c r="K342" s="42"/>
      <c r="L342" s="22"/>
      <c r="M342" s="22"/>
      <c r="N342" s="22"/>
      <c r="O342" s="22"/>
      <c r="P342" s="22"/>
    </row>
    <row r="343" spans="1:16" ht="12.75">
      <c r="A343" s="16" t="str">
        <f>'[1]EU27'!$A$1859</f>
        <v>1 A 3 e </v>
      </c>
      <c r="B343" s="17" t="str">
        <f>'[1]EU27'!$C$1859</f>
        <v>1 A 3 e Other (Please specify in a covering note)</v>
      </c>
      <c r="C343" s="18">
        <f>'[1]EU27'!$L$1859</f>
        <v>4.1684608747457</v>
      </c>
      <c r="D343" s="19">
        <f t="shared" si="12"/>
        <v>0.003991503495820179</v>
      </c>
      <c r="E343" s="24">
        <f t="shared" si="13"/>
        <v>0.9807871590557978</v>
      </c>
      <c r="G343" s="6"/>
      <c r="H343" s="6"/>
      <c r="J343" s="22"/>
      <c r="K343" s="42"/>
      <c r="L343" s="22"/>
      <c r="M343" s="22"/>
      <c r="N343" s="22"/>
      <c r="O343" s="22"/>
      <c r="P343" s="22"/>
    </row>
    <row r="344" spans="1:16" ht="12.75">
      <c r="A344" s="16" t="str">
        <f>'[1]EU27'!$A$1922</f>
        <v>4 F </v>
      </c>
      <c r="B344" s="17" t="str">
        <f>'[1]EU27'!$C$1922</f>
        <v>4 F FIELD BURNING OF AGRICULTURAL WASTES</v>
      </c>
      <c r="C344" s="18">
        <f>'[1]EU27'!$L$1922</f>
        <v>3.5367648159804492</v>
      </c>
      <c r="D344" s="19">
        <f t="shared" si="12"/>
        <v>0.0033866238765503567</v>
      </c>
      <c r="E344" s="24">
        <f t="shared" si="13"/>
        <v>0.9841737829323481</v>
      </c>
      <c r="G344" s="6"/>
      <c r="H344" s="6"/>
      <c r="J344" s="22"/>
      <c r="K344" s="42"/>
      <c r="L344" s="22"/>
      <c r="M344" s="22"/>
      <c r="N344" s="22"/>
      <c r="O344" s="22"/>
      <c r="P344" s="22"/>
    </row>
    <row r="345" spans="1:16" ht="12.75">
      <c r="A345" s="16" t="str">
        <f>'[1]EU27'!$A$1876</f>
        <v>1 B 2 </v>
      </c>
      <c r="B345" s="17" t="str">
        <f>'[1]EU27'!$C$1876</f>
        <v>1 B 2 Oil and natural gas</v>
      </c>
      <c r="C345" s="18">
        <f>'[1]EU27'!$L$1876</f>
        <v>2.936609751756047</v>
      </c>
      <c r="D345" s="19">
        <f t="shared" si="12"/>
        <v>0.0028119462895783965</v>
      </c>
      <c r="E345" s="24">
        <f t="shared" si="13"/>
        <v>0.9869857292219265</v>
      </c>
      <c r="G345" s="6"/>
      <c r="H345" s="6"/>
      <c r="J345" s="22"/>
      <c r="K345" s="42"/>
      <c r="L345" s="22"/>
      <c r="M345" s="22"/>
      <c r="N345" s="22"/>
      <c r="O345" s="22"/>
      <c r="P345" s="22"/>
    </row>
    <row r="346" spans="1:16" ht="25.5">
      <c r="A346" s="16" t="str">
        <f>'[1]EU27'!$A$1839</f>
        <v>1 A 1 c</v>
      </c>
      <c r="B346" s="17" t="str">
        <f>'[1]EU27'!$C$1839</f>
        <v>1 A 1 c Manufacture of Solid Fuels and Other Energy Industries</v>
      </c>
      <c r="C346" s="18">
        <f>'[1]EU27'!$L$1839</f>
        <v>2.177435223335812</v>
      </c>
      <c r="D346" s="19">
        <f t="shared" si="12"/>
        <v>0.0020849998517491423</v>
      </c>
      <c r="E346" s="24">
        <f t="shared" si="13"/>
        <v>0.9890707290736757</v>
      </c>
      <c r="G346" s="6"/>
      <c r="H346" s="6"/>
      <c r="J346" s="22"/>
      <c r="K346" s="42"/>
      <c r="L346" s="22"/>
      <c r="M346" s="22"/>
      <c r="N346" s="22"/>
      <c r="O346" s="22"/>
      <c r="P346" s="22"/>
    </row>
    <row r="347" spans="1:16" ht="12.75">
      <c r="A347" s="28">
        <f>'[1]EU27'!$A$1929</f>
        <v>7</v>
      </c>
      <c r="B347" s="17" t="str">
        <f>'[1]EU27'!$C$1929</f>
        <v>7 OTHER</v>
      </c>
      <c r="C347" s="18">
        <f>'[1]EU27'!$L$1929</f>
        <v>1.9732806887931398</v>
      </c>
      <c r="D347" s="19">
        <f t="shared" si="12"/>
        <v>0.0018895119815734794</v>
      </c>
      <c r="E347" s="24">
        <f t="shared" si="13"/>
        <v>0.9909602410552492</v>
      </c>
      <c r="G347" s="6"/>
      <c r="H347" s="6"/>
      <c r="J347" s="22"/>
      <c r="K347" s="42"/>
      <c r="L347" s="22"/>
      <c r="M347" s="22"/>
      <c r="N347" s="22"/>
      <c r="O347" s="22"/>
      <c r="P347" s="22"/>
    </row>
    <row r="348" spans="1:16" ht="12.75">
      <c r="A348" s="16" t="str">
        <f>'[1]EU27'!$A$1928</f>
        <v>6 D</v>
      </c>
      <c r="B348" s="17" t="str">
        <f>'[1]EU27'!$C$1928</f>
        <v>6 D OTHER WASTE (f)</v>
      </c>
      <c r="C348" s="18">
        <f>'[1]EU27'!$L$1928</f>
        <v>1.2177100536983798</v>
      </c>
      <c r="D348" s="19">
        <f t="shared" si="12"/>
        <v>0.0011660164464249597</v>
      </c>
      <c r="E348" s="24">
        <f t="shared" si="13"/>
        <v>0.9921262575016742</v>
      </c>
      <c r="G348" s="6"/>
      <c r="H348" s="6"/>
      <c r="J348" s="22"/>
      <c r="K348" s="42"/>
      <c r="L348" s="22"/>
      <c r="M348" s="22"/>
      <c r="N348" s="22"/>
      <c r="O348" s="22"/>
      <c r="P348" s="22"/>
    </row>
    <row r="349" spans="1:16" ht="12.75">
      <c r="A349" s="16" t="str">
        <f>'[1]EU27'!$A$1871</f>
        <v>1 A 5 b </v>
      </c>
      <c r="B349" s="17" t="str">
        <f>'[1]EU27'!$C$1871</f>
        <v>1 A 5 b Other, Mobile (Including military)</v>
      </c>
      <c r="C349" s="18">
        <f>'[1]EU27'!$L$1871</f>
        <v>1.115366657090859</v>
      </c>
      <c r="D349" s="19">
        <f t="shared" si="12"/>
        <v>0.001068017679588039</v>
      </c>
      <c r="E349" s="24">
        <f t="shared" si="13"/>
        <v>0.9931942751812622</v>
      </c>
      <c r="G349" s="6"/>
      <c r="H349" s="6"/>
      <c r="J349" s="22"/>
      <c r="K349" s="42"/>
      <c r="L349" s="22"/>
      <c r="M349" s="22"/>
      <c r="N349" s="22"/>
      <c r="O349" s="22"/>
      <c r="P349" s="22"/>
    </row>
    <row r="350" spans="1:16" ht="12.75">
      <c r="A350" s="16" t="str">
        <f>'[1]EU27'!$A$1923</f>
        <v>4 G </v>
      </c>
      <c r="B350" s="17" t="str">
        <f>'[1]EU27'!$C$1923</f>
        <v>4 G OTHER (d)</v>
      </c>
      <c r="C350" s="18">
        <f>'[1]EU27'!$L$1923</f>
        <v>0.986309793689904</v>
      </c>
      <c r="D350" s="19">
        <f t="shared" si="12"/>
        <v>0.0009444394724503925</v>
      </c>
      <c r="E350" s="24">
        <f t="shared" si="13"/>
        <v>0.9941387146537126</v>
      </c>
      <c r="G350" s="6"/>
      <c r="H350" s="6"/>
      <c r="J350" s="22"/>
      <c r="K350" s="42"/>
      <c r="L350" s="22"/>
      <c r="M350" s="22"/>
      <c r="N350" s="22"/>
      <c r="O350" s="22"/>
      <c r="P350" s="22"/>
    </row>
    <row r="351" spans="1:16" ht="12.75">
      <c r="A351" s="16" t="str">
        <f>'[1]EU27'!$A$1848</f>
        <v>1 A 3 a ii (ii)</v>
      </c>
      <c r="B351" s="17" t="str">
        <f>'[1]EU27'!$C$1848</f>
        <v>1 A 3 a ii (ii) Civil Aviation (Domestic, Cruise)</v>
      </c>
      <c r="C351" s="18">
        <f>'[1]EU27'!$L$1848</f>
        <v>0.6129297062536809</v>
      </c>
      <c r="D351" s="19">
        <f t="shared" si="12"/>
        <v>0.0005869099264012772</v>
      </c>
      <c r="E351" s="24">
        <f t="shared" si="13"/>
        <v>0.9947256245801139</v>
      </c>
      <c r="G351" s="6"/>
      <c r="H351" s="6"/>
      <c r="J351" s="22"/>
      <c r="K351" s="42"/>
      <c r="L351" s="22"/>
      <c r="M351" s="22"/>
      <c r="N351" s="22"/>
      <c r="O351" s="22"/>
      <c r="P351" s="22"/>
    </row>
    <row r="352" spans="1:16" ht="12.75">
      <c r="A352" s="16" t="str">
        <f>'[1]EU27'!$A$1847</f>
        <v>1 A 3 a ii (i)</v>
      </c>
      <c r="B352" s="17" t="str">
        <f>'[1]EU27'!$C$1847</f>
        <v>1 A 3 a ii (i) Civil Aviation (Domestic, LTO)</v>
      </c>
      <c r="C352" s="18">
        <f>'[1]EU27'!$L$1847</f>
        <v>0.4421810239958574</v>
      </c>
      <c r="D352" s="19">
        <f t="shared" si="12"/>
        <v>0.00042340978027591156</v>
      </c>
      <c r="E352" s="24">
        <f t="shared" si="13"/>
        <v>0.9951490343603898</v>
      </c>
      <c r="G352" s="6"/>
      <c r="H352" s="6"/>
      <c r="J352" s="22"/>
      <c r="K352" s="42"/>
      <c r="L352" s="22"/>
      <c r="M352" s="22"/>
      <c r="N352" s="22"/>
      <c r="O352" s="22"/>
      <c r="P352" s="22"/>
    </row>
    <row r="353" spans="1:16" ht="12.75">
      <c r="A353" s="26" t="str">
        <f>'[1]EU27'!$A$1925</f>
        <v>6 A</v>
      </c>
      <c r="B353" s="17" t="str">
        <f>'[1]EU27'!$C$1925</f>
        <v>6 A SOLID WASTE DISPOSAL ON LAND</v>
      </c>
      <c r="C353" s="18">
        <f>'[1]EU27'!$L$1925</f>
        <v>0.2908662927857925</v>
      </c>
      <c r="D353" s="19">
        <f t="shared" si="12"/>
        <v>0.0002785185850020899</v>
      </c>
      <c r="E353" s="24">
        <f t="shared" si="13"/>
        <v>0.9954275529453919</v>
      </c>
      <c r="G353" s="6"/>
      <c r="H353" s="6"/>
      <c r="J353" s="22"/>
      <c r="K353" s="42"/>
      <c r="L353" s="22"/>
      <c r="M353" s="22"/>
      <c r="N353" s="22"/>
      <c r="O353" s="22"/>
      <c r="P353" s="22"/>
    </row>
    <row r="354" spans="1:16" ht="12.75">
      <c r="A354" s="16" t="str">
        <f>'[1]EU27'!$A$1870</f>
        <v>1 A 5 a </v>
      </c>
      <c r="B354" s="17" t="str">
        <f>'[1]EU27'!$C$1870</f>
        <v>1 A 5 a Other, Stationary (including Military)</v>
      </c>
      <c r="C354" s="18">
        <f>'[1]EU27'!$L$1870</f>
        <v>0.132434245714238</v>
      </c>
      <c r="D354" s="19">
        <f t="shared" si="12"/>
        <v>0.00012681221453636357</v>
      </c>
      <c r="E354" s="24">
        <f t="shared" si="13"/>
        <v>0.9955543651599282</v>
      </c>
      <c r="G354" s="6"/>
      <c r="H354" s="6"/>
      <c r="J354" s="22"/>
      <c r="K354" s="42"/>
      <c r="L354" s="22"/>
      <c r="M354" s="22"/>
      <c r="N354" s="22"/>
      <c r="O354" s="22"/>
      <c r="P354" s="22"/>
    </row>
    <row r="355" spans="1:16" ht="12.75">
      <c r="A355" s="16" t="str">
        <f>'[1]EU27'!$A$1920</f>
        <v>4 C </v>
      </c>
      <c r="B355" s="17" t="str">
        <f>'[1]EU27'!$C$1920</f>
        <v>4 C RICE CULTIVATION</v>
      </c>
      <c r="C355" s="18">
        <f>'[1]EU27'!$L$1920</f>
        <v>0</v>
      </c>
      <c r="D355" s="19">
        <f t="shared" si="12"/>
        <v>0</v>
      </c>
      <c r="E355" s="24">
        <f t="shared" si="13"/>
        <v>0.9955543651599282</v>
      </c>
      <c r="G355" s="6"/>
      <c r="H355" s="6"/>
      <c r="J355" s="22"/>
      <c r="K355" s="42"/>
      <c r="L355" s="22"/>
      <c r="M355" s="22"/>
      <c r="N355" s="22"/>
      <c r="O355" s="22"/>
      <c r="P355" s="22"/>
    </row>
    <row r="356" spans="1:16" ht="12.75">
      <c r="A356" s="16" t="str">
        <f>'[1]EU27'!$A$1924</f>
        <v>5 B</v>
      </c>
      <c r="B356" s="17" t="str">
        <f>'[1]EU27'!$C$1924</f>
        <v>5 B FOREST AND GRASSLAND CONVERSION</v>
      </c>
      <c r="C356" s="18">
        <f>'[1]EU27'!$L$1924</f>
        <v>0</v>
      </c>
      <c r="D356" s="19">
        <f t="shared" si="12"/>
        <v>0</v>
      </c>
      <c r="E356" s="24">
        <f t="shared" si="13"/>
        <v>0.9955543651599282</v>
      </c>
      <c r="G356" s="6"/>
      <c r="J356" s="22"/>
      <c r="K356" s="42"/>
      <c r="L356" s="22"/>
      <c r="M356" s="22"/>
      <c r="N356" s="22"/>
      <c r="O356" s="22"/>
      <c r="P356" s="22"/>
    </row>
    <row r="357" spans="1:16" ht="12.75">
      <c r="A357" s="16" t="str">
        <f>'[1]EU27'!$A$1926</f>
        <v>6 B </v>
      </c>
      <c r="B357" s="17" t="str">
        <f>'[1]EU27'!$C$1926</f>
        <v>6 B WASTE-WATER HANDLING</v>
      </c>
      <c r="C357" s="18">
        <f>'[1]EU27'!$L$1926</f>
        <v>0</v>
      </c>
      <c r="D357" s="19">
        <f t="shared" si="12"/>
        <v>0</v>
      </c>
      <c r="E357" s="24">
        <f t="shared" si="13"/>
        <v>0.9955543651599282</v>
      </c>
      <c r="G357" s="6"/>
      <c r="J357" s="22"/>
      <c r="K357" s="42"/>
      <c r="L357" s="22"/>
      <c r="M357" s="22"/>
      <c r="N357" s="22"/>
      <c r="O357" s="22"/>
      <c r="P357" s="22"/>
    </row>
    <row r="358" spans="1:16" ht="12.75">
      <c r="A358" s="16" t="str">
        <f>'[1]EU27'!$A$1903</f>
        <v>3 A</v>
      </c>
      <c r="B358" s="16" t="str">
        <f>'[1]EU27'!$C$1903</f>
        <v>3 A PAINT APPLICATION</v>
      </c>
      <c r="C358" s="18" t="str">
        <f>'[1]EU27'!$L$1903</f>
        <v>NA</v>
      </c>
      <c r="D358" s="19"/>
      <c r="E358" s="24">
        <f t="shared" si="13"/>
        <v>0.9955543651599282</v>
      </c>
      <c r="G358" s="6"/>
      <c r="J358" s="22"/>
      <c r="K358" s="42"/>
      <c r="L358" s="22"/>
      <c r="M358" s="22"/>
      <c r="N358" s="22"/>
      <c r="O358" s="22"/>
      <c r="P358" s="22"/>
    </row>
    <row r="359" spans="1:16" ht="12.75">
      <c r="A359" s="28" t="str">
        <f>'[1]EU27'!$A$1904</f>
        <v>3 B </v>
      </c>
      <c r="B359" s="28" t="str">
        <f>'[1]EU27'!$C$1904</f>
        <v>3 B DEGREASING AND DRY CLEANING</v>
      </c>
      <c r="C359" s="18" t="str">
        <f>'[1]EU27'!$L$1904</f>
        <v>NA</v>
      </c>
      <c r="D359" s="19"/>
      <c r="E359" s="24">
        <f t="shared" si="13"/>
        <v>0.9955543651599282</v>
      </c>
      <c r="G359" s="6"/>
      <c r="J359" s="22"/>
      <c r="K359" s="42"/>
      <c r="L359" s="22"/>
      <c r="M359" s="22"/>
      <c r="N359" s="22"/>
      <c r="O359" s="22"/>
      <c r="P359" s="22"/>
    </row>
    <row r="360" spans="1:7" ht="25.5">
      <c r="A360" s="16" t="str">
        <f>'[1]EU27'!$A$1905</f>
        <v>3 C </v>
      </c>
      <c r="B360" s="17" t="str">
        <f>'[1]EU27'!$C$1905</f>
        <v>3 C CHEMICAL PRODUCTS, MANUFACTURE AND PROCESSING</v>
      </c>
      <c r="C360" s="18" t="str">
        <f>'[1]EU27'!$L$1905</f>
        <v>NA</v>
      </c>
      <c r="D360" s="19"/>
      <c r="E360" s="24">
        <f t="shared" si="13"/>
        <v>0.9955543651599282</v>
      </c>
      <c r="G360" s="6"/>
    </row>
    <row r="361" spans="1:7" ht="12.75">
      <c r="A361" s="61" t="str">
        <f>'[1]EU27'!$A$1930</f>
        <v>NATIONAL TOTAL</v>
      </c>
      <c r="B361" s="61" t="str">
        <f>'[1]EU27'!$C$1930</f>
        <v>National Total for the entire territory (2002 Guidelines)</v>
      </c>
      <c r="C361" s="62">
        <f>'[1]EU27'!$L$1930</f>
        <v>1044.333514704629</v>
      </c>
      <c r="D361" s="63">
        <f>SUM(D324:D360)</f>
        <v>0.9955543651599282</v>
      </c>
      <c r="E361" s="64">
        <f>D361+$E360</f>
        <v>1.9911087303198565</v>
      </c>
      <c r="G361" s="65"/>
    </row>
    <row r="362" spans="1:5" s="1" customFormat="1" ht="12.75">
      <c r="A362" s="34"/>
      <c r="B362" s="9"/>
      <c r="C362" s="56"/>
      <c r="D362" s="57"/>
      <c r="E362" s="58"/>
    </row>
    <row r="363" spans="1:5" s="1" customFormat="1" ht="12.75">
      <c r="A363" s="66"/>
      <c r="B363" s="67"/>
      <c r="C363" s="67"/>
      <c r="D363" s="68"/>
      <c r="E363" s="68"/>
    </row>
    <row r="364" spans="3:5" s="1" customFormat="1" ht="12.75">
      <c r="C364" s="59"/>
      <c r="D364" s="12"/>
      <c r="E364" s="12"/>
    </row>
    <row r="365" ht="12.75">
      <c r="C365" s="59"/>
    </row>
    <row r="366" ht="12.75">
      <c r="C366" s="59"/>
    </row>
    <row r="367" ht="12.75">
      <c r="C367" s="59"/>
    </row>
    <row r="368" ht="12.75">
      <c r="C368" s="59"/>
    </row>
    <row r="369" ht="12.75">
      <c r="C369" s="59"/>
    </row>
    <row r="370" ht="12.75">
      <c r="C370" s="59"/>
    </row>
    <row r="371" ht="12.75">
      <c r="C371" s="59"/>
    </row>
    <row r="372" ht="12.75">
      <c r="C372" s="59"/>
    </row>
    <row r="373" ht="12.75">
      <c r="C373" s="59"/>
    </row>
    <row r="374" ht="12.75">
      <c r="C374" s="59"/>
    </row>
    <row r="375" ht="12.75">
      <c r="C375" s="59"/>
    </row>
    <row r="376" ht="12.75">
      <c r="C376" s="59"/>
    </row>
    <row r="377" ht="12.75">
      <c r="C377" s="59"/>
    </row>
    <row r="378" ht="12.75">
      <c r="C378" s="59"/>
    </row>
    <row r="379" ht="12.75">
      <c r="C379" s="59"/>
    </row>
    <row r="380" ht="12.75">
      <c r="C380" s="59"/>
    </row>
    <row r="381" ht="12.75">
      <c r="C381" s="59"/>
    </row>
    <row r="382" ht="12.75">
      <c r="C382" s="59"/>
    </row>
    <row r="383" ht="12.75">
      <c r="C383" s="59"/>
    </row>
    <row r="384" ht="12.75">
      <c r="C384" s="59"/>
    </row>
    <row r="385" ht="12.75">
      <c r="C385" s="59"/>
    </row>
    <row r="386" ht="12.75">
      <c r="C386" s="59"/>
    </row>
    <row r="387" ht="12.75">
      <c r="C387" s="59"/>
    </row>
    <row r="388" ht="12.75">
      <c r="C388" s="59"/>
    </row>
    <row r="389" ht="12.75">
      <c r="C389" s="59"/>
    </row>
    <row r="390" ht="12.75">
      <c r="C390" s="59"/>
    </row>
    <row r="391" ht="12.75">
      <c r="C391" s="59"/>
    </row>
    <row r="392" ht="12.75">
      <c r="C392" s="59"/>
    </row>
    <row r="393" ht="12.75">
      <c r="C393" s="59"/>
    </row>
    <row r="394" ht="12.75">
      <c r="C394" s="59"/>
    </row>
    <row r="395" ht="12.75">
      <c r="C395" s="59"/>
    </row>
    <row r="396" ht="12.75">
      <c r="C396" s="59"/>
    </row>
    <row r="397" ht="12.75">
      <c r="C397" s="59"/>
    </row>
    <row r="398" ht="12.75">
      <c r="C398" s="59"/>
    </row>
    <row r="399" ht="12.75">
      <c r="C399" s="59"/>
    </row>
    <row r="400" ht="12.75">
      <c r="C400" s="59"/>
    </row>
    <row r="401" ht="12.75">
      <c r="C401" s="59"/>
    </row>
    <row r="402" ht="12.75">
      <c r="C402" s="59"/>
    </row>
    <row r="403" ht="12.75">
      <c r="C403" s="59"/>
    </row>
    <row r="404" ht="12.75">
      <c r="C404" s="59"/>
    </row>
    <row r="405" ht="12.75">
      <c r="C405" s="59"/>
    </row>
    <row r="406" ht="12.75">
      <c r="C406" s="59"/>
    </row>
    <row r="407" ht="12.75">
      <c r="C407" s="59"/>
    </row>
    <row r="408" ht="12.75">
      <c r="C408" s="59"/>
    </row>
    <row r="409" ht="12.75">
      <c r="C409" s="59"/>
    </row>
    <row r="410" ht="12.75">
      <c r="C410" s="59"/>
    </row>
    <row r="411" ht="12.75">
      <c r="C411" s="59"/>
    </row>
    <row r="412" ht="12.75">
      <c r="C412" s="59"/>
    </row>
    <row r="413" ht="12.75">
      <c r="C413" s="59"/>
    </row>
    <row r="414" ht="12.75">
      <c r="C414" s="59"/>
    </row>
    <row r="415" ht="12.75">
      <c r="C415" s="59"/>
    </row>
    <row r="416" ht="12.75">
      <c r="C416" s="59"/>
    </row>
    <row r="417" ht="12.75">
      <c r="C417" s="59"/>
    </row>
    <row r="418" ht="12.75">
      <c r="C418" s="59"/>
    </row>
    <row r="419" ht="12.75">
      <c r="C419" s="59"/>
    </row>
    <row r="420" ht="12.75">
      <c r="C420" s="59"/>
    </row>
    <row r="421" ht="12.75">
      <c r="C421" s="59"/>
    </row>
    <row r="422" ht="12.75">
      <c r="C422" s="59"/>
    </row>
    <row r="423" ht="12.75">
      <c r="C423" s="59"/>
    </row>
    <row r="424" ht="12.75">
      <c r="C424" s="59"/>
    </row>
    <row r="425" ht="12.75">
      <c r="C425" s="59"/>
    </row>
    <row r="426" ht="12.75">
      <c r="C426" s="59"/>
    </row>
    <row r="427" ht="12.75">
      <c r="C427" s="59"/>
    </row>
    <row r="428" ht="12.75">
      <c r="C428" s="59"/>
    </row>
    <row r="429" ht="12.75">
      <c r="C429" s="59"/>
    </row>
    <row r="430" ht="12.75">
      <c r="C430" s="59"/>
    </row>
    <row r="431" ht="12.75">
      <c r="C431" s="59"/>
    </row>
    <row r="432" ht="12.75">
      <c r="C432" s="59"/>
    </row>
    <row r="433" ht="12.75">
      <c r="C433" s="59"/>
    </row>
    <row r="434" ht="12.75">
      <c r="C434" s="59"/>
    </row>
    <row r="435" ht="12.75">
      <c r="C435" s="59"/>
    </row>
    <row r="436" ht="12.75">
      <c r="C436" s="59"/>
    </row>
    <row r="437" ht="12.75">
      <c r="C437" s="59"/>
    </row>
    <row r="438" ht="12.75">
      <c r="C438" s="59"/>
    </row>
    <row r="439" ht="12.75">
      <c r="C439" s="59"/>
    </row>
    <row r="440" ht="12.75">
      <c r="C440" s="59"/>
    </row>
    <row r="441" ht="12.75">
      <c r="C441" s="59"/>
    </row>
    <row r="442" ht="12.75">
      <c r="C442" s="59"/>
    </row>
    <row r="443" ht="12.75">
      <c r="C443" s="59"/>
    </row>
    <row r="444" ht="12.75">
      <c r="C444" s="59"/>
    </row>
    <row r="445" ht="12.75">
      <c r="C445" s="59"/>
    </row>
    <row r="446" ht="12.75">
      <c r="C446" s="59"/>
    </row>
    <row r="447" ht="12.75">
      <c r="C447" s="59"/>
    </row>
    <row r="448" ht="12.75">
      <c r="C448" s="59"/>
    </row>
    <row r="449" ht="12.75">
      <c r="C449" s="59"/>
    </row>
    <row r="450" ht="12.75">
      <c r="C450" s="59"/>
    </row>
    <row r="451" ht="12.75">
      <c r="C451" s="59"/>
    </row>
    <row r="452" ht="12.75">
      <c r="C452" s="59"/>
    </row>
    <row r="453" ht="12.75">
      <c r="C453" s="59"/>
    </row>
    <row r="454" ht="12.75">
      <c r="C454" s="59"/>
    </row>
    <row r="455" ht="12.75">
      <c r="C455" s="59"/>
    </row>
    <row r="456" ht="12.75">
      <c r="C456" s="59"/>
    </row>
    <row r="457" ht="12.75">
      <c r="C457" s="59"/>
    </row>
    <row r="458" ht="12.75">
      <c r="C458" s="59"/>
    </row>
    <row r="459" ht="12.75">
      <c r="C459" s="59"/>
    </row>
    <row r="460" ht="12.75">
      <c r="C460" s="59"/>
    </row>
    <row r="461" ht="12.75">
      <c r="C461" s="59"/>
    </row>
    <row r="462" ht="12.75">
      <c r="C462" s="59"/>
    </row>
    <row r="463" ht="12.75">
      <c r="C463" s="59"/>
    </row>
    <row r="464" ht="12.75">
      <c r="C464" s="59"/>
    </row>
    <row r="465" ht="12.75">
      <c r="C465" s="59"/>
    </row>
    <row r="466" ht="12.75">
      <c r="C466" s="59"/>
    </row>
    <row r="467" ht="12.75">
      <c r="C467" s="59"/>
    </row>
    <row r="468" ht="12.75">
      <c r="C468" s="59"/>
    </row>
    <row r="469" ht="12.75">
      <c r="C469" s="59"/>
    </row>
    <row r="470" ht="12.75">
      <c r="C470" s="59"/>
    </row>
    <row r="471" ht="12.75">
      <c r="C471" s="59"/>
    </row>
    <row r="472" ht="12.75">
      <c r="C472" s="59"/>
    </row>
    <row r="473" ht="12.75">
      <c r="C473" s="59"/>
    </row>
    <row r="474" ht="12.75">
      <c r="C474" s="59"/>
    </row>
    <row r="475" ht="12.75">
      <c r="C475" s="59"/>
    </row>
    <row r="476" ht="12.75">
      <c r="C476" s="59"/>
    </row>
    <row r="477" ht="12.75">
      <c r="C477" s="59"/>
    </row>
    <row r="478" ht="12.75">
      <c r="C478" s="59"/>
    </row>
    <row r="479" ht="12.75">
      <c r="C479" s="59"/>
    </row>
    <row r="480" ht="12.75">
      <c r="C480" s="59"/>
    </row>
    <row r="481" ht="12.75">
      <c r="C481" s="59"/>
    </row>
    <row r="482" ht="12.75">
      <c r="C482" s="59"/>
    </row>
    <row r="483" ht="12.75">
      <c r="C483" s="59"/>
    </row>
    <row r="484" ht="12.75">
      <c r="C484" s="59"/>
    </row>
    <row r="485" ht="12.75">
      <c r="C485" s="59"/>
    </row>
    <row r="486" ht="12.75">
      <c r="C486" s="59"/>
    </row>
    <row r="487" ht="12.75">
      <c r="C487" s="59"/>
    </row>
    <row r="488" ht="12.75">
      <c r="C488" s="59"/>
    </row>
    <row r="489" ht="12.75">
      <c r="C489" s="59"/>
    </row>
    <row r="490" ht="12.75">
      <c r="C490" s="59"/>
    </row>
    <row r="491" ht="12.75">
      <c r="C491" s="59"/>
    </row>
    <row r="492" ht="12.75">
      <c r="C492" s="59"/>
    </row>
    <row r="493" ht="12.75">
      <c r="C493" s="59"/>
    </row>
    <row r="494" ht="12.75">
      <c r="C494" s="59"/>
    </row>
    <row r="495" ht="12.75">
      <c r="C495" s="59"/>
    </row>
    <row r="496" ht="12.75">
      <c r="C496" s="59"/>
    </row>
    <row r="497" ht="12.75">
      <c r="C497" s="59"/>
    </row>
    <row r="498" ht="12.75">
      <c r="C498" s="59"/>
    </row>
    <row r="499" ht="12.75">
      <c r="C499" s="59"/>
    </row>
    <row r="500" ht="12.75">
      <c r="C500" s="59"/>
    </row>
    <row r="501" ht="12.75">
      <c r="C501" s="59"/>
    </row>
    <row r="502" ht="12.75">
      <c r="C502" s="59"/>
    </row>
    <row r="503" ht="12.75">
      <c r="C503" s="59"/>
    </row>
    <row r="504" ht="12.75">
      <c r="C504" s="59"/>
    </row>
    <row r="505" ht="12.75">
      <c r="C505" s="59"/>
    </row>
    <row r="506" ht="12.75">
      <c r="C506" s="59"/>
    </row>
    <row r="507" ht="12.75">
      <c r="C507" s="59"/>
    </row>
    <row r="508" ht="12.75">
      <c r="C508" s="59"/>
    </row>
    <row r="509" ht="12.75">
      <c r="C509" s="59"/>
    </row>
    <row r="510" ht="12.75">
      <c r="C510" s="59"/>
    </row>
    <row r="511" ht="12.75">
      <c r="C511" s="59"/>
    </row>
    <row r="512" ht="12.75">
      <c r="C512" s="59"/>
    </row>
    <row r="513" ht="12.75">
      <c r="C513" s="59"/>
    </row>
    <row r="514" ht="12.75">
      <c r="C514" s="59"/>
    </row>
    <row r="515" ht="12.75">
      <c r="C515" s="59"/>
    </row>
    <row r="516" ht="12.75">
      <c r="C516" s="59"/>
    </row>
    <row r="517" ht="12.75">
      <c r="C517" s="59"/>
    </row>
  </sheetData>
  <mergeCells count="36">
    <mergeCell ref="B321:B323"/>
    <mergeCell ref="C321:C323"/>
    <mergeCell ref="B184:B186"/>
    <mergeCell ref="C184:C186"/>
    <mergeCell ref="B227:B229"/>
    <mergeCell ref="C227:C229"/>
    <mergeCell ref="C277:C279"/>
    <mergeCell ref="B277:B279"/>
    <mergeCell ref="B54:B56"/>
    <mergeCell ref="C54:C56"/>
    <mergeCell ref="E98:E100"/>
    <mergeCell ref="E141:E143"/>
    <mergeCell ref="D54:D56"/>
    <mergeCell ref="B98:B100"/>
    <mergeCell ref="C98:C100"/>
    <mergeCell ref="B141:B143"/>
    <mergeCell ref="C141:C143"/>
    <mergeCell ref="E184:E186"/>
    <mergeCell ref="D184:D186"/>
    <mergeCell ref="D98:D100"/>
    <mergeCell ref="D141:D143"/>
    <mergeCell ref="C1:F1"/>
    <mergeCell ref="C2:C3"/>
    <mergeCell ref="D2:D3"/>
    <mergeCell ref="E2:E3"/>
    <mergeCell ref="F2:F3"/>
    <mergeCell ref="H2:H3"/>
    <mergeCell ref="I2:I3"/>
    <mergeCell ref="G2:G3"/>
    <mergeCell ref="E54:E56"/>
    <mergeCell ref="D321:D323"/>
    <mergeCell ref="E321:E323"/>
    <mergeCell ref="D227:D229"/>
    <mergeCell ref="E227:E229"/>
    <mergeCell ref="D277:D279"/>
    <mergeCell ref="E277:E279"/>
  </mergeCells>
  <printOptions/>
  <pageMargins left="0.46" right="0.42" top="0.26" bottom="0.21" header="0.17" footer="0.2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88">
      <selection activeCell="A3" sqref="A3"/>
    </sheetView>
  </sheetViews>
  <sheetFormatPr defaultColWidth="11.421875" defaultRowHeight="12.75"/>
  <cols>
    <col min="1" max="1" width="16.57421875" style="146" customWidth="1"/>
    <col min="2" max="2" width="9.8515625" style="147" customWidth="1"/>
    <col min="3" max="4" width="8.57421875" style="147" customWidth="1"/>
    <col min="5" max="5" width="10.421875" style="146" customWidth="1"/>
    <col min="6" max="6" width="9.140625" style="147" customWidth="1"/>
    <col min="7" max="7" width="8.57421875" style="146" customWidth="1"/>
    <col min="8" max="8" width="8.7109375" style="147" customWidth="1"/>
    <col min="9" max="9" width="10.28125" style="146" customWidth="1"/>
  </cols>
  <sheetData>
    <row r="1" spans="1:9" ht="18">
      <c r="A1" s="66" t="s">
        <v>120</v>
      </c>
      <c r="B1" s="124"/>
      <c r="C1" s="125"/>
      <c r="D1" s="125"/>
      <c r="E1" s="126"/>
      <c r="F1" s="125"/>
      <c r="G1" s="126"/>
      <c r="H1" s="125"/>
      <c r="I1" s="126"/>
    </row>
    <row r="2" spans="1:9" ht="18">
      <c r="A2" s="127"/>
      <c r="B2" s="124"/>
      <c r="C2" s="125"/>
      <c r="D2" s="125"/>
      <c r="E2" s="126"/>
      <c r="F2" s="125"/>
      <c r="G2" s="126"/>
      <c r="H2" s="125"/>
      <c r="I2" s="126"/>
    </row>
    <row r="3" spans="1:9" ht="51">
      <c r="A3" s="128" t="s">
        <v>107</v>
      </c>
      <c r="B3" s="129" t="s">
        <v>121</v>
      </c>
      <c r="C3" s="129"/>
      <c r="D3" s="130"/>
      <c r="E3" s="131" t="s">
        <v>105</v>
      </c>
      <c r="F3" s="249" t="s">
        <v>116</v>
      </c>
      <c r="G3" s="249"/>
      <c r="H3" s="249" t="s">
        <v>117</v>
      </c>
      <c r="I3" s="249"/>
    </row>
    <row r="4" spans="1:9" ht="12.75">
      <c r="A4" s="132"/>
      <c r="B4" s="133">
        <v>1990</v>
      </c>
      <c r="C4" s="133">
        <v>2005</v>
      </c>
      <c r="D4" s="133">
        <v>2006</v>
      </c>
      <c r="E4" s="134" t="s">
        <v>20</v>
      </c>
      <c r="F4" s="133" t="s">
        <v>71</v>
      </c>
      <c r="G4" s="134" t="s">
        <v>20</v>
      </c>
      <c r="H4" s="133" t="s">
        <v>71</v>
      </c>
      <c r="I4" s="134" t="s">
        <v>20</v>
      </c>
    </row>
    <row r="5" spans="1:9" ht="12.75">
      <c r="A5" s="135" t="s">
        <v>75</v>
      </c>
      <c r="B5" s="136">
        <v>79.14166526544184</v>
      </c>
      <c r="C5" s="136">
        <v>141.77738391537903</v>
      </c>
      <c r="D5" s="136">
        <v>129.91923167260043</v>
      </c>
      <c r="E5" s="137">
        <f aca="true" t="shared" si="0" ref="E5:E20">D5/$D$32</f>
        <v>0.029423589142986442</v>
      </c>
      <c r="F5" s="138">
        <f aca="true" t="shared" si="1" ref="F5:F20">D5-C5</f>
        <v>-11.858152242778601</v>
      </c>
      <c r="G5" s="137">
        <f aca="true" t="shared" si="2" ref="G5:G20">F5/C5</f>
        <v>-0.0836392371991871</v>
      </c>
      <c r="H5" s="138">
        <f aca="true" t="shared" si="3" ref="H5:H15">D5-B5</f>
        <v>50.77756640715859</v>
      </c>
      <c r="I5" s="137">
        <f aca="true" t="shared" si="4" ref="I5:I15">H5/B5</f>
        <v>0.6416034618029604</v>
      </c>
    </row>
    <row r="6" spans="1:9" ht="12.75">
      <c r="A6" s="135" t="s">
        <v>76</v>
      </c>
      <c r="B6" s="136">
        <v>174.2506552900206</v>
      </c>
      <c r="C6" s="136">
        <v>123.92957301740351</v>
      </c>
      <c r="D6" s="136">
        <v>123.92957301740351</v>
      </c>
      <c r="E6" s="137">
        <f t="shared" si="0"/>
        <v>0.028067075152653057</v>
      </c>
      <c r="F6" s="138">
        <f t="shared" si="1"/>
        <v>0</v>
      </c>
      <c r="G6" s="137">
        <f t="shared" si="2"/>
        <v>0</v>
      </c>
      <c r="H6" s="138">
        <f t="shared" si="3"/>
        <v>-50.32108227261709</v>
      </c>
      <c r="I6" s="137">
        <f t="shared" si="4"/>
        <v>-0.2887856128223065</v>
      </c>
    </row>
    <row r="7" spans="1:9" ht="12.75">
      <c r="A7" s="135" t="s">
        <v>90</v>
      </c>
      <c r="B7" s="136">
        <v>43.70597292412</v>
      </c>
      <c r="C7" s="136">
        <v>90.49478314</v>
      </c>
      <c r="D7" s="136">
        <v>97.52039778000001</v>
      </c>
      <c r="E7" s="137">
        <f t="shared" si="0"/>
        <v>0.022086030531417274</v>
      </c>
      <c r="F7" s="138">
        <f t="shared" si="1"/>
        <v>7.025614640000015</v>
      </c>
      <c r="G7" s="137">
        <f t="shared" si="2"/>
        <v>0.0776355762865472</v>
      </c>
      <c r="H7" s="138">
        <f t="shared" si="3"/>
        <v>53.81442485588001</v>
      </c>
      <c r="I7" s="137">
        <f t="shared" si="4"/>
        <v>1.231283077699924</v>
      </c>
    </row>
    <row r="8" spans="1:9" ht="12.75">
      <c r="A8" s="135" t="s">
        <v>91</v>
      </c>
      <c r="B8" s="136">
        <v>6.5</v>
      </c>
      <c r="C8" s="136">
        <v>6.79</v>
      </c>
      <c r="D8" s="136">
        <v>6.81</v>
      </c>
      <c r="E8" s="137">
        <f t="shared" si="0"/>
        <v>0.0015423016245099614</v>
      </c>
      <c r="F8" s="138">
        <f t="shared" si="1"/>
        <v>0.019999999999999574</v>
      </c>
      <c r="G8" s="137">
        <f t="shared" si="2"/>
        <v>0.0029455081001472125</v>
      </c>
      <c r="H8" s="138">
        <f t="shared" si="3"/>
        <v>0.3099999999999996</v>
      </c>
      <c r="I8" s="137">
        <f t="shared" si="4"/>
        <v>0.04769230769230763</v>
      </c>
    </row>
    <row r="9" spans="1:9" ht="12.75">
      <c r="A9" s="135" t="s">
        <v>92</v>
      </c>
      <c r="B9" s="136">
        <v>180.1069946</v>
      </c>
      <c r="C9" s="136">
        <v>97.41916987493431</v>
      </c>
      <c r="D9" s="136">
        <v>89.64742973893287</v>
      </c>
      <c r="E9" s="137">
        <f t="shared" si="0"/>
        <v>0.02030299214676928</v>
      </c>
      <c r="F9" s="138">
        <f t="shared" si="1"/>
        <v>-7.771740136001441</v>
      </c>
      <c r="G9" s="137">
        <f t="shared" si="2"/>
        <v>-0.07977629193493146</v>
      </c>
      <c r="H9" s="138">
        <f t="shared" si="3"/>
        <v>-90.45956486106714</v>
      </c>
      <c r="I9" s="137">
        <f t="shared" si="4"/>
        <v>-0.5022545907335191</v>
      </c>
    </row>
    <row r="10" spans="1:9" ht="12.75">
      <c r="A10" s="135" t="s">
        <v>77</v>
      </c>
      <c r="B10" s="136">
        <v>105.93348653880115</v>
      </c>
      <c r="C10" s="136">
        <v>68.51944259000989</v>
      </c>
      <c r="D10" s="136">
        <v>66.99319952948095</v>
      </c>
      <c r="E10" s="137">
        <f t="shared" si="0"/>
        <v>0.01517235249125381</v>
      </c>
      <c r="F10" s="138">
        <f t="shared" si="1"/>
        <v>-1.526243060528941</v>
      </c>
      <c r="G10" s="137">
        <f t="shared" si="2"/>
        <v>-0.02227459831600362</v>
      </c>
      <c r="H10" s="138">
        <f t="shared" si="3"/>
        <v>-38.9402870093202</v>
      </c>
      <c r="I10" s="137">
        <f t="shared" si="4"/>
        <v>-0.3675918567549197</v>
      </c>
    </row>
    <row r="11" spans="1:9" ht="12.75">
      <c r="A11" s="135" t="s">
        <v>93</v>
      </c>
      <c r="B11" s="136">
        <v>30.4</v>
      </c>
      <c r="C11" s="136">
        <v>10.97</v>
      </c>
      <c r="D11" s="136">
        <v>10.99</v>
      </c>
      <c r="E11" s="137">
        <f t="shared" si="0"/>
        <v>0.002488971344106384</v>
      </c>
      <c r="F11" s="138">
        <f t="shared" si="1"/>
        <v>0.019999999999999574</v>
      </c>
      <c r="G11" s="137">
        <f t="shared" si="2"/>
        <v>0.0018231540565177367</v>
      </c>
      <c r="H11" s="138">
        <f t="shared" si="3"/>
        <v>-19.409999999999997</v>
      </c>
      <c r="I11" s="137">
        <f t="shared" si="4"/>
        <v>-0.6384868421052631</v>
      </c>
    </row>
    <row r="12" spans="1:9" ht="12.75">
      <c r="A12" s="135" t="s">
        <v>78</v>
      </c>
      <c r="B12" s="136">
        <v>158.2</v>
      </c>
      <c r="C12" s="136">
        <v>57.423106335066</v>
      </c>
      <c r="D12" s="136">
        <v>53.272756504985</v>
      </c>
      <c r="E12" s="137">
        <f t="shared" si="0"/>
        <v>0.012065001306866663</v>
      </c>
      <c r="F12" s="138">
        <f t="shared" si="1"/>
        <v>-4.150349830081005</v>
      </c>
      <c r="G12" s="137">
        <f t="shared" si="2"/>
        <v>-0.07227665124668729</v>
      </c>
      <c r="H12" s="138">
        <f t="shared" si="3"/>
        <v>-104.92724349501499</v>
      </c>
      <c r="I12" s="137">
        <f t="shared" si="4"/>
        <v>-0.6632569121050252</v>
      </c>
    </row>
    <row r="13" spans="1:9" ht="12.75">
      <c r="A13" s="135" t="s">
        <v>79</v>
      </c>
      <c r="B13" s="136">
        <v>1120.7091421362218</v>
      </c>
      <c r="C13" s="136">
        <v>747.3924740404369</v>
      </c>
      <c r="D13" s="136">
        <v>725.6670039446768</v>
      </c>
      <c r="E13" s="137">
        <f t="shared" si="0"/>
        <v>0.16434616725949364</v>
      </c>
      <c r="F13" s="138">
        <f t="shared" si="1"/>
        <v>-21.7254700957601</v>
      </c>
      <c r="G13" s="137">
        <f t="shared" si="2"/>
        <v>-0.02906835544959564</v>
      </c>
      <c r="H13" s="138">
        <f t="shared" si="3"/>
        <v>-395.04213819154495</v>
      </c>
      <c r="I13" s="137">
        <f t="shared" si="4"/>
        <v>-0.3524930094159326</v>
      </c>
    </row>
    <row r="14" spans="1:9" ht="12.75">
      <c r="A14" s="135" t="s">
        <v>80</v>
      </c>
      <c r="B14" s="136">
        <v>1341.4492895233298</v>
      </c>
      <c r="C14" s="136">
        <v>655.6168962519221</v>
      </c>
      <c r="D14" s="136">
        <v>613.3300769215143</v>
      </c>
      <c r="E14" s="137">
        <f t="shared" si="0"/>
        <v>0.13890454831084745</v>
      </c>
      <c r="F14" s="138">
        <f t="shared" si="1"/>
        <v>-42.28681933040775</v>
      </c>
      <c r="G14" s="137">
        <f t="shared" si="2"/>
        <v>-0.06449928238908437</v>
      </c>
      <c r="H14" s="138">
        <f t="shared" si="3"/>
        <v>-728.1192126018154</v>
      </c>
      <c r="I14" s="137">
        <f t="shared" si="4"/>
        <v>-0.5427854919961568</v>
      </c>
    </row>
    <row r="15" spans="1:9" ht="12.75">
      <c r="A15" s="135" t="s">
        <v>81</v>
      </c>
      <c r="B15" s="136">
        <v>109.17</v>
      </c>
      <c r="C15" s="136">
        <v>122.77</v>
      </c>
      <c r="D15" s="136">
        <v>103.07</v>
      </c>
      <c r="E15" s="137">
        <f t="shared" si="0"/>
        <v>0.02334288229636442</v>
      </c>
      <c r="F15" s="138">
        <f t="shared" si="1"/>
        <v>-19.700000000000003</v>
      </c>
      <c r="G15" s="137">
        <f t="shared" si="2"/>
        <v>-0.16046265374277105</v>
      </c>
      <c r="H15" s="138">
        <f t="shared" si="3"/>
        <v>-6.1000000000000085</v>
      </c>
      <c r="I15" s="137">
        <f t="shared" si="4"/>
        <v>-0.055876156453238145</v>
      </c>
    </row>
    <row r="16" spans="1:9" ht="12.75">
      <c r="A16" s="135" t="s">
        <v>94</v>
      </c>
      <c r="B16" s="136" t="s">
        <v>72</v>
      </c>
      <c r="C16" s="136">
        <v>126.65</v>
      </c>
      <c r="D16" s="136">
        <v>130.70900000000003</v>
      </c>
      <c r="E16" s="137">
        <f t="shared" si="0"/>
        <v>0.029602452722183936</v>
      </c>
      <c r="F16" s="138">
        <f t="shared" si="1"/>
        <v>4.059000000000026</v>
      </c>
      <c r="G16" s="137">
        <f t="shared" si="2"/>
        <v>0.03204895380971201</v>
      </c>
      <c r="H16" s="138"/>
      <c r="I16" s="137"/>
    </row>
    <row r="17" spans="1:9" ht="12.75">
      <c r="A17" s="135" t="s">
        <v>82</v>
      </c>
      <c r="B17" s="136">
        <v>46.195</v>
      </c>
      <c r="C17" s="136">
        <v>49.663999999999994</v>
      </c>
      <c r="D17" s="136">
        <v>49.43</v>
      </c>
      <c r="E17" s="137">
        <f t="shared" si="0"/>
        <v>0.011194709148241907</v>
      </c>
      <c r="F17" s="138">
        <f t="shared" si="1"/>
        <v>-0.23399999999999466</v>
      </c>
      <c r="G17" s="137">
        <f t="shared" si="2"/>
        <v>-0.004711662371133914</v>
      </c>
      <c r="H17" s="138">
        <f>D17-B17</f>
        <v>3.2349999999999994</v>
      </c>
      <c r="I17" s="137">
        <f>H17/B17</f>
        <v>0.07002922394198505</v>
      </c>
    </row>
    <row r="18" spans="1:9" ht="12.75">
      <c r="A18" s="135" t="s">
        <v>83</v>
      </c>
      <c r="B18" s="136">
        <v>889.2964003729671</v>
      </c>
      <c r="C18" s="136">
        <v>498.96164204978385</v>
      </c>
      <c r="D18" s="136">
        <v>472.5271732858019</v>
      </c>
      <c r="E18" s="137">
        <f t="shared" si="0"/>
        <v>0.1070160685732441</v>
      </c>
      <c r="F18" s="138">
        <f t="shared" si="1"/>
        <v>-26.434468763981954</v>
      </c>
      <c r="G18" s="137">
        <f t="shared" si="2"/>
        <v>-0.05297895977611934</v>
      </c>
      <c r="H18" s="138">
        <f>D18-B18</f>
        <v>-416.76922708716523</v>
      </c>
      <c r="I18" s="137">
        <f>H18/B18</f>
        <v>-0.4686505274421149</v>
      </c>
    </row>
    <row r="19" spans="1:9" ht="12.75">
      <c r="A19" s="135" t="s">
        <v>95</v>
      </c>
      <c r="B19" s="136">
        <v>20.2210892208475</v>
      </c>
      <c r="C19" s="136">
        <v>17.78826599039361</v>
      </c>
      <c r="D19" s="136">
        <v>20.438178135077926</v>
      </c>
      <c r="E19" s="137">
        <f t="shared" si="0"/>
        <v>0.004628757024927262</v>
      </c>
      <c r="F19" s="138">
        <f t="shared" si="1"/>
        <v>2.649912144684315</v>
      </c>
      <c r="G19" s="137">
        <f t="shared" si="2"/>
        <v>0.14896967169905012</v>
      </c>
      <c r="H19" s="138">
        <f>D19-B19</f>
        <v>0.21708891423042687</v>
      </c>
      <c r="I19" s="137">
        <f>H19/B19</f>
        <v>0.010735767586971178</v>
      </c>
    </row>
    <row r="20" spans="1:9" ht="12.75">
      <c r="A20" s="135" t="s">
        <v>96</v>
      </c>
      <c r="B20" s="136">
        <v>53</v>
      </c>
      <c r="C20" s="136">
        <v>33.2325426034894</v>
      </c>
      <c r="D20" s="136">
        <v>36.4007727365957</v>
      </c>
      <c r="E20" s="137">
        <f t="shared" si="0"/>
        <v>0.008243901751111522</v>
      </c>
      <c r="F20" s="138">
        <f t="shared" si="1"/>
        <v>3.1682301331062988</v>
      </c>
      <c r="G20" s="137">
        <f t="shared" si="2"/>
        <v>0.09533517103724817</v>
      </c>
      <c r="H20" s="138">
        <f>D20-B20</f>
        <v>-16.599227263404302</v>
      </c>
      <c r="I20" s="137">
        <f>H20/B20</f>
        <v>-0.31319296723404344</v>
      </c>
    </row>
    <row r="21" spans="1:9" ht="12.75">
      <c r="A21" s="135" t="s">
        <v>84</v>
      </c>
      <c r="B21" s="136" t="s">
        <v>72</v>
      </c>
      <c r="C21" s="136" t="s">
        <v>72</v>
      </c>
      <c r="D21" s="136" t="s">
        <v>72</v>
      </c>
      <c r="E21" s="137"/>
      <c r="F21" s="138"/>
      <c r="G21" s="137"/>
      <c r="H21" s="138"/>
      <c r="I21" s="137"/>
    </row>
    <row r="22" spans="1:9" ht="12.75">
      <c r="A22" s="135" t="s">
        <v>97</v>
      </c>
      <c r="B22" s="136">
        <v>3.24</v>
      </c>
      <c r="C22" s="136">
        <v>3.0947</v>
      </c>
      <c r="D22" s="136">
        <v>2.7459</v>
      </c>
      <c r="E22" s="137">
        <f aca="true" t="shared" si="5" ref="E22:E32">D22/$D$32</f>
        <v>0.0006218804744114395</v>
      </c>
      <c r="F22" s="138">
        <f aca="true" t="shared" si="6" ref="F22:F32">D22-C22</f>
        <v>-0.3488000000000002</v>
      </c>
      <c r="G22" s="137">
        <f aca="true" t="shared" si="7" ref="G22:G32">F22/C22</f>
        <v>-0.11270882476492074</v>
      </c>
      <c r="H22" s="138">
        <f>D22-B22</f>
        <v>-0.4941000000000004</v>
      </c>
      <c r="I22" s="137">
        <f>H22/B22</f>
        <v>-0.15250000000000014</v>
      </c>
    </row>
    <row r="23" spans="1:9" ht="12.75">
      <c r="A23" s="135" t="s">
        <v>85</v>
      </c>
      <c r="B23" s="136">
        <v>239.90483964699004</v>
      </c>
      <c r="C23" s="136">
        <v>132.740816775431</v>
      </c>
      <c r="D23" s="136">
        <v>122.98896471735</v>
      </c>
      <c r="E23" s="137">
        <f t="shared" si="5"/>
        <v>0.027854049938379918</v>
      </c>
      <c r="F23" s="138">
        <f t="shared" si="6"/>
        <v>-9.751852058080999</v>
      </c>
      <c r="G23" s="137">
        <f t="shared" si="7"/>
        <v>-0.07346536125793954</v>
      </c>
      <c r="H23" s="138">
        <f>D23-B23</f>
        <v>-116.91587492964004</v>
      </c>
      <c r="I23" s="137">
        <f>H23/B23</f>
        <v>-0.48734271097522197</v>
      </c>
    </row>
    <row r="24" spans="1:9" ht="12.75">
      <c r="A24" s="139" t="s">
        <v>98</v>
      </c>
      <c r="B24" s="136" t="s">
        <v>72</v>
      </c>
      <c r="C24" s="136">
        <v>224.0855</v>
      </c>
      <c r="D24" s="136">
        <v>233.53167999999997</v>
      </c>
      <c r="E24" s="140">
        <f t="shared" si="5"/>
        <v>0.05288932297188552</v>
      </c>
      <c r="F24" s="141">
        <f t="shared" si="6"/>
        <v>9.44617999999997</v>
      </c>
      <c r="G24" s="140">
        <f t="shared" si="7"/>
        <v>0.042154356261337615</v>
      </c>
      <c r="H24" s="141"/>
      <c r="I24" s="140"/>
    </row>
    <row r="25" spans="1:9" ht="12.75">
      <c r="A25" s="135" t="s">
        <v>86</v>
      </c>
      <c r="B25" s="136">
        <v>79.83437722837854</v>
      </c>
      <c r="C25" s="136">
        <v>97.45448990273218</v>
      </c>
      <c r="D25" s="136">
        <v>96.61361939011947</v>
      </c>
      <c r="E25" s="137">
        <f t="shared" si="5"/>
        <v>0.021880666980200934</v>
      </c>
      <c r="F25" s="138">
        <f t="shared" si="6"/>
        <v>-0.8408705126127103</v>
      </c>
      <c r="G25" s="137">
        <f t="shared" si="7"/>
        <v>-0.008628340402294139</v>
      </c>
      <c r="H25" s="138">
        <f>D25-B25</f>
        <v>16.779242161740925</v>
      </c>
      <c r="I25" s="137">
        <f>H25/B25</f>
        <v>0.2101756504436844</v>
      </c>
    </row>
    <row r="26" spans="1:9" ht="12.75">
      <c r="A26" s="135" t="s">
        <v>99</v>
      </c>
      <c r="B26" s="136">
        <v>63.957403644</v>
      </c>
      <c r="C26" s="136">
        <v>102.715</v>
      </c>
      <c r="D26" s="136">
        <v>99.1743</v>
      </c>
      <c r="E26" s="137">
        <f t="shared" si="5"/>
        <v>0.022460599706261127</v>
      </c>
      <c r="F26" s="138">
        <f t="shared" si="6"/>
        <v>-3.540700000000001</v>
      </c>
      <c r="G26" s="137">
        <f t="shared" si="7"/>
        <v>-0.03447110938032421</v>
      </c>
      <c r="H26" s="138">
        <f>D26-B26</f>
        <v>35.216896356</v>
      </c>
      <c r="I26" s="137">
        <f>H26/B26</f>
        <v>0.5506304876293049</v>
      </c>
    </row>
    <row r="27" spans="1:9" ht="12.75">
      <c r="A27" s="135" t="s">
        <v>100</v>
      </c>
      <c r="B27" s="136">
        <v>46.126</v>
      </c>
      <c r="C27" s="136">
        <v>37.106</v>
      </c>
      <c r="D27" s="136">
        <v>29.334000000000003</v>
      </c>
      <c r="E27" s="137">
        <f t="shared" si="5"/>
        <v>0.006643447261875949</v>
      </c>
      <c r="F27" s="138">
        <f t="shared" si="6"/>
        <v>-7.7719999999999985</v>
      </c>
      <c r="G27" s="137">
        <f t="shared" si="7"/>
        <v>-0.20945399665822234</v>
      </c>
      <c r="H27" s="138">
        <f>D27-B27</f>
        <v>-16.791999999999994</v>
      </c>
      <c r="I27" s="137">
        <f>H27/B27</f>
        <v>-0.3640463079391232</v>
      </c>
    </row>
    <row r="28" spans="1:9" ht="12.75">
      <c r="A28" s="135" t="s">
        <v>101</v>
      </c>
      <c r="B28" s="136" t="s">
        <v>72</v>
      </c>
      <c r="C28" s="136">
        <v>17.903999999999996</v>
      </c>
      <c r="D28" s="136">
        <v>18.505</v>
      </c>
      <c r="E28" s="137">
        <f t="shared" si="5"/>
        <v>0.0041909385552946895</v>
      </c>
      <c r="F28" s="138">
        <f t="shared" si="6"/>
        <v>0.6010000000000026</v>
      </c>
      <c r="G28" s="137">
        <f t="shared" si="7"/>
        <v>0.033567917783735635</v>
      </c>
      <c r="H28" s="138"/>
      <c r="I28" s="137"/>
    </row>
    <row r="29" spans="1:9" ht="12.75">
      <c r="A29" s="135" t="s">
        <v>87</v>
      </c>
      <c r="B29" s="136">
        <v>513.0874398490001</v>
      </c>
      <c r="C29" s="136">
        <v>517.6342840580002</v>
      </c>
      <c r="D29" s="136">
        <v>487.815309114</v>
      </c>
      <c r="E29" s="137">
        <f t="shared" si="5"/>
        <v>0.11047846456789298</v>
      </c>
      <c r="F29" s="138">
        <f t="shared" si="6"/>
        <v>-29.81897494400016</v>
      </c>
      <c r="G29" s="137">
        <f t="shared" si="7"/>
        <v>-0.05760625959747865</v>
      </c>
      <c r="H29" s="138">
        <f>D29-B29</f>
        <v>-25.272130735000133</v>
      </c>
      <c r="I29" s="137">
        <f>H29/B29</f>
        <v>-0.04925501731719965</v>
      </c>
    </row>
    <row r="30" spans="1:9" ht="12.75">
      <c r="A30" s="135" t="s">
        <v>88</v>
      </c>
      <c r="B30" s="136">
        <v>174.19525155818027</v>
      </c>
      <c r="C30" s="136">
        <v>83.58042825894393</v>
      </c>
      <c r="D30" s="136">
        <v>79.11191910520249</v>
      </c>
      <c r="E30" s="137">
        <f t="shared" si="5"/>
        <v>0.017916951740683473</v>
      </c>
      <c r="F30" s="138">
        <f t="shared" si="6"/>
        <v>-4.4685091537414365</v>
      </c>
      <c r="G30" s="137">
        <f t="shared" si="7"/>
        <v>-0.053463582884468674</v>
      </c>
      <c r="H30" s="138">
        <f>D30-B30</f>
        <v>-95.08333245297779</v>
      </c>
      <c r="I30" s="137">
        <f>H30/B30</f>
        <v>-0.5458434234139871</v>
      </c>
    </row>
    <row r="31" spans="1:9" ht="12.75">
      <c r="A31" s="135" t="s">
        <v>89</v>
      </c>
      <c r="B31" s="136">
        <v>1323.8011615063745</v>
      </c>
      <c r="C31" s="136">
        <v>548.8200711037182</v>
      </c>
      <c r="D31" s="136">
        <v>515.0032325615065</v>
      </c>
      <c r="E31" s="137">
        <f t="shared" si="5"/>
        <v>0.11663587697613699</v>
      </c>
      <c r="F31" s="138">
        <f t="shared" si="6"/>
        <v>-33.81683854221171</v>
      </c>
      <c r="G31" s="137">
        <f t="shared" si="7"/>
        <v>-0.06161735024414017</v>
      </c>
      <c r="H31" s="138">
        <f>D31-B31</f>
        <v>-808.797928944868</v>
      </c>
      <c r="I31" s="137">
        <f>H31/B31</f>
        <v>-0.6109663236920898</v>
      </c>
    </row>
    <row r="32" spans="1:9" ht="12.75">
      <c r="A32" s="142" t="s">
        <v>74</v>
      </c>
      <c r="B32" s="143" t="s">
        <v>72</v>
      </c>
      <c r="C32" s="143">
        <v>4614.534569907643</v>
      </c>
      <c r="D32" s="143">
        <v>4415.478718155247</v>
      </c>
      <c r="E32" s="144">
        <f t="shared" si="5"/>
        <v>1</v>
      </c>
      <c r="F32" s="145">
        <f t="shared" si="6"/>
        <v>-199.05585175239594</v>
      </c>
      <c r="G32" s="144">
        <f t="shared" si="7"/>
        <v>-0.043136712649306234</v>
      </c>
      <c r="H32" s="143" t="s">
        <v>72</v>
      </c>
      <c r="I32" s="143" t="s">
        <v>72</v>
      </c>
    </row>
    <row r="35" spans="1:7" ht="14.25">
      <c r="A35" s="148" t="s">
        <v>133</v>
      </c>
      <c r="E35" s="149"/>
      <c r="G35" s="149"/>
    </row>
    <row r="36" spans="5:9" ht="12.75">
      <c r="E36" s="150"/>
      <c r="G36" s="150"/>
      <c r="I36" s="151"/>
    </row>
    <row r="37" spans="1:9" ht="51">
      <c r="A37" s="128" t="s">
        <v>114</v>
      </c>
      <c r="B37" s="129" t="s">
        <v>121</v>
      </c>
      <c r="C37" s="129"/>
      <c r="D37" s="130"/>
      <c r="E37" s="152" t="s">
        <v>105</v>
      </c>
      <c r="F37" s="249" t="s">
        <v>116</v>
      </c>
      <c r="G37" s="249"/>
      <c r="H37" s="249" t="s">
        <v>117</v>
      </c>
      <c r="I37" s="249"/>
    </row>
    <row r="38" spans="1:9" ht="12.75">
      <c r="A38" s="132"/>
      <c r="B38" s="133">
        <v>1990</v>
      </c>
      <c r="C38" s="133">
        <v>2005</v>
      </c>
      <c r="D38" s="133">
        <v>2006</v>
      </c>
      <c r="E38" s="134" t="s">
        <v>20</v>
      </c>
      <c r="F38" s="133" t="s">
        <v>71</v>
      </c>
      <c r="G38" s="134" t="s">
        <v>20</v>
      </c>
      <c r="H38" s="133" t="s">
        <v>71</v>
      </c>
      <c r="I38" s="134" t="s">
        <v>20</v>
      </c>
    </row>
    <row r="39" spans="1:9" ht="12.75">
      <c r="A39" s="135" t="s">
        <v>75</v>
      </c>
      <c r="B39" s="136">
        <v>12.087083997022404</v>
      </c>
      <c r="C39" s="136">
        <v>10.053873444231304</v>
      </c>
      <c r="D39" s="136">
        <v>10.50077347655885</v>
      </c>
      <c r="E39" s="153">
        <f>D39/$D$32</f>
        <v>0.0023781732733491674</v>
      </c>
      <c r="F39" s="138">
        <f>D39-C39</f>
        <v>0.44690003232754627</v>
      </c>
      <c r="G39" s="153">
        <f>F39/C39</f>
        <v>0.04445053290221869</v>
      </c>
      <c r="H39" s="138">
        <f>D39-B39</f>
        <v>-1.5863105204635541</v>
      </c>
      <c r="I39" s="137">
        <f>H39/B39</f>
        <v>-0.13124013375387597</v>
      </c>
    </row>
    <row r="40" spans="1:9" ht="12.75">
      <c r="A40" s="135" t="s">
        <v>76</v>
      </c>
      <c r="B40" s="136">
        <v>59.310159999999996</v>
      </c>
      <c r="C40" s="136">
        <v>34.838904105904525</v>
      </c>
      <c r="D40" s="136">
        <v>30.514720778004516</v>
      </c>
      <c r="E40" s="153">
        <f aca="true" t="shared" si="8" ref="E40:E65">D40/$D$32</f>
        <v>0.006910852191980064</v>
      </c>
      <c r="F40" s="138">
        <f aca="true" t="shared" si="9" ref="F40:F65">D40-C40</f>
        <v>-4.324183327900009</v>
      </c>
      <c r="G40" s="153">
        <f aca="true" t="shared" si="10" ref="G40:G65">F40/C40</f>
        <v>-0.12411938431688908</v>
      </c>
      <c r="H40" s="138">
        <f aca="true" t="shared" si="11" ref="H40:H65">D40-B40</f>
        <v>-28.79543922199548</v>
      </c>
      <c r="I40" s="137">
        <f aca="true" t="shared" si="12" ref="I40:I65">H40/B40</f>
        <v>-0.48550601148261074</v>
      </c>
    </row>
    <row r="41" spans="1:9" ht="12.75">
      <c r="A41" s="135" t="s">
        <v>90</v>
      </c>
      <c r="B41" s="136">
        <v>59.260018052</v>
      </c>
      <c r="C41" s="136">
        <v>56.082984800000006</v>
      </c>
      <c r="D41" s="136">
        <v>58.61897860000001</v>
      </c>
      <c r="E41" s="153">
        <f t="shared" si="8"/>
        <v>0.013275792352701129</v>
      </c>
      <c r="F41" s="138">
        <f t="shared" si="9"/>
        <v>2.535993800000007</v>
      </c>
      <c r="G41" s="153">
        <f t="shared" si="10"/>
        <v>0.04521859542682555</v>
      </c>
      <c r="H41" s="138">
        <f t="shared" si="11"/>
        <v>-0.6410394519999869</v>
      </c>
      <c r="I41" s="137">
        <f t="shared" si="12"/>
        <v>-0.010817402239693583</v>
      </c>
    </row>
    <row r="42" spans="1:9" ht="12.75">
      <c r="A42" s="135" t="s">
        <v>91</v>
      </c>
      <c r="B42" s="136">
        <v>3.39</v>
      </c>
      <c r="C42" s="136">
        <v>6.94</v>
      </c>
      <c r="D42" s="136">
        <v>7.14</v>
      </c>
      <c r="E42" s="153">
        <f t="shared" si="8"/>
        <v>0.0016170387076359946</v>
      </c>
      <c r="F42" s="138">
        <f t="shared" si="9"/>
        <v>0.1999999999999993</v>
      </c>
      <c r="G42" s="153">
        <f t="shared" si="10"/>
        <v>0.028818443804034477</v>
      </c>
      <c r="H42" s="138">
        <f t="shared" si="11"/>
        <v>3.7499999999999996</v>
      </c>
      <c r="I42" s="137">
        <f t="shared" si="12"/>
        <v>1.1061946902654864</v>
      </c>
    </row>
    <row r="43" spans="1:9" ht="12.75">
      <c r="A43" s="135" t="s">
        <v>92</v>
      </c>
      <c r="B43" s="136">
        <v>334.8916626</v>
      </c>
      <c r="C43" s="136">
        <v>89.77169500000002</v>
      </c>
      <c r="D43" s="136">
        <v>91.379898658</v>
      </c>
      <c r="E43" s="153">
        <f t="shared" si="8"/>
        <v>0.020695354794095306</v>
      </c>
      <c r="F43" s="138">
        <f t="shared" si="9"/>
        <v>1.6082036579999794</v>
      </c>
      <c r="G43" s="153">
        <f t="shared" si="10"/>
        <v>0.017914373322236804</v>
      </c>
      <c r="H43" s="138">
        <f t="shared" si="11"/>
        <v>-243.51176394200002</v>
      </c>
      <c r="I43" s="137">
        <f t="shared" si="12"/>
        <v>-0.7271359401767322</v>
      </c>
    </row>
    <row r="44" spans="1:9" ht="12.75">
      <c r="A44" s="135" t="s">
        <v>77</v>
      </c>
      <c r="B44" s="136">
        <v>90.746295348</v>
      </c>
      <c r="C44" s="136">
        <v>39.032458433</v>
      </c>
      <c r="D44" s="136">
        <v>43.30644762268</v>
      </c>
      <c r="E44" s="153">
        <f t="shared" si="8"/>
        <v>0.009807871442028621</v>
      </c>
      <c r="F44" s="138">
        <f t="shared" si="9"/>
        <v>4.273989189679995</v>
      </c>
      <c r="G44" s="153">
        <f t="shared" si="10"/>
        <v>0.10949833449554254</v>
      </c>
      <c r="H44" s="138">
        <f t="shared" si="11"/>
        <v>-47.43984772532001</v>
      </c>
      <c r="I44" s="137">
        <f t="shared" si="12"/>
        <v>-0.522774483998432</v>
      </c>
    </row>
    <row r="45" spans="1:9" ht="12.75">
      <c r="A45" s="135" t="s">
        <v>93</v>
      </c>
      <c r="B45" s="136">
        <v>25.69</v>
      </c>
      <c r="C45" s="136">
        <v>12.09</v>
      </c>
      <c r="D45" s="136">
        <v>10.56</v>
      </c>
      <c r="E45" s="153">
        <f t="shared" si="8"/>
        <v>0.002391586660033068</v>
      </c>
      <c r="F45" s="138">
        <f t="shared" si="9"/>
        <v>-1.5299999999999994</v>
      </c>
      <c r="G45" s="153">
        <f t="shared" si="10"/>
        <v>-0.1265508684863523</v>
      </c>
      <c r="H45" s="138">
        <f t="shared" si="11"/>
        <v>-15.13</v>
      </c>
      <c r="I45" s="137">
        <f t="shared" si="12"/>
        <v>-0.5889451148306735</v>
      </c>
    </row>
    <row r="46" spans="1:9" ht="12.75">
      <c r="A46" s="135" t="s">
        <v>78</v>
      </c>
      <c r="B46" s="136">
        <v>41.8</v>
      </c>
      <c r="C46" s="136">
        <v>31.575928103721402</v>
      </c>
      <c r="D46" s="136">
        <v>50.10118101039997</v>
      </c>
      <c r="E46" s="153">
        <f t="shared" si="8"/>
        <v>0.011346715545111234</v>
      </c>
      <c r="F46" s="138">
        <f t="shared" si="9"/>
        <v>18.525252906678567</v>
      </c>
      <c r="G46" s="153">
        <f t="shared" si="10"/>
        <v>0.5866891020851818</v>
      </c>
      <c r="H46" s="138">
        <f t="shared" si="11"/>
        <v>8.301181010399972</v>
      </c>
      <c r="I46" s="137">
        <f t="shared" si="12"/>
        <v>0.19859284713875533</v>
      </c>
    </row>
    <row r="47" spans="1:9" ht="12.75">
      <c r="A47" s="135" t="s">
        <v>79</v>
      </c>
      <c r="B47" s="136">
        <v>115.57610911213645</v>
      </c>
      <c r="C47" s="136">
        <v>124.2326046233923</v>
      </c>
      <c r="D47" s="136">
        <v>100.06629928746017</v>
      </c>
      <c r="E47" s="153">
        <f t="shared" si="8"/>
        <v>0.02266261614533771</v>
      </c>
      <c r="F47" s="138">
        <f t="shared" si="9"/>
        <v>-24.166305335932137</v>
      </c>
      <c r="G47" s="153">
        <f t="shared" si="10"/>
        <v>-0.19452466129315746</v>
      </c>
      <c r="H47" s="138">
        <f t="shared" si="11"/>
        <v>-15.509809824676282</v>
      </c>
      <c r="I47" s="137">
        <f t="shared" si="12"/>
        <v>-0.1341956390799422</v>
      </c>
    </row>
    <row r="48" spans="1:9" ht="12.75">
      <c r="A48" s="135" t="s">
        <v>80</v>
      </c>
      <c r="B48" s="136">
        <v>463.66366444959993</v>
      </c>
      <c r="C48" s="136">
        <v>242.1132529707582</v>
      </c>
      <c r="D48" s="136">
        <v>243.45018794060002</v>
      </c>
      <c r="E48" s="153">
        <f t="shared" si="8"/>
        <v>0.05513562707019718</v>
      </c>
      <c r="F48" s="138">
        <f t="shared" si="9"/>
        <v>1.3369349698418205</v>
      </c>
      <c r="G48" s="153">
        <f t="shared" si="10"/>
        <v>0.005521940469749056</v>
      </c>
      <c r="H48" s="138">
        <f t="shared" si="11"/>
        <v>-220.21347650899992</v>
      </c>
      <c r="I48" s="137">
        <f t="shared" si="12"/>
        <v>-0.47494227689894175</v>
      </c>
    </row>
    <row r="49" spans="1:9" ht="12.75">
      <c r="A49" s="135" t="s">
        <v>81</v>
      </c>
      <c r="B49" s="136">
        <v>53.9553577319</v>
      </c>
      <c r="C49" s="136">
        <v>86.54</v>
      </c>
      <c r="D49" s="136">
        <v>82.47</v>
      </c>
      <c r="E49" s="153">
        <f t="shared" si="8"/>
        <v>0.018677476501224158</v>
      </c>
      <c r="F49" s="138">
        <f t="shared" si="9"/>
        <v>-4.070000000000007</v>
      </c>
      <c r="G49" s="153">
        <f t="shared" si="10"/>
        <v>-0.04703027501733311</v>
      </c>
      <c r="H49" s="138">
        <f t="shared" si="11"/>
        <v>28.514642268099998</v>
      </c>
      <c r="I49" s="137">
        <f t="shared" si="12"/>
        <v>0.5284858347114859</v>
      </c>
    </row>
    <row r="50" spans="1:9" ht="12.75">
      <c r="A50" s="135" t="s">
        <v>94</v>
      </c>
      <c r="B50" s="136" t="s">
        <v>72</v>
      </c>
      <c r="C50" s="136">
        <v>27.94310195657936</v>
      </c>
      <c r="D50" s="136">
        <v>26.672495962400003</v>
      </c>
      <c r="E50" s="153">
        <f t="shared" si="8"/>
        <v>0.00604068044824448</v>
      </c>
      <c r="F50" s="138">
        <f t="shared" si="9"/>
        <v>-1.2706059941793555</v>
      </c>
      <c r="G50" s="153">
        <f t="shared" si="10"/>
        <v>-0.045471186275372846</v>
      </c>
      <c r="H50" s="138"/>
      <c r="I50" s="137"/>
    </row>
    <row r="51" spans="1:9" ht="12.75">
      <c r="A51" s="135" t="s">
        <v>82</v>
      </c>
      <c r="B51" s="136">
        <v>46.374</v>
      </c>
      <c r="C51" s="136">
        <v>32.396</v>
      </c>
      <c r="D51" s="136">
        <v>29.885</v>
      </c>
      <c r="E51" s="153">
        <f t="shared" si="8"/>
        <v>0.006768235543095477</v>
      </c>
      <c r="F51" s="138">
        <f t="shared" si="9"/>
        <v>-2.5109999999999992</v>
      </c>
      <c r="G51" s="153">
        <f t="shared" si="10"/>
        <v>-0.07750956908260276</v>
      </c>
      <c r="H51" s="138">
        <f t="shared" si="11"/>
        <v>-16.489</v>
      </c>
      <c r="I51" s="137">
        <f t="shared" si="12"/>
        <v>-0.3555656186656316</v>
      </c>
    </row>
    <row r="52" spans="1:9" ht="12.75">
      <c r="A52" s="135" t="s">
        <v>83</v>
      </c>
      <c r="B52" s="136">
        <v>408.63</v>
      </c>
      <c r="C52" s="136">
        <v>83.71527</v>
      </c>
      <c r="D52" s="136">
        <v>78.36052924123017</v>
      </c>
      <c r="E52" s="153">
        <f t="shared" si="8"/>
        <v>0.01774677996273269</v>
      </c>
      <c r="F52" s="138">
        <f t="shared" si="9"/>
        <v>-5.354740758769836</v>
      </c>
      <c r="G52" s="153">
        <f t="shared" si="10"/>
        <v>-0.06396372798857168</v>
      </c>
      <c r="H52" s="138">
        <f t="shared" si="11"/>
        <v>-330.26947075876984</v>
      </c>
      <c r="I52" s="137">
        <f t="shared" si="12"/>
        <v>-0.808235985509556</v>
      </c>
    </row>
    <row r="53" spans="1:9" ht="12.75">
      <c r="A53" s="135" t="s">
        <v>95</v>
      </c>
      <c r="B53" s="136">
        <v>16.1330695</v>
      </c>
      <c r="C53" s="136">
        <v>5.771719710615004</v>
      </c>
      <c r="D53" s="136">
        <v>5.899718076642336</v>
      </c>
      <c r="E53" s="153">
        <f t="shared" si="8"/>
        <v>0.0013361446070126665</v>
      </c>
      <c r="F53" s="138">
        <f t="shared" si="9"/>
        <v>0.12799836602733183</v>
      </c>
      <c r="G53" s="153">
        <f t="shared" si="10"/>
        <v>0.022176816000251162</v>
      </c>
      <c r="H53" s="138">
        <f t="shared" si="11"/>
        <v>-10.233351423357664</v>
      </c>
      <c r="I53" s="137">
        <f t="shared" si="12"/>
        <v>-0.6343090149929412</v>
      </c>
    </row>
    <row r="54" spans="1:9" ht="12.75">
      <c r="A54" s="135" t="s">
        <v>96</v>
      </c>
      <c r="B54" s="136">
        <v>47</v>
      </c>
      <c r="C54" s="136">
        <v>6.20594734836</v>
      </c>
      <c r="D54" s="136">
        <v>5.745412524695</v>
      </c>
      <c r="E54" s="153">
        <f t="shared" si="8"/>
        <v>0.0013011981013681317</v>
      </c>
      <c r="F54" s="138">
        <f t="shared" si="9"/>
        <v>-0.4605348236649993</v>
      </c>
      <c r="G54" s="153">
        <f t="shared" si="10"/>
        <v>-0.07420862566400946</v>
      </c>
      <c r="H54" s="138">
        <f t="shared" si="11"/>
        <v>-41.254587475305</v>
      </c>
      <c r="I54" s="137">
        <f t="shared" si="12"/>
        <v>-0.8777571803256383</v>
      </c>
    </row>
    <row r="55" spans="1:9" ht="12.75">
      <c r="A55" s="135" t="s">
        <v>84</v>
      </c>
      <c r="B55" s="136">
        <v>0.3</v>
      </c>
      <c r="C55" s="136" t="s">
        <v>72</v>
      </c>
      <c r="D55" s="136" t="s">
        <v>72</v>
      </c>
      <c r="E55" s="153"/>
      <c r="F55" s="138"/>
      <c r="G55" s="153"/>
      <c r="H55" s="138"/>
      <c r="I55" s="137"/>
    </row>
    <row r="56" spans="1:9" ht="12.75">
      <c r="A56" s="135" t="s">
        <v>97</v>
      </c>
      <c r="B56" s="136">
        <v>5.86</v>
      </c>
      <c r="C56" s="136">
        <v>5.3458</v>
      </c>
      <c r="D56" s="136">
        <v>5.37</v>
      </c>
      <c r="E56" s="153">
        <f t="shared" si="8"/>
        <v>0.0012161761708690884</v>
      </c>
      <c r="F56" s="138">
        <f t="shared" si="9"/>
        <v>0.024200000000000443</v>
      </c>
      <c r="G56" s="153">
        <f t="shared" si="10"/>
        <v>0.004526918328407431</v>
      </c>
      <c r="H56" s="138">
        <f t="shared" si="11"/>
        <v>-0.4900000000000002</v>
      </c>
      <c r="I56" s="137">
        <f t="shared" si="12"/>
        <v>-0.08361774744027307</v>
      </c>
    </row>
    <row r="57" spans="1:9" ht="12.75">
      <c r="A57" s="135" t="s">
        <v>85</v>
      </c>
      <c r="B57" s="136">
        <v>82.0313035822164</v>
      </c>
      <c r="C57" s="136">
        <v>43.100941700000014</v>
      </c>
      <c r="D57" s="136">
        <v>41.03467036819999</v>
      </c>
      <c r="E57" s="153">
        <f t="shared" si="8"/>
        <v>0.009293368395022851</v>
      </c>
      <c r="F57" s="138">
        <f t="shared" si="9"/>
        <v>-2.0662713318000243</v>
      </c>
      <c r="G57" s="153">
        <f t="shared" si="10"/>
        <v>-0.04794028274792946</v>
      </c>
      <c r="H57" s="138">
        <f t="shared" si="11"/>
        <v>-40.996633214016406</v>
      </c>
      <c r="I57" s="137">
        <f t="shared" si="12"/>
        <v>-0.4997681546402255</v>
      </c>
    </row>
    <row r="58" spans="1:9" ht="12.75">
      <c r="A58" s="135" t="s">
        <v>98</v>
      </c>
      <c r="B58" s="136" t="s">
        <v>70</v>
      </c>
      <c r="C58" s="136">
        <v>250.0273</v>
      </c>
      <c r="D58" s="136">
        <v>289.80191408636</v>
      </c>
      <c r="E58" s="153">
        <f t="shared" si="8"/>
        <v>0.06563318103986626</v>
      </c>
      <c r="F58" s="138">
        <f t="shared" si="9"/>
        <v>39.77461408636</v>
      </c>
      <c r="G58" s="153">
        <f t="shared" si="10"/>
        <v>0.15908108469099175</v>
      </c>
      <c r="H58" s="138"/>
      <c r="I58" s="137"/>
    </row>
    <row r="59" spans="1:9" ht="12.75">
      <c r="A59" s="135" t="s">
        <v>86</v>
      </c>
      <c r="B59" s="136">
        <v>61.22130140606579</v>
      </c>
      <c r="C59" s="136">
        <v>56.96736324832034</v>
      </c>
      <c r="D59" s="136">
        <v>46.37019351353104</v>
      </c>
      <c r="E59" s="153">
        <f t="shared" si="8"/>
        <v>0.010501736385427342</v>
      </c>
      <c r="F59" s="138">
        <f t="shared" si="9"/>
        <v>-10.597169734789297</v>
      </c>
      <c r="G59" s="153">
        <f t="shared" si="10"/>
        <v>-0.18602176984383686</v>
      </c>
      <c r="H59" s="138">
        <f t="shared" si="11"/>
        <v>-14.851107892534749</v>
      </c>
      <c r="I59" s="137">
        <f t="shared" si="12"/>
        <v>-0.24258072846297424</v>
      </c>
    </row>
    <row r="60" spans="1:9" ht="12.75">
      <c r="A60" s="135" t="s">
        <v>99</v>
      </c>
      <c r="B60" s="136">
        <v>261.977225</v>
      </c>
      <c r="C60" s="136">
        <v>103.04</v>
      </c>
      <c r="D60" s="136">
        <v>110.688</v>
      </c>
      <c r="E60" s="153">
        <f t="shared" si="8"/>
        <v>0.02506817653652843</v>
      </c>
      <c r="F60" s="138">
        <f t="shared" si="9"/>
        <v>7.647999999999996</v>
      </c>
      <c r="G60" s="153">
        <f t="shared" si="10"/>
        <v>0.074223602484472</v>
      </c>
      <c r="H60" s="138">
        <f t="shared" si="11"/>
        <v>-151.289225</v>
      </c>
      <c r="I60" s="137">
        <f t="shared" si="12"/>
        <v>-0.5774899898264058</v>
      </c>
    </row>
    <row r="61" spans="1:9" ht="12.75">
      <c r="A61" s="135" t="s">
        <v>119</v>
      </c>
      <c r="B61" s="136">
        <v>147.1241</v>
      </c>
      <c r="C61" s="136">
        <v>15.2025</v>
      </c>
      <c r="D61" s="136">
        <v>12.657</v>
      </c>
      <c r="E61" s="153">
        <f t="shared" si="8"/>
        <v>0.002866506851897589</v>
      </c>
      <c r="F61" s="138">
        <f t="shared" si="9"/>
        <v>-2.5455000000000005</v>
      </c>
      <c r="G61" s="153">
        <f t="shared" si="10"/>
        <v>-0.1674395658608782</v>
      </c>
      <c r="H61" s="138">
        <f t="shared" si="11"/>
        <v>-134.4671</v>
      </c>
      <c r="I61" s="137">
        <f t="shared" si="12"/>
        <v>-0.9139705867359595</v>
      </c>
    </row>
    <row r="62" spans="1:9" ht="12.75">
      <c r="A62" s="135" t="s">
        <v>101</v>
      </c>
      <c r="B62" s="136" t="s">
        <v>72</v>
      </c>
      <c r="C62" s="136">
        <v>14.998</v>
      </c>
      <c r="D62" s="136">
        <v>13.194</v>
      </c>
      <c r="E62" s="153">
        <f t="shared" si="8"/>
        <v>0.002988124468984498</v>
      </c>
      <c r="F62" s="138">
        <f t="shared" si="9"/>
        <v>-1.8039999999999985</v>
      </c>
      <c r="G62" s="153">
        <f t="shared" si="10"/>
        <v>-0.12028270436058132</v>
      </c>
      <c r="H62" s="138"/>
      <c r="I62" s="137"/>
    </row>
    <row r="63" spans="1:9" ht="12.75">
      <c r="A63" s="135" t="s">
        <v>87</v>
      </c>
      <c r="B63" s="136">
        <v>228.32093660700002</v>
      </c>
      <c r="C63" s="136">
        <v>329.14834346400005</v>
      </c>
      <c r="D63" s="136">
        <v>300.51573600100005</v>
      </c>
      <c r="E63" s="153">
        <f t="shared" si="8"/>
        <v>0.06805960467329648</v>
      </c>
      <c r="F63" s="138">
        <f t="shared" si="9"/>
        <v>-28.632607463</v>
      </c>
      <c r="G63" s="153">
        <f t="shared" si="10"/>
        <v>-0.08698997893067517</v>
      </c>
      <c r="H63" s="138">
        <f t="shared" si="11"/>
        <v>72.19479939400003</v>
      </c>
      <c r="I63" s="137">
        <f t="shared" si="12"/>
        <v>0.31619877032243493</v>
      </c>
    </row>
    <row r="64" spans="1:9" ht="12.75">
      <c r="A64" s="135" t="s">
        <v>88</v>
      </c>
      <c r="B64" s="136">
        <v>14.44427434668493</v>
      </c>
      <c r="C64" s="136">
        <v>12.411504706122168</v>
      </c>
      <c r="D64" s="136">
        <v>12.84071127345695</v>
      </c>
      <c r="E64" s="153">
        <f t="shared" si="8"/>
        <v>0.0029081130480052906</v>
      </c>
      <c r="F64" s="138">
        <f t="shared" si="9"/>
        <v>0.42920656733478246</v>
      </c>
      <c r="G64" s="153">
        <f t="shared" si="10"/>
        <v>0.03458134831331689</v>
      </c>
      <c r="H64" s="138">
        <f t="shared" si="11"/>
        <v>-1.6035630732279795</v>
      </c>
      <c r="I64" s="137">
        <f t="shared" si="12"/>
        <v>-0.11101721240818231</v>
      </c>
    </row>
    <row r="65" spans="1:9" ht="12.75">
      <c r="A65" s="135" t="s">
        <v>89</v>
      </c>
      <c r="B65" s="136">
        <v>776.168843999804</v>
      </c>
      <c r="C65" s="136">
        <v>372.555015796033</v>
      </c>
      <c r="D65" s="136">
        <v>389.165789360624</v>
      </c>
      <c r="E65" s="153">
        <f t="shared" si="8"/>
        <v>0.08813671499773743</v>
      </c>
      <c r="F65" s="138">
        <f t="shared" si="9"/>
        <v>16.610773564591</v>
      </c>
      <c r="G65" s="153">
        <f t="shared" si="10"/>
        <v>0.044586095637711376</v>
      </c>
      <c r="H65" s="138">
        <f t="shared" si="11"/>
        <v>-387.00305463918005</v>
      </c>
      <c r="I65" s="137">
        <f t="shared" si="12"/>
        <v>-0.4986067884982997</v>
      </c>
    </row>
    <row r="66" spans="1:9" ht="12.75">
      <c r="A66" s="142" t="s">
        <v>74</v>
      </c>
      <c r="B66" s="143" t="s">
        <v>72</v>
      </c>
      <c r="C66" s="143">
        <v>2092.100509411038</v>
      </c>
      <c r="D66" s="143">
        <v>2096.3096577818433</v>
      </c>
      <c r="E66" s="154">
        <f>D66/$D$32</f>
        <v>0.4747638459137824</v>
      </c>
      <c r="F66" s="145">
        <f>D66-C66</f>
        <v>4.209148370805451</v>
      </c>
      <c r="G66" s="154">
        <f>F66/C66</f>
        <v>0.002011924547540213</v>
      </c>
      <c r="H66" s="143" t="s">
        <v>72</v>
      </c>
      <c r="I66" s="143" t="s">
        <v>72</v>
      </c>
    </row>
    <row r="69" ht="14.25">
      <c r="A69" s="148" t="s">
        <v>134</v>
      </c>
    </row>
    <row r="70" spans="1:9" ht="18">
      <c r="A70" s="127"/>
      <c r="B70" s="124"/>
      <c r="C70" s="125"/>
      <c r="D70" s="125"/>
      <c r="E70" s="126"/>
      <c r="F70" s="125"/>
      <c r="G70" s="126"/>
      <c r="H70" s="125"/>
      <c r="I70" s="126"/>
    </row>
    <row r="71" spans="1:9" ht="51">
      <c r="A71" s="128" t="s">
        <v>108</v>
      </c>
      <c r="B71" s="129" t="s">
        <v>121</v>
      </c>
      <c r="C71" s="129"/>
      <c r="D71" s="130"/>
      <c r="E71" s="131" t="s">
        <v>105</v>
      </c>
      <c r="F71" s="249" t="s">
        <v>116</v>
      </c>
      <c r="G71" s="249"/>
      <c r="H71" s="249" t="s">
        <v>117</v>
      </c>
      <c r="I71" s="249"/>
    </row>
    <row r="72" spans="1:9" ht="12.75">
      <c r="A72" s="132"/>
      <c r="B72" s="133">
        <v>1990</v>
      </c>
      <c r="C72" s="133">
        <v>2005</v>
      </c>
      <c r="D72" s="133">
        <v>2006</v>
      </c>
      <c r="E72" s="134" t="s">
        <v>20</v>
      </c>
      <c r="F72" s="133" t="s">
        <v>71</v>
      </c>
      <c r="G72" s="134" t="s">
        <v>20</v>
      </c>
      <c r="H72" s="133" t="s">
        <v>71</v>
      </c>
      <c r="I72" s="134" t="s">
        <v>20</v>
      </c>
    </row>
    <row r="73" spans="1:9" ht="12.75">
      <c r="A73" s="135" t="s">
        <v>75</v>
      </c>
      <c r="B73" s="136">
        <v>44.31149079190623</v>
      </c>
      <c r="C73" s="136">
        <v>34.51652838800026</v>
      </c>
      <c r="D73" s="136">
        <v>35.367504777142905</v>
      </c>
      <c r="E73" s="137">
        <f aca="true" t="shared" si="13" ref="E73:E88">D73/$D$32</f>
        <v>0.00800989134693852</v>
      </c>
      <c r="F73" s="138">
        <f aca="true" t="shared" si="14" ref="F73:F88">D73-C73</f>
        <v>0.8509763891426445</v>
      </c>
      <c r="G73" s="137">
        <f aca="true" t="shared" si="15" ref="G73:G88">F73/C73</f>
        <v>0.024654170882332654</v>
      </c>
      <c r="H73" s="138">
        <f aca="true" t="shared" si="16" ref="H73:H83">D73-B73</f>
        <v>-8.943986014763325</v>
      </c>
      <c r="I73" s="137">
        <f aca="true" t="shared" si="17" ref="I73:I83">H73/B73</f>
        <v>-0.20184349149446806</v>
      </c>
    </row>
    <row r="74" spans="1:9" ht="12.75">
      <c r="A74" s="135" t="s">
        <v>76</v>
      </c>
      <c r="B74" s="136">
        <v>51.008993827999994</v>
      </c>
      <c r="C74" s="136">
        <v>45.13753421075181</v>
      </c>
      <c r="D74" s="136">
        <v>43.248670068651805</v>
      </c>
      <c r="E74" s="137">
        <f t="shared" si="13"/>
        <v>0.009794786212155217</v>
      </c>
      <c r="F74" s="138">
        <f t="shared" si="14"/>
        <v>-1.8888641421000045</v>
      </c>
      <c r="G74" s="137">
        <f t="shared" si="15"/>
        <v>-0.04184686148961312</v>
      </c>
      <c r="H74" s="138">
        <f t="shared" si="16"/>
        <v>-7.760323759348189</v>
      </c>
      <c r="I74" s="137">
        <f t="shared" si="17"/>
        <v>-0.15213638178231173</v>
      </c>
    </row>
    <row r="75" spans="1:9" ht="12.75">
      <c r="A75" s="135" t="s">
        <v>90</v>
      </c>
      <c r="B75" s="136">
        <v>49.828125612</v>
      </c>
      <c r="C75" s="136">
        <v>17.6457629</v>
      </c>
      <c r="D75" s="136">
        <v>18.618805100000003</v>
      </c>
      <c r="E75" s="137">
        <f t="shared" si="13"/>
        <v>0.004216712680200347</v>
      </c>
      <c r="F75" s="138">
        <f t="shared" si="14"/>
        <v>0.9730422000000019</v>
      </c>
      <c r="G75" s="137">
        <f t="shared" si="15"/>
        <v>0.05514310747085929</v>
      </c>
      <c r="H75" s="138">
        <f t="shared" si="16"/>
        <v>-31.209320511999998</v>
      </c>
      <c r="I75" s="137">
        <f t="shared" si="17"/>
        <v>-0.6263394444137775</v>
      </c>
    </row>
    <row r="76" spans="1:9" ht="12.75">
      <c r="A76" s="135" t="s">
        <v>91</v>
      </c>
      <c r="B76" s="136">
        <v>0.4</v>
      </c>
      <c r="C76" s="136">
        <v>0.48</v>
      </c>
      <c r="D76" s="136">
        <v>0.47</v>
      </c>
      <c r="E76" s="137">
        <f t="shared" si="13"/>
        <v>0.00010644372445222934</v>
      </c>
      <c r="F76" s="138">
        <f t="shared" si="14"/>
        <v>-0.010000000000000009</v>
      </c>
      <c r="G76" s="137">
        <f t="shared" si="15"/>
        <v>-0.020833333333333353</v>
      </c>
      <c r="H76" s="138">
        <f t="shared" si="16"/>
        <v>0.06999999999999995</v>
      </c>
      <c r="I76" s="137">
        <f t="shared" si="17"/>
        <v>0.17499999999999988</v>
      </c>
    </row>
    <row r="77" spans="1:9" ht="12.75">
      <c r="A77" s="135" t="s">
        <v>92</v>
      </c>
      <c r="B77" s="136">
        <v>80.673172</v>
      </c>
      <c r="C77" s="136">
        <v>40.61340395000002</v>
      </c>
      <c r="D77" s="136">
        <v>36.69814041700001</v>
      </c>
      <c r="E77" s="137">
        <f t="shared" si="13"/>
        <v>0.008311248396715681</v>
      </c>
      <c r="F77" s="138">
        <f t="shared" si="14"/>
        <v>-3.915263533000008</v>
      </c>
      <c r="G77" s="137">
        <f t="shared" si="15"/>
        <v>-0.09640323519348853</v>
      </c>
      <c r="H77" s="138">
        <f t="shared" si="16"/>
        <v>-43.97503158299998</v>
      </c>
      <c r="I77" s="137">
        <f t="shared" si="17"/>
        <v>-0.5451010601516943</v>
      </c>
    </row>
    <row r="78" spans="1:9" ht="12.75">
      <c r="A78" s="135" t="s">
        <v>77</v>
      </c>
      <c r="B78" s="136">
        <v>24.248329278672</v>
      </c>
      <c r="C78" s="136">
        <v>23.2418673030987</v>
      </c>
      <c r="D78" s="136">
        <v>23.3047801464737</v>
      </c>
      <c r="E78" s="137">
        <f t="shared" si="13"/>
        <v>0.005277973609214961</v>
      </c>
      <c r="F78" s="138">
        <f t="shared" si="14"/>
        <v>0.06291284337499903</v>
      </c>
      <c r="G78" s="137">
        <f t="shared" si="15"/>
        <v>0.0027068755945702876</v>
      </c>
      <c r="H78" s="138">
        <f t="shared" si="16"/>
        <v>-0.9435491321982994</v>
      </c>
      <c r="I78" s="137">
        <f t="shared" si="17"/>
        <v>-0.03891192343004897</v>
      </c>
    </row>
    <row r="79" spans="1:9" ht="12.75">
      <c r="A79" s="135" t="s">
        <v>93</v>
      </c>
      <c r="B79" s="136">
        <v>6.71</v>
      </c>
      <c r="C79" s="136">
        <v>2.93</v>
      </c>
      <c r="D79" s="136">
        <v>2.74</v>
      </c>
      <c r="E79" s="137">
        <f t="shared" si="13"/>
        <v>0.0006205442659555499</v>
      </c>
      <c r="F79" s="138">
        <f t="shared" si="14"/>
        <v>-0.18999999999999995</v>
      </c>
      <c r="G79" s="137">
        <f t="shared" si="15"/>
        <v>-0.06484641638225254</v>
      </c>
      <c r="H79" s="138">
        <f t="shared" si="16"/>
        <v>-3.9699999999999998</v>
      </c>
      <c r="I79" s="137">
        <f t="shared" si="17"/>
        <v>-0.5916542473919523</v>
      </c>
    </row>
    <row r="80" spans="1:9" ht="12.75">
      <c r="A80" s="135" t="s">
        <v>78</v>
      </c>
      <c r="B80" s="136">
        <v>21.1</v>
      </c>
      <c r="C80" s="136">
        <v>38.948620532910084</v>
      </c>
      <c r="D80" s="136">
        <v>39.2506314660106</v>
      </c>
      <c r="E80" s="137">
        <f t="shared" si="13"/>
        <v>0.008889326383710714</v>
      </c>
      <c r="F80" s="138">
        <f t="shared" si="14"/>
        <v>0.30201093310051874</v>
      </c>
      <c r="G80" s="137">
        <f t="shared" si="15"/>
        <v>0.007754085484114415</v>
      </c>
      <c r="H80" s="138">
        <f t="shared" si="16"/>
        <v>18.1506314660106</v>
      </c>
      <c r="I80" s="137">
        <f t="shared" si="17"/>
        <v>0.8602195007587962</v>
      </c>
    </row>
    <row r="81" spans="1:9" ht="12.75">
      <c r="A81" s="135" t="s">
        <v>79</v>
      </c>
      <c r="B81" s="136">
        <v>174.72026137917453</v>
      </c>
      <c r="C81" s="136">
        <v>149.92296704201456</v>
      </c>
      <c r="D81" s="136">
        <v>145.4224919574774</v>
      </c>
      <c r="E81" s="137">
        <f t="shared" si="13"/>
        <v>0.03293470566612396</v>
      </c>
      <c r="F81" s="138">
        <f t="shared" si="14"/>
        <v>-4.5004750845371575</v>
      </c>
      <c r="G81" s="137">
        <f t="shared" si="15"/>
        <v>-0.03001858336538884</v>
      </c>
      <c r="H81" s="138">
        <f t="shared" si="16"/>
        <v>-29.297769421697126</v>
      </c>
      <c r="I81" s="137">
        <f t="shared" si="17"/>
        <v>-0.1676838690054136</v>
      </c>
    </row>
    <row r="82" spans="1:9" ht="12.75">
      <c r="A82" s="135" t="s">
        <v>80</v>
      </c>
      <c r="B82" s="136">
        <v>350.9737039999998</v>
      </c>
      <c r="C82" s="136">
        <v>77.27524482630041</v>
      </c>
      <c r="D82" s="136">
        <v>77.74525187266667</v>
      </c>
      <c r="E82" s="137">
        <f t="shared" si="13"/>
        <v>0.017607434399581488</v>
      </c>
      <c r="F82" s="138">
        <f t="shared" si="14"/>
        <v>0.47000704636626267</v>
      </c>
      <c r="G82" s="137">
        <f t="shared" si="15"/>
        <v>0.006082245969233049</v>
      </c>
      <c r="H82" s="138">
        <f t="shared" si="16"/>
        <v>-273.2284521273332</v>
      </c>
      <c r="I82" s="137">
        <f t="shared" si="17"/>
        <v>-0.7784869607420313</v>
      </c>
    </row>
    <row r="83" spans="1:9" ht="12.75">
      <c r="A83" s="135" t="s">
        <v>81</v>
      </c>
      <c r="B83" s="136">
        <v>40.4662239876544</v>
      </c>
      <c r="C83" s="136">
        <v>20.44</v>
      </c>
      <c r="D83" s="136">
        <v>23.49</v>
      </c>
      <c r="E83" s="137">
        <f t="shared" si="13"/>
        <v>0.0053199214625167385</v>
      </c>
      <c r="F83" s="138">
        <f t="shared" si="14"/>
        <v>3.049999999999997</v>
      </c>
      <c r="G83" s="137">
        <f t="shared" si="15"/>
        <v>0.1492172211350292</v>
      </c>
      <c r="H83" s="138">
        <f t="shared" si="16"/>
        <v>-16.976223987654404</v>
      </c>
      <c r="I83" s="137">
        <f t="shared" si="17"/>
        <v>-0.41951589040859305</v>
      </c>
    </row>
    <row r="84" spans="1:9" ht="12.75">
      <c r="A84" s="135" t="s">
        <v>94</v>
      </c>
      <c r="B84" s="136" t="s">
        <v>72</v>
      </c>
      <c r="C84" s="136">
        <v>11.593085</v>
      </c>
      <c r="D84" s="136">
        <v>10.933929999999998</v>
      </c>
      <c r="E84" s="137">
        <f t="shared" si="13"/>
        <v>0.0024762728342552424</v>
      </c>
      <c r="F84" s="138">
        <f t="shared" si="14"/>
        <v>-0.6591550000000019</v>
      </c>
      <c r="G84" s="137">
        <f t="shared" si="15"/>
        <v>-0.05685760088880586</v>
      </c>
      <c r="H84" s="138"/>
      <c r="I84" s="137"/>
    </row>
    <row r="85" spans="1:9" ht="12.75">
      <c r="A85" s="135" t="s">
        <v>82</v>
      </c>
      <c r="B85" s="136">
        <v>9.794</v>
      </c>
      <c r="C85" s="136">
        <v>18.279</v>
      </c>
      <c r="D85" s="136">
        <v>17.512</v>
      </c>
      <c r="E85" s="137">
        <f t="shared" si="13"/>
        <v>0.003966047877888171</v>
      </c>
      <c r="F85" s="138">
        <f t="shared" si="14"/>
        <v>-0.7669999999999995</v>
      </c>
      <c r="G85" s="137">
        <f t="shared" si="15"/>
        <v>-0.041960719951857295</v>
      </c>
      <c r="H85" s="138">
        <f>D85-B85</f>
        <v>7.718</v>
      </c>
      <c r="I85" s="137">
        <f>H85/B85</f>
        <v>0.7880334898917705</v>
      </c>
    </row>
    <row r="86" spans="1:9" ht="12.75">
      <c r="A86" s="135" t="s">
        <v>83</v>
      </c>
      <c r="B86" s="136">
        <v>289.46524121582223</v>
      </c>
      <c r="C86" s="136">
        <v>173.2543121061376</v>
      </c>
      <c r="D86" s="136">
        <v>166.55005256871334</v>
      </c>
      <c r="E86" s="137">
        <f t="shared" si="13"/>
        <v>0.03771959128325199</v>
      </c>
      <c r="F86" s="138">
        <f t="shared" si="14"/>
        <v>-6.704259537424264</v>
      </c>
      <c r="G86" s="137">
        <f t="shared" si="15"/>
        <v>-0.038696061621353216</v>
      </c>
      <c r="H86" s="138">
        <f>D86-B86</f>
        <v>-122.91518864710889</v>
      </c>
      <c r="I86" s="137">
        <f>H86/B86</f>
        <v>-0.4246284912510951</v>
      </c>
    </row>
    <row r="87" spans="1:9" ht="12.75">
      <c r="A87" s="135" t="s">
        <v>95</v>
      </c>
      <c r="B87" s="136">
        <v>10.20137467</v>
      </c>
      <c r="C87" s="136">
        <v>3.6003410847268436</v>
      </c>
      <c r="D87" s="136">
        <v>3.886025461528552</v>
      </c>
      <c r="E87" s="137">
        <f t="shared" si="13"/>
        <v>0.0008800915392367926</v>
      </c>
      <c r="F87" s="138">
        <f t="shared" si="14"/>
        <v>0.28568437680170833</v>
      </c>
      <c r="G87" s="137">
        <f t="shared" si="15"/>
        <v>0.07934925332869763</v>
      </c>
      <c r="H87" s="138">
        <f>D87-B87</f>
        <v>-6.3153492084714475</v>
      </c>
      <c r="I87" s="137">
        <f>H87/B87</f>
        <v>-0.6190684503573328</v>
      </c>
    </row>
    <row r="88" spans="1:9" ht="12.75">
      <c r="A88" s="135" t="s">
        <v>96</v>
      </c>
      <c r="B88" s="136">
        <v>18</v>
      </c>
      <c r="C88" s="136">
        <v>5.50361008912</v>
      </c>
      <c r="D88" s="136">
        <v>6.99403140104</v>
      </c>
      <c r="E88" s="137">
        <f t="shared" si="13"/>
        <v>0.0015839803218351944</v>
      </c>
      <c r="F88" s="138">
        <f t="shared" si="14"/>
        <v>1.4904213119199996</v>
      </c>
      <c r="G88" s="137">
        <f t="shared" si="15"/>
        <v>0.27080794020390175</v>
      </c>
      <c r="H88" s="138">
        <f>D88-B88</f>
        <v>-11.00596859896</v>
      </c>
      <c r="I88" s="137">
        <f>H88/B88</f>
        <v>-0.6114426999422222</v>
      </c>
    </row>
    <row r="89" spans="1:9" ht="12.75">
      <c r="A89" s="135" t="s">
        <v>84</v>
      </c>
      <c r="B89" s="136">
        <v>11.64</v>
      </c>
      <c r="C89" s="136">
        <v>0.36</v>
      </c>
      <c r="D89" s="136" t="s">
        <v>122</v>
      </c>
      <c r="E89" s="137"/>
      <c r="F89" s="138"/>
      <c r="G89" s="137"/>
      <c r="H89" s="138"/>
      <c r="I89" s="137"/>
    </row>
    <row r="90" spans="1:9" ht="12.75">
      <c r="A90" s="135" t="s">
        <v>97</v>
      </c>
      <c r="B90" s="136">
        <v>0.1400192823888</v>
      </c>
      <c r="C90" s="136">
        <v>0.12399</v>
      </c>
      <c r="D90" s="136">
        <v>0.09</v>
      </c>
      <c r="E90" s="137">
        <f aca="true" t="shared" si="18" ref="E90:E100">D90/$D$32</f>
        <v>2.0382840852554555E-05</v>
      </c>
      <c r="F90" s="138">
        <f aca="true" t="shared" si="19" ref="F90:F100">D90-C90</f>
        <v>-0.033990000000000006</v>
      </c>
      <c r="G90" s="137">
        <f aca="true" t="shared" si="20" ref="G90:G100">F90/C90</f>
        <v>-0.2741350108879749</v>
      </c>
      <c r="H90" s="138">
        <f>D90-B90</f>
        <v>-0.05001928238879999</v>
      </c>
      <c r="I90" s="137">
        <f>H90/B90</f>
        <v>-0.3572313865308096</v>
      </c>
    </row>
    <row r="91" spans="1:9" ht="12.75">
      <c r="A91" s="135" t="s">
        <v>85</v>
      </c>
      <c r="B91" s="136">
        <v>88.68899559304452</v>
      </c>
      <c r="C91" s="136">
        <v>47.187867721129166</v>
      </c>
      <c r="D91" s="136">
        <v>47.3278853787842</v>
      </c>
      <c r="E91" s="137">
        <f t="shared" si="18"/>
        <v>0.010718630617374467</v>
      </c>
      <c r="F91" s="138">
        <f t="shared" si="19"/>
        <v>0.1400176576550365</v>
      </c>
      <c r="G91" s="137">
        <f t="shared" si="20"/>
        <v>0.0029672384961853494</v>
      </c>
      <c r="H91" s="138">
        <f>D91-B91</f>
        <v>-41.36111021426032</v>
      </c>
      <c r="I91" s="137">
        <f>H91/B91</f>
        <v>-0.46636124287672154</v>
      </c>
    </row>
    <row r="92" spans="1:9" ht="12.75">
      <c r="A92" s="135" t="s">
        <v>98</v>
      </c>
      <c r="B92" s="136" t="s">
        <v>123</v>
      </c>
      <c r="C92" s="136">
        <v>114.67340000000002</v>
      </c>
      <c r="D92" s="136">
        <v>124.39178172245164</v>
      </c>
      <c r="E92" s="137">
        <f t="shared" si="18"/>
        <v>0.02817175433571596</v>
      </c>
      <c r="F92" s="138">
        <f t="shared" si="19"/>
        <v>9.718381722451625</v>
      </c>
      <c r="G92" s="137">
        <f t="shared" si="20"/>
        <v>0.08474835247277593</v>
      </c>
      <c r="H92" s="138"/>
      <c r="I92" s="137"/>
    </row>
    <row r="93" spans="1:9" ht="12.75">
      <c r="A93" s="135" t="s">
        <v>86</v>
      </c>
      <c r="B93" s="136">
        <v>47.22466547625082</v>
      </c>
      <c r="C93" s="136">
        <v>66.27718302745554</v>
      </c>
      <c r="D93" s="136">
        <v>64.47293209989797</v>
      </c>
      <c r="E93" s="137">
        <f t="shared" si="18"/>
        <v>0.014601572380997515</v>
      </c>
      <c r="F93" s="138">
        <f t="shared" si="19"/>
        <v>-1.8042509275575611</v>
      </c>
      <c r="G93" s="137">
        <f t="shared" si="20"/>
        <v>-0.027222806479420592</v>
      </c>
      <c r="H93" s="138">
        <f>D93-B93</f>
        <v>17.248266623647154</v>
      </c>
      <c r="I93" s="137">
        <f>H93/B93</f>
        <v>0.3652385135966981</v>
      </c>
    </row>
    <row r="94" spans="1:9" ht="12.75">
      <c r="A94" s="135" t="s">
        <v>99</v>
      </c>
      <c r="B94" s="136">
        <v>83.64003</v>
      </c>
      <c r="C94" s="136">
        <v>42.72</v>
      </c>
      <c r="D94" s="136">
        <v>42.114635</v>
      </c>
      <c r="E94" s="137">
        <f t="shared" si="18"/>
        <v>0.00953795447520471</v>
      </c>
      <c r="F94" s="138">
        <f t="shared" si="19"/>
        <v>-0.605364999999999</v>
      </c>
      <c r="G94" s="137">
        <f t="shared" si="20"/>
        <v>-0.014170529026217207</v>
      </c>
      <c r="H94" s="138">
        <f>D94-B94</f>
        <v>-41.525394999999996</v>
      </c>
      <c r="I94" s="137">
        <f>H94/B94</f>
        <v>-0.4964775239798455</v>
      </c>
    </row>
    <row r="95" spans="1:9" ht="12.75">
      <c r="A95" s="135" t="s">
        <v>119</v>
      </c>
      <c r="B95" s="136" t="s">
        <v>70</v>
      </c>
      <c r="C95" s="136">
        <v>24.130599999999998</v>
      </c>
      <c r="D95" s="136">
        <v>24.904000000000003</v>
      </c>
      <c r="E95" s="137">
        <f t="shared" si="18"/>
        <v>0.005640158539911319</v>
      </c>
      <c r="F95" s="138">
        <f t="shared" si="19"/>
        <v>0.7734000000000059</v>
      </c>
      <c r="G95" s="137">
        <f t="shared" si="20"/>
        <v>0.032050591365320624</v>
      </c>
      <c r="H95" s="138"/>
      <c r="I95" s="137"/>
    </row>
    <row r="96" spans="1:9" ht="12.75">
      <c r="A96" s="135" t="s">
        <v>101</v>
      </c>
      <c r="B96" s="136" t="s">
        <v>72</v>
      </c>
      <c r="C96" s="136">
        <v>6.327</v>
      </c>
      <c r="D96" s="136">
        <v>7.984</v>
      </c>
      <c r="E96" s="137">
        <f t="shared" si="18"/>
        <v>0.001808184459631062</v>
      </c>
      <c r="F96" s="138">
        <f t="shared" si="19"/>
        <v>1.657</v>
      </c>
      <c r="G96" s="137">
        <f t="shared" si="20"/>
        <v>0.2618934724197882</v>
      </c>
      <c r="H96" s="138"/>
      <c r="I96" s="137"/>
    </row>
    <row r="97" spans="1:9" ht="12.75">
      <c r="A97" s="135" t="s">
        <v>87</v>
      </c>
      <c r="B97" s="136">
        <v>216.06934260900005</v>
      </c>
      <c r="C97" s="136">
        <v>347.63702343500006</v>
      </c>
      <c r="D97" s="136">
        <v>349.209691183</v>
      </c>
      <c r="E97" s="137">
        <f t="shared" si="18"/>
        <v>0.07908761732836458</v>
      </c>
      <c r="F97" s="138">
        <f t="shared" si="19"/>
        <v>1.572667747999958</v>
      </c>
      <c r="G97" s="137">
        <f t="shared" si="20"/>
        <v>0.004523878764293958</v>
      </c>
      <c r="H97" s="138">
        <f>D97-B97</f>
        <v>133.14034857399997</v>
      </c>
      <c r="I97" s="137">
        <f>H97/B97</f>
        <v>0.6161926859514322</v>
      </c>
    </row>
    <row r="98" spans="1:9" ht="12.75">
      <c r="A98" s="135" t="s">
        <v>88</v>
      </c>
      <c r="B98" s="136">
        <v>48.9356841730507</v>
      </c>
      <c r="C98" s="136">
        <v>30.694134686806933</v>
      </c>
      <c r="D98" s="136">
        <v>31.28364638133992</v>
      </c>
      <c r="E98" s="137">
        <f t="shared" si="18"/>
        <v>0.007084995394204954</v>
      </c>
      <c r="F98" s="138">
        <f t="shared" si="19"/>
        <v>0.5895116945329875</v>
      </c>
      <c r="G98" s="137">
        <f t="shared" si="20"/>
        <v>0.01920600468291988</v>
      </c>
      <c r="H98" s="138">
        <f>D98-B98</f>
        <v>-17.652037791710782</v>
      </c>
      <c r="I98" s="137">
        <f>H98/B98</f>
        <v>-0.36071913757837903</v>
      </c>
    </row>
    <row r="99" spans="1:9" ht="12.75">
      <c r="A99" s="135" t="s">
        <v>89</v>
      </c>
      <c r="B99" s="136">
        <v>373.6446219221057</v>
      </c>
      <c r="C99" s="136">
        <v>252.22621168840053</v>
      </c>
      <c r="D99" s="136">
        <v>239.3776545198697</v>
      </c>
      <c r="E99" s="137">
        <f t="shared" si="18"/>
        <v>0.05421329595262545</v>
      </c>
      <c r="F99" s="138">
        <f t="shared" si="19"/>
        <v>-12.848557168530817</v>
      </c>
      <c r="G99" s="137">
        <f t="shared" si="20"/>
        <v>-0.050940610345461976</v>
      </c>
      <c r="H99" s="138">
        <f>D99-B99</f>
        <v>-134.26696740223602</v>
      </c>
      <c r="I99" s="137">
        <f>H99/B99</f>
        <v>-0.35934403849181284</v>
      </c>
    </row>
    <row r="100" spans="1:9" ht="12.75">
      <c r="A100" s="142" t="s">
        <v>74</v>
      </c>
      <c r="B100" s="143" t="s">
        <v>72</v>
      </c>
      <c r="C100" s="143">
        <v>1595.7396879918524</v>
      </c>
      <c r="D100" s="143">
        <v>1583.3885415220486</v>
      </c>
      <c r="E100" s="144">
        <f t="shared" si="18"/>
        <v>0.3585995183289154</v>
      </c>
      <c r="F100" s="145">
        <f t="shared" si="19"/>
        <v>-12.35114646980378</v>
      </c>
      <c r="G100" s="144">
        <f t="shared" si="20"/>
        <v>-0.007740076005345831</v>
      </c>
      <c r="H100" s="143" t="s">
        <v>72</v>
      </c>
      <c r="I100" s="143" t="s">
        <v>72</v>
      </c>
    </row>
  </sheetData>
  <mergeCells count="6">
    <mergeCell ref="F71:G71"/>
    <mergeCell ref="H71:I71"/>
    <mergeCell ref="F3:G3"/>
    <mergeCell ref="H3:I3"/>
    <mergeCell ref="F37:G37"/>
    <mergeCell ref="H37:I3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64">
      <selection activeCell="C106" sqref="C106"/>
    </sheetView>
  </sheetViews>
  <sheetFormatPr defaultColWidth="11.421875" defaultRowHeight="12.75"/>
  <sheetData>
    <row r="1" spans="1:9" ht="12.75">
      <c r="A1" s="148" t="s">
        <v>135</v>
      </c>
      <c r="B1" s="147"/>
      <c r="C1" s="147"/>
      <c r="D1" s="147"/>
      <c r="E1" s="155"/>
      <c r="F1" s="147"/>
      <c r="G1" s="149"/>
      <c r="H1" s="147"/>
      <c r="I1" s="146"/>
    </row>
    <row r="2" spans="1:9" ht="18">
      <c r="A2" s="127"/>
      <c r="B2" s="124"/>
      <c r="C2" s="125"/>
      <c r="D2" s="125"/>
      <c r="E2" s="156"/>
      <c r="F2" s="125"/>
      <c r="G2" s="157"/>
      <c r="H2" s="125"/>
      <c r="I2" s="126"/>
    </row>
    <row r="3" spans="1:9" ht="51">
      <c r="A3" s="128" t="s">
        <v>107</v>
      </c>
      <c r="B3" s="250" t="s">
        <v>106</v>
      </c>
      <c r="C3" s="250"/>
      <c r="D3" s="251"/>
      <c r="E3" s="152" t="s">
        <v>105</v>
      </c>
      <c r="F3" s="249" t="s">
        <v>116</v>
      </c>
      <c r="G3" s="249"/>
      <c r="H3" s="249" t="s">
        <v>117</v>
      </c>
      <c r="I3" s="249"/>
    </row>
    <row r="4" spans="1:9" ht="12.75">
      <c r="A4" s="132"/>
      <c r="B4" s="133">
        <v>1990</v>
      </c>
      <c r="C4" s="133">
        <v>2005</v>
      </c>
      <c r="D4" s="133">
        <v>2006</v>
      </c>
      <c r="E4" s="134" t="s">
        <v>20</v>
      </c>
      <c r="F4" s="133" t="s">
        <v>71</v>
      </c>
      <c r="G4" s="134" t="s">
        <v>20</v>
      </c>
      <c r="H4" s="133" t="s">
        <v>71</v>
      </c>
      <c r="I4" s="134" t="s">
        <v>20</v>
      </c>
    </row>
    <row r="5" spans="1:9" ht="12.75">
      <c r="A5" s="135" t="s">
        <v>75</v>
      </c>
      <c r="B5" s="136">
        <v>643.1711405538656</v>
      </c>
      <c r="C5" s="136">
        <v>268.35730840626775</v>
      </c>
      <c r="D5" s="136">
        <v>235.79871738618317</v>
      </c>
      <c r="E5" s="158">
        <f aca="true" t="shared" si="0" ref="E5:E20">D5/$D$32</f>
        <v>0.02147827642248659</v>
      </c>
      <c r="F5" s="138">
        <f aca="true" t="shared" si="1" ref="F5:F20">D5-C5</f>
        <v>-32.55859102008458</v>
      </c>
      <c r="G5" s="153">
        <f aca="true" t="shared" si="2" ref="G5:G20">F5/C5</f>
        <v>-0.12132552384522328</v>
      </c>
      <c r="H5" s="138">
        <f aca="true" t="shared" si="3" ref="H5:H15">D5-B5</f>
        <v>-407.3724231676824</v>
      </c>
      <c r="I5" s="153">
        <f aca="true" t="shared" si="4" ref="I5:I15">H5/B5</f>
        <v>-0.6333810668446263</v>
      </c>
    </row>
    <row r="6" spans="1:9" ht="12.75">
      <c r="A6" s="135" t="s">
        <v>76</v>
      </c>
      <c r="B6" s="136">
        <v>777.174738603478</v>
      </c>
      <c r="C6" s="136">
        <v>273.6921039170953</v>
      </c>
      <c r="D6" s="136">
        <v>273.692</v>
      </c>
      <c r="E6" s="158">
        <f t="shared" si="0"/>
        <v>0.02492987449543969</v>
      </c>
      <c r="F6" s="138">
        <f t="shared" si="1"/>
        <v>-0.00010391709531631932</v>
      </c>
      <c r="G6" s="153">
        <f t="shared" si="2"/>
        <v>-3.796861284233362E-07</v>
      </c>
      <c r="H6" s="138">
        <f t="shared" si="3"/>
        <v>-503.48273860347797</v>
      </c>
      <c r="I6" s="153">
        <f t="shared" si="4"/>
        <v>-0.6478372412209343</v>
      </c>
    </row>
    <row r="7" spans="1:9" ht="12.75">
      <c r="A7" s="135" t="s">
        <v>90</v>
      </c>
      <c r="B7" s="136">
        <v>413.43651386594</v>
      </c>
      <c r="C7" s="136">
        <v>212.75948570000003</v>
      </c>
      <c r="D7" s="136">
        <v>233.3492747</v>
      </c>
      <c r="E7" s="158">
        <f t="shared" si="0"/>
        <v>0.021255163219505428</v>
      </c>
      <c r="F7" s="138">
        <f t="shared" si="1"/>
        <v>20.589788999999968</v>
      </c>
      <c r="G7" s="153">
        <f t="shared" si="2"/>
        <v>0.09677495192403525</v>
      </c>
      <c r="H7" s="138">
        <f t="shared" si="3"/>
        <v>-180.08723916594002</v>
      </c>
      <c r="I7" s="153">
        <f t="shared" si="4"/>
        <v>-0.43558619794364534</v>
      </c>
    </row>
    <row r="8" spans="1:9" ht="12.75">
      <c r="A8" s="135" t="s">
        <v>91</v>
      </c>
      <c r="B8" s="136">
        <v>85.87</v>
      </c>
      <c r="C8" s="136">
        <v>38.72</v>
      </c>
      <c r="D8" s="136">
        <v>31.39</v>
      </c>
      <c r="E8" s="158">
        <f t="shared" si="0"/>
        <v>0.00285923140030345</v>
      </c>
      <c r="F8" s="138">
        <f t="shared" si="1"/>
        <v>-7.329999999999998</v>
      </c>
      <c r="G8" s="153">
        <f t="shared" si="2"/>
        <v>-0.1893078512396694</v>
      </c>
      <c r="H8" s="138">
        <f t="shared" si="3"/>
        <v>-54.480000000000004</v>
      </c>
      <c r="I8" s="153">
        <f t="shared" si="4"/>
        <v>-0.6344474205193897</v>
      </c>
    </row>
    <row r="9" spans="1:9" ht="12.75">
      <c r="A9" s="135" t="s">
        <v>92</v>
      </c>
      <c r="B9" s="136">
        <v>195.1454926</v>
      </c>
      <c r="C9" s="136">
        <v>234.2460404388786</v>
      </c>
      <c r="D9" s="136">
        <v>210.5100009883735</v>
      </c>
      <c r="E9" s="158">
        <f t="shared" si="0"/>
        <v>0.01917479467677183</v>
      </c>
      <c r="F9" s="138">
        <f t="shared" si="1"/>
        <v>-23.736039450505103</v>
      </c>
      <c r="G9" s="153">
        <f t="shared" si="2"/>
        <v>-0.10132952260808227</v>
      </c>
      <c r="H9" s="138">
        <f t="shared" si="3"/>
        <v>15.36450838837348</v>
      </c>
      <c r="I9" s="153">
        <f t="shared" si="4"/>
        <v>0.07873360631427405</v>
      </c>
    </row>
    <row r="10" spans="1:9" ht="12.75">
      <c r="A10" s="135" t="s">
        <v>77</v>
      </c>
      <c r="B10" s="136">
        <v>459.5385845711428</v>
      </c>
      <c r="C10" s="136">
        <v>192.04601925252936</v>
      </c>
      <c r="D10" s="136">
        <v>171.52089476556944</v>
      </c>
      <c r="E10" s="158">
        <f t="shared" si="0"/>
        <v>0.015623380953229047</v>
      </c>
      <c r="F10" s="138">
        <f t="shared" si="1"/>
        <v>-20.525124486959925</v>
      </c>
      <c r="G10" s="153">
        <f t="shared" si="2"/>
        <v>-0.10687607359343688</v>
      </c>
      <c r="H10" s="138">
        <f t="shared" si="3"/>
        <v>-288.01768980557335</v>
      </c>
      <c r="I10" s="153">
        <f t="shared" si="4"/>
        <v>-0.6267540952504812</v>
      </c>
    </row>
    <row r="11" spans="1:9" ht="12.75">
      <c r="A11" s="135" t="s">
        <v>93</v>
      </c>
      <c r="B11" s="136">
        <v>165.51</v>
      </c>
      <c r="C11" s="136">
        <v>41.31</v>
      </c>
      <c r="D11" s="136">
        <v>43.48</v>
      </c>
      <c r="E11" s="158">
        <f t="shared" si="0"/>
        <v>0.0039604772629880216</v>
      </c>
      <c r="F11" s="138">
        <f t="shared" si="1"/>
        <v>2.1699999999999946</v>
      </c>
      <c r="G11" s="153">
        <f t="shared" si="2"/>
        <v>0.05252965383684324</v>
      </c>
      <c r="H11" s="138">
        <f t="shared" si="3"/>
        <v>-122.03</v>
      </c>
      <c r="I11" s="153">
        <f t="shared" si="4"/>
        <v>-0.7372968400700864</v>
      </c>
    </row>
    <row r="12" spans="1:9" ht="12.75">
      <c r="A12" s="135" t="s">
        <v>78</v>
      </c>
      <c r="B12" s="136">
        <v>405.9</v>
      </c>
      <c r="C12" s="136">
        <v>243.47756846519798</v>
      </c>
      <c r="D12" s="136">
        <v>218.46942280608917</v>
      </c>
      <c r="E12" s="158">
        <f t="shared" si="0"/>
        <v>0.019899797186790087</v>
      </c>
      <c r="F12" s="138">
        <f t="shared" si="1"/>
        <v>-25.008145659108806</v>
      </c>
      <c r="G12" s="153">
        <f t="shared" si="2"/>
        <v>-0.1027123189078644</v>
      </c>
      <c r="H12" s="138">
        <f t="shared" si="3"/>
        <v>-187.4305771939108</v>
      </c>
      <c r="I12" s="153">
        <f t="shared" si="4"/>
        <v>-0.46176540328630405</v>
      </c>
    </row>
    <row r="13" spans="1:9" ht="12.75">
      <c r="A13" s="135" t="s">
        <v>79</v>
      </c>
      <c r="B13" s="136">
        <v>6204.452433039788</v>
      </c>
      <c r="C13" s="136">
        <v>1446.3025109796256</v>
      </c>
      <c r="D13" s="136">
        <v>1229.6571063684219</v>
      </c>
      <c r="E13" s="158">
        <f t="shared" si="0"/>
        <v>0.11200618700652665</v>
      </c>
      <c r="F13" s="138">
        <f t="shared" si="1"/>
        <v>-216.64540461120373</v>
      </c>
      <c r="G13" s="153">
        <f t="shared" si="2"/>
        <v>-0.14979259384986</v>
      </c>
      <c r="H13" s="138">
        <f t="shared" si="3"/>
        <v>-4974.795326671367</v>
      </c>
      <c r="I13" s="153">
        <f t="shared" si="4"/>
        <v>-0.801810535314884</v>
      </c>
    </row>
    <row r="14" spans="1:9" ht="12.75">
      <c r="A14" s="135" t="s">
        <v>80</v>
      </c>
      <c r="B14" s="136">
        <v>6527.263371321249</v>
      </c>
      <c r="C14" s="136">
        <v>1523.2487246680553</v>
      </c>
      <c r="D14" s="136">
        <v>1385.7055180485654</v>
      </c>
      <c r="E14" s="158">
        <f t="shared" si="0"/>
        <v>0.1262202207320235</v>
      </c>
      <c r="F14" s="138">
        <f t="shared" si="1"/>
        <v>-137.54320661948987</v>
      </c>
      <c r="G14" s="153">
        <f t="shared" si="2"/>
        <v>-0.09029596046401624</v>
      </c>
      <c r="H14" s="138">
        <f t="shared" si="3"/>
        <v>-5141.557853272683</v>
      </c>
      <c r="I14" s="153">
        <f t="shared" si="4"/>
        <v>-0.7877049784543823</v>
      </c>
    </row>
    <row r="15" spans="1:9" ht="12.75">
      <c r="A15" s="135" t="s">
        <v>81</v>
      </c>
      <c r="B15" s="136">
        <v>906.142</v>
      </c>
      <c r="C15" s="136">
        <v>704</v>
      </c>
      <c r="D15" s="136">
        <v>608.13</v>
      </c>
      <c r="E15" s="158">
        <f t="shared" si="0"/>
        <v>0.05539294015503463</v>
      </c>
      <c r="F15" s="138">
        <f t="shared" si="1"/>
        <v>-95.87</v>
      </c>
      <c r="G15" s="153">
        <f t="shared" si="2"/>
        <v>-0.1361789772727273</v>
      </c>
      <c r="H15" s="138">
        <f t="shared" si="3"/>
        <v>-298.01200000000006</v>
      </c>
      <c r="I15" s="153">
        <f t="shared" si="4"/>
        <v>-0.3288800210121593</v>
      </c>
    </row>
    <row r="16" spans="1:9" ht="12.75">
      <c r="A16" s="135" t="s">
        <v>94</v>
      </c>
      <c r="B16" s="136" t="s">
        <v>72</v>
      </c>
      <c r="C16" s="136">
        <v>416.42</v>
      </c>
      <c r="D16" s="136">
        <v>418.397</v>
      </c>
      <c r="E16" s="158">
        <f t="shared" si="0"/>
        <v>0.038110667097571285</v>
      </c>
      <c r="F16" s="138">
        <f t="shared" si="1"/>
        <v>1.9769999999999754</v>
      </c>
      <c r="G16" s="153">
        <f t="shared" si="2"/>
        <v>0.004747610585466537</v>
      </c>
      <c r="H16" s="138"/>
      <c r="I16" s="153"/>
    </row>
    <row r="17" spans="1:9" ht="12.75">
      <c r="A17" s="135" t="s">
        <v>82</v>
      </c>
      <c r="B17" s="136">
        <v>290.48</v>
      </c>
      <c r="C17" s="136">
        <v>118.19</v>
      </c>
      <c r="D17" s="136">
        <v>110.33</v>
      </c>
      <c r="E17" s="158">
        <f t="shared" si="0"/>
        <v>0.010049665511165328</v>
      </c>
      <c r="F17" s="138">
        <f t="shared" si="1"/>
        <v>-7.859999999999999</v>
      </c>
      <c r="G17" s="153">
        <f t="shared" si="2"/>
        <v>-0.0665030882477367</v>
      </c>
      <c r="H17" s="138">
        <f>D17-B17</f>
        <v>-180.15000000000003</v>
      </c>
      <c r="I17" s="153">
        <f>H17/B17</f>
        <v>-0.6201803910768384</v>
      </c>
    </row>
    <row r="18" spans="1:9" ht="12.75">
      <c r="A18" s="135" t="s">
        <v>83</v>
      </c>
      <c r="B18" s="136">
        <v>5500.689565555573</v>
      </c>
      <c r="C18" s="136">
        <v>2113.750783784628</v>
      </c>
      <c r="D18" s="136">
        <v>1869.0822795651554</v>
      </c>
      <c r="E18" s="158">
        <f t="shared" si="0"/>
        <v>0.17024972104120562</v>
      </c>
      <c r="F18" s="138">
        <f t="shared" si="1"/>
        <v>-244.66850421947242</v>
      </c>
      <c r="G18" s="153">
        <f t="shared" si="2"/>
        <v>-0.1157508756928281</v>
      </c>
      <c r="H18" s="138">
        <f>D18-B18</f>
        <v>-3631.607285990417</v>
      </c>
      <c r="I18" s="153">
        <f>H18/B18</f>
        <v>-0.6602094596886459</v>
      </c>
    </row>
    <row r="19" spans="1:9" ht="12.75">
      <c r="A19" s="135" t="s">
        <v>95</v>
      </c>
      <c r="B19" s="136">
        <v>101.34960553291035</v>
      </c>
      <c r="C19" s="136">
        <v>70.39651410205033</v>
      </c>
      <c r="D19" s="136">
        <v>71.62993785954791</v>
      </c>
      <c r="E19" s="158">
        <f t="shared" si="0"/>
        <v>0.006524580042363946</v>
      </c>
      <c r="F19" s="138">
        <f t="shared" si="1"/>
        <v>1.233423757497576</v>
      </c>
      <c r="G19" s="153">
        <f t="shared" si="2"/>
        <v>0.017521091395371405</v>
      </c>
      <c r="H19" s="138">
        <f>D19-B19</f>
        <v>-29.719667673362437</v>
      </c>
      <c r="I19" s="153">
        <f>H19/B19</f>
        <v>-0.29323910554059174</v>
      </c>
    </row>
    <row r="20" spans="1:9" ht="12.75">
      <c r="A20" s="135" t="s">
        <v>96</v>
      </c>
      <c r="B20" s="136">
        <v>450</v>
      </c>
      <c r="C20" s="136">
        <v>65.2174432838473</v>
      </c>
      <c r="D20" s="136">
        <v>68.3646379269434</v>
      </c>
      <c r="E20" s="158">
        <f t="shared" si="0"/>
        <v>0.006227152578244432</v>
      </c>
      <c r="F20" s="138">
        <f t="shared" si="1"/>
        <v>3.1471946430960998</v>
      </c>
      <c r="G20" s="153">
        <f t="shared" si="2"/>
        <v>0.04825694606577102</v>
      </c>
      <c r="H20" s="138">
        <f>D20-B20</f>
        <v>-381.6353620730566</v>
      </c>
      <c r="I20" s="153">
        <f>H20/B20</f>
        <v>-0.8480785823845702</v>
      </c>
    </row>
    <row r="21" spans="1:9" ht="12.75">
      <c r="A21" s="135" t="s">
        <v>84</v>
      </c>
      <c r="B21" s="136" t="s">
        <v>72</v>
      </c>
      <c r="C21" s="136" t="s">
        <v>72</v>
      </c>
      <c r="D21" s="136" t="s">
        <v>72</v>
      </c>
      <c r="E21" s="158"/>
      <c r="F21" s="138"/>
      <c r="G21" s="153"/>
      <c r="H21" s="138"/>
      <c r="I21" s="153"/>
    </row>
    <row r="22" spans="1:9" ht="12.75">
      <c r="A22" s="135" t="s">
        <v>97</v>
      </c>
      <c r="B22" s="136">
        <v>23.4</v>
      </c>
      <c r="C22" s="136" t="s">
        <v>72</v>
      </c>
      <c r="D22" s="136" t="s">
        <v>72</v>
      </c>
      <c r="E22" s="158"/>
      <c r="F22" s="138"/>
      <c r="G22" s="153"/>
      <c r="H22" s="138"/>
      <c r="I22" s="153"/>
    </row>
    <row r="23" spans="1:9" ht="12.75">
      <c r="A23" s="135" t="s">
        <v>85</v>
      </c>
      <c r="B23" s="136">
        <v>666.9450168202601</v>
      </c>
      <c r="C23" s="136">
        <v>277.45173642693</v>
      </c>
      <c r="D23" s="136">
        <v>255.64892586737</v>
      </c>
      <c r="E23" s="158">
        <f aca="true" t="shared" si="5" ref="E23:E32">D23/$D$32</f>
        <v>0.02328637898355633</v>
      </c>
      <c r="F23" s="138">
        <f aca="true" t="shared" si="6" ref="F23:F32">D23-C23</f>
        <v>-21.802810559559987</v>
      </c>
      <c r="G23" s="153">
        <f aca="true" t="shared" si="7" ref="G23:G32">F23/C23</f>
        <v>-0.07858235396303602</v>
      </c>
      <c r="H23" s="138">
        <f>D23-B23</f>
        <v>-411.2960909528901</v>
      </c>
      <c r="I23" s="153">
        <f>H23/B23</f>
        <v>-0.6166866541919651</v>
      </c>
    </row>
    <row r="24" spans="1:9" ht="12.75">
      <c r="A24" s="139" t="s">
        <v>98</v>
      </c>
      <c r="B24" s="136" t="s">
        <v>72</v>
      </c>
      <c r="C24" s="136">
        <v>609.0442</v>
      </c>
      <c r="D24" s="136">
        <v>687.0539799999999</v>
      </c>
      <c r="E24" s="159">
        <f t="shared" si="5"/>
        <v>0.06258191504681294</v>
      </c>
      <c r="F24" s="141">
        <f t="shared" si="6"/>
        <v>78.00977999999986</v>
      </c>
      <c r="G24" s="160">
        <f t="shared" si="7"/>
        <v>0.12808558065243847</v>
      </c>
      <c r="H24" s="141"/>
      <c r="I24" s="160"/>
    </row>
    <row r="25" spans="1:9" ht="12.75">
      <c r="A25" s="135" t="s">
        <v>86</v>
      </c>
      <c r="B25" s="136">
        <v>501.2497059025397</v>
      </c>
      <c r="C25" s="136">
        <v>264.30457884470206</v>
      </c>
      <c r="D25" s="136">
        <v>237.80097923888366</v>
      </c>
      <c r="E25" s="158">
        <f t="shared" si="5"/>
        <v>0.021660657115728735</v>
      </c>
      <c r="F25" s="138">
        <f t="shared" si="6"/>
        <v>-26.50359960581841</v>
      </c>
      <c r="G25" s="153">
        <f t="shared" si="7"/>
        <v>-0.1002767327061374</v>
      </c>
      <c r="H25" s="138">
        <f>D25-B25</f>
        <v>-263.44872666365603</v>
      </c>
      <c r="I25" s="153">
        <f>H25/B25</f>
        <v>-0.5255838029656212</v>
      </c>
    </row>
    <row r="26" spans="1:9" ht="12.75">
      <c r="A26" s="135" t="s">
        <v>99</v>
      </c>
      <c r="B26" s="136">
        <v>404.608293096</v>
      </c>
      <c r="C26" s="136">
        <v>374.146</v>
      </c>
      <c r="D26" s="136">
        <v>334.0200125949596</v>
      </c>
      <c r="E26" s="158">
        <f t="shared" si="5"/>
        <v>0.03042499230141008</v>
      </c>
      <c r="F26" s="138">
        <f t="shared" si="6"/>
        <v>-40.125987405040405</v>
      </c>
      <c r="G26" s="153">
        <f t="shared" si="7"/>
        <v>-0.10724686995194498</v>
      </c>
      <c r="H26" s="138">
        <f>D26-B26</f>
        <v>-70.5882805010404</v>
      </c>
      <c r="I26" s="153">
        <f>H26/B26</f>
        <v>-0.17446078517301217</v>
      </c>
    </row>
    <row r="27" spans="1:9" ht="12.75">
      <c r="A27" s="135" t="s">
        <v>100</v>
      </c>
      <c r="B27" s="136">
        <v>150.783</v>
      </c>
      <c r="C27" s="136">
        <v>107.122</v>
      </c>
      <c r="D27" s="136">
        <v>86.904</v>
      </c>
      <c r="E27" s="158">
        <f t="shared" si="5"/>
        <v>0.007915853635296942</v>
      </c>
      <c r="F27" s="138">
        <f t="shared" si="6"/>
        <v>-20.218000000000004</v>
      </c>
      <c r="G27" s="153">
        <f t="shared" si="7"/>
        <v>-0.18873807434513923</v>
      </c>
      <c r="H27" s="138">
        <f>D27-B27</f>
        <v>-63.87899999999999</v>
      </c>
      <c r="I27" s="153">
        <f>H27/B27</f>
        <v>-0.42364855454527367</v>
      </c>
    </row>
    <row r="28" spans="1:9" ht="12.75">
      <c r="A28" s="135" t="s">
        <v>101</v>
      </c>
      <c r="B28" s="136" t="s">
        <v>72</v>
      </c>
      <c r="C28" s="136">
        <v>81.924</v>
      </c>
      <c r="D28" s="136">
        <v>73.215</v>
      </c>
      <c r="E28" s="158">
        <f t="shared" si="5"/>
        <v>0.006668959126257315</v>
      </c>
      <c r="F28" s="138">
        <f t="shared" si="6"/>
        <v>-8.709000000000003</v>
      </c>
      <c r="G28" s="153">
        <f t="shared" si="7"/>
        <v>-0.10630584444118943</v>
      </c>
      <c r="H28" s="138"/>
      <c r="I28" s="153"/>
    </row>
    <row r="29" spans="1:9" ht="12.75">
      <c r="A29" s="135" t="s">
        <v>87</v>
      </c>
      <c r="B29" s="136">
        <v>2337.544001326</v>
      </c>
      <c r="C29" s="136">
        <v>1021.217916076</v>
      </c>
      <c r="D29" s="136">
        <v>932.2409521380001</v>
      </c>
      <c r="E29" s="158">
        <f t="shared" si="5"/>
        <v>0.0849153425613812</v>
      </c>
      <c r="F29" s="138">
        <f t="shared" si="6"/>
        <v>-88.97696393799993</v>
      </c>
      <c r="G29" s="153">
        <f t="shared" si="7"/>
        <v>-0.08712828333436541</v>
      </c>
      <c r="H29" s="138">
        <f>D29-B29</f>
        <v>-1405.303049188</v>
      </c>
      <c r="I29" s="153">
        <f>H29/B29</f>
        <v>-0.6011878486098337</v>
      </c>
    </row>
    <row r="30" spans="1:9" ht="12.75">
      <c r="A30" s="135" t="s">
        <v>88</v>
      </c>
      <c r="B30" s="136">
        <v>635.3893083089887</v>
      </c>
      <c r="C30" s="136">
        <v>230.5995880268281</v>
      </c>
      <c r="D30" s="136">
        <v>207.96790636691142</v>
      </c>
      <c r="E30" s="158">
        <f t="shared" si="5"/>
        <v>0.018943242056057373</v>
      </c>
      <c r="F30" s="138">
        <f t="shared" si="6"/>
        <v>-22.631681659916666</v>
      </c>
      <c r="G30" s="153">
        <f t="shared" si="7"/>
        <v>-0.0981427670949858</v>
      </c>
      <c r="H30" s="138">
        <f>D30-B30</f>
        <v>-427.4214019420773</v>
      </c>
      <c r="I30" s="153">
        <f>H30/B30</f>
        <v>-0.672692153224308</v>
      </c>
    </row>
    <row r="31" spans="1:9" ht="12.75">
      <c r="A31" s="135" t="s">
        <v>89</v>
      </c>
      <c r="B31" s="136">
        <v>5479.868932088954</v>
      </c>
      <c r="C31" s="136">
        <v>1123.7196551071788</v>
      </c>
      <c r="D31" s="136">
        <v>984.1162968871737</v>
      </c>
      <c r="E31" s="158">
        <f t="shared" si="5"/>
        <v>0.08964052939184962</v>
      </c>
      <c r="F31" s="138">
        <f t="shared" si="6"/>
        <v>-139.60335822000513</v>
      </c>
      <c r="G31" s="153">
        <f t="shared" si="7"/>
        <v>-0.12423326190435813</v>
      </c>
      <c r="H31" s="138">
        <f>D31-B31</f>
        <v>-4495.75263520178</v>
      </c>
      <c r="I31" s="153">
        <f>H31/B31</f>
        <v>-0.8204124388588206</v>
      </c>
    </row>
    <row r="32" spans="1:9" ht="12.75">
      <c r="A32" s="142" t="s">
        <v>74</v>
      </c>
      <c r="B32" s="143" t="s">
        <v>72</v>
      </c>
      <c r="C32" s="143">
        <v>12051.624177479815</v>
      </c>
      <c r="D32" s="143">
        <v>10978.474843508147</v>
      </c>
      <c r="E32" s="161">
        <f t="shared" si="5"/>
        <v>1</v>
      </c>
      <c r="F32" s="145">
        <f t="shared" si="6"/>
        <v>-1073.1493339716671</v>
      </c>
      <c r="G32" s="154">
        <f t="shared" si="7"/>
        <v>-0.08904603380986609</v>
      </c>
      <c r="H32" s="143" t="s">
        <v>72</v>
      </c>
      <c r="I32" s="143" t="s">
        <v>72</v>
      </c>
    </row>
    <row r="34" spans="1:9" ht="12.75">
      <c r="A34" s="148" t="s">
        <v>136</v>
      </c>
      <c r="B34" s="147"/>
      <c r="C34" s="147"/>
      <c r="D34" s="147"/>
      <c r="E34" s="155"/>
      <c r="F34" s="147"/>
      <c r="G34" s="146"/>
      <c r="H34" s="147"/>
      <c r="I34" s="146"/>
    </row>
    <row r="35" spans="1:9" ht="18">
      <c r="A35" s="127"/>
      <c r="B35" s="124"/>
      <c r="C35" s="125"/>
      <c r="D35" s="125"/>
      <c r="E35" s="156"/>
      <c r="F35" s="125"/>
      <c r="G35" s="126"/>
      <c r="H35" s="125"/>
      <c r="I35" s="126"/>
    </row>
    <row r="36" spans="1:9" ht="51">
      <c r="A36" s="128" t="s">
        <v>102</v>
      </c>
      <c r="B36" s="250" t="s">
        <v>106</v>
      </c>
      <c r="C36" s="250"/>
      <c r="D36" s="251"/>
      <c r="E36" s="152" t="s">
        <v>105</v>
      </c>
      <c r="F36" s="249" t="s">
        <v>116</v>
      </c>
      <c r="G36" s="249"/>
      <c r="H36" s="249" t="s">
        <v>117</v>
      </c>
      <c r="I36" s="249"/>
    </row>
    <row r="37" spans="1:9" ht="12.75">
      <c r="A37" s="132"/>
      <c r="B37" s="133">
        <v>1990</v>
      </c>
      <c r="C37" s="133">
        <v>2005</v>
      </c>
      <c r="D37" s="133">
        <v>2006</v>
      </c>
      <c r="E37" s="134" t="s">
        <v>20</v>
      </c>
      <c r="F37" s="133" t="s">
        <v>71</v>
      </c>
      <c r="G37" s="134" t="s">
        <v>20</v>
      </c>
      <c r="H37" s="133" t="s">
        <v>71</v>
      </c>
      <c r="I37" s="134" t="s">
        <v>20</v>
      </c>
    </row>
    <row r="38" spans="1:9" ht="12.75">
      <c r="A38" s="135" t="s">
        <v>75</v>
      </c>
      <c r="B38" s="136">
        <v>441.3601528636253</v>
      </c>
      <c r="C38" s="136">
        <v>302.0494238279521</v>
      </c>
      <c r="D38" s="136">
        <v>285.13540413045337</v>
      </c>
      <c r="E38" s="158">
        <f aca="true" t="shared" si="8" ref="E38:E53">D38/$D$32</f>
        <v>0.025972223664479335</v>
      </c>
      <c r="F38" s="138">
        <f aca="true" t="shared" si="9" ref="F38:F53">D38-C38</f>
        <v>-16.91401969749876</v>
      </c>
      <c r="G38" s="137">
        <f aca="true" t="shared" si="10" ref="G38:G53">F38/C38</f>
        <v>-0.05599752346203121</v>
      </c>
      <c r="H38" s="138">
        <f aca="true" t="shared" si="11" ref="H38:H44">D38-B38</f>
        <v>-156.2247487331719</v>
      </c>
      <c r="I38" s="137">
        <f aca="true" t="shared" si="12" ref="I38:I44">H38/B38</f>
        <v>-0.35396205960043564</v>
      </c>
    </row>
    <row r="39" spans="1:9" ht="12.75">
      <c r="A39" s="135" t="s">
        <v>76</v>
      </c>
      <c r="B39" s="136">
        <v>84.44153945754019</v>
      </c>
      <c r="C39" s="136">
        <v>70.41926915714777</v>
      </c>
      <c r="D39" s="136">
        <v>69.7</v>
      </c>
      <c r="E39" s="158">
        <f t="shared" si="8"/>
        <v>0.0063487871488101455</v>
      </c>
      <c r="F39" s="138">
        <f t="shared" si="9"/>
        <v>-0.7192691571477638</v>
      </c>
      <c r="G39" s="137">
        <f t="shared" si="10"/>
        <v>-0.010214095740508774</v>
      </c>
      <c r="H39" s="138">
        <f t="shared" si="11"/>
        <v>-14.741539457540185</v>
      </c>
      <c r="I39" s="137">
        <f t="shared" si="12"/>
        <v>-0.17457686764406619</v>
      </c>
    </row>
    <row r="40" spans="1:9" ht="12.75">
      <c r="A40" s="135" t="s">
        <v>90</v>
      </c>
      <c r="B40" s="136">
        <v>152.365081121</v>
      </c>
      <c r="C40" s="136">
        <v>402.1474071</v>
      </c>
      <c r="D40" s="136">
        <v>426.46460790000003</v>
      </c>
      <c r="E40" s="158">
        <f t="shared" si="8"/>
        <v>0.03884552398935262</v>
      </c>
      <c r="F40" s="138">
        <f t="shared" si="9"/>
        <v>24.317200800000023</v>
      </c>
      <c r="G40" s="137">
        <f t="shared" si="10"/>
        <v>0.060468376447726756</v>
      </c>
      <c r="H40" s="138">
        <f t="shared" si="11"/>
        <v>274.09952677900003</v>
      </c>
      <c r="I40" s="137">
        <f t="shared" si="12"/>
        <v>1.7989655159985456</v>
      </c>
    </row>
    <row r="41" spans="1:9" ht="12.75">
      <c r="A41" s="135" t="s">
        <v>91</v>
      </c>
      <c r="B41" s="136">
        <v>0.06</v>
      </c>
      <c r="C41" s="136">
        <v>0.08</v>
      </c>
      <c r="D41" s="136">
        <v>0.07</v>
      </c>
      <c r="E41" s="158">
        <f t="shared" si="8"/>
        <v>6.376113348876761E-06</v>
      </c>
      <c r="F41" s="138">
        <f t="shared" si="9"/>
        <v>-0.009999999999999995</v>
      </c>
      <c r="G41" s="137">
        <f t="shared" si="10"/>
        <v>-0.12499999999999993</v>
      </c>
      <c r="H41" s="138">
        <f t="shared" si="11"/>
        <v>0.010000000000000009</v>
      </c>
      <c r="I41" s="137">
        <f t="shared" si="12"/>
        <v>0.16666666666666682</v>
      </c>
    </row>
    <row r="42" spans="1:9" ht="12.75">
      <c r="A42" s="135" t="s">
        <v>92</v>
      </c>
      <c r="B42" s="136">
        <v>341.75</v>
      </c>
      <c r="C42" s="136">
        <v>85.25261750065131</v>
      </c>
      <c r="D42" s="136">
        <v>83.59347438031782</v>
      </c>
      <c r="E42" s="158">
        <f t="shared" si="8"/>
        <v>0.007614306683933312</v>
      </c>
      <c r="F42" s="138">
        <f t="shared" si="9"/>
        <v>-1.6591431203334963</v>
      </c>
      <c r="G42" s="137">
        <f t="shared" si="10"/>
        <v>-0.019461491845934476</v>
      </c>
      <c r="H42" s="138">
        <f t="shared" si="11"/>
        <v>-258.15652561968216</v>
      </c>
      <c r="I42" s="137">
        <f t="shared" si="12"/>
        <v>-0.7553958320985579</v>
      </c>
    </row>
    <row r="43" spans="1:9" ht="12.75">
      <c r="A43" s="135" t="s">
        <v>77</v>
      </c>
      <c r="B43" s="136">
        <v>176.32581814141588</v>
      </c>
      <c r="C43" s="136">
        <v>332.984592050896</v>
      </c>
      <c r="D43" s="136">
        <v>353.6312174993303</v>
      </c>
      <c r="E43" s="158">
        <f t="shared" si="8"/>
        <v>0.032211324663957444</v>
      </c>
      <c r="F43" s="138">
        <f t="shared" si="9"/>
        <v>20.646625448434293</v>
      </c>
      <c r="G43" s="137">
        <f t="shared" si="10"/>
        <v>0.062004747190460084</v>
      </c>
      <c r="H43" s="138">
        <f t="shared" si="11"/>
        <v>177.30539935791444</v>
      </c>
      <c r="I43" s="137">
        <f t="shared" si="12"/>
        <v>1.005555517772859</v>
      </c>
    </row>
    <row r="44" spans="1:9" ht="12.75">
      <c r="A44" s="135" t="s">
        <v>93</v>
      </c>
      <c r="B44" s="136">
        <v>72.85</v>
      </c>
      <c r="C44" s="136">
        <v>80.11</v>
      </c>
      <c r="D44" s="136">
        <v>77.15</v>
      </c>
      <c r="E44" s="158">
        <f t="shared" si="8"/>
        <v>0.007027387783797744</v>
      </c>
      <c r="F44" s="138">
        <f t="shared" si="9"/>
        <v>-2.9599999999999937</v>
      </c>
      <c r="G44" s="137">
        <f t="shared" si="10"/>
        <v>-0.036949194857071446</v>
      </c>
      <c r="H44" s="138">
        <f t="shared" si="11"/>
        <v>4.300000000000011</v>
      </c>
      <c r="I44" s="137">
        <f t="shared" si="12"/>
        <v>0.059025394646534134</v>
      </c>
    </row>
    <row r="45" spans="1:9" ht="12.75">
      <c r="A45" s="135" t="s">
        <v>78</v>
      </c>
      <c r="B45" s="136" t="s">
        <v>70</v>
      </c>
      <c r="C45" s="136">
        <v>114.66590901019862</v>
      </c>
      <c r="D45" s="136">
        <v>115.38130099978667</v>
      </c>
      <c r="E45" s="158">
        <f t="shared" si="8"/>
        <v>0.010509775050221533</v>
      </c>
      <c r="F45" s="138">
        <f t="shared" si="9"/>
        <v>0.7153919895880563</v>
      </c>
      <c r="G45" s="137">
        <f t="shared" si="10"/>
        <v>0.006238924853632198</v>
      </c>
      <c r="H45" s="138"/>
      <c r="I45" s="137"/>
    </row>
    <row r="46" spans="1:9" ht="12.75">
      <c r="A46" s="135" t="s">
        <v>79</v>
      </c>
      <c r="B46" s="136">
        <v>2586.197156771</v>
      </c>
      <c r="C46" s="136">
        <v>1838.4356087787369</v>
      </c>
      <c r="D46" s="136">
        <v>1734.6232304305308</v>
      </c>
      <c r="E46" s="158">
        <f t="shared" si="8"/>
        <v>0.1580022047831405</v>
      </c>
      <c r="F46" s="138">
        <f t="shared" si="9"/>
        <v>-103.81237834820604</v>
      </c>
      <c r="G46" s="137">
        <f t="shared" si="10"/>
        <v>-0.05646778046100187</v>
      </c>
      <c r="H46" s="138">
        <f>D46-B46</f>
        <v>-851.5739263404694</v>
      </c>
      <c r="I46" s="137">
        <f>H46/B46</f>
        <v>-0.3292764915895674</v>
      </c>
    </row>
    <row r="47" spans="1:9" ht="12.75">
      <c r="A47" s="135" t="s">
        <v>80</v>
      </c>
      <c r="B47" s="136">
        <v>1933.6167851076052</v>
      </c>
      <c r="C47" s="136">
        <v>998.1839438000001</v>
      </c>
      <c r="D47" s="136">
        <v>966.43087444</v>
      </c>
      <c r="E47" s="158">
        <f t="shared" si="8"/>
        <v>0.08802961141833607</v>
      </c>
      <c r="F47" s="138">
        <f t="shared" si="9"/>
        <v>-31.75306936000004</v>
      </c>
      <c r="G47" s="137">
        <f t="shared" si="10"/>
        <v>-0.03181083963254192</v>
      </c>
      <c r="H47" s="138">
        <f>D47-B47</f>
        <v>-967.1859106676052</v>
      </c>
      <c r="I47" s="137">
        <f>H47/B47</f>
        <v>-0.5001952393652714</v>
      </c>
    </row>
    <row r="48" spans="1:9" ht="12.75">
      <c r="A48" s="135" t="s">
        <v>81</v>
      </c>
      <c r="B48" s="136">
        <v>176.53266014160002</v>
      </c>
      <c r="C48" s="136">
        <v>181.72</v>
      </c>
      <c r="D48" s="136">
        <v>154.18</v>
      </c>
      <c r="E48" s="158">
        <f t="shared" si="8"/>
        <v>0.014043845087568842</v>
      </c>
      <c r="F48" s="138">
        <f t="shared" si="9"/>
        <v>-27.539999999999992</v>
      </c>
      <c r="G48" s="137">
        <f t="shared" si="10"/>
        <v>-0.15155183799251593</v>
      </c>
      <c r="H48" s="138">
        <f>D48-B48</f>
        <v>-22.352660141600012</v>
      </c>
      <c r="I48" s="137">
        <f>H48/B48</f>
        <v>-0.1266205365266152</v>
      </c>
    </row>
    <row r="49" spans="1:9" ht="12.75">
      <c r="A49" s="135" t="s">
        <v>94</v>
      </c>
      <c r="B49" s="136" t="s">
        <v>72</v>
      </c>
      <c r="C49" s="136">
        <v>33.282949999999985</v>
      </c>
      <c r="D49" s="136">
        <v>32.338269999999994</v>
      </c>
      <c r="E49" s="158">
        <f t="shared" si="8"/>
        <v>0.002945606786094012</v>
      </c>
      <c r="F49" s="138">
        <f t="shared" si="9"/>
        <v>-0.9446799999999911</v>
      </c>
      <c r="G49" s="137">
        <f t="shared" si="10"/>
        <v>-0.028383301360005393</v>
      </c>
      <c r="H49" s="138"/>
      <c r="I49" s="137"/>
    </row>
    <row r="50" spans="1:9" ht="12.75">
      <c r="A50" s="135" t="s">
        <v>82</v>
      </c>
      <c r="B50" s="136">
        <v>96.228</v>
      </c>
      <c r="C50" s="136">
        <v>37.406</v>
      </c>
      <c r="D50" s="136">
        <v>36.869</v>
      </c>
      <c r="E50" s="158">
        <f t="shared" si="8"/>
        <v>0.0033582989008533897</v>
      </c>
      <c r="F50" s="138">
        <f t="shared" si="9"/>
        <v>-0.536999999999999</v>
      </c>
      <c r="G50" s="137">
        <f t="shared" si="10"/>
        <v>-0.014355985670747983</v>
      </c>
      <c r="H50" s="138">
        <f>D50-B50</f>
        <v>-59.358999999999995</v>
      </c>
      <c r="I50" s="137">
        <f>H50/B50</f>
        <v>-0.6168578792035582</v>
      </c>
    </row>
    <row r="51" spans="1:9" ht="12.75">
      <c r="A51" s="135" t="s">
        <v>83</v>
      </c>
      <c r="B51" s="136">
        <v>258.36158312100144</v>
      </c>
      <c r="C51" s="136">
        <v>418.12535720185235</v>
      </c>
      <c r="D51" s="136">
        <v>456.250600183033</v>
      </c>
      <c r="E51" s="158">
        <f t="shared" si="8"/>
        <v>0.04155865060371529</v>
      </c>
      <c r="F51" s="138">
        <f t="shared" si="9"/>
        <v>38.125242981180634</v>
      </c>
      <c r="G51" s="137">
        <f t="shared" si="10"/>
        <v>0.09118137019079534</v>
      </c>
      <c r="H51" s="138">
        <f>D51-B51</f>
        <v>197.88901706203154</v>
      </c>
      <c r="I51" s="137">
        <f>H51/B51</f>
        <v>0.7659382431069557</v>
      </c>
    </row>
    <row r="52" spans="1:9" ht="12.75">
      <c r="A52" s="135" t="s">
        <v>95</v>
      </c>
      <c r="B52" s="136">
        <v>115.28014840000002</v>
      </c>
      <c r="C52" s="136">
        <v>180.66307853139426</v>
      </c>
      <c r="D52" s="136">
        <v>178.68582698057105</v>
      </c>
      <c r="E52" s="158">
        <f t="shared" si="8"/>
        <v>0.016276015523798603</v>
      </c>
      <c r="F52" s="138">
        <f t="shared" si="9"/>
        <v>-1.9772515508232118</v>
      </c>
      <c r="G52" s="137">
        <f t="shared" si="10"/>
        <v>-0.010944414137610414</v>
      </c>
      <c r="H52" s="138">
        <f>D52-B52</f>
        <v>63.405678580571035</v>
      </c>
      <c r="I52" s="137">
        <f>H52/B52</f>
        <v>0.5500138528670651</v>
      </c>
    </row>
    <row r="53" spans="1:9" ht="12.75">
      <c r="A53" s="135" t="s">
        <v>96</v>
      </c>
      <c r="B53" s="136">
        <v>4</v>
      </c>
      <c r="C53" s="136">
        <v>98.5129</v>
      </c>
      <c r="D53" s="136">
        <v>100.58192</v>
      </c>
      <c r="E53" s="158">
        <f t="shared" si="8"/>
        <v>0.009161738896680777</v>
      </c>
      <c r="F53" s="138">
        <f t="shared" si="9"/>
        <v>2.0690199999999948</v>
      </c>
      <c r="G53" s="137">
        <f t="shared" si="10"/>
        <v>0.021002528602852975</v>
      </c>
      <c r="H53" s="138">
        <f>D53-B53</f>
        <v>96.58192</v>
      </c>
      <c r="I53" s="137">
        <f>H53/B53</f>
        <v>24.14548</v>
      </c>
    </row>
    <row r="54" spans="1:9" ht="12.75">
      <c r="A54" s="135" t="s">
        <v>84</v>
      </c>
      <c r="B54" s="136">
        <v>5.76</v>
      </c>
      <c r="C54" s="136">
        <v>3.79</v>
      </c>
      <c r="D54" s="136" t="s">
        <v>72</v>
      </c>
      <c r="E54" s="158"/>
      <c r="F54" s="138"/>
      <c r="G54" s="137"/>
      <c r="H54" s="138"/>
      <c r="I54" s="137"/>
    </row>
    <row r="55" spans="1:9" ht="12.75">
      <c r="A55" s="135" t="s">
        <v>97</v>
      </c>
      <c r="B55" s="136" t="s">
        <v>72</v>
      </c>
      <c r="C55" s="136" t="s">
        <v>72</v>
      </c>
      <c r="D55" s="136" t="s">
        <v>70</v>
      </c>
      <c r="E55" s="158"/>
      <c r="F55" s="138"/>
      <c r="G55" s="137"/>
      <c r="H55" s="138"/>
      <c r="I55" s="137"/>
    </row>
    <row r="56" spans="1:9" ht="12.75">
      <c r="A56" s="135" t="s">
        <v>85</v>
      </c>
      <c r="B56" s="136">
        <v>68.1243372165</v>
      </c>
      <c r="C56" s="136">
        <v>53.8846047002</v>
      </c>
      <c r="D56" s="136">
        <v>53.7730430622</v>
      </c>
      <c r="E56" s="158">
        <f aca="true" t="shared" si="13" ref="E56:E65">D56/$D$32</f>
        <v>0.004898043109694547</v>
      </c>
      <c r="F56" s="138">
        <f aca="true" t="shared" si="14" ref="F56:F65">D56-C56</f>
        <v>-0.11156163799999774</v>
      </c>
      <c r="G56" s="137">
        <f aca="true" t="shared" si="15" ref="G56:G65">F56/C56</f>
        <v>-0.002070380558987077</v>
      </c>
      <c r="H56" s="138">
        <f>D56-B56</f>
        <v>-14.351294154299993</v>
      </c>
      <c r="I56" s="137">
        <f>H56/B56</f>
        <v>-0.21066324812366835</v>
      </c>
    </row>
    <row r="57" spans="1:9" ht="12.75">
      <c r="A57" s="135" t="s">
        <v>98</v>
      </c>
      <c r="B57" s="136" t="s">
        <v>70</v>
      </c>
      <c r="C57" s="136">
        <v>1536.9685</v>
      </c>
      <c r="D57" s="136">
        <v>1527.3743079091307</v>
      </c>
      <c r="E57" s="158">
        <f t="shared" si="13"/>
        <v>0.13912445304844015</v>
      </c>
      <c r="F57" s="138">
        <f t="shared" si="14"/>
        <v>-9.594192090869228</v>
      </c>
      <c r="G57" s="137">
        <f t="shared" si="15"/>
        <v>-0.006242282838502694</v>
      </c>
      <c r="H57" s="138"/>
      <c r="I57" s="137"/>
    </row>
    <row r="58" spans="1:9" ht="12.75">
      <c r="A58" s="135" t="s">
        <v>86</v>
      </c>
      <c r="B58" s="136">
        <v>278.8343087193615</v>
      </c>
      <c r="C58" s="136">
        <v>253.81839813611035</v>
      </c>
      <c r="D58" s="136">
        <v>252.50271713409336</v>
      </c>
      <c r="E58" s="158">
        <f t="shared" si="13"/>
        <v>0.022999799219233504</v>
      </c>
      <c r="F58" s="138">
        <f t="shared" si="14"/>
        <v>-1.3156810020169871</v>
      </c>
      <c r="G58" s="137">
        <f t="shared" si="15"/>
        <v>-0.005183552538659755</v>
      </c>
      <c r="H58" s="138">
        <f>D58-B58</f>
        <v>-26.331591585268143</v>
      </c>
      <c r="I58" s="137">
        <f>H58/B58</f>
        <v>-0.09443454683250659</v>
      </c>
    </row>
    <row r="59" spans="1:9" ht="12.75">
      <c r="A59" s="135" t="s">
        <v>99</v>
      </c>
      <c r="B59" s="136">
        <v>155.6288494</v>
      </c>
      <c r="C59" s="136">
        <v>678.907</v>
      </c>
      <c r="D59" s="136">
        <v>639.4909906</v>
      </c>
      <c r="E59" s="158">
        <f t="shared" si="13"/>
        <v>0.05824952916644404</v>
      </c>
      <c r="F59" s="138">
        <f t="shared" si="14"/>
        <v>-39.41600940000001</v>
      </c>
      <c r="G59" s="137">
        <f t="shared" si="15"/>
        <v>-0.05805803946637758</v>
      </c>
      <c r="H59" s="138">
        <f>D59-B59</f>
        <v>483.8621412</v>
      </c>
      <c r="I59" s="137">
        <f>H59/B59</f>
        <v>3.109077417621774</v>
      </c>
    </row>
    <row r="60" spans="1:9" ht="12.75">
      <c r="A60" s="135" t="s">
        <v>100</v>
      </c>
      <c r="B60" s="136">
        <v>161.905</v>
      </c>
      <c r="C60" s="136">
        <v>41.766</v>
      </c>
      <c r="D60" s="136">
        <v>40.882</v>
      </c>
      <c r="E60" s="158">
        <f t="shared" si="13"/>
        <v>0.0037238323704111387</v>
      </c>
      <c r="F60" s="138">
        <f t="shared" si="14"/>
        <v>-0.8840000000000003</v>
      </c>
      <c r="G60" s="137">
        <f t="shared" si="15"/>
        <v>-0.021165541349422983</v>
      </c>
      <c r="H60" s="138">
        <f>D60-B60</f>
        <v>-121.023</v>
      </c>
      <c r="I60" s="137">
        <f>H60/B60</f>
        <v>-0.7474939007442636</v>
      </c>
    </row>
    <row r="61" spans="1:9" ht="12.75">
      <c r="A61" s="135" t="s">
        <v>101</v>
      </c>
      <c r="B61" s="136" t="s">
        <v>72</v>
      </c>
      <c r="C61" s="136">
        <v>29.654</v>
      </c>
      <c r="D61" s="136">
        <v>28.974</v>
      </c>
      <c r="E61" s="158">
        <f t="shared" si="13"/>
        <v>0.0026391644024336466</v>
      </c>
      <c r="F61" s="138">
        <f t="shared" si="14"/>
        <v>-0.6799999999999997</v>
      </c>
      <c r="G61" s="137">
        <f t="shared" si="15"/>
        <v>-0.022931139138058936</v>
      </c>
      <c r="H61" s="138"/>
      <c r="I61" s="137"/>
    </row>
    <row r="62" spans="1:9" ht="12.75">
      <c r="A62" s="135" t="s">
        <v>87</v>
      </c>
      <c r="B62" s="136">
        <v>516.5203959410001</v>
      </c>
      <c r="C62" s="136">
        <v>477.39632884</v>
      </c>
      <c r="D62" s="136">
        <v>476.62203982700004</v>
      </c>
      <c r="E62" s="158">
        <f t="shared" si="13"/>
        <v>0.04341423072156866</v>
      </c>
      <c r="F62" s="138">
        <f t="shared" si="14"/>
        <v>-0.7742890129999864</v>
      </c>
      <c r="G62" s="137">
        <f t="shared" si="15"/>
        <v>-0.0016218998057261776</v>
      </c>
      <c r="H62" s="138">
        <f>D62-B62</f>
        <v>-39.89835611400002</v>
      </c>
      <c r="I62" s="137">
        <f>H62/B62</f>
        <v>-0.0772444930104124</v>
      </c>
    </row>
    <row r="63" spans="1:9" ht="12.75">
      <c r="A63" s="135" t="s">
        <v>88</v>
      </c>
      <c r="B63" s="136">
        <v>215.48156903745817</v>
      </c>
      <c r="C63" s="136">
        <v>218.94822586788837</v>
      </c>
      <c r="D63" s="136">
        <v>207.08871428578217</v>
      </c>
      <c r="E63" s="158">
        <f t="shared" si="13"/>
        <v>0.0188631587937043</v>
      </c>
      <c r="F63" s="138">
        <f t="shared" si="14"/>
        <v>-11.859511582106194</v>
      </c>
      <c r="G63" s="137">
        <f t="shared" si="15"/>
        <v>-0.05416582635048219</v>
      </c>
      <c r="H63" s="138">
        <f>D63-B63</f>
        <v>-8.392854751675998</v>
      </c>
      <c r="I63" s="137">
        <f>H63/B63</f>
        <v>-0.03894929292173953</v>
      </c>
    </row>
    <row r="64" spans="1:9" ht="12.75">
      <c r="A64" s="135" t="s">
        <v>89</v>
      </c>
      <c r="B64" s="136">
        <v>1191.18156302718</v>
      </c>
      <c r="C64" s="136">
        <v>333.2136634681756</v>
      </c>
      <c r="D64" s="136">
        <v>317.49478773887506</v>
      </c>
      <c r="E64" s="158">
        <f t="shared" si="13"/>
        <v>0.02891975363286621</v>
      </c>
      <c r="F64" s="138">
        <f t="shared" si="14"/>
        <v>-15.718875729300521</v>
      </c>
      <c r="G64" s="137">
        <f t="shared" si="15"/>
        <v>-0.04717356294965315</v>
      </c>
      <c r="H64" s="138">
        <f>D64-B64</f>
        <v>-873.6867752883048</v>
      </c>
      <c r="I64" s="137">
        <f>H64/B64</f>
        <v>-0.7334623053331873</v>
      </c>
    </row>
    <row r="65" spans="1:9" ht="12.75">
      <c r="A65" s="142" t="s">
        <v>74</v>
      </c>
      <c r="B65" s="143" t="s">
        <v>72</v>
      </c>
      <c r="C65" s="143">
        <v>8802.385777971203</v>
      </c>
      <c r="D65" s="143">
        <v>8615.288327501105</v>
      </c>
      <c r="E65" s="161">
        <f t="shared" si="13"/>
        <v>0.7847436415628847</v>
      </c>
      <c r="F65" s="145">
        <f t="shared" si="14"/>
        <v>-187.09745047009892</v>
      </c>
      <c r="G65" s="144">
        <f t="shared" si="15"/>
        <v>-0.021255311365508185</v>
      </c>
      <c r="H65" s="143" t="s">
        <v>72</v>
      </c>
      <c r="I65" s="143" t="s">
        <v>72</v>
      </c>
    </row>
    <row r="68" spans="1:9" ht="12.75">
      <c r="A68" s="148" t="s">
        <v>137</v>
      </c>
      <c r="B68" s="147"/>
      <c r="C68" s="147"/>
      <c r="D68" s="147"/>
      <c r="E68" s="155"/>
      <c r="F68" s="147"/>
      <c r="G68" s="146"/>
      <c r="H68" s="147"/>
      <c r="I68" s="146"/>
    </row>
    <row r="69" spans="1:9" ht="18">
      <c r="A69" s="127"/>
      <c r="B69" s="124"/>
      <c r="C69" s="125"/>
      <c r="D69" s="125"/>
      <c r="E69" s="156"/>
      <c r="F69" s="125"/>
      <c r="G69" s="126"/>
      <c r="H69" s="125"/>
      <c r="I69" s="126"/>
    </row>
    <row r="70" spans="1:9" ht="51">
      <c r="A70" s="128" t="s">
        <v>108</v>
      </c>
      <c r="B70" s="250" t="s">
        <v>106</v>
      </c>
      <c r="C70" s="250"/>
      <c r="D70" s="251"/>
      <c r="E70" s="152" t="s">
        <v>105</v>
      </c>
      <c r="F70" s="249" t="s">
        <v>116</v>
      </c>
      <c r="G70" s="249"/>
      <c r="H70" s="249" t="s">
        <v>117</v>
      </c>
      <c r="I70" s="249"/>
    </row>
    <row r="71" spans="1:9" ht="12.75">
      <c r="A71" s="132"/>
      <c r="B71" s="133">
        <v>1990</v>
      </c>
      <c r="C71" s="133">
        <v>2005</v>
      </c>
      <c r="D71" s="133">
        <v>2006</v>
      </c>
      <c r="E71" s="134" t="s">
        <v>20</v>
      </c>
      <c r="F71" s="133" t="s">
        <v>71</v>
      </c>
      <c r="G71" s="134" t="s">
        <v>20</v>
      </c>
      <c r="H71" s="133" t="s">
        <v>71</v>
      </c>
      <c r="I71" s="134" t="s">
        <v>20</v>
      </c>
    </row>
    <row r="72" spans="1:9" ht="12.75">
      <c r="A72" s="135" t="s">
        <v>75</v>
      </c>
      <c r="B72" s="136">
        <v>235.58540036458797</v>
      </c>
      <c r="C72" s="136">
        <v>156.89882645210216</v>
      </c>
      <c r="D72" s="136">
        <v>168.71148703808993</v>
      </c>
      <c r="E72" s="158">
        <f>D72/$D$32</f>
        <v>0.015367479494463052</v>
      </c>
      <c r="F72" s="138">
        <f>D72-C72</f>
        <v>11.812660585987771</v>
      </c>
      <c r="G72" s="137">
        <f>F72/C72</f>
        <v>0.07528839350238176</v>
      </c>
      <c r="H72" s="138">
        <f>D72-B72</f>
        <v>-66.87391332649804</v>
      </c>
      <c r="I72" s="137">
        <f>H72/B72</f>
        <v>-0.2838627233394137</v>
      </c>
    </row>
    <row r="73" spans="1:9" ht="12.75">
      <c r="A73" s="135" t="s">
        <v>76</v>
      </c>
      <c r="B73" s="136">
        <v>301.6033113452</v>
      </c>
      <c r="C73" s="136">
        <v>352.252155279571</v>
      </c>
      <c r="D73" s="136">
        <v>351.35063787571227</v>
      </c>
      <c r="E73" s="158">
        <f aca="true" t="shared" si="16" ref="E73:E98">D73/$D$32</f>
        <v>0.03200359274708134</v>
      </c>
      <c r="F73" s="138">
        <f aca="true" t="shared" si="17" ref="F73:F98">D73-C73</f>
        <v>-0.9015174038587475</v>
      </c>
      <c r="G73" s="137">
        <f aca="true" t="shared" si="18" ref="G73:G98">F73/C73</f>
        <v>-0.0025592956362275273</v>
      </c>
      <c r="H73" s="138">
        <f aca="true" t="shared" si="19" ref="H73:H98">D73-B73</f>
        <v>49.74732653051228</v>
      </c>
      <c r="I73" s="137">
        <f aca="true" t="shared" si="20" ref="I73:I98">H73/B73</f>
        <v>0.16494290566184797</v>
      </c>
    </row>
    <row r="74" spans="1:9" ht="12.75">
      <c r="A74" s="135" t="s">
        <v>90</v>
      </c>
      <c r="B74" s="136">
        <v>8.7305469674</v>
      </c>
      <c r="C74" s="136">
        <v>68.4105785</v>
      </c>
      <c r="D74" s="136">
        <v>61.8610323</v>
      </c>
      <c r="E74" s="158">
        <f t="shared" si="16"/>
        <v>0.005634756483190378</v>
      </c>
      <c r="F74" s="138">
        <f t="shared" si="17"/>
        <v>-6.549546200000002</v>
      </c>
      <c r="G74" s="137">
        <f t="shared" si="18"/>
        <v>-0.09573879279503537</v>
      </c>
      <c r="H74" s="138">
        <f t="shared" si="19"/>
        <v>53.130485332599996</v>
      </c>
      <c r="I74" s="137">
        <f t="shared" si="20"/>
        <v>6.0855849617429545</v>
      </c>
    </row>
    <row r="75" spans="1:9" ht="12.75">
      <c r="A75" s="135" t="s">
        <v>91</v>
      </c>
      <c r="B75" s="136">
        <v>0.86</v>
      </c>
      <c r="C75" s="136">
        <v>0.92</v>
      </c>
      <c r="D75" s="136">
        <v>0.77</v>
      </c>
      <c r="E75" s="158">
        <f t="shared" si="16"/>
        <v>7.013724683764437E-05</v>
      </c>
      <c r="F75" s="138">
        <f t="shared" si="17"/>
        <v>-0.15000000000000002</v>
      </c>
      <c r="G75" s="137">
        <f t="shared" si="18"/>
        <v>-0.1630434782608696</v>
      </c>
      <c r="H75" s="138">
        <f t="shared" si="19"/>
        <v>-0.08999999999999997</v>
      </c>
      <c r="I75" s="137">
        <f t="shared" si="20"/>
        <v>-0.10465116279069764</v>
      </c>
    </row>
    <row r="76" spans="1:9" ht="12.75">
      <c r="A76" s="135" t="s">
        <v>92</v>
      </c>
      <c r="B76" s="136">
        <v>16.93304062</v>
      </c>
      <c r="C76" s="136">
        <v>129.17825349999995</v>
      </c>
      <c r="D76" s="136">
        <v>107.59875545299998</v>
      </c>
      <c r="E76" s="158">
        <f t="shared" si="16"/>
        <v>0.009800883728091419</v>
      </c>
      <c r="F76" s="138">
        <f t="shared" si="17"/>
        <v>-21.579498046999973</v>
      </c>
      <c r="G76" s="137">
        <f t="shared" si="18"/>
        <v>-0.16705209632672408</v>
      </c>
      <c r="H76" s="138">
        <f t="shared" si="19"/>
        <v>90.66571483299998</v>
      </c>
      <c r="I76" s="137">
        <f t="shared" si="20"/>
        <v>5.35436705478121</v>
      </c>
    </row>
    <row r="77" spans="1:9" ht="12.75">
      <c r="A77" s="135" t="s">
        <v>77</v>
      </c>
      <c r="B77" s="136">
        <v>25.2556535385053</v>
      </c>
      <c r="C77" s="136">
        <v>19.8039804118505</v>
      </c>
      <c r="D77" s="136">
        <v>19.5427507666017</v>
      </c>
      <c r="E77" s="158">
        <f t="shared" si="16"/>
        <v>0.0017800970576671519</v>
      </c>
      <c r="F77" s="138">
        <f t="shared" si="17"/>
        <v>-0.2612296452488003</v>
      </c>
      <c r="G77" s="137">
        <f t="shared" si="18"/>
        <v>-0.013190764675392385</v>
      </c>
      <c r="H77" s="138">
        <f t="shared" si="19"/>
        <v>-5.7129027719036</v>
      </c>
      <c r="I77" s="137">
        <f t="shared" si="20"/>
        <v>-0.22620292772046421</v>
      </c>
    </row>
    <row r="78" spans="1:9" ht="12.75">
      <c r="A78" s="135" t="s">
        <v>93</v>
      </c>
      <c r="B78" s="136">
        <v>14.08</v>
      </c>
      <c r="C78" s="136">
        <v>10.98</v>
      </c>
      <c r="D78" s="136">
        <v>6.27</v>
      </c>
      <c r="E78" s="158">
        <f t="shared" si="16"/>
        <v>0.000571117581392247</v>
      </c>
      <c r="F78" s="138">
        <f t="shared" si="17"/>
        <v>-4.710000000000001</v>
      </c>
      <c r="G78" s="137">
        <f t="shared" si="18"/>
        <v>-0.42896174863387987</v>
      </c>
      <c r="H78" s="138">
        <f t="shared" si="19"/>
        <v>-7.8100000000000005</v>
      </c>
      <c r="I78" s="137">
        <f t="shared" si="20"/>
        <v>-0.5546875</v>
      </c>
    </row>
    <row r="79" spans="1:9" ht="12.75">
      <c r="A79" s="135" t="s">
        <v>78</v>
      </c>
      <c r="B79" s="136">
        <v>40.8</v>
      </c>
      <c r="C79" s="136">
        <v>56.77028618844561</v>
      </c>
      <c r="D79" s="136">
        <v>59.887316527053486</v>
      </c>
      <c r="E79" s="158">
        <f t="shared" si="16"/>
        <v>0.00545497597623648</v>
      </c>
      <c r="F79" s="138">
        <f t="shared" si="17"/>
        <v>3.1170303386078757</v>
      </c>
      <c r="G79" s="137">
        <f t="shared" si="18"/>
        <v>0.05490601770547849</v>
      </c>
      <c r="H79" s="138">
        <f t="shared" si="19"/>
        <v>19.08731652705349</v>
      </c>
      <c r="I79" s="137">
        <f t="shared" si="20"/>
        <v>0.4678263854669973</v>
      </c>
    </row>
    <row r="80" spans="1:9" ht="12.75">
      <c r="A80" s="135" t="s">
        <v>79</v>
      </c>
      <c r="B80" s="136">
        <v>828.9751770642788</v>
      </c>
      <c r="C80" s="136">
        <v>728.1478804878243</v>
      </c>
      <c r="D80" s="136">
        <v>752.799269791004</v>
      </c>
      <c r="E80" s="158">
        <f t="shared" si="16"/>
        <v>0.0685704781877014</v>
      </c>
      <c r="F80" s="138">
        <f t="shared" si="17"/>
        <v>24.651389303179712</v>
      </c>
      <c r="G80" s="137">
        <f t="shared" si="18"/>
        <v>0.03385492145725187</v>
      </c>
      <c r="H80" s="138">
        <f t="shared" si="19"/>
        <v>-76.17590727327479</v>
      </c>
      <c r="I80" s="137">
        <f t="shared" si="20"/>
        <v>-0.09189166259844245</v>
      </c>
    </row>
    <row r="81" spans="1:9" ht="12.75">
      <c r="A81" s="135" t="s">
        <v>80</v>
      </c>
      <c r="B81" s="136">
        <v>795.7392770000001</v>
      </c>
      <c r="C81" s="136">
        <v>653.7910024275507</v>
      </c>
      <c r="D81" s="136">
        <v>621.9319010190735</v>
      </c>
      <c r="E81" s="158">
        <f t="shared" si="16"/>
        <v>0.05665011851685735</v>
      </c>
      <c r="F81" s="138">
        <f t="shared" si="17"/>
        <v>-31.85910140847716</v>
      </c>
      <c r="G81" s="137">
        <f t="shared" si="18"/>
        <v>-0.04872979482767905</v>
      </c>
      <c r="H81" s="138">
        <f t="shared" si="19"/>
        <v>-173.80737598092662</v>
      </c>
      <c r="I81" s="137">
        <f t="shared" si="20"/>
        <v>-0.21842251728002438</v>
      </c>
    </row>
    <row r="82" spans="1:9" ht="12.75">
      <c r="A82" s="135" t="s">
        <v>81</v>
      </c>
      <c r="B82" s="136">
        <v>16.086342668728</v>
      </c>
      <c r="C82" s="136">
        <v>8.95</v>
      </c>
      <c r="D82" s="136">
        <v>9.69</v>
      </c>
      <c r="E82" s="158">
        <f t="shared" si="16"/>
        <v>0.0008826362621516543</v>
      </c>
      <c r="F82" s="138">
        <f t="shared" si="17"/>
        <v>0.7400000000000002</v>
      </c>
      <c r="G82" s="137">
        <f t="shared" si="18"/>
        <v>0.08268156424581008</v>
      </c>
      <c r="H82" s="138">
        <f t="shared" si="19"/>
        <v>-6.396342668728002</v>
      </c>
      <c r="I82" s="137">
        <f t="shared" si="20"/>
        <v>-0.39762566298942215</v>
      </c>
    </row>
    <row r="83" spans="1:9" ht="12.75">
      <c r="A83" s="135" t="s">
        <v>94</v>
      </c>
      <c r="B83" s="136" t="s">
        <v>72</v>
      </c>
      <c r="C83" s="136">
        <v>5.7498586750000005</v>
      </c>
      <c r="D83" s="136">
        <v>5.400335</v>
      </c>
      <c r="E83" s="158">
        <f t="shared" si="16"/>
        <v>0.0004919021154558054</v>
      </c>
      <c r="F83" s="138">
        <f t="shared" si="17"/>
        <v>-0.34952367500000037</v>
      </c>
      <c r="G83" s="137">
        <f t="shared" si="18"/>
        <v>-0.06078822015568936</v>
      </c>
      <c r="H83" s="138"/>
      <c r="I83" s="137"/>
    </row>
    <row r="84" spans="1:9" ht="12.75">
      <c r="A84" s="135" t="s">
        <v>82</v>
      </c>
      <c r="B84" s="136">
        <v>6.1358999999999995</v>
      </c>
      <c r="C84" s="136">
        <v>14.9</v>
      </c>
      <c r="D84" s="136">
        <v>15.058</v>
      </c>
      <c r="E84" s="158">
        <f t="shared" si="16"/>
        <v>0.0013715930686769465</v>
      </c>
      <c r="F84" s="138">
        <f t="shared" si="17"/>
        <v>0.15799999999999947</v>
      </c>
      <c r="G84" s="137">
        <f t="shared" si="18"/>
        <v>0.010604026845637549</v>
      </c>
      <c r="H84" s="138">
        <f t="shared" si="19"/>
        <v>8.9221</v>
      </c>
      <c r="I84" s="137">
        <f t="shared" si="20"/>
        <v>1.4540817158037127</v>
      </c>
    </row>
    <row r="85" spans="1:9" ht="12.75">
      <c r="A85" s="135" t="s">
        <v>83</v>
      </c>
      <c r="B85" s="136">
        <v>318.08558230509504</v>
      </c>
      <c r="C85" s="136">
        <v>342.8213562041335</v>
      </c>
      <c r="D85" s="136">
        <v>336.7837722266563</v>
      </c>
      <c r="E85" s="158">
        <f t="shared" si="16"/>
        <v>0.030676735796849337</v>
      </c>
      <c r="F85" s="138">
        <f t="shared" si="17"/>
        <v>-6.0375839774771975</v>
      </c>
      <c r="G85" s="137">
        <f t="shared" si="18"/>
        <v>-0.017611458178475058</v>
      </c>
      <c r="H85" s="138">
        <f t="shared" si="19"/>
        <v>18.698189921561266</v>
      </c>
      <c r="I85" s="137">
        <f t="shared" si="20"/>
        <v>0.05878351915877377</v>
      </c>
    </row>
    <row r="86" spans="1:9" ht="12.75">
      <c r="A86" s="135" t="s">
        <v>95</v>
      </c>
      <c r="B86" s="136">
        <v>26.281595833999997</v>
      </c>
      <c r="C86" s="136">
        <v>14.028168116945366</v>
      </c>
      <c r="D86" s="136">
        <v>15.771905232305707</v>
      </c>
      <c r="E86" s="158">
        <f t="shared" si="16"/>
        <v>0.0014366207926989091</v>
      </c>
      <c r="F86" s="138">
        <f t="shared" si="17"/>
        <v>1.7437371153603411</v>
      </c>
      <c r="G86" s="137">
        <f t="shared" si="18"/>
        <v>0.12430255332155514</v>
      </c>
      <c r="H86" s="138">
        <f t="shared" si="19"/>
        <v>-10.50969060169429</v>
      </c>
      <c r="I86" s="137">
        <f t="shared" si="20"/>
        <v>-0.3998878404521427</v>
      </c>
    </row>
    <row r="87" spans="1:9" ht="12.75">
      <c r="A87" s="135" t="s">
        <v>96</v>
      </c>
      <c r="B87" s="136">
        <v>36</v>
      </c>
      <c r="C87" s="136">
        <v>6.231557431292</v>
      </c>
      <c r="D87" s="136">
        <v>7.168364679705</v>
      </c>
      <c r="E87" s="158">
        <f t="shared" si="16"/>
        <v>0.0006529472246269105</v>
      </c>
      <c r="F87" s="138">
        <f t="shared" si="17"/>
        <v>0.9368072484130003</v>
      </c>
      <c r="G87" s="137">
        <f t="shared" si="18"/>
        <v>0.1503327633167252</v>
      </c>
      <c r="H87" s="138">
        <f t="shared" si="19"/>
        <v>-28.831635320295</v>
      </c>
      <c r="I87" s="137">
        <f t="shared" si="20"/>
        <v>-0.8008787588970834</v>
      </c>
    </row>
    <row r="88" spans="1:9" ht="12.75">
      <c r="A88" s="135" t="s">
        <v>84</v>
      </c>
      <c r="B88" s="136">
        <v>103.07</v>
      </c>
      <c r="C88" s="136">
        <v>0.07</v>
      </c>
      <c r="D88" s="136" t="s">
        <v>122</v>
      </c>
      <c r="E88" s="158"/>
      <c r="F88" s="138"/>
      <c r="G88" s="137"/>
      <c r="H88" s="138"/>
      <c r="I88" s="137"/>
    </row>
    <row r="89" spans="1:9" ht="12.75">
      <c r="A89" s="135" t="s">
        <v>97</v>
      </c>
      <c r="B89" s="136">
        <v>0.00887403696096</v>
      </c>
      <c r="C89" s="136">
        <v>0.0123</v>
      </c>
      <c r="D89" s="136">
        <v>0.01</v>
      </c>
      <c r="E89" s="158">
        <f t="shared" si="16"/>
        <v>9.108733355538229E-07</v>
      </c>
      <c r="F89" s="138">
        <f t="shared" si="17"/>
        <v>-0.0023</v>
      </c>
      <c r="G89" s="137">
        <f t="shared" si="18"/>
        <v>-0.18699186991869918</v>
      </c>
      <c r="H89" s="138">
        <f t="shared" si="19"/>
        <v>0.001125963039040001</v>
      </c>
      <c r="I89" s="137">
        <f t="shared" si="20"/>
        <v>0.12688284306156344</v>
      </c>
    </row>
    <row r="90" spans="1:9" ht="12.75">
      <c r="A90" s="135" t="s">
        <v>85</v>
      </c>
      <c r="B90" s="136">
        <v>152.37468315490156</v>
      </c>
      <c r="C90" s="136">
        <v>107.81127192492603</v>
      </c>
      <c r="D90" s="136">
        <v>108.04805631692031</v>
      </c>
      <c r="E90" s="158">
        <f t="shared" si="16"/>
        <v>0.00984180934575005</v>
      </c>
      <c r="F90" s="138">
        <f t="shared" si="17"/>
        <v>0.23678439199427714</v>
      </c>
      <c r="G90" s="137">
        <f t="shared" si="18"/>
        <v>0.002196286044739005</v>
      </c>
      <c r="H90" s="138">
        <f t="shared" si="19"/>
        <v>-44.32662683798125</v>
      </c>
      <c r="I90" s="137">
        <f t="shared" si="20"/>
        <v>-0.29090545699720693</v>
      </c>
    </row>
    <row r="91" spans="1:9" ht="12.75">
      <c r="A91" s="135" t="s">
        <v>98</v>
      </c>
      <c r="B91" s="136" t="s">
        <v>123</v>
      </c>
      <c r="C91" s="136">
        <v>18.2254</v>
      </c>
      <c r="D91" s="136">
        <v>89.48594522358371</v>
      </c>
      <c r="E91" s="158">
        <f t="shared" si="16"/>
        <v>0.008151036141099239</v>
      </c>
      <c r="F91" s="138">
        <f t="shared" si="17"/>
        <v>71.2605452235837</v>
      </c>
      <c r="G91" s="137">
        <f t="shared" si="18"/>
        <v>3.9099578184063835</v>
      </c>
      <c r="H91" s="138"/>
      <c r="I91" s="137"/>
    </row>
    <row r="92" spans="1:9" ht="12.75">
      <c r="A92" s="135" t="s">
        <v>86</v>
      </c>
      <c r="B92" s="136">
        <v>32.90410903823111</v>
      </c>
      <c r="C92" s="136">
        <v>27.176893248792926</v>
      </c>
      <c r="D92" s="136">
        <v>27.647371067257225</v>
      </c>
      <c r="E92" s="158">
        <f t="shared" si="16"/>
        <v>0.0025183253103326845</v>
      </c>
      <c r="F92" s="138">
        <f t="shared" si="17"/>
        <v>0.4704778184642997</v>
      </c>
      <c r="G92" s="137">
        <f t="shared" si="18"/>
        <v>0.017311685120049408</v>
      </c>
      <c r="H92" s="138">
        <f t="shared" si="19"/>
        <v>-5.256737970973887</v>
      </c>
      <c r="I92" s="137">
        <f t="shared" si="20"/>
        <v>-0.1597593165299237</v>
      </c>
    </row>
    <row r="93" spans="1:9" ht="12.75">
      <c r="A93" s="135" t="s">
        <v>99</v>
      </c>
      <c r="B93" s="136">
        <v>10.0760385</v>
      </c>
      <c r="C93" s="136">
        <v>131.747</v>
      </c>
      <c r="D93" s="136">
        <v>133.351517</v>
      </c>
      <c r="E93" s="158">
        <f t="shared" si="16"/>
        <v>0.012146634109095233</v>
      </c>
      <c r="F93" s="138">
        <f t="shared" si="17"/>
        <v>1.604516999999987</v>
      </c>
      <c r="G93" s="137">
        <f t="shared" si="18"/>
        <v>0.012178774469247778</v>
      </c>
      <c r="H93" s="138">
        <f t="shared" si="19"/>
        <v>123.2754785</v>
      </c>
      <c r="I93" s="137">
        <f t="shared" si="20"/>
        <v>12.234518407209343</v>
      </c>
    </row>
    <row r="94" spans="1:9" ht="12.75">
      <c r="A94" s="135" t="s">
        <v>119</v>
      </c>
      <c r="B94" s="136" t="s">
        <v>70</v>
      </c>
      <c r="C94" s="136">
        <v>118.96189000000001</v>
      </c>
      <c r="D94" s="136">
        <v>132.2843</v>
      </c>
      <c r="E94" s="158">
        <f t="shared" si="16"/>
        <v>0.012049424158240257</v>
      </c>
      <c r="F94" s="138">
        <f t="shared" si="17"/>
        <v>13.32240999999999</v>
      </c>
      <c r="G94" s="137">
        <f t="shared" si="18"/>
        <v>0.11198888988734114</v>
      </c>
      <c r="H94" s="138"/>
      <c r="I94" s="137"/>
    </row>
    <row r="95" spans="1:9" ht="12.75">
      <c r="A95" s="135" t="s">
        <v>101</v>
      </c>
      <c r="B95" s="136" t="s">
        <v>72</v>
      </c>
      <c r="C95" s="136">
        <v>2.4</v>
      </c>
      <c r="D95" s="136">
        <v>3.165</v>
      </c>
      <c r="E95" s="158">
        <f t="shared" si="16"/>
        <v>0.00028829141070278497</v>
      </c>
      <c r="F95" s="138">
        <f t="shared" si="17"/>
        <v>0.7650000000000001</v>
      </c>
      <c r="G95" s="137">
        <f t="shared" si="18"/>
        <v>0.3187500000000001</v>
      </c>
      <c r="H95" s="138"/>
      <c r="I95" s="137"/>
    </row>
    <row r="96" spans="1:9" ht="12.75">
      <c r="A96" s="135" t="s">
        <v>87</v>
      </c>
      <c r="B96" s="136">
        <v>216.13720843200002</v>
      </c>
      <c r="C96" s="136">
        <v>224.36085552500003</v>
      </c>
      <c r="D96" s="136">
        <v>221.326772324</v>
      </c>
      <c r="E96" s="158">
        <f t="shared" si="16"/>
        <v>0.02016006553541234</v>
      </c>
      <c r="F96" s="138">
        <f t="shared" si="17"/>
        <v>-3.034083201000044</v>
      </c>
      <c r="G96" s="137">
        <f t="shared" si="18"/>
        <v>-0.013523228880101872</v>
      </c>
      <c r="H96" s="138">
        <f t="shared" si="19"/>
        <v>5.189563891999967</v>
      </c>
      <c r="I96" s="137">
        <f t="shared" si="20"/>
        <v>0.024010506703813012</v>
      </c>
    </row>
    <row r="97" spans="1:9" ht="12.75">
      <c r="A97" s="135" t="s">
        <v>88</v>
      </c>
      <c r="B97" s="136">
        <v>31.873337331794367</v>
      </c>
      <c r="C97" s="136">
        <v>33.68507402520656</v>
      </c>
      <c r="D97" s="136">
        <v>36.49997968618524</v>
      </c>
      <c r="E97" s="158">
        <f t="shared" si="16"/>
        <v>0.003324685824440233</v>
      </c>
      <c r="F97" s="138">
        <f t="shared" si="17"/>
        <v>2.814905660978681</v>
      </c>
      <c r="G97" s="137">
        <f t="shared" si="18"/>
        <v>0.0835653696017496</v>
      </c>
      <c r="H97" s="138">
        <f t="shared" si="19"/>
        <v>4.626642354390874</v>
      </c>
      <c r="I97" s="137">
        <f t="shared" si="20"/>
        <v>0.1451571357661281</v>
      </c>
    </row>
    <row r="98" spans="1:9" ht="12.75">
      <c r="A98" s="135" t="s">
        <v>89</v>
      </c>
      <c r="B98" s="136">
        <v>675.3315606503129</v>
      </c>
      <c r="C98" s="136">
        <v>508.31409294551304</v>
      </c>
      <c r="D98" s="136">
        <v>510.29915661526604</v>
      </c>
      <c r="E98" s="158">
        <f t="shared" si="16"/>
        <v>0.046481789491645005</v>
      </c>
      <c r="F98" s="138">
        <f t="shared" si="17"/>
        <v>1.9850636697530035</v>
      </c>
      <c r="G98" s="137">
        <f t="shared" si="18"/>
        <v>0.0039051910960213837</v>
      </c>
      <c r="H98" s="138">
        <f t="shared" si="19"/>
        <v>-165.03240403504685</v>
      </c>
      <c r="I98" s="137">
        <f t="shared" si="20"/>
        <v>-0.24437241445687555</v>
      </c>
    </row>
    <row r="99" spans="1:9" ht="12.75">
      <c r="A99" s="142" t="s">
        <v>74</v>
      </c>
      <c r="B99" s="143" t="s">
        <v>72</v>
      </c>
      <c r="C99" s="143">
        <v>3742.5986813441546</v>
      </c>
      <c r="D99" s="143">
        <v>3802.7136261424143</v>
      </c>
      <c r="E99" s="161">
        <f>D99/$D$32</f>
        <v>0.3463790444800314</v>
      </c>
      <c r="F99" s="145">
        <f>D99-C99</f>
        <v>60.114944798259785</v>
      </c>
      <c r="G99" s="144">
        <f>F99/C99</f>
        <v>0.01606235397290032</v>
      </c>
      <c r="H99" s="143" t="s">
        <v>72</v>
      </c>
      <c r="I99" s="143" t="s">
        <v>72</v>
      </c>
    </row>
  </sheetData>
  <mergeCells count="9">
    <mergeCell ref="B70:D70"/>
    <mergeCell ref="F70:G70"/>
    <mergeCell ref="H70:I70"/>
    <mergeCell ref="B3:D3"/>
    <mergeCell ref="F3:G3"/>
    <mergeCell ref="H3:I3"/>
    <mergeCell ref="B36:D36"/>
    <mergeCell ref="F36:G36"/>
    <mergeCell ref="H36:I36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52">
      <selection activeCell="A34" sqref="A34"/>
    </sheetView>
  </sheetViews>
  <sheetFormatPr defaultColWidth="11.421875" defaultRowHeight="12.75"/>
  <sheetData>
    <row r="1" spans="1:9" ht="12.75">
      <c r="A1" s="148" t="s">
        <v>138</v>
      </c>
      <c r="B1" s="147"/>
      <c r="C1" s="147"/>
      <c r="D1" s="147"/>
      <c r="E1" s="162"/>
      <c r="F1" s="147"/>
      <c r="G1" s="146"/>
      <c r="H1" s="147"/>
      <c r="I1" s="146"/>
    </row>
    <row r="2" spans="1:9" ht="18">
      <c r="A2" s="127"/>
      <c r="B2" s="124"/>
      <c r="C2" s="125"/>
      <c r="D2" s="164"/>
      <c r="E2" s="165"/>
      <c r="F2" s="125"/>
      <c r="G2" s="126"/>
      <c r="H2" s="125"/>
      <c r="I2" s="126"/>
    </row>
    <row r="3" spans="1:9" ht="51">
      <c r="A3" s="128" t="s">
        <v>107</v>
      </c>
      <c r="B3" s="250" t="s">
        <v>111</v>
      </c>
      <c r="C3" s="250"/>
      <c r="D3" s="251"/>
      <c r="E3" s="131" t="s">
        <v>105</v>
      </c>
      <c r="F3" s="249" t="s">
        <v>116</v>
      </c>
      <c r="G3" s="249"/>
      <c r="H3" s="249" t="s">
        <v>117</v>
      </c>
      <c r="I3" s="249"/>
    </row>
    <row r="4" spans="1:9" ht="12.75">
      <c r="A4" s="132"/>
      <c r="B4" s="133">
        <v>1990</v>
      </c>
      <c r="C4" s="133">
        <v>2005</v>
      </c>
      <c r="D4" s="133">
        <v>2006</v>
      </c>
      <c r="E4" s="134" t="s">
        <v>20</v>
      </c>
      <c r="F4" s="133" t="s">
        <v>71</v>
      </c>
      <c r="G4" s="134" t="s">
        <v>20</v>
      </c>
      <c r="H4" s="133" t="s">
        <v>71</v>
      </c>
      <c r="I4" s="134" t="s">
        <v>20</v>
      </c>
    </row>
    <row r="5" spans="1:9" ht="12.75">
      <c r="A5" s="135" t="s">
        <v>75</v>
      </c>
      <c r="B5" s="136">
        <v>68.17080267077479</v>
      </c>
      <c r="C5" s="136">
        <v>23.972282966752097</v>
      </c>
      <c r="D5" s="136">
        <v>21.250627710928363</v>
      </c>
      <c r="E5" s="166">
        <f aca="true" t="shared" si="0" ref="E5:E20">D5/$D$32</f>
        <v>0.012666030068904828</v>
      </c>
      <c r="F5" s="138">
        <f aca="true" t="shared" si="1" ref="F5:F20">D5-C5</f>
        <v>-2.721655255823734</v>
      </c>
      <c r="G5" s="137">
        <f aca="true" t="shared" si="2" ref="G5:G20">F5/C5</f>
        <v>-0.11353341939098925</v>
      </c>
      <c r="H5" s="138">
        <f aca="true" t="shared" si="3" ref="H5:H15">D5-B5</f>
        <v>-46.92017495984643</v>
      </c>
      <c r="I5" s="137">
        <f aca="true" t="shared" si="4" ref="I5:I15">H5/B5</f>
        <v>-0.6882737641574136</v>
      </c>
    </row>
    <row r="6" spans="1:9" ht="12.75">
      <c r="A6" s="135" t="s">
        <v>76</v>
      </c>
      <c r="B6" s="136">
        <v>126.16720207457044</v>
      </c>
      <c r="C6" s="136">
        <v>37.00998869736421</v>
      </c>
      <c r="D6" s="136">
        <v>37.00998869736421</v>
      </c>
      <c r="E6" s="166">
        <f t="shared" si="0"/>
        <v>0.02205909566848103</v>
      </c>
      <c r="F6" s="138">
        <f t="shared" si="1"/>
        <v>0</v>
      </c>
      <c r="G6" s="137">
        <f t="shared" si="2"/>
        <v>0</v>
      </c>
      <c r="H6" s="138">
        <f t="shared" si="3"/>
        <v>-89.15721337720623</v>
      </c>
      <c r="I6" s="137">
        <f t="shared" si="4"/>
        <v>-0.706659194395944</v>
      </c>
    </row>
    <row r="7" spans="1:9" ht="12.75">
      <c r="A7" s="135" t="s">
        <v>90</v>
      </c>
      <c r="B7" s="136">
        <v>59.74121542166</v>
      </c>
      <c r="C7" s="136">
        <v>36.086708939999994</v>
      </c>
      <c r="D7" s="136">
        <v>39.34017007999999</v>
      </c>
      <c r="E7" s="166">
        <f t="shared" si="0"/>
        <v>0.023447955699344457</v>
      </c>
      <c r="F7" s="138">
        <f t="shared" si="1"/>
        <v>3.253461139999999</v>
      </c>
      <c r="G7" s="137">
        <f t="shared" si="2"/>
        <v>0.09015677061073665</v>
      </c>
      <c r="H7" s="138">
        <f t="shared" si="3"/>
        <v>-20.40104534166001</v>
      </c>
      <c r="I7" s="137">
        <f t="shared" si="4"/>
        <v>-0.3414902960655757</v>
      </c>
    </row>
    <row r="8" spans="1:9" ht="12.75">
      <c r="A8" s="135" t="s">
        <v>91</v>
      </c>
      <c r="B8" s="136">
        <v>9.26</v>
      </c>
      <c r="C8" s="136">
        <v>4.98</v>
      </c>
      <c r="D8" s="136">
        <v>4.3</v>
      </c>
      <c r="E8" s="166">
        <f t="shared" si="0"/>
        <v>0.0025629327301368186</v>
      </c>
      <c r="F8" s="138">
        <f t="shared" si="1"/>
        <v>-0.6800000000000006</v>
      </c>
      <c r="G8" s="137">
        <f t="shared" si="2"/>
        <v>-0.13654618473895594</v>
      </c>
      <c r="H8" s="138">
        <f t="shared" si="3"/>
        <v>-4.96</v>
      </c>
      <c r="I8" s="137">
        <f t="shared" si="4"/>
        <v>-0.5356371490280778</v>
      </c>
    </row>
    <row r="9" spans="1:9" ht="12.75">
      <c r="A9" s="135" t="s">
        <v>92</v>
      </c>
      <c r="B9" s="136">
        <v>45.45729828</v>
      </c>
      <c r="C9" s="136">
        <v>47.1765070345298</v>
      </c>
      <c r="D9" s="136">
        <v>42.066605962114004</v>
      </c>
      <c r="E9" s="166">
        <f t="shared" si="0"/>
        <v>0.025072995643272235</v>
      </c>
      <c r="F9" s="138">
        <f t="shared" si="1"/>
        <v>-5.109901072415795</v>
      </c>
      <c r="G9" s="137">
        <f t="shared" si="2"/>
        <v>-0.10831452758203816</v>
      </c>
      <c r="H9" s="138">
        <f t="shared" si="3"/>
        <v>-3.390692317886</v>
      </c>
      <c r="I9" s="137">
        <f t="shared" si="4"/>
        <v>-0.0745907136187593</v>
      </c>
    </row>
    <row r="10" spans="1:9" ht="12.75">
      <c r="A10" s="135" t="s">
        <v>77</v>
      </c>
      <c r="B10" s="136">
        <v>81.81067528531491</v>
      </c>
      <c r="C10" s="136">
        <v>25.946806147267928</v>
      </c>
      <c r="D10" s="136">
        <v>23.17055316261838</v>
      </c>
      <c r="E10" s="166">
        <f t="shared" si="0"/>
        <v>0.013810364901360422</v>
      </c>
      <c r="F10" s="138">
        <f t="shared" si="1"/>
        <v>-2.776252984649549</v>
      </c>
      <c r="G10" s="137">
        <f t="shared" si="2"/>
        <v>-0.10699786975291657</v>
      </c>
      <c r="H10" s="138">
        <f t="shared" si="3"/>
        <v>-58.64012212269654</v>
      </c>
      <c r="I10" s="137">
        <f t="shared" si="4"/>
        <v>-0.716778365637357</v>
      </c>
    </row>
    <row r="11" spans="1:9" ht="12.75">
      <c r="A11" s="135" t="s">
        <v>93</v>
      </c>
      <c r="B11" s="136">
        <v>23.02</v>
      </c>
      <c r="C11" s="136">
        <v>4.69</v>
      </c>
      <c r="D11" s="136">
        <v>4.93</v>
      </c>
      <c r="E11" s="166">
        <f t="shared" si="0"/>
        <v>0.002938432176645236</v>
      </c>
      <c r="F11" s="138">
        <f t="shared" si="1"/>
        <v>0.23999999999999932</v>
      </c>
      <c r="G11" s="137">
        <f t="shared" si="2"/>
        <v>0.05117270788912565</v>
      </c>
      <c r="H11" s="138">
        <f t="shared" si="3"/>
        <v>-18.09</v>
      </c>
      <c r="I11" s="137">
        <f t="shared" si="4"/>
        <v>-0.7858384013900955</v>
      </c>
    </row>
    <row r="12" spans="1:9" ht="12.75">
      <c r="A12" s="135" t="s">
        <v>78</v>
      </c>
      <c r="B12" s="136">
        <v>82.1</v>
      </c>
      <c r="C12" s="136">
        <v>33.368136958632</v>
      </c>
      <c r="D12" s="136">
        <v>29.477779353180992</v>
      </c>
      <c r="E12" s="166">
        <f t="shared" si="0"/>
        <v>0.017569666399074164</v>
      </c>
      <c r="F12" s="138">
        <f t="shared" si="1"/>
        <v>-3.8903576054510083</v>
      </c>
      <c r="G12" s="137">
        <f t="shared" si="2"/>
        <v>-0.1165889965710121</v>
      </c>
      <c r="H12" s="138">
        <f t="shared" si="3"/>
        <v>-52.622220646819</v>
      </c>
      <c r="I12" s="137">
        <f t="shared" si="4"/>
        <v>-0.6409527484387212</v>
      </c>
    </row>
    <row r="13" spans="1:9" ht="12.75">
      <c r="A13" s="135" t="s">
        <v>79</v>
      </c>
      <c r="B13" s="136">
        <v>1052.5600215009135</v>
      </c>
      <c r="C13" s="136">
        <v>259.19103777994974</v>
      </c>
      <c r="D13" s="136">
        <v>218.81298156784038</v>
      </c>
      <c r="E13" s="166">
        <f t="shared" si="0"/>
        <v>0.13041929121838197</v>
      </c>
      <c r="F13" s="138">
        <f t="shared" si="1"/>
        <v>-40.37805621210936</v>
      </c>
      <c r="G13" s="137">
        <f t="shared" si="2"/>
        <v>-0.1557849243475381</v>
      </c>
      <c r="H13" s="138">
        <f t="shared" si="3"/>
        <v>-833.7470399330732</v>
      </c>
      <c r="I13" s="137">
        <f t="shared" si="4"/>
        <v>-0.7921135354772256</v>
      </c>
    </row>
    <row r="14" spans="1:9" ht="12.75">
      <c r="A14" s="135" t="s">
        <v>80</v>
      </c>
      <c r="B14" s="136">
        <v>1408.9664010633428</v>
      </c>
      <c r="C14" s="136">
        <v>147.87856025057187</v>
      </c>
      <c r="D14" s="136">
        <v>133.4878022128901</v>
      </c>
      <c r="E14" s="166">
        <f t="shared" si="0"/>
        <v>0.07956285055010374</v>
      </c>
      <c r="F14" s="138">
        <f t="shared" si="1"/>
        <v>-14.390758037681763</v>
      </c>
      <c r="G14" s="137">
        <f t="shared" si="2"/>
        <v>-0.09731470209946214</v>
      </c>
      <c r="H14" s="138">
        <f t="shared" si="3"/>
        <v>-1275.4785988504527</v>
      </c>
      <c r="I14" s="137">
        <f t="shared" si="4"/>
        <v>-0.9052583495872242</v>
      </c>
    </row>
    <row r="15" spans="1:9" ht="12.75">
      <c r="A15" s="135" t="s">
        <v>81</v>
      </c>
      <c r="B15" s="136">
        <v>158.52399999999997</v>
      </c>
      <c r="C15" s="136">
        <v>129.89</v>
      </c>
      <c r="D15" s="136">
        <v>124.19</v>
      </c>
      <c r="E15" s="166">
        <f t="shared" si="0"/>
        <v>0.07402107343155616</v>
      </c>
      <c r="F15" s="138">
        <f t="shared" si="1"/>
        <v>-5.699999999999989</v>
      </c>
      <c r="G15" s="137">
        <f t="shared" si="2"/>
        <v>-0.043883285857263754</v>
      </c>
      <c r="H15" s="138">
        <f t="shared" si="3"/>
        <v>-34.333999999999975</v>
      </c>
      <c r="I15" s="137">
        <f t="shared" si="4"/>
        <v>-0.21658550124902212</v>
      </c>
    </row>
    <row r="16" spans="1:9" ht="12.75">
      <c r="A16" s="135" t="s">
        <v>94</v>
      </c>
      <c r="B16" s="136" t="s">
        <v>72</v>
      </c>
      <c r="C16" s="136">
        <v>57.040200000000006</v>
      </c>
      <c r="D16" s="136">
        <v>57.70100000000001</v>
      </c>
      <c r="E16" s="166">
        <f t="shared" si="0"/>
        <v>0.03439157708409874</v>
      </c>
      <c r="F16" s="138">
        <f t="shared" si="1"/>
        <v>0.6608000000000018</v>
      </c>
      <c r="G16" s="137">
        <f t="shared" si="2"/>
        <v>0.011584812114964566</v>
      </c>
      <c r="H16" s="138"/>
      <c r="I16" s="137"/>
    </row>
    <row r="17" spans="1:9" ht="12.75">
      <c r="A17" s="135" t="s">
        <v>82</v>
      </c>
      <c r="B17" s="136">
        <v>62.534</v>
      </c>
      <c r="C17" s="136">
        <v>17.874000000000002</v>
      </c>
      <c r="D17" s="136">
        <v>16.059</v>
      </c>
      <c r="E17" s="166">
        <f t="shared" si="0"/>
        <v>0.009571659700759808</v>
      </c>
      <c r="F17" s="138">
        <f t="shared" si="1"/>
        <v>-1.8150000000000013</v>
      </c>
      <c r="G17" s="137">
        <f t="shared" si="2"/>
        <v>-0.10154414232964087</v>
      </c>
      <c r="H17" s="138">
        <f>D17-B17</f>
        <v>-46.474999999999994</v>
      </c>
      <c r="I17" s="137">
        <f>H17/B17</f>
        <v>-0.743195701538363</v>
      </c>
    </row>
    <row r="18" spans="1:9" ht="12.75">
      <c r="A18" s="135" t="s">
        <v>83</v>
      </c>
      <c r="B18" s="136">
        <v>962.5348922351599</v>
      </c>
      <c r="C18" s="136">
        <v>366.8281129890289</v>
      </c>
      <c r="D18" s="136">
        <v>321.22571850131453</v>
      </c>
      <c r="E18" s="166">
        <f t="shared" si="0"/>
        <v>0.19146044365319423</v>
      </c>
      <c r="F18" s="138">
        <f t="shared" si="1"/>
        <v>-45.60239448771438</v>
      </c>
      <c r="G18" s="137">
        <f t="shared" si="2"/>
        <v>-0.12431542968757756</v>
      </c>
      <c r="H18" s="138">
        <f>D18-B18</f>
        <v>-641.3091737338453</v>
      </c>
      <c r="I18" s="137">
        <f>H18/B18</f>
        <v>-0.666271091996076</v>
      </c>
    </row>
    <row r="19" spans="1:9" ht="12.75">
      <c r="A19" s="135" t="s">
        <v>95</v>
      </c>
      <c r="B19" s="136">
        <v>10.182127382876994</v>
      </c>
      <c r="C19" s="136">
        <v>7.530179850769581</v>
      </c>
      <c r="D19" s="136">
        <v>8.07848899678043</v>
      </c>
      <c r="E19" s="166">
        <f t="shared" si="0"/>
        <v>0.004815028804627608</v>
      </c>
      <c r="F19" s="138">
        <f t="shared" si="1"/>
        <v>0.5483091460108493</v>
      </c>
      <c r="G19" s="137">
        <f t="shared" si="2"/>
        <v>0.07281488050445599</v>
      </c>
      <c r="H19" s="138">
        <f>D19-B19</f>
        <v>-2.103638386096563</v>
      </c>
      <c r="I19" s="137">
        <f>H19/B19</f>
        <v>-0.20660106743844064</v>
      </c>
    </row>
    <row r="20" spans="1:9" ht="12.75">
      <c r="A20" s="135" t="s">
        <v>96</v>
      </c>
      <c r="B20" s="136">
        <v>45</v>
      </c>
      <c r="C20" s="136">
        <v>17.88906561584</v>
      </c>
      <c r="D20" s="136">
        <v>18.7362552835489</v>
      </c>
      <c r="E20" s="166">
        <f t="shared" si="0"/>
        <v>0.011167386489861948</v>
      </c>
      <c r="F20" s="138">
        <f t="shared" si="1"/>
        <v>0.8471896677088999</v>
      </c>
      <c r="G20" s="137">
        <f t="shared" si="2"/>
        <v>0.04735796077346543</v>
      </c>
      <c r="H20" s="138">
        <f>D20-B20</f>
        <v>-26.2637447164511</v>
      </c>
      <c r="I20" s="137">
        <f>H20/B20</f>
        <v>-0.5836387714766911</v>
      </c>
    </row>
    <row r="21" spans="1:9" ht="12.75">
      <c r="A21" s="135" t="s">
        <v>84</v>
      </c>
      <c r="B21" s="136" t="s">
        <v>72</v>
      </c>
      <c r="C21" s="136" t="s">
        <v>72</v>
      </c>
      <c r="D21" s="136" t="s">
        <v>72</v>
      </c>
      <c r="E21" s="166"/>
      <c r="F21" s="138"/>
      <c r="G21" s="137"/>
      <c r="H21" s="138"/>
      <c r="I21" s="137"/>
    </row>
    <row r="22" spans="1:9" ht="12.75">
      <c r="A22" s="135" t="s">
        <v>97</v>
      </c>
      <c r="B22" s="136">
        <v>4.42</v>
      </c>
      <c r="C22" s="136">
        <v>0.8821</v>
      </c>
      <c r="D22" s="136">
        <v>0.7808</v>
      </c>
      <c r="E22" s="166">
        <f aca="true" t="shared" si="5" ref="E22:E32">D22/$D$32</f>
        <v>0.0004653809013234484</v>
      </c>
      <c r="F22" s="138">
        <f aca="true" t="shared" si="6" ref="F22:F32">D22-C22</f>
        <v>-0.10129999999999995</v>
      </c>
      <c r="G22" s="137">
        <f aca="true" t="shared" si="7" ref="G22:G32">F22/C22</f>
        <v>-0.11483958734837314</v>
      </c>
      <c r="H22" s="138">
        <f>D22-B22</f>
        <v>-3.6391999999999998</v>
      </c>
      <c r="I22" s="137">
        <f>H22/B22</f>
        <v>-0.8233484162895928</v>
      </c>
    </row>
    <row r="23" spans="1:9" ht="12.75">
      <c r="A23" s="135" t="s">
        <v>85</v>
      </c>
      <c r="B23" s="136">
        <v>156.90313857923718</v>
      </c>
      <c r="C23" s="136">
        <v>38.156403884680564</v>
      </c>
      <c r="D23" s="136">
        <v>34.05163708706188</v>
      </c>
      <c r="E23" s="166">
        <f t="shared" si="5"/>
        <v>0.02029582679190038</v>
      </c>
      <c r="F23" s="138">
        <f t="shared" si="6"/>
        <v>-4.104766797618687</v>
      </c>
      <c r="G23" s="137">
        <f t="shared" si="7"/>
        <v>-0.10757740194868606</v>
      </c>
      <c r="H23" s="138">
        <f>D23-B23</f>
        <v>-122.8515014921753</v>
      </c>
      <c r="I23" s="137">
        <f>H23/B23</f>
        <v>-0.7829766989022622</v>
      </c>
    </row>
    <row r="24" spans="1:9" ht="12.75">
      <c r="A24" s="139" t="s">
        <v>98</v>
      </c>
      <c r="B24" s="136" t="s">
        <v>72</v>
      </c>
      <c r="C24" s="136">
        <v>98.99</v>
      </c>
      <c r="D24" s="136">
        <v>102.38147999999998</v>
      </c>
      <c r="E24" s="167">
        <f t="shared" si="5"/>
        <v>0.06102252233763908</v>
      </c>
      <c r="F24" s="141">
        <f t="shared" si="6"/>
        <v>3.391479999999987</v>
      </c>
      <c r="G24" s="140">
        <f t="shared" si="7"/>
        <v>0.03426083442771984</v>
      </c>
      <c r="H24" s="141"/>
      <c r="I24" s="140"/>
    </row>
    <row r="25" spans="1:9" ht="12.75">
      <c r="A25" s="135" t="s">
        <v>86</v>
      </c>
      <c r="B25" s="136">
        <v>114.1375819642082</v>
      </c>
      <c r="C25" s="136">
        <v>52.635790718635825</v>
      </c>
      <c r="D25" s="136">
        <v>48.27358088684133</v>
      </c>
      <c r="E25" s="166">
        <f t="shared" si="5"/>
        <v>0.028772544292044833</v>
      </c>
      <c r="F25" s="138">
        <f t="shared" si="6"/>
        <v>-4.362209831794495</v>
      </c>
      <c r="G25" s="137">
        <f t="shared" si="7"/>
        <v>-0.08287535481536984</v>
      </c>
      <c r="H25" s="138">
        <f>D25-B25</f>
        <v>-65.86400107736686</v>
      </c>
      <c r="I25" s="137">
        <f>H25/B25</f>
        <v>-0.577057967620348</v>
      </c>
    </row>
    <row r="26" spans="1:9" ht="12.75">
      <c r="A26" s="135" t="s">
        <v>99</v>
      </c>
      <c r="B26" s="136">
        <v>76.4281271637</v>
      </c>
      <c r="C26" s="136">
        <v>65.052</v>
      </c>
      <c r="D26" s="136">
        <v>61.376999999999995</v>
      </c>
      <c r="E26" s="166">
        <f t="shared" si="5"/>
        <v>0.03658258655293198</v>
      </c>
      <c r="F26" s="138">
        <f t="shared" si="6"/>
        <v>-3.6750000000000114</v>
      </c>
      <c r="G26" s="137">
        <f t="shared" si="7"/>
        <v>-0.05649326692492177</v>
      </c>
      <c r="H26" s="138">
        <f>D26-B26</f>
        <v>-15.051127163700002</v>
      </c>
      <c r="I26" s="137">
        <f>H26/B26</f>
        <v>-0.19693178051402818</v>
      </c>
    </row>
    <row r="27" spans="1:9" ht="12.75">
      <c r="A27" s="135" t="s">
        <v>100</v>
      </c>
      <c r="B27" s="136">
        <v>32.6106</v>
      </c>
      <c r="C27" s="136">
        <v>18.246999999999996</v>
      </c>
      <c r="D27" s="136">
        <v>14.994</v>
      </c>
      <c r="E27" s="166">
        <f t="shared" si="5"/>
        <v>0.008936886826900338</v>
      </c>
      <c r="F27" s="138">
        <f t="shared" si="6"/>
        <v>-3.2529999999999966</v>
      </c>
      <c r="G27" s="137">
        <f t="shared" si="7"/>
        <v>-0.1782758809667341</v>
      </c>
      <c r="H27" s="138">
        <f>D27-B27</f>
        <v>-17.6166</v>
      </c>
      <c r="I27" s="137">
        <f>H27/B27</f>
        <v>-0.5402108516862615</v>
      </c>
    </row>
    <row r="28" spans="1:9" ht="12.75">
      <c r="A28" s="135" t="s">
        <v>101</v>
      </c>
      <c r="B28" s="136" t="s">
        <v>72</v>
      </c>
      <c r="C28" s="136">
        <v>10.199</v>
      </c>
      <c r="D28" s="136">
        <v>9.175</v>
      </c>
      <c r="E28" s="166">
        <f t="shared" si="5"/>
        <v>0.005468583209071003</v>
      </c>
      <c r="F28" s="138">
        <f t="shared" si="6"/>
        <v>-1.0239999999999991</v>
      </c>
      <c r="G28" s="137">
        <f t="shared" si="7"/>
        <v>-0.10040200019609757</v>
      </c>
      <c r="H28" s="138"/>
      <c r="I28" s="137"/>
    </row>
    <row r="29" spans="1:9" ht="12.75">
      <c r="A29" s="135" t="s">
        <v>87</v>
      </c>
      <c r="B29" s="136">
        <v>418.9838769480001</v>
      </c>
      <c r="C29" s="136">
        <v>187.48290901600004</v>
      </c>
      <c r="D29" s="136">
        <v>169.101608778</v>
      </c>
      <c r="E29" s="166">
        <f t="shared" si="5"/>
        <v>0.10078977857114599</v>
      </c>
      <c r="F29" s="138">
        <f t="shared" si="6"/>
        <v>-18.381300238000023</v>
      </c>
      <c r="G29" s="137">
        <f t="shared" si="7"/>
        <v>-0.09804253803439406</v>
      </c>
      <c r="H29" s="138">
        <f>D29-B29</f>
        <v>-249.8822681700001</v>
      </c>
      <c r="I29" s="137">
        <f>H29/B29</f>
        <v>-0.5964006777306442</v>
      </c>
    </row>
    <row r="30" spans="1:9" ht="12.75">
      <c r="A30" s="135" t="s">
        <v>88</v>
      </c>
      <c r="B30" s="136">
        <v>154.75188475555325</v>
      </c>
      <c r="C30" s="136">
        <v>39.732208871816844</v>
      </c>
      <c r="D30" s="136">
        <v>35.70650818325262</v>
      </c>
      <c r="E30" s="166">
        <f t="shared" si="5"/>
        <v>0.02128218104692007</v>
      </c>
      <c r="F30" s="138">
        <f t="shared" si="6"/>
        <v>-4.025700688564221</v>
      </c>
      <c r="G30" s="137">
        <f t="shared" si="7"/>
        <v>-0.10132083775034623</v>
      </c>
      <c r="H30" s="138">
        <f>D30-B30</f>
        <v>-119.04537657230063</v>
      </c>
      <c r="I30" s="137">
        <f>H30/B30</f>
        <v>-0.7692660852586398</v>
      </c>
    </row>
    <row r="31" spans="1:9" ht="12.75">
      <c r="A31" s="135" t="s">
        <v>89</v>
      </c>
      <c r="B31" s="136">
        <v>866.8655943808261</v>
      </c>
      <c r="C31" s="136">
        <v>118.67526767315628</v>
      </c>
      <c r="D31" s="136">
        <v>102.08686927276756</v>
      </c>
      <c r="E31" s="166">
        <f t="shared" si="5"/>
        <v>0.060846925250319685</v>
      </c>
      <c r="F31" s="138">
        <f t="shared" si="6"/>
        <v>-16.588398400388726</v>
      </c>
      <c r="G31" s="137">
        <f t="shared" si="7"/>
        <v>-0.13977974287005493</v>
      </c>
      <c r="H31" s="138">
        <f>D31-B31</f>
        <v>-764.7787251080586</v>
      </c>
      <c r="I31" s="137">
        <f>H31/B31</f>
        <v>-0.8822344894819769</v>
      </c>
    </row>
    <row r="32" spans="1:9" ht="12.75">
      <c r="A32" s="142" t="s">
        <v>74</v>
      </c>
      <c r="B32" s="143" t="s">
        <v>72</v>
      </c>
      <c r="C32" s="143">
        <v>1847.4042673949957</v>
      </c>
      <c r="D32" s="143">
        <v>1677.7654557365033</v>
      </c>
      <c r="E32" s="168">
        <f t="shared" si="5"/>
        <v>1</v>
      </c>
      <c r="F32" s="145">
        <f t="shared" si="6"/>
        <v>-169.6388116584924</v>
      </c>
      <c r="G32" s="144">
        <f t="shared" si="7"/>
        <v>-0.09182549518395246</v>
      </c>
      <c r="H32" s="143" t="s">
        <v>72</v>
      </c>
      <c r="I32" s="143" t="s">
        <v>72</v>
      </c>
    </row>
    <row r="34" spans="1:9" ht="18">
      <c r="A34" s="148" t="s">
        <v>139</v>
      </c>
      <c r="B34" s="124"/>
      <c r="C34" s="164"/>
      <c r="D34" s="125"/>
      <c r="E34" s="165"/>
      <c r="F34" s="125"/>
      <c r="G34" s="126"/>
      <c r="H34" s="125"/>
      <c r="I34" s="126"/>
    </row>
    <row r="35" spans="1:9" ht="18">
      <c r="A35" s="169"/>
      <c r="B35" s="124"/>
      <c r="C35" s="164"/>
      <c r="D35" s="125"/>
      <c r="E35" s="165"/>
      <c r="F35" s="125"/>
      <c r="G35" s="126"/>
      <c r="H35" s="125"/>
      <c r="I35" s="126"/>
    </row>
    <row r="36" spans="1:9" ht="51">
      <c r="A36" s="128" t="s">
        <v>112</v>
      </c>
      <c r="B36" s="250" t="s">
        <v>111</v>
      </c>
      <c r="C36" s="250"/>
      <c r="D36" s="251"/>
      <c r="E36" s="131" t="s">
        <v>105</v>
      </c>
      <c r="F36" s="249" t="s">
        <v>116</v>
      </c>
      <c r="G36" s="249"/>
      <c r="H36" s="249" t="s">
        <v>117</v>
      </c>
      <c r="I36" s="249"/>
    </row>
    <row r="37" spans="1:9" ht="12.75">
      <c r="A37" s="132"/>
      <c r="B37" s="133">
        <v>1990</v>
      </c>
      <c r="C37" s="133">
        <v>2005</v>
      </c>
      <c r="D37" s="133">
        <v>2006</v>
      </c>
      <c r="E37" s="134" t="s">
        <v>20</v>
      </c>
      <c r="F37" s="133" t="s">
        <v>71</v>
      </c>
      <c r="G37" s="134" t="s">
        <v>20</v>
      </c>
      <c r="H37" s="133" t="s">
        <v>71</v>
      </c>
      <c r="I37" s="134" t="s">
        <v>20</v>
      </c>
    </row>
    <row r="38" spans="1:9" ht="12.75">
      <c r="A38" s="135" t="s">
        <v>75</v>
      </c>
      <c r="B38" s="136">
        <v>37.991</v>
      </c>
      <c r="C38" s="136">
        <v>37.90854660099718</v>
      </c>
      <c r="D38" s="136">
        <v>44.512048407737254</v>
      </c>
      <c r="E38" s="166">
        <f aca="true" t="shared" si="8" ref="E38:E48">D38/$D$32</f>
        <v>0.026530554825494015</v>
      </c>
      <c r="F38" s="138">
        <f aca="true" t="shared" si="9" ref="F38:F48">D38-C38</f>
        <v>6.603501806740077</v>
      </c>
      <c r="G38" s="137">
        <f aca="true" t="shared" si="10" ref="G38:G48">F38/C38</f>
        <v>0.17419559436674298</v>
      </c>
      <c r="H38" s="138">
        <f aca="true" t="shared" si="11" ref="H38:H44">D38-B38</f>
        <v>6.521048407737254</v>
      </c>
      <c r="I38" s="137">
        <f aca="true" t="shared" si="12" ref="I38:I44">H38/B38</f>
        <v>0.17164719032763692</v>
      </c>
    </row>
    <row r="39" spans="1:9" ht="12.75">
      <c r="A39" s="135" t="s">
        <v>76</v>
      </c>
      <c r="B39" s="136">
        <v>36.97722897</v>
      </c>
      <c r="C39" s="136">
        <v>31.142874934</v>
      </c>
      <c r="D39" s="136">
        <v>31.860294934000002</v>
      </c>
      <c r="E39" s="166">
        <f t="shared" si="8"/>
        <v>0.018989719227479274</v>
      </c>
      <c r="F39" s="138">
        <f t="shared" si="9"/>
        <v>0.7174200000000006</v>
      </c>
      <c r="G39" s="137">
        <f t="shared" si="10"/>
        <v>0.02303640885821889</v>
      </c>
      <c r="H39" s="138">
        <f t="shared" si="11"/>
        <v>-5.116934035999996</v>
      </c>
      <c r="I39" s="137">
        <f t="shared" si="12"/>
        <v>-0.1383806785562925</v>
      </c>
    </row>
    <row r="40" spans="1:9" ht="12.75">
      <c r="A40" s="135" t="s">
        <v>90</v>
      </c>
      <c r="B40" s="136">
        <v>11.3031282</v>
      </c>
      <c r="C40" s="136">
        <v>3.6256754000000004</v>
      </c>
      <c r="D40" s="136">
        <v>4.4017384</v>
      </c>
      <c r="E40" s="166">
        <f t="shared" si="8"/>
        <v>0.0026235719569442026</v>
      </c>
      <c r="F40" s="138">
        <f t="shared" si="9"/>
        <v>0.7760629999999997</v>
      </c>
      <c r="G40" s="137">
        <f t="shared" si="10"/>
        <v>0.2140464642808343</v>
      </c>
      <c r="H40" s="138">
        <f t="shared" si="11"/>
        <v>-6.9013898</v>
      </c>
      <c r="I40" s="137">
        <f t="shared" si="12"/>
        <v>-0.6105734339985633</v>
      </c>
    </row>
    <row r="41" spans="1:9" ht="12.75">
      <c r="A41" s="135" t="s">
        <v>91</v>
      </c>
      <c r="B41" s="136">
        <v>0.2</v>
      </c>
      <c r="C41" s="136">
        <v>0.24</v>
      </c>
      <c r="D41" s="136">
        <v>0.25</v>
      </c>
      <c r="E41" s="166">
        <f t="shared" si="8"/>
        <v>0.00014900771686841968</v>
      </c>
      <c r="F41" s="138">
        <f t="shared" si="9"/>
        <v>0.010000000000000009</v>
      </c>
      <c r="G41" s="137">
        <f t="shared" si="10"/>
        <v>0.041666666666666706</v>
      </c>
      <c r="H41" s="138">
        <f t="shared" si="11"/>
        <v>0.04999999999999999</v>
      </c>
      <c r="I41" s="137">
        <f t="shared" si="12"/>
        <v>0.24999999999999994</v>
      </c>
    </row>
    <row r="42" spans="1:9" ht="12.75">
      <c r="A42" s="135" t="s">
        <v>92</v>
      </c>
      <c r="B42" s="136">
        <v>24.04868152</v>
      </c>
      <c r="C42" s="136">
        <v>25.2</v>
      </c>
      <c r="D42" s="136">
        <v>25.8</v>
      </c>
      <c r="E42" s="166">
        <f t="shared" si="8"/>
        <v>0.015377596380820912</v>
      </c>
      <c r="F42" s="138">
        <f t="shared" si="9"/>
        <v>0.6000000000000014</v>
      </c>
      <c r="G42" s="137">
        <f t="shared" si="10"/>
        <v>0.023809523809523867</v>
      </c>
      <c r="H42" s="138">
        <f t="shared" si="11"/>
        <v>1.751318480000002</v>
      </c>
      <c r="I42" s="137">
        <f t="shared" si="12"/>
        <v>0.07282388760246686</v>
      </c>
    </row>
    <row r="43" spans="1:9" ht="12.75">
      <c r="A43" s="135" t="s">
        <v>77</v>
      </c>
      <c r="B43" s="136">
        <v>16.6339999999999</v>
      </c>
      <c r="C43" s="136">
        <v>11.250269621528</v>
      </c>
      <c r="D43" s="136">
        <v>11.2484420811999</v>
      </c>
      <c r="E43" s="166">
        <f t="shared" si="8"/>
        <v>0.006704418691385009</v>
      </c>
      <c r="F43" s="138">
        <f t="shared" si="9"/>
        <v>-0.0018275403280991753</v>
      </c>
      <c r="G43" s="137">
        <f t="shared" si="10"/>
        <v>-0.00016244413597004626</v>
      </c>
      <c r="H43" s="138">
        <f t="shared" si="11"/>
        <v>-5.3855579188</v>
      </c>
      <c r="I43" s="137">
        <f t="shared" si="12"/>
        <v>-0.32376806052663415</v>
      </c>
    </row>
    <row r="44" spans="1:9" ht="12.75">
      <c r="A44" s="135" t="s">
        <v>93</v>
      </c>
      <c r="B44" s="136">
        <v>5.07</v>
      </c>
      <c r="C44" s="136">
        <v>3.81</v>
      </c>
      <c r="D44" s="136">
        <v>3.93</v>
      </c>
      <c r="E44" s="166">
        <f t="shared" si="8"/>
        <v>0.0023424013091715573</v>
      </c>
      <c r="F44" s="138">
        <f t="shared" si="9"/>
        <v>0.1200000000000001</v>
      </c>
      <c r="G44" s="137">
        <f t="shared" si="10"/>
        <v>0.03149606299212601</v>
      </c>
      <c r="H44" s="138">
        <f t="shared" si="11"/>
        <v>-1.1400000000000001</v>
      </c>
      <c r="I44" s="137">
        <f t="shared" si="12"/>
        <v>-0.22485207100591717</v>
      </c>
    </row>
    <row r="45" spans="1:9" ht="12.75">
      <c r="A45" s="135" t="s">
        <v>78</v>
      </c>
      <c r="B45" s="136" t="s">
        <v>70</v>
      </c>
      <c r="C45" s="136">
        <v>9.026837226179996</v>
      </c>
      <c r="D45" s="136">
        <v>8.821128376128001</v>
      </c>
      <c r="E45" s="166">
        <f t="shared" si="8"/>
        <v>0.005257664798120256</v>
      </c>
      <c r="F45" s="138">
        <f t="shared" si="9"/>
        <v>-0.20570885005199457</v>
      </c>
      <c r="G45" s="137">
        <f t="shared" si="10"/>
        <v>-0.022788585292685848</v>
      </c>
      <c r="H45" s="138"/>
      <c r="I45" s="137"/>
    </row>
    <row r="46" spans="1:9" ht="12.75">
      <c r="A46" s="135" t="s">
        <v>79</v>
      </c>
      <c r="B46" s="136">
        <v>226.46942310350556</v>
      </c>
      <c r="C46" s="136">
        <v>184.78286541761574</v>
      </c>
      <c r="D46" s="136">
        <v>186.49326341220845</v>
      </c>
      <c r="E46" s="166">
        <f t="shared" si="8"/>
        <v>0.11115574156957587</v>
      </c>
      <c r="F46" s="138">
        <f t="shared" si="9"/>
        <v>1.7103979945927108</v>
      </c>
      <c r="G46" s="137">
        <f t="shared" si="10"/>
        <v>0.00925625864025407</v>
      </c>
      <c r="H46" s="138">
        <f>D46-B46</f>
        <v>-39.97615969129711</v>
      </c>
      <c r="I46" s="137">
        <f>H46/B46</f>
        <v>-0.1765190158718531</v>
      </c>
    </row>
    <row r="47" spans="1:9" ht="12.75">
      <c r="A47" s="135" t="s">
        <v>80</v>
      </c>
      <c r="B47" s="136">
        <v>436</v>
      </c>
      <c r="C47" s="136">
        <v>306.6826</v>
      </c>
      <c r="D47" s="136">
        <v>324.61760699999996</v>
      </c>
      <c r="E47" s="166">
        <f t="shared" si="8"/>
        <v>0.1934821138974397</v>
      </c>
      <c r="F47" s="138">
        <f t="shared" si="9"/>
        <v>17.935006999999985</v>
      </c>
      <c r="G47" s="137">
        <f t="shared" si="10"/>
        <v>0.05848068002553776</v>
      </c>
      <c r="H47" s="138">
        <f>D47-B47</f>
        <v>-111.38239300000004</v>
      </c>
      <c r="I47" s="137">
        <f>H47/B47</f>
        <v>-0.25546420412844045</v>
      </c>
    </row>
    <row r="48" spans="1:9" ht="12.75">
      <c r="A48" s="135" t="s">
        <v>81</v>
      </c>
      <c r="B48" s="136">
        <v>56.84342075179999</v>
      </c>
      <c r="C48" s="136">
        <v>39.17</v>
      </c>
      <c r="D48" s="136">
        <v>39.6</v>
      </c>
      <c r="E48" s="166">
        <f t="shared" si="8"/>
        <v>0.023602822351957677</v>
      </c>
      <c r="F48" s="138">
        <f t="shared" si="9"/>
        <v>0.4299999999999997</v>
      </c>
      <c r="G48" s="137">
        <f t="shared" si="10"/>
        <v>0.010977789124329836</v>
      </c>
      <c r="H48" s="138">
        <f>D48-B48</f>
        <v>-17.243420751799988</v>
      </c>
      <c r="I48" s="137">
        <f>H48/B48</f>
        <v>-0.30334945581637895</v>
      </c>
    </row>
    <row r="49" spans="1:9" ht="12.75">
      <c r="A49" s="135" t="s">
        <v>94</v>
      </c>
      <c r="B49" s="136" t="s">
        <v>72</v>
      </c>
      <c r="C49" s="136" t="s">
        <v>69</v>
      </c>
      <c r="D49" s="136" t="s">
        <v>69</v>
      </c>
      <c r="E49" s="166"/>
      <c r="F49" s="138"/>
      <c r="G49" s="137"/>
      <c r="H49" s="138"/>
      <c r="I49" s="137"/>
    </row>
    <row r="50" spans="1:9" ht="12.75">
      <c r="A50" s="135" t="s">
        <v>82</v>
      </c>
      <c r="B50" s="136">
        <v>13.259</v>
      </c>
      <c r="C50" s="136">
        <v>12.071</v>
      </c>
      <c r="D50" s="136">
        <v>12.735</v>
      </c>
      <c r="E50" s="166">
        <f aca="true" t="shared" si="13" ref="E50:E60">D50/$D$32</f>
        <v>0.007590453097277298</v>
      </c>
      <c r="F50" s="138">
        <f aca="true" t="shared" si="14" ref="F50:F60">D50-C50</f>
        <v>0.6639999999999997</v>
      </c>
      <c r="G50" s="137">
        <f aca="true" t="shared" si="15" ref="G50:G60">F50/C50</f>
        <v>0.05500787010189709</v>
      </c>
      <c r="H50" s="138">
        <f aca="true" t="shared" si="16" ref="H50:H56">D50-B50</f>
        <v>-0.5240000000000009</v>
      </c>
      <c r="I50" s="137">
        <f aca="true" t="shared" si="17" ref="I50:I56">H50/B50</f>
        <v>-0.039520325816426644</v>
      </c>
    </row>
    <row r="51" spans="1:9" ht="12.75">
      <c r="A51" s="135" t="s">
        <v>83</v>
      </c>
      <c r="B51" s="136">
        <v>185.23096696223774</v>
      </c>
      <c r="C51" s="136">
        <v>184.92038624760622</v>
      </c>
      <c r="D51" s="136">
        <v>188.94640347044415</v>
      </c>
      <c r="E51" s="166">
        <f t="shared" si="13"/>
        <v>0.11261788876652053</v>
      </c>
      <c r="F51" s="138">
        <f t="shared" si="14"/>
        <v>4.026017222837936</v>
      </c>
      <c r="G51" s="137">
        <f t="shared" si="15"/>
        <v>0.021771624559810007</v>
      </c>
      <c r="H51" s="138">
        <f t="shared" si="16"/>
        <v>3.715436508206409</v>
      </c>
      <c r="I51" s="137">
        <f t="shared" si="17"/>
        <v>0.02005839827507816</v>
      </c>
    </row>
    <row r="52" spans="1:9" ht="12.75">
      <c r="A52" s="135" t="s">
        <v>95</v>
      </c>
      <c r="B52" s="136">
        <v>8.13705535</v>
      </c>
      <c r="C52" s="136">
        <v>7.0346237</v>
      </c>
      <c r="D52" s="136">
        <v>6.95798025</v>
      </c>
      <c r="E52" s="166">
        <f t="shared" si="13"/>
        <v>0.004147171004272224</v>
      </c>
      <c r="F52" s="138">
        <f t="shared" si="14"/>
        <v>-0.07664344999999972</v>
      </c>
      <c r="G52" s="137">
        <f t="shared" si="15"/>
        <v>-0.010895174108602244</v>
      </c>
      <c r="H52" s="138">
        <f t="shared" si="16"/>
        <v>-1.1790751000000004</v>
      </c>
      <c r="I52" s="137">
        <f t="shared" si="17"/>
        <v>-0.14490193925005074</v>
      </c>
    </row>
    <row r="53" spans="1:9" ht="12.75">
      <c r="A53" s="135" t="s">
        <v>96</v>
      </c>
      <c r="B53" s="136">
        <v>11.2911</v>
      </c>
      <c r="C53" s="136">
        <v>4.7645976</v>
      </c>
      <c r="D53" s="136">
        <v>4.73886</v>
      </c>
      <c r="E53" s="166">
        <f t="shared" si="13"/>
        <v>0.002824506836636317</v>
      </c>
      <c r="F53" s="138">
        <f t="shared" si="14"/>
        <v>-0.02573760000000025</v>
      </c>
      <c r="G53" s="137">
        <f t="shared" si="15"/>
        <v>-0.0054018412803633715</v>
      </c>
      <c r="H53" s="138">
        <f t="shared" si="16"/>
        <v>-6.55224</v>
      </c>
      <c r="I53" s="137">
        <f t="shared" si="17"/>
        <v>-0.5803012992533942</v>
      </c>
    </row>
    <row r="54" spans="1:9" ht="12.75">
      <c r="A54" s="135" t="s">
        <v>84</v>
      </c>
      <c r="B54" s="136">
        <v>1.28</v>
      </c>
      <c r="C54" s="136">
        <v>1.33</v>
      </c>
      <c r="D54" s="136">
        <v>1.34</v>
      </c>
      <c r="E54" s="166">
        <f t="shared" si="13"/>
        <v>0.0007986813624147295</v>
      </c>
      <c r="F54" s="138">
        <f t="shared" si="14"/>
        <v>0.010000000000000009</v>
      </c>
      <c r="G54" s="137">
        <f t="shared" si="15"/>
        <v>0.0075187969924812095</v>
      </c>
      <c r="H54" s="138">
        <f t="shared" si="16"/>
        <v>0.06000000000000005</v>
      </c>
      <c r="I54" s="137">
        <f t="shared" si="17"/>
        <v>0.04687500000000004</v>
      </c>
    </row>
    <row r="55" spans="1:9" ht="12.75">
      <c r="A55" s="135" t="s">
        <v>97</v>
      </c>
      <c r="B55" s="136">
        <v>1.452</v>
      </c>
      <c r="C55" s="136">
        <v>6.751099947822743E-06</v>
      </c>
      <c r="D55" s="136">
        <v>6.751099947822743E-06</v>
      </c>
      <c r="E55" s="166">
        <f t="shared" si="13"/>
        <v>4.023863958302297E-09</v>
      </c>
      <c r="F55" s="138">
        <f t="shared" si="14"/>
        <v>0</v>
      </c>
      <c r="G55" s="137">
        <f t="shared" si="15"/>
        <v>0</v>
      </c>
      <c r="H55" s="138">
        <f t="shared" si="16"/>
        <v>-1.4519932489000522</v>
      </c>
      <c r="I55" s="137">
        <f t="shared" si="17"/>
        <v>-0.9999953504821296</v>
      </c>
    </row>
    <row r="56" spans="1:9" ht="12.75">
      <c r="A56" s="135" t="s">
        <v>85</v>
      </c>
      <c r="B56" s="136">
        <v>26.877090556719295</v>
      </c>
      <c r="C56" s="136">
        <v>28.87194473267194</v>
      </c>
      <c r="D56" s="136">
        <v>28.6484240571734</v>
      </c>
      <c r="E56" s="166">
        <f t="shared" si="13"/>
        <v>0.017075345042550868</v>
      </c>
      <c r="F56" s="138">
        <f t="shared" si="14"/>
        <v>-0.2235206754985377</v>
      </c>
      <c r="G56" s="137">
        <f t="shared" si="15"/>
        <v>-0.007741794935122547</v>
      </c>
      <c r="H56" s="138">
        <f t="shared" si="16"/>
        <v>1.771333500454105</v>
      </c>
      <c r="I56" s="137">
        <f t="shared" si="17"/>
        <v>0.0659049571126764</v>
      </c>
    </row>
    <row r="57" spans="1:9" ht="12.75">
      <c r="A57" s="135" t="s">
        <v>98</v>
      </c>
      <c r="B57" s="136" t="s">
        <v>72</v>
      </c>
      <c r="C57" s="136">
        <v>51.33</v>
      </c>
      <c r="D57" s="136">
        <v>51.3274</v>
      </c>
      <c r="E57" s="166">
        <f t="shared" si="13"/>
        <v>0.030592714747168497</v>
      </c>
      <c r="F57" s="138">
        <f t="shared" si="14"/>
        <v>-0.002600000000001046</v>
      </c>
      <c r="G57" s="137">
        <f t="shared" si="15"/>
        <v>-5.065263978182439E-05</v>
      </c>
      <c r="H57" s="138"/>
      <c r="I57" s="137"/>
    </row>
    <row r="58" spans="1:9" ht="12.75">
      <c r="A58" s="135" t="s">
        <v>86</v>
      </c>
      <c r="B58" s="136">
        <v>25.281943552609807</v>
      </c>
      <c r="C58" s="136">
        <v>27.385576176745353</v>
      </c>
      <c r="D58" s="136">
        <v>27.51011298139206</v>
      </c>
      <c r="E58" s="166">
        <f t="shared" si="13"/>
        <v>0.016396876504598017</v>
      </c>
      <c r="F58" s="138">
        <f t="shared" si="14"/>
        <v>0.12453680464670569</v>
      </c>
      <c r="G58" s="137">
        <f t="shared" si="15"/>
        <v>0.004547532753846419</v>
      </c>
      <c r="H58" s="138">
        <f>D58-B58</f>
        <v>2.2281694287822518</v>
      </c>
      <c r="I58" s="137">
        <f>H58/B58</f>
        <v>0.08813283773637103</v>
      </c>
    </row>
    <row r="59" spans="1:9" ht="12.75">
      <c r="A59" s="135" t="s">
        <v>99</v>
      </c>
      <c r="B59" s="136">
        <v>109.3</v>
      </c>
      <c r="C59" s="136">
        <v>7.338</v>
      </c>
      <c r="D59" s="136">
        <v>9.38769</v>
      </c>
      <c r="E59" s="166">
        <f t="shared" si="13"/>
        <v>0.005595353014273979</v>
      </c>
      <c r="F59" s="138">
        <f t="shared" si="14"/>
        <v>2.049689999999999</v>
      </c>
      <c r="G59" s="137">
        <f t="shared" si="15"/>
        <v>0.27932542927228116</v>
      </c>
      <c r="H59" s="138">
        <f>D59-B59</f>
        <v>-99.91230999999999</v>
      </c>
      <c r="I59" s="137">
        <f>H59/B59</f>
        <v>-0.9141107959743824</v>
      </c>
    </row>
    <row r="60" spans="1:9" ht="12.75">
      <c r="A60" s="135" t="s">
        <v>100</v>
      </c>
      <c r="B60" s="136">
        <v>0.331529063552922</v>
      </c>
      <c r="C60" s="136">
        <v>0.18859</v>
      </c>
      <c r="D60" s="136">
        <v>0.151772</v>
      </c>
      <c r="E60" s="166">
        <f t="shared" si="13"/>
        <v>9.046079681821517E-05</v>
      </c>
      <c r="F60" s="138">
        <f t="shared" si="14"/>
        <v>-0.03681800000000002</v>
      </c>
      <c r="G60" s="137">
        <f t="shared" si="15"/>
        <v>-0.19522774272230772</v>
      </c>
      <c r="H60" s="138">
        <f>D60-B60</f>
        <v>-0.179757063552922</v>
      </c>
      <c r="I60" s="137">
        <f>H60/B60</f>
        <v>-0.5422060486236295</v>
      </c>
    </row>
    <row r="61" spans="1:9" ht="12.75">
      <c r="A61" s="135" t="s">
        <v>101</v>
      </c>
      <c r="B61" s="136" t="s">
        <v>72</v>
      </c>
      <c r="C61" s="136" t="s">
        <v>72</v>
      </c>
      <c r="D61" s="136" t="s">
        <v>72</v>
      </c>
      <c r="E61" s="166"/>
      <c r="F61" s="138"/>
      <c r="G61" s="137"/>
      <c r="H61" s="138"/>
      <c r="I61" s="137"/>
    </row>
    <row r="62" spans="1:9" ht="12.75">
      <c r="A62" s="135" t="s">
        <v>87</v>
      </c>
      <c r="B62" s="136">
        <v>113.49515232</v>
      </c>
      <c r="C62" s="136">
        <v>176.35189386000002</v>
      </c>
      <c r="D62" s="136">
        <v>167.63870232000002</v>
      </c>
      <c r="E62" s="166">
        <f>D62/$D$32</f>
        <v>0.09991784116595141</v>
      </c>
      <c r="F62" s="138">
        <f>D62-C62</f>
        <v>-8.713191539999997</v>
      </c>
      <c r="G62" s="137">
        <f>F62/C62</f>
        <v>-0.049407983942135116</v>
      </c>
      <c r="H62" s="138">
        <f>D62-B62</f>
        <v>54.14355000000002</v>
      </c>
      <c r="I62" s="137">
        <f>H62/B62</f>
        <v>0.4770560582829307</v>
      </c>
    </row>
    <row r="63" spans="1:9" ht="12.75">
      <c r="A63" s="135" t="s">
        <v>88</v>
      </c>
      <c r="B63" s="136">
        <v>63.040487372652414</v>
      </c>
      <c r="C63" s="136">
        <v>52.5297304100001</v>
      </c>
      <c r="D63" s="136">
        <v>52.5297304100001</v>
      </c>
      <c r="E63" s="166">
        <f>D63/$D$32</f>
        <v>0.03130934078443084</v>
      </c>
      <c r="F63" s="138">
        <f>D63-C63</f>
        <v>0</v>
      </c>
      <c r="G63" s="137">
        <f>F63/C63</f>
        <v>0</v>
      </c>
      <c r="H63" s="138">
        <f>D63-B63</f>
        <v>-10.510756962652316</v>
      </c>
      <c r="I63" s="137">
        <f>H63/B63</f>
        <v>-0.16673026178430192</v>
      </c>
    </row>
    <row r="64" spans="1:9" ht="12.75">
      <c r="A64" s="135" t="s">
        <v>89</v>
      </c>
      <c r="B64" s="136">
        <v>336.252508893214</v>
      </c>
      <c r="C64" s="136">
        <v>242.266210085982</v>
      </c>
      <c r="D64" s="136">
        <v>239.592461029352</v>
      </c>
      <c r="E64" s="166">
        <f>D64/$D$32</f>
        <v>0.14280450238747824</v>
      </c>
      <c r="F64" s="138">
        <f>D64-C64</f>
        <v>-2.6737490566300153</v>
      </c>
      <c r="G64" s="137">
        <f>F64/C64</f>
        <v>-0.011036409310572377</v>
      </c>
      <c r="H64" s="138">
        <f>D64-B64</f>
        <v>-96.66004786386199</v>
      </c>
      <c r="I64" s="137">
        <f>H64/B64</f>
        <v>-0.28746268148904425</v>
      </c>
    </row>
    <row r="65" spans="1:9" ht="12.75">
      <c r="A65" s="142" t="s">
        <v>74</v>
      </c>
      <c r="B65" s="143" t="s">
        <v>72</v>
      </c>
      <c r="C65" s="143">
        <v>1449.2222287644267</v>
      </c>
      <c r="D65" s="143">
        <v>1473.0390658807355</v>
      </c>
      <c r="E65" s="166">
        <f>D65/$D$32</f>
        <v>0.8779767522595122</v>
      </c>
      <c r="F65" s="138">
        <f>D65-C65</f>
        <v>23.81683711630876</v>
      </c>
      <c r="G65" s="137">
        <f>F65/C65</f>
        <v>0.016434220124138203</v>
      </c>
      <c r="H65" s="143" t="s">
        <v>72</v>
      </c>
      <c r="I65" s="143" t="s">
        <v>72</v>
      </c>
    </row>
    <row r="67" spans="1:9" ht="12.75">
      <c r="A67" s="148" t="s">
        <v>140</v>
      </c>
      <c r="B67" s="147"/>
      <c r="C67" s="147"/>
      <c r="D67" s="147"/>
      <c r="E67" s="162"/>
      <c r="F67" s="147"/>
      <c r="G67" s="146"/>
      <c r="H67" s="147"/>
      <c r="I67" s="146"/>
    </row>
    <row r="68" spans="1:9" ht="18">
      <c r="A68" s="127"/>
      <c r="B68" s="124"/>
      <c r="C68" s="125"/>
      <c r="D68" s="125"/>
      <c r="E68" s="165"/>
      <c r="F68" s="125"/>
      <c r="G68" s="126"/>
      <c r="H68" s="125"/>
      <c r="I68" s="126"/>
    </row>
    <row r="69" spans="1:9" ht="51">
      <c r="A69" s="128" t="s">
        <v>113</v>
      </c>
      <c r="B69" s="252" t="s">
        <v>111</v>
      </c>
      <c r="C69" s="252"/>
      <c r="D69" s="253"/>
      <c r="E69" s="131" t="s">
        <v>105</v>
      </c>
      <c r="F69" s="249" t="s">
        <v>116</v>
      </c>
      <c r="G69" s="249"/>
      <c r="H69" s="249" t="s">
        <v>117</v>
      </c>
      <c r="I69" s="249"/>
    </row>
    <row r="70" spans="1:9" ht="12.75">
      <c r="A70" s="132"/>
      <c r="B70" s="133">
        <v>1990</v>
      </c>
      <c r="C70" s="133">
        <v>2005</v>
      </c>
      <c r="D70" s="133">
        <v>2006</v>
      </c>
      <c r="E70" s="134" t="s">
        <v>20</v>
      </c>
      <c r="F70" s="133" t="s">
        <v>71</v>
      </c>
      <c r="G70" s="134" t="s">
        <v>20</v>
      </c>
      <c r="H70" s="133" t="s">
        <v>71</v>
      </c>
      <c r="I70" s="134" t="s">
        <v>20</v>
      </c>
    </row>
    <row r="71" spans="1:9" ht="12.75">
      <c r="A71" s="135" t="s">
        <v>75</v>
      </c>
      <c r="B71" s="136">
        <v>46.308</v>
      </c>
      <c r="C71" s="136">
        <v>23.203891763965657</v>
      </c>
      <c r="D71" s="136">
        <v>27.245907481411226</v>
      </c>
      <c r="E71" s="166">
        <f aca="true" t="shared" si="18" ref="E71:E98">D71/$D$32</f>
        <v>0.016239401871253126</v>
      </c>
      <c r="F71" s="138">
        <f>D71-C71</f>
        <v>4.042015717445569</v>
      </c>
      <c r="G71" s="137">
        <f>F71/C71</f>
        <v>0.17419559436674292</v>
      </c>
      <c r="H71" s="138">
        <f>D71-B71</f>
        <v>-19.062092518588774</v>
      </c>
      <c r="I71" s="137">
        <f>H71/B71</f>
        <v>-0.4116371365334019</v>
      </c>
    </row>
    <row r="72" spans="1:9" ht="12.75">
      <c r="A72" s="135" t="s">
        <v>76</v>
      </c>
      <c r="B72" s="136">
        <v>38.44059928</v>
      </c>
      <c r="C72" s="136">
        <v>22.498237279999998</v>
      </c>
      <c r="D72" s="136">
        <v>21.762457279999996</v>
      </c>
      <c r="E72" s="166">
        <f t="shared" si="18"/>
        <v>0.012971096290957272</v>
      </c>
      <c r="F72" s="138">
        <f aca="true" t="shared" si="19" ref="F72:F97">D72-C72</f>
        <v>-0.7357800000000019</v>
      </c>
      <c r="G72" s="137">
        <f aca="true" t="shared" si="20" ref="G72:G97">F72/C72</f>
        <v>-0.032703895458249074</v>
      </c>
      <c r="H72" s="138">
        <f aca="true" t="shared" si="21" ref="H72:H97">D72-B72</f>
        <v>-16.678142000000005</v>
      </c>
      <c r="I72" s="137">
        <f aca="true" t="shared" si="22" ref="I72:I97">H72/B72</f>
        <v>-0.4338678978055725</v>
      </c>
    </row>
    <row r="73" spans="1:9" ht="12.75">
      <c r="A73" s="135" t="s">
        <v>90</v>
      </c>
      <c r="B73" s="136">
        <v>0.12567</v>
      </c>
      <c r="C73" s="136">
        <v>2.4341228</v>
      </c>
      <c r="D73" s="136">
        <v>2.1618380999999998</v>
      </c>
      <c r="E73" s="166">
        <f t="shared" si="18"/>
        <v>0.0012885222380806492</v>
      </c>
      <c r="F73" s="138">
        <f t="shared" si="19"/>
        <v>-0.27228470000000016</v>
      </c>
      <c r="G73" s="137">
        <f t="shared" si="20"/>
        <v>-0.11186152974697915</v>
      </c>
      <c r="H73" s="138">
        <f t="shared" si="21"/>
        <v>2.0361681</v>
      </c>
      <c r="I73" s="137">
        <f t="shared" si="22"/>
        <v>16.202499403198853</v>
      </c>
    </row>
    <row r="74" spans="1:9" ht="12.75">
      <c r="A74" s="135" t="s">
        <v>91</v>
      </c>
      <c r="B74" s="136">
        <v>2</v>
      </c>
      <c r="C74" s="136">
        <v>2.22</v>
      </c>
      <c r="D74" s="136">
        <v>2.53</v>
      </c>
      <c r="E74" s="166">
        <f t="shared" si="18"/>
        <v>0.0015079580947084071</v>
      </c>
      <c r="F74" s="138">
        <f t="shared" si="19"/>
        <v>0.3099999999999996</v>
      </c>
      <c r="G74" s="137">
        <f t="shared" si="20"/>
        <v>0.13963963963963946</v>
      </c>
      <c r="H74" s="138">
        <f t="shared" si="21"/>
        <v>0.5299999999999998</v>
      </c>
      <c r="I74" s="137">
        <f t="shared" si="22"/>
        <v>0.2649999999999999</v>
      </c>
    </row>
    <row r="75" spans="1:9" ht="12.75">
      <c r="A75" s="135" t="s">
        <v>92</v>
      </c>
      <c r="B75" s="136">
        <v>96.9</v>
      </c>
      <c r="C75" s="136">
        <v>39.4</v>
      </c>
      <c r="D75" s="136">
        <v>37.5</v>
      </c>
      <c r="E75" s="166">
        <f t="shared" si="18"/>
        <v>0.02235115753026295</v>
      </c>
      <c r="F75" s="138">
        <f t="shared" si="19"/>
        <v>-1.8999999999999986</v>
      </c>
      <c r="G75" s="137">
        <f t="shared" si="20"/>
        <v>-0.04822335025380707</v>
      </c>
      <c r="H75" s="138">
        <f t="shared" si="21"/>
        <v>-59.400000000000006</v>
      </c>
      <c r="I75" s="137">
        <f t="shared" si="22"/>
        <v>-0.6130030959752322</v>
      </c>
    </row>
    <row r="76" spans="1:9" ht="12.75">
      <c r="A76" s="135" t="s">
        <v>77</v>
      </c>
      <c r="B76" s="136">
        <v>19.48</v>
      </c>
      <c r="C76" s="136">
        <v>13.0934116689696</v>
      </c>
      <c r="D76" s="136">
        <v>12.6997918759385</v>
      </c>
      <c r="E76" s="166">
        <f t="shared" si="18"/>
        <v>0.007569467968550802</v>
      </c>
      <c r="F76" s="138">
        <f t="shared" si="19"/>
        <v>-0.3936197930310996</v>
      </c>
      <c r="G76" s="137">
        <f t="shared" si="20"/>
        <v>-0.03006243162459704</v>
      </c>
      <c r="H76" s="138">
        <f t="shared" si="21"/>
        <v>-6.780208124061501</v>
      </c>
      <c r="I76" s="137">
        <f t="shared" si="22"/>
        <v>-0.3480599653008984</v>
      </c>
    </row>
    <row r="77" spans="1:9" ht="12.75">
      <c r="A77" s="135" t="s">
        <v>93</v>
      </c>
      <c r="B77" s="136">
        <v>1.6</v>
      </c>
      <c r="C77" s="136">
        <v>0.54</v>
      </c>
      <c r="D77" s="136">
        <v>0.67</v>
      </c>
      <c r="E77" s="166">
        <f t="shared" si="18"/>
        <v>0.00039934068120736475</v>
      </c>
      <c r="F77" s="138">
        <f t="shared" si="19"/>
        <v>0.13</v>
      </c>
      <c r="G77" s="137">
        <f t="shared" si="20"/>
        <v>0.24074074074074073</v>
      </c>
      <c r="H77" s="138">
        <f t="shared" si="21"/>
        <v>-0.93</v>
      </c>
      <c r="I77" s="137">
        <f t="shared" si="22"/>
        <v>-0.58125</v>
      </c>
    </row>
    <row r="78" spans="1:9" ht="12.75">
      <c r="A78" s="135" t="s">
        <v>78</v>
      </c>
      <c r="B78" s="136">
        <v>52.6</v>
      </c>
      <c r="C78" s="136">
        <v>13.969126449740006</v>
      </c>
      <c r="D78" s="136">
        <v>14.5131020583</v>
      </c>
      <c r="E78" s="166">
        <f t="shared" si="18"/>
        <v>0.00865025680954258</v>
      </c>
      <c r="F78" s="138">
        <f t="shared" si="19"/>
        <v>0.5439756085599932</v>
      </c>
      <c r="G78" s="137">
        <f t="shared" si="20"/>
        <v>0.03894127600012653</v>
      </c>
      <c r="H78" s="138">
        <f t="shared" si="21"/>
        <v>-38.0868979417</v>
      </c>
      <c r="I78" s="137">
        <f t="shared" si="22"/>
        <v>-0.7240855121996198</v>
      </c>
    </row>
    <row r="79" spans="1:9" ht="12.75">
      <c r="A79" s="135" t="s">
        <v>79</v>
      </c>
      <c r="B79" s="136">
        <v>262.524136267937</v>
      </c>
      <c r="C79" s="136">
        <v>205.6620896711666</v>
      </c>
      <c r="D79" s="136">
        <v>188.57674706324644</v>
      </c>
      <c r="E79" s="166">
        <f t="shared" si="18"/>
        <v>0.11239756213747128</v>
      </c>
      <c r="F79" s="138">
        <f t="shared" si="19"/>
        <v>-17.085342607920154</v>
      </c>
      <c r="G79" s="137">
        <f t="shared" si="20"/>
        <v>-0.0830748274280298</v>
      </c>
      <c r="H79" s="138">
        <f t="shared" si="21"/>
        <v>-73.94738920469058</v>
      </c>
      <c r="I79" s="137">
        <f t="shared" si="22"/>
        <v>-0.28167844014623666</v>
      </c>
    </row>
    <row r="80" spans="1:9" ht="12.75">
      <c r="A80" s="135" t="s">
        <v>80</v>
      </c>
      <c r="B80" s="136">
        <v>540</v>
      </c>
      <c r="C80" s="136">
        <v>345.86778899999996</v>
      </c>
      <c r="D80" s="136">
        <v>304.85734199999996</v>
      </c>
      <c r="E80" s="166">
        <f t="shared" si="18"/>
        <v>0.18170438600797992</v>
      </c>
      <c r="F80" s="138">
        <f t="shared" si="19"/>
        <v>-41.010447</v>
      </c>
      <c r="G80" s="137">
        <f t="shared" si="20"/>
        <v>-0.11857261157094916</v>
      </c>
      <c r="H80" s="138">
        <f t="shared" si="21"/>
        <v>-235.14265800000004</v>
      </c>
      <c r="I80" s="137">
        <f t="shared" si="22"/>
        <v>-0.4354493666666667</v>
      </c>
    </row>
    <row r="81" spans="1:9" ht="12.75">
      <c r="A81" s="139" t="s">
        <v>81</v>
      </c>
      <c r="B81" s="136" t="s">
        <v>72</v>
      </c>
      <c r="C81" s="136">
        <v>11.1</v>
      </c>
      <c r="D81" s="136">
        <v>11.27</v>
      </c>
      <c r="E81" s="167">
        <f t="shared" si="18"/>
        <v>0.0067172678764283586</v>
      </c>
      <c r="F81" s="141">
        <f t="shared" si="19"/>
        <v>0.16999999999999993</v>
      </c>
      <c r="G81" s="140">
        <f t="shared" si="20"/>
        <v>0.01531531531531531</v>
      </c>
      <c r="H81" s="141"/>
      <c r="I81" s="140"/>
    </row>
    <row r="82" spans="1:9" ht="12.75">
      <c r="A82" s="139" t="s">
        <v>94</v>
      </c>
      <c r="B82" s="136" t="s">
        <v>72</v>
      </c>
      <c r="C82" s="136">
        <v>23.3372</v>
      </c>
      <c r="D82" s="136">
        <v>20.42</v>
      </c>
      <c r="E82" s="167">
        <f t="shared" si="18"/>
        <v>0.012170950313812521</v>
      </c>
      <c r="F82" s="141">
        <f t="shared" si="19"/>
        <v>-2.9171999999999976</v>
      </c>
      <c r="G82" s="140">
        <f t="shared" si="20"/>
        <v>-0.12500214250209954</v>
      </c>
      <c r="H82" s="141"/>
      <c r="I82" s="140"/>
    </row>
    <row r="83" spans="1:9" ht="12.75">
      <c r="A83" s="139" t="s">
        <v>82</v>
      </c>
      <c r="B83" s="136">
        <v>6.88</v>
      </c>
      <c r="C83" s="136">
        <v>9.25</v>
      </c>
      <c r="D83" s="136">
        <v>9.477</v>
      </c>
      <c r="E83" s="167">
        <f t="shared" si="18"/>
        <v>0.0056485845310480535</v>
      </c>
      <c r="F83" s="141">
        <f t="shared" si="19"/>
        <v>0.2270000000000003</v>
      </c>
      <c r="G83" s="140">
        <f t="shared" si="20"/>
        <v>0.024540540540540574</v>
      </c>
      <c r="H83" s="141">
        <f t="shared" si="21"/>
        <v>2.5970000000000004</v>
      </c>
      <c r="I83" s="140">
        <f t="shared" si="22"/>
        <v>0.37747093023255823</v>
      </c>
    </row>
    <row r="84" spans="1:9" ht="12.75">
      <c r="A84" s="139" t="s">
        <v>83</v>
      </c>
      <c r="B84" s="136">
        <v>270.79419205194375</v>
      </c>
      <c r="C84" s="136">
        <v>219.24072584553699</v>
      </c>
      <c r="D84" s="136">
        <v>223.4740898590877</v>
      </c>
      <c r="E84" s="167">
        <f t="shared" si="18"/>
        <v>0.13319745563660287</v>
      </c>
      <c r="F84" s="141">
        <f t="shared" si="19"/>
        <v>4.233364013550727</v>
      </c>
      <c r="G84" s="140">
        <f t="shared" si="20"/>
        <v>0.01930920451583108</v>
      </c>
      <c r="H84" s="141">
        <f t="shared" si="21"/>
        <v>-47.32010219285604</v>
      </c>
      <c r="I84" s="140">
        <f t="shared" si="22"/>
        <v>-0.17474563185527664</v>
      </c>
    </row>
    <row r="85" spans="1:9" ht="12.75">
      <c r="A85" s="139" t="s">
        <v>95</v>
      </c>
      <c r="B85" s="136">
        <v>7.447</v>
      </c>
      <c r="C85" s="136">
        <v>7.393</v>
      </c>
      <c r="D85" s="136">
        <v>7.835</v>
      </c>
      <c r="E85" s="167">
        <f t="shared" si="18"/>
        <v>0.004669901846656273</v>
      </c>
      <c r="F85" s="141">
        <f t="shared" si="19"/>
        <v>0.44200000000000017</v>
      </c>
      <c r="G85" s="140">
        <f t="shared" si="20"/>
        <v>0.059786284323008275</v>
      </c>
      <c r="H85" s="141">
        <f t="shared" si="21"/>
        <v>0.3879999999999999</v>
      </c>
      <c r="I85" s="140">
        <f t="shared" si="22"/>
        <v>0.05210151738955283</v>
      </c>
    </row>
    <row r="86" spans="1:9" ht="12.75">
      <c r="A86" s="139" t="s">
        <v>96</v>
      </c>
      <c r="B86" s="136">
        <v>16.659</v>
      </c>
      <c r="C86" s="136">
        <v>16.6760916</v>
      </c>
      <c r="D86" s="136">
        <v>16.58601</v>
      </c>
      <c r="E86" s="167">
        <f t="shared" si="18"/>
        <v>0.00988577392822711</v>
      </c>
      <c r="F86" s="141">
        <f t="shared" si="19"/>
        <v>-0.09008159999999776</v>
      </c>
      <c r="G86" s="140">
        <f t="shared" si="20"/>
        <v>-0.005401841280363186</v>
      </c>
      <c r="H86" s="141">
        <f t="shared" si="21"/>
        <v>-0.07298999999999722</v>
      </c>
      <c r="I86" s="140">
        <f t="shared" si="22"/>
        <v>-0.004381415451107343</v>
      </c>
    </row>
    <row r="87" spans="1:9" ht="12.75">
      <c r="A87" s="139" t="s">
        <v>84</v>
      </c>
      <c r="B87" s="136">
        <v>1.35</v>
      </c>
      <c r="C87" s="136">
        <v>1.38</v>
      </c>
      <c r="D87" s="136">
        <v>1.38</v>
      </c>
      <c r="E87" s="167">
        <f t="shared" si="18"/>
        <v>0.0008225225971136765</v>
      </c>
      <c r="F87" s="141">
        <f t="shared" si="19"/>
        <v>0</v>
      </c>
      <c r="G87" s="140">
        <f t="shared" si="20"/>
        <v>0</v>
      </c>
      <c r="H87" s="141">
        <f t="shared" si="21"/>
        <v>0.029999999999999805</v>
      </c>
      <c r="I87" s="140">
        <f t="shared" si="22"/>
        <v>0.022222222222222077</v>
      </c>
    </row>
    <row r="88" spans="1:9" ht="12.75">
      <c r="A88" s="139" t="s">
        <v>97</v>
      </c>
      <c r="B88" s="136" t="s">
        <v>72</v>
      </c>
      <c r="C88" s="136">
        <v>0.8676</v>
      </c>
      <c r="D88" s="136">
        <v>0.87</v>
      </c>
      <c r="E88" s="167">
        <f t="shared" si="18"/>
        <v>0.0005185468547021005</v>
      </c>
      <c r="F88" s="141">
        <f t="shared" si="19"/>
        <v>0.0023999999999999577</v>
      </c>
      <c r="G88" s="140">
        <f t="shared" si="20"/>
        <v>0.0027662517289072817</v>
      </c>
      <c r="H88" s="141"/>
      <c r="I88" s="140"/>
    </row>
    <row r="89" spans="1:9" ht="12.75">
      <c r="A89" s="139" t="s">
        <v>85</v>
      </c>
      <c r="B89" s="136">
        <v>80.73663047769999</v>
      </c>
      <c r="C89" s="136">
        <v>25.450745397600002</v>
      </c>
      <c r="D89" s="136">
        <v>25.450745397600002</v>
      </c>
      <c r="E89" s="167">
        <f t="shared" si="18"/>
        <v>0.015169429857183265</v>
      </c>
      <c r="F89" s="141">
        <f t="shared" si="19"/>
        <v>0</v>
      </c>
      <c r="G89" s="140">
        <f t="shared" si="20"/>
        <v>0</v>
      </c>
      <c r="H89" s="141">
        <f t="shared" si="21"/>
        <v>-55.28588508009999</v>
      </c>
      <c r="I89" s="140">
        <f t="shared" si="22"/>
        <v>-0.6847682985156326</v>
      </c>
    </row>
    <row r="90" spans="1:9" ht="12.75">
      <c r="A90" s="139" t="s">
        <v>98</v>
      </c>
      <c r="B90" s="136" t="s">
        <v>72</v>
      </c>
      <c r="C90" s="136">
        <v>87.9</v>
      </c>
      <c r="D90" s="136">
        <v>87.90406</v>
      </c>
      <c r="E90" s="167">
        <f t="shared" si="18"/>
        <v>0.0523935331362583</v>
      </c>
      <c r="F90" s="141">
        <f t="shared" si="19"/>
        <v>0.004059999999995512</v>
      </c>
      <c r="G90" s="140">
        <f t="shared" si="20"/>
        <v>4.61888509669569E-05</v>
      </c>
      <c r="H90" s="141"/>
      <c r="I90" s="140"/>
    </row>
    <row r="91" spans="1:9" ht="12.75">
      <c r="A91" s="135" t="s">
        <v>86</v>
      </c>
      <c r="B91" s="136">
        <v>13.686620958478809</v>
      </c>
      <c r="C91" s="136">
        <v>30.33238113373831</v>
      </c>
      <c r="D91" s="136">
        <v>31.336286145977112</v>
      </c>
      <c r="E91" s="166">
        <f t="shared" si="18"/>
        <v>0.01867739381499016</v>
      </c>
      <c r="F91" s="138">
        <f t="shared" si="19"/>
        <v>1.0039050122388034</v>
      </c>
      <c r="G91" s="137">
        <f t="shared" si="20"/>
        <v>0.03309680858263293</v>
      </c>
      <c r="H91" s="138">
        <f t="shared" si="21"/>
        <v>17.649665187498304</v>
      </c>
      <c r="I91" s="137">
        <f t="shared" si="22"/>
        <v>1.2895560738506757</v>
      </c>
    </row>
    <row r="92" spans="1:9" ht="12.75">
      <c r="A92" s="135" t="s">
        <v>99</v>
      </c>
      <c r="B92" s="136">
        <v>35.793</v>
      </c>
      <c r="C92" s="136">
        <v>29.09</v>
      </c>
      <c r="D92" s="136">
        <v>52.11275</v>
      </c>
      <c r="E92" s="166">
        <f t="shared" si="18"/>
        <v>0.03106080758893895</v>
      </c>
      <c r="F92" s="138">
        <f t="shared" si="19"/>
        <v>23.02275</v>
      </c>
      <c r="G92" s="137">
        <f t="shared" si="20"/>
        <v>0.7914317634926091</v>
      </c>
      <c r="H92" s="138">
        <f t="shared" si="21"/>
        <v>16.31975</v>
      </c>
      <c r="I92" s="137">
        <f t="shared" si="22"/>
        <v>0.4559480904087391</v>
      </c>
    </row>
    <row r="93" spans="1:9" ht="12.75">
      <c r="A93" s="135" t="s">
        <v>100</v>
      </c>
      <c r="B93" s="136">
        <v>32.811</v>
      </c>
      <c r="C93" s="136">
        <v>18.918</v>
      </c>
      <c r="D93" s="136">
        <v>19.522</v>
      </c>
      <c r="E93" s="166">
        <f t="shared" si="18"/>
        <v>0.011635714594821154</v>
      </c>
      <c r="F93" s="138">
        <f t="shared" si="19"/>
        <v>0.6039999999999992</v>
      </c>
      <c r="G93" s="137">
        <f t="shared" si="20"/>
        <v>0.031927265038587546</v>
      </c>
      <c r="H93" s="138">
        <f t="shared" si="21"/>
        <v>-13.289000000000001</v>
      </c>
      <c r="I93" s="137">
        <f t="shared" si="22"/>
        <v>-0.4050166102831368</v>
      </c>
    </row>
    <row r="94" spans="1:9" ht="12.75">
      <c r="A94" s="135" t="s">
        <v>101</v>
      </c>
      <c r="B94" s="136" t="s">
        <v>72</v>
      </c>
      <c r="C94" s="136">
        <v>10.22</v>
      </c>
      <c r="D94" s="136">
        <v>11.8727</v>
      </c>
      <c r="E94" s="166">
        <f t="shared" si="18"/>
        <v>0.007076495680254745</v>
      </c>
      <c r="F94" s="138">
        <f t="shared" si="19"/>
        <v>1.6526999999999994</v>
      </c>
      <c r="G94" s="137">
        <f t="shared" si="20"/>
        <v>0.16171232876712321</v>
      </c>
      <c r="H94" s="138"/>
      <c r="I94" s="137"/>
    </row>
    <row r="95" spans="1:9" ht="12.75">
      <c r="A95" s="135" t="s">
        <v>87</v>
      </c>
      <c r="B95" s="136">
        <v>172.46008886500002</v>
      </c>
      <c r="C95" s="136">
        <v>193.19364700200003</v>
      </c>
      <c r="D95" s="136">
        <v>192.33621269600002</v>
      </c>
      <c r="E95" s="166">
        <f t="shared" si="18"/>
        <v>0.11463831969979887</v>
      </c>
      <c r="F95" s="138">
        <f t="shared" si="19"/>
        <v>-0.857434306000016</v>
      </c>
      <c r="G95" s="137">
        <f t="shared" si="20"/>
        <v>-0.004438211707816352</v>
      </c>
      <c r="H95" s="138">
        <f t="shared" si="21"/>
        <v>19.876123831</v>
      </c>
      <c r="I95" s="137">
        <f t="shared" si="22"/>
        <v>0.11525057166449001</v>
      </c>
    </row>
    <row r="96" spans="1:9" ht="12.75">
      <c r="A96" s="135" t="s">
        <v>88</v>
      </c>
      <c r="B96" s="136">
        <v>34.6132312857143</v>
      </c>
      <c r="C96" s="136">
        <v>16.672911</v>
      </c>
      <c r="D96" s="136">
        <v>16.672911</v>
      </c>
      <c r="E96" s="166">
        <f t="shared" si="18"/>
        <v>0.00993756960664144</v>
      </c>
      <c r="F96" s="138">
        <f t="shared" si="19"/>
        <v>0</v>
      </c>
      <c r="G96" s="137">
        <f t="shared" si="20"/>
        <v>0</v>
      </c>
      <c r="H96" s="138">
        <f t="shared" si="21"/>
        <v>-17.9403202857143</v>
      </c>
      <c r="I96" s="137">
        <f t="shared" si="22"/>
        <v>-0.5183081619172232</v>
      </c>
    </row>
    <row r="97" spans="1:9" ht="12.75">
      <c r="A97" s="135" t="s">
        <v>89</v>
      </c>
      <c r="B97" s="136">
        <v>208.809581611033</v>
      </c>
      <c r="C97" s="136">
        <v>117.29694184485</v>
      </c>
      <c r="D97" s="136">
        <v>117.690161141153</v>
      </c>
      <c r="E97" s="166">
        <f t="shared" si="18"/>
        <v>0.07014696883807846</v>
      </c>
      <c r="F97" s="138">
        <f t="shared" si="19"/>
        <v>0.3932192963030019</v>
      </c>
      <c r="G97" s="137">
        <f t="shared" si="20"/>
        <v>0.003352340565051709</v>
      </c>
      <c r="H97" s="138">
        <f t="shared" si="21"/>
        <v>-91.11942046988</v>
      </c>
      <c r="I97" s="137">
        <f t="shared" si="22"/>
        <v>-0.43637566708799663</v>
      </c>
    </row>
    <row r="98" spans="1:9" ht="12.75">
      <c r="A98" s="142" t="s">
        <v>74</v>
      </c>
      <c r="B98" s="143" t="s">
        <v>72</v>
      </c>
      <c r="C98" s="143">
        <v>1487.207912457567</v>
      </c>
      <c r="D98" s="143">
        <v>1458.7271120987143</v>
      </c>
      <c r="E98" s="168">
        <f t="shared" si="18"/>
        <v>0.8694463860315709</v>
      </c>
      <c r="F98" s="145">
        <f>D98-C98</f>
        <v>-28.480800358852775</v>
      </c>
      <c r="G98" s="144">
        <f>F98/C98</f>
        <v>-0.01915051696557282</v>
      </c>
      <c r="H98" s="143" t="s">
        <v>72</v>
      </c>
      <c r="I98" s="143" t="s">
        <v>72</v>
      </c>
    </row>
  </sheetData>
  <mergeCells count="9">
    <mergeCell ref="B69:D69"/>
    <mergeCell ref="F69:G69"/>
    <mergeCell ref="H69:I69"/>
    <mergeCell ref="B3:D3"/>
    <mergeCell ref="F3:G3"/>
    <mergeCell ref="H3:I3"/>
    <mergeCell ref="B36:D36"/>
    <mergeCell ref="F36:G36"/>
    <mergeCell ref="H36:I36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40">
      <selection activeCell="D79" sqref="D79"/>
    </sheetView>
  </sheetViews>
  <sheetFormatPr defaultColWidth="11.421875" defaultRowHeight="12.75"/>
  <sheetData>
    <row r="1" spans="1:9" ht="14.25">
      <c r="A1" s="148" t="s">
        <v>141</v>
      </c>
      <c r="B1" s="147"/>
      <c r="C1" s="147"/>
      <c r="D1" s="147"/>
      <c r="E1" s="162"/>
      <c r="F1" s="147"/>
      <c r="G1" s="146"/>
      <c r="H1" s="147"/>
      <c r="I1" s="146"/>
    </row>
    <row r="2" spans="1:9" ht="12.75">
      <c r="A2" s="146"/>
      <c r="B2" s="147"/>
      <c r="C2" s="147"/>
      <c r="D2" s="147"/>
      <c r="E2" s="162"/>
      <c r="F2" s="147"/>
      <c r="G2" s="146"/>
      <c r="H2" s="147"/>
      <c r="I2" s="146"/>
    </row>
    <row r="3" spans="1:9" ht="51">
      <c r="A3" s="128" t="s">
        <v>114</v>
      </c>
      <c r="B3" s="250" t="s">
        <v>124</v>
      </c>
      <c r="C3" s="250"/>
      <c r="D3" s="251"/>
      <c r="E3" s="131" t="s">
        <v>105</v>
      </c>
      <c r="F3" s="249" t="s">
        <v>116</v>
      </c>
      <c r="G3" s="249"/>
      <c r="H3" s="249" t="s">
        <v>117</v>
      </c>
      <c r="I3" s="249"/>
    </row>
    <row r="4" spans="1:9" ht="12.75">
      <c r="A4" s="132"/>
      <c r="B4" s="133">
        <v>1990</v>
      </c>
      <c r="C4" s="133">
        <v>2005</v>
      </c>
      <c r="D4" s="133">
        <v>2006</v>
      </c>
      <c r="E4" s="134" t="s">
        <v>20</v>
      </c>
      <c r="F4" s="133" t="s">
        <v>71</v>
      </c>
      <c r="G4" s="134" t="s">
        <v>20</v>
      </c>
      <c r="H4" s="133" t="s">
        <v>71</v>
      </c>
      <c r="I4" s="134" t="s">
        <v>20</v>
      </c>
    </row>
    <row r="5" spans="1:9" ht="12.75">
      <c r="A5" s="135" t="s">
        <v>75</v>
      </c>
      <c r="B5" s="136">
        <v>11.792139626080415</v>
      </c>
      <c r="C5" s="136">
        <v>3.448362346292281</v>
      </c>
      <c r="D5" s="136">
        <v>4.158855943204822</v>
      </c>
      <c r="E5" s="166">
        <f aca="true" t="shared" si="0" ref="E5:E20">D5/$D$32</f>
        <v>0.0008969188674476985</v>
      </c>
      <c r="F5" s="138">
        <f aca="true" t="shared" si="1" ref="F5:F20">D5-C5</f>
        <v>0.7104935969125408</v>
      </c>
      <c r="G5" s="137">
        <f aca="true" t="shared" si="2" ref="G5:G20">F5/C5</f>
        <v>0.20603797558469217</v>
      </c>
      <c r="H5" s="138">
        <f aca="true" t="shared" si="3" ref="H5:H15">D5-B5</f>
        <v>-7.633283682875593</v>
      </c>
      <c r="I5" s="137">
        <f aca="true" t="shared" si="4" ref="I5:I15">H5/B5</f>
        <v>-0.647319648928955</v>
      </c>
    </row>
    <row r="6" spans="1:9" ht="12.75">
      <c r="A6" s="135" t="s">
        <v>76</v>
      </c>
      <c r="B6" s="136">
        <v>94.48711</v>
      </c>
      <c r="C6" s="136">
        <v>29.393088087989998</v>
      </c>
      <c r="D6" s="136">
        <v>26.010691840415003</v>
      </c>
      <c r="E6" s="166">
        <f t="shared" si="0"/>
        <v>0.005609590855185616</v>
      </c>
      <c r="F6" s="138">
        <f t="shared" si="1"/>
        <v>-3.382396247574995</v>
      </c>
      <c r="G6" s="137">
        <f t="shared" si="2"/>
        <v>-0.11507454533016695</v>
      </c>
      <c r="H6" s="138">
        <f t="shared" si="3"/>
        <v>-68.476418159585</v>
      </c>
      <c r="I6" s="137">
        <f t="shared" si="4"/>
        <v>-0.7247170345202112</v>
      </c>
    </row>
    <row r="7" spans="1:9" ht="12.75">
      <c r="A7" s="135" t="s">
        <v>90</v>
      </c>
      <c r="B7" s="136">
        <v>1104.05021008</v>
      </c>
      <c r="C7" s="136">
        <v>754.6265578</v>
      </c>
      <c r="D7" s="136">
        <v>725.1712904999999</v>
      </c>
      <c r="E7" s="166">
        <f t="shared" si="0"/>
        <v>0.1563939269508891</v>
      </c>
      <c r="F7" s="138">
        <f t="shared" si="1"/>
        <v>-29.45526730000006</v>
      </c>
      <c r="G7" s="137">
        <f t="shared" si="2"/>
        <v>-0.03903290574065198</v>
      </c>
      <c r="H7" s="138">
        <f t="shared" si="3"/>
        <v>-378.87891958</v>
      </c>
      <c r="I7" s="137">
        <f t="shared" si="4"/>
        <v>-0.3431718196517043</v>
      </c>
    </row>
    <row r="8" spans="1:9" ht="12.75">
      <c r="A8" s="135" t="s">
        <v>91</v>
      </c>
      <c r="B8" s="136">
        <v>21.62</v>
      </c>
      <c r="C8" s="136">
        <v>34.1</v>
      </c>
      <c r="D8" s="136">
        <v>27.52</v>
      </c>
      <c r="E8" s="166">
        <f t="shared" si="0"/>
        <v>0.005935095509256746</v>
      </c>
      <c r="F8" s="138">
        <f t="shared" si="1"/>
        <v>-6.580000000000002</v>
      </c>
      <c r="G8" s="137">
        <f t="shared" si="2"/>
        <v>-0.19296187683284463</v>
      </c>
      <c r="H8" s="138">
        <f t="shared" si="3"/>
        <v>5.899999999999999</v>
      </c>
      <c r="I8" s="137">
        <f t="shared" si="4"/>
        <v>0.27289546716003693</v>
      </c>
    </row>
    <row r="9" spans="1:9" ht="12.75">
      <c r="A9" s="135" t="s">
        <v>92</v>
      </c>
      <c r="B9" s="136">
        <v>844.4703979</v>
      </c>
      <c r="C9" s="136">
        <v>128.055274</v>
      </c>
      <c r="D9" s="136">
        <v>126.728928678</v>
      </c>
      <c r="E9" s="166">
        <f t="shared" si="0"/>
        <v>0.027330970039597245</v>
      </c>
      <c r="F9" s="138">
        <f t="shared" si="1"/>
        <v>-1.3263453219999946</v>
      </c>
      <c r="G9" s="137">
        <f t="shared" si="2"/>
        <v>-0.010357600125083443</v>
      </c>
      <c r="H9" s="138">
        <f t="shared" si="3"/>
        <v>-717.741469222</v>
      </c>
      <c r="I9" s="137">
        <f t="shared" si="4"/>
        <v>-0.8499308809484084</v>
      </c>
    </row>
    <row r="10" spans="1:9" ht="12.75">
      <c r="A10" s="135" t="s">
        <v>77</v>
      </c>
      <c r="B10" s="136">
        <v>126.186839410514</v>
      </c>
      <c r="C10" s="136">
        <v>7.73356178748</v>
      </c>
      <c r="D10" s="136">
        <v>9.832232280868</v>
      </c>
      <c r="E10" s="166">
        <f t="shared" si="0"/>
        <v>0.002120466484598433</v>
      </c>
      <c r="F10" s="138">
        <f t="shared" si="1"/>
        <v>2.098670493388</v>
      </c>
      <c r="G10" s="137">
        <f t="shared" si="2"/>
        <v>0.27137178845400506</v>
      </c>
      <c r="H10" s="138">
        <f t="shared" si="3"/>
        <v>-116.354607129646</v>
      </c>
      <c r="I10" s="137">
        <f t="shared" si="4"/>
        <v>-0.9220819514396303</v>
      </c>
    </row>
    <row r="11" spans="1:9" ht="12.75">
      <c r="A11" s="135" t="s">
        <v>93</v>
      </c>
      <c r="B11" s="136">
        <v>220.4</v>
      </c>
      <c r="C11" s="136">
        <v>60.65</v>
      </c>
      <c r="D11" s="136">
        <v>61.19</v>
      </c>
      <c r="E11" s="166">
        <f t="shared" si="0"/>
        <v>0.013196529586170794</v>
      </c>
      <c r="F11" s="138">
        <f t="shared" si="1"/>
        <v>0.5399999999999991</v>
      </c>
      <c r="G11" s="137">
        <f t="shared" si="2"/>
        <v>0.00890354492992579</v>
      </c>
      <c r="H11" s="138">
        <f t="shared" si="3"/>
        <v>-159.21</v>
      </c>
      <c r="I11" s="137">
        <f t="shared" si="4"/>
        <v>-0.7223684210526315</v>
      </c>
    </row>
    <row r="12" spans="1:9" ht="12.75">
      <c r="A12" s="135" t="s">
        <v>78</v>
      </c>
      <c r="B12" s="136">
        <v>67.5</v>
      </c>
      <c r="C12" s="136">
        <v>26.0663339007241</v>
      </c>
      <c r="D12" s="136">
        <v>39.70007490212801</v>
      </c>
      <c r="E12" s="166">
        <f t="shared" si="0"/>
        <v>0.00856190902139449</v>
      </c>
      <c r="F12" s="138">
        <f t="shared" si="1"/>
        <v>13.633741001403909</v>
      </c>
      <c r="G12" s="137">
        <f t="shared" si="2"/>
        <v>0.5230402193622317</v>
      </c>
      <c r="H12" s="138">
        <f t="shared" si="3"/>
        <v>-27.79992509787199</v>
      </c>
      <c r="I12" s="137">
        <f t="shared" si="4"/>
        <v>-0.4118507421906962</v>
      </c>
    </row>
    <row r="13" spans="1:9" ht="12.75">
      <c r="A13" s="135" t="s">
        <v>79</v>
      </c>
      <c r="B13" s="136">
        <v>340.51313360136635</v>
      </c>
      <c r="C13" s="136">
        <v>120.70127511634372</v>
      </c>
      <c r="D13" s="136">
        <v>99.65371919680122</v>
      </c>
      <c r="E13" s="166">
        <f t="shared" si="0"/>
        <v>0.021491800192066413</v>
      </c>
      <c r="F13" s="138">
        <f t="shared" si="1"/>
        <v>-21.047555919542503</v>
      </c>
      <c r="G13" s="137">
        <f t="shared" si="2"/>
        <v>-0.1743772458017101</v>
      </c>
      <c r="H13" s="138">
        <f t="shared" si="3"/>
        <v>-240.85941440456514</v>
      </c>
      <c r="I13" s="137">
        <f t="shared" si="4"/>
        <v>-0.7073425093979948</v>
      </c>
    </row>
    <row r="14" spans="1:9" ht="12.75">
      <c r="A14" s="135" t="s">
        <v>80</v>
      </c>
      <c r="B14" s="136">
        <v>2435.4261164797</v>
      </c>
      <c r="C14" s="136">
        <v>219.83435882456752</v>
      </c>
      <c r="D14" s="136">
        <v>213.86966515037219</v>
      </c>
      <c r="E14" s="166">
        <f t="shared" si="0"/>
        <v>0.046124160218031174</v>
      </c>
      <c r="F14" s="138">
        <f t="shared" si="1"/>
        <v>-5.964693674195331</v>
      </c>
      <c r="G14" s="137">
        <f t="shared" si="2"/>
        <v>-0.02713267255440849</v>
      </c>
      <c r="H14" s="138">
        <f t="shared" si="3"/>
        <v>-2221.5564513293275</v>
      </c>
      <c r="I14" s="137">
        <f t="shared" si="4"/>
        <v>-0.9121838828518799</v>
      </c>
    </row>
    <row r="15" spans="1:9" ht="12.75">
      <c r="A15" s="135" t="s">
        <v>81</v>
      </c>
      <c r="B15" s="136">
        <v>276.7023294839</v>
      </c>
      <c r="C15" s="136">
        <v>382.17</v>
      </c>
      <c r="D15" s="136">
        <v>358.05</v>
      </c>
      <c r="E15" s="166">
        <f t="shared" si="0"/>
        <v>0.07721878441458495</v>
      </c>
      <c r="F15" s="138">
        <f t="shared" si="1"/>
        <v>-24.120000000000005</v>
      </c>
      <c r="G15" s="137">
        <f t="shared" si="2"/>
        <v>-0.06311327419734673</v>
      </c>
      <c r="H15" s="138">
        <f t="shared" si="3"/>
        <v>81.34767051610004</v>
      </c>
      <c r="I15" s="137">
        <f t="shared" si="4"/>
        <v>0.29398982895383713</v>
      </c>
    </row>
    <row r="16" spans="1:9" ht="12.75">
      <c r="A16" s="135" t="s">
        <v>94</v>
      </c>
      <c r="B16" s="136" t="s">
        <v>72</v>
      </c>
      <c r="C16" s="136">
        <v>20.70265343139988</v>
      </c>
      <c r="D16" s="136">
        <v>9.867069193595807</v>
      </c>
      <c r="E16" s="166">
        <f t="shared" si="0"/>
        <v>0.0021279795806844496</v>
      </c>
      <c r="F16" s="138">
        <f t="shared" si="1"/>
        <v>-10.835584237804074</v>
      </c>
      <c r="G16" s="137">
        <f t="shared" si="2"/>
        <v>-0.5233910848050838</v>
      </c>
      <c r="H16" s="138"/>
      <c r="I16" s="137"/>
    </row>
    <row r="17" spans="1:9" ht="12.75">
      <c r="A17" s="135" t="s">
        <v>82</v>
      </c>
      <c r="B17" s="136">
        <v>103.044</v>
      </c>
      <c r="C17" s="136">
        <v>42.503</v>
      </c>
      <c r="D17" s="136">
        <v>36.801</v>
      </c>
      <c r="E17" s="166">
        <f t="shared" si="0"/>
        <v>0.007936680589976654</v>
      </c>
      <c r="F17" s="138">
        <f t="shared" si="1"/>
        <v>-5.701999999999998</v>
      </c>
      <c r="G17" s="137">
        <f t="shared" si="2"/>
        <v>-0.13415523610098107</v>
      </c>
      <c r="H17" s="138">
        <f>D17-B17</f>
        <v>-66.243</v>
      </c>
      <c r="I17" s="137">
        <f>H17/B17</f>
        <v>-0.6428613019680913</v>
      </c>
    </row>
    <row r="18" spans="1:9" ht="12.75">
      <c r="A18" s="135" t="s">
        <v>83</v>
      </c>
      <c r="B18" s="136">
        <v>769.28165</v>
      </c>
      <c r="C18" s="136">
        <v>112.2240683</v>
      </c>
      <c r="D18" s="136">
        <v>115.721981</v>
      </c>
      <c r="E18" s="166">
        <f t="shared" si="0"/>
        <v>0.02495715878471637</v>
      </c>
      <c r="F18" s="138">
        <f t="shared" si="1"/>
        <v>3.4979127000000005</v>
      </c>
      <c r="G18" s="137">
        <f t="shared" si="2"/>
        <v>0.031169006372583987</v>
      </c>
      <c r="H18" s="138">
        <f>D18-B18</f>
        <v>-653.559669</v>
      </c>
      <c r="I18" s="137">
        <f>H18/B18</f>
        <v>-0.8495713748014138</v>
      </c>
    </row>
    <row r="19" spans="1:9" ht="12.75">
      <c r="A19" s="135" t="s">
        <v>95</v>
      </c>
      <c r="B19" s="136">
        <v>36.04985604713569</v>
      </c>
      <c r="C19" s="136">
        <v>1.0866670867353405</v>
      </c>
      <c r="D19" s="136">
        <v>0.6403017857142858</v>
      </c>
      <c r="E19" s="166">
        <f t="shared" si="0"/>
        <v>0.00013809056151751207</v>
      </c>
      <c r="F19" s="138">
        <f t="shared" si="1"/>
        <v>-0.44636530102105476</v>
      </c>
      <c r="G19" s="137">
        <f t="shared" si="2"/>
        <v>-0.41076545564848577</v>
      </c>
      <c r="H19" s="138">
        <f>D19-B19</f>
        <v>-35.409554261421405</v>
      </c>
      <c r="I19" s="137">
        <f>H19/B19</f>
        <v>-0.9822384371000793</v>
      </c>
    </row>
    <row r="20" spans="1:9" ht="12.75">
      <c r="A20" s="135" t="s">
        <v>96</v>
      </c>
      <c r="B20" s="136">
        <v>105</v>
      </c>
      <c r="C20" s="136">
        <v>10.3665128986246</v>
      </c>
      <c r="D20" s="136">
        <v>9.14477589191535</v>
      </c>
      <c r="E20" s="166">
        <f t="shared" si="0"/>
        <v>0.001972206334639031</v>
      </c>
      <c r="F20" s="138">
        <f t="shared" si="1"/>
        <v>-1.221737006709251</v>
      </c>
      <c r="G20" s="137">
        <f t="shared" si="2"/>
        <v>-0.11785419250009785</v>
      </c>
      <c r="H20" s="138">
        <f>D20-B20</f>
        <v>-95.85522410808466</v>
      </c>
      <c r="I20" s="137">
        <f>H20/B20</f>
        <v>-0.9129068962674729</v>
      </c>
    </row>
    <row r="21" spans="1:9" ht="12.75">
      <c r="A21" s="135" t="s">
        <v>84</v>
      </c>
      <c r="B21" s="136">
        <v>0.14</v>
      </c>
      <c r="C21" s="136" t="s">
        <v>72</v>
      </c>
      <c r="D21" s="136" t="s">
        <v>72</v>
      </c>
      <c r="E21" s="166"/>
      <c r="F21" s="138"/>
      <c r="G21" s="137"/>
      <c r="H21" s="138"/>
      <c r="I21" s="137"/>
    </row>
    <row r="22" spans="1:9" ht="12.75">
      <c r="A22" s="135" t="s">
        <v>97</v>
      </c>
      <c r="B22" s="136">
        <v>14.75</v>
      </c>
      <c r="C22" s="136">
        <v>11.926</v>
      </c>
      <c r="D22" s="136">
        <v>12.07</v>
      </c>
      <c r="E22" s="166">
        <f aca="true" t="shared" si="5" ref="E22:E32">D22/$D$32</f>
        <v>0.002603074229532301</v>
      </c>
      <c r="F22" s="138">
        <f aca="true" t="shared" si="6" ref="F22:F32">D22-C22</f>
        <v>0.14400000000000013</v>
      </c>
      <c r="G22" s="137">
        <f aca="true" t="shared" si="7" ref="G22:G32">F22/C22</f>
        <v>0.012074459164849918</v>
      </c>
      <c r="H22" s="138">
        <f>D22-B22</f>
        <v>-2.6799999999999997</v>
      </c>
      <c r="I22" s="137">
        <f>H22/B22</f>
        <v>-0.18169491525423728</v>
      </c>
    </row>
    <row r="23" spans="1:9" ht="12.75">
      <c r="A23" s="135" t="s">
        <v>85</v>
      </c>
      <c r="B23" s="136">
        <v>48.41201867099999</v>
      </c>
      <c r="C23" s="136">
        <v>9.8008893</v>
      </c>
      <c r="D23" s="136">
        <v>10.176588266999998</v>
      </c>
      <c r="E23" s="166">
        <f t="shared" si="5"/>
        <v>0.002194731952144861</v>
      </c>
      <c r="F23" s="138">
        <f t="shared" si="6"/>
        <v>0.37569896699999816</v>
      </c>
      <c r="G23" s="137">
        <f t="shared" si="7"/>
        <v>0.03833315074786103</v>
      </c>
      <c r="H23" s="138">
        <f>D23-B23</f>
        <v>-38.23543040399999</v>
      </c>
      <c r="I23" s="137">
        <f>H23/B23</f>
        <v>-0.7897921105881084</v>
      </c>
    </row>
    <row r="24" spans="1:9" ht="12.75">
      <c r="A24" s="135" t="s">
        <v>98</v>
      </c>
      <c r="B24" s="136" t="s">
        <v>70</v>
      </c>
      <c r="C24" s="136">
        <v>651.15</v>
      </c>
      <c r="D24" s="136">
        <v>817.869264</v>
      </c>
      <c r="E24" s="166">
        <f t="shared" si="5"/>
        <v>0.1763856175845029</v>
      </c>
      <c r="F24" s="138">
        <f t="shared" si="6"/>
        <v>166.71926400000007</v>
      </c>
      <c r="G24" s="137">
        <f t="shared" si="7"/>
        <v>0.2560381847500577</v>
      </c>
      <c r="H24" s="138"/>
      <c r="I24" s="137"/>
    </row>
    <row r="25" spans="1:9" ht="12.75">
      <c r="A25" s="135" t="s">
        <v>86</v>
      </c>
      <c r="B25" s="136">
        <v>156.1982015423258</v>
      </c>
      <c r="C25" s="136">
        <v>105.24023478159013</v>
      </c>
      <c r="D25" s="136">
        <v>84.45003183234118</v>
      </c>
      <c r="E25" s="166">
        <f t="shared" si="5"/>
        <v>0.01821289987953188</v>
      </c>
      <c r="F25" s="138">
        <f t="shared" si="6"/>
        <v>-20.79020294924895</v>
      </c>
      <c r="G25" s="137">
        <f t="shared" si="7"/>
        <v>-0.19754994838614537</v>
      </c>
      <c r="H25" s="138">
        <f>D25-B25</f>
        <v>-71.74816970998461</v>
      </c>
      <c r="I25" s="137">
        <f>H25/B25</f>
        <v>-0.4593405621929818</v>
      </c>
    </row>
    <row r="26" spans="1:9" ht="12.75">
      <c r="A26" s="135" t="s">
        <v>99</v>
      </c>
      <c r="B26" s="136">
        <v>529.624746841272</v>
      </c>
      <c r="C26" s="136">
        <v>541.901</v>
      </c>
      <c r="D26" s="136">
        <v>594.83</v>
      </c>
      <c r="E26" s="166">
        <f t="shared" si="5"/>
        <v>0.12828389759342987</v>
      </c>
      <c r="F26" s="138">
        <f t="shared" si="6"/>
        <v>52.92900000000009</v>
      </c>
      <c r="G26" s="137">
        <f t="shared" si="7"/>
        <v>0.09767282215755294</v>
      </c>
      <c r="H26" s="138">
        <f>D26-B26</f>
        <v>65.20525315872806</v>
      </c>
      <c r="I26" s="137">
        <f>H26/B26</f>
        <v>0.12311594869314142</v>
      </c>
    </row>
    <row r="27" spans="1:9" ht="12.75">
      <c r="A27" s="135" t="s">
        <v>119</v>
      </c>
      <c r="B27" s="136">
        <v>459.49</v>
      </c>
      <c r="C27" s="136">
        <v>49.2473</v>
      </c>
      <c r="D27" s="136">
        <v>46.112</v>
      </c>
      <c r="E27" s="166">
        <f t="shared" si="5"/>
        <v>0.009944735614929036</v>
      </c>
      <c r="F27" s="138">
        <f t="shared" si="6"/>
        <v>-3.135300000000001</v>
      </c>
      <c r="G27" s="137">
        <f t="shared" si="7"/>
        <v>-0.0636644039368656</v>
      </c>
      <c r="H27" s="138">
        <f>D27-B27</f>
        <v>-413.378</v>
      </c>
      <c r="I27" s="137">
        <f>H27/B27</f>
        <v>-0.899645258873969</v>
      </c>
    </row>
    <row r="28" spans="1:9" ht="12.75">
      <c r="A28" s="135" t="s">
        <v>101</v>
      </c>
      <c r="B28" s="136" t="s">
        <v>72</v>
      </c>
      <c r="C28" s="136">
        <v>32.452</v>
      </c>
      <c r="D28" s="136">
        <v>9.696</v>
      </c>
      <c r="E28" s="166">
        <f t="shared" si="5"/>
        <v>0.002091085975935807</v>
      </c>
      <c r="F28" s="138">
        <f t="shared" si="6"/>
        <v>-22.756</v>
      </c>
      <c r="G28" s="137">
        <f t="shared" si="7"/>
        <v>-0.7012202637741897</v>
      </c>
      <c r="H28" s="138"/>
      <c r="I28" s="137"/>
    </row>
    <row r="29" spans="1:9" ht="12.75">
      <c r="A29" s="135" t="s">
        <v>87</v>
      </c>
      <c r="B29" s="136">
        <v>1459.010304395</v>
      </c>
      <c r="C29" s="136">
        <v>928.7275760010001</v>
      </c>
      <c r="D29" s="136">
        <v>829.397007546</v>
      </c>
      <c r="E29" s="166">
        <f t="shared" si="5"/>
        <v>0.17887174618013255</v>
      </c>
      <c r="F29" s="138">
        <f t="shared" si="6"/>
        <v>-99.33056845500005</v>
      </c>
      <c r="G29" s="137">
        <f t="shared" si="7"/>
        <v>-0.1069533962614814</v>
      </c>
      <c r="H29" s="138">
        <f>D29-B29</f>
        <v>-629.613296849</v>
      </c>
      <c r="I29" s="137">
        <f>H29/B29</f>
        <v>-0.4315345100390352</v>
      </c>
    </row>
    <row r="30" spans="1:9" ht="12.75">
      <c r="A30" s="135" t="s">
        <v>88</v>
      </c>
      <c r="B30" s="136">
        <v>16.76017351051048</v>
      </c>
      <c r="C30" s="136">
        <v>8.14214851141993</v>
      </c>
      <c r="D30" s="136">
        <v>8.150793327634018</v>
      </c>
      <c r="E30" s="166">
        <f t="shared" si="5"/>
        <v>0.0017578392760072858</v>
      </c>
      <c r="F30" s="138">
        <f t="shared" si="6"/>
        <v>0.008644816214088635</v>
      </c>
      <c r="G30" s="137">
        <f t="shared" si="7"/>
        <v>0.0010617364939934071</v>
      </c>
      <c r="H30" s="138">
        <f>D30-B30</f>
        <v>-8.609380182876462</v>
      </c>
      <c r="I30" s="137">
        <f>H30/B30</f>
        <v>-0.5136808504683695</v>
      </c>
    </row>
    <row r="31" spans="1:9" ht="12.75">
      <c r="A31" s="135" t="s">
        <v>89</v>
      </c>
      <c r="B31" s="136">
        <v>2728.85854901274</v>
      </c>
      <c r="C31" s="136">
        <v>384.396475794887</v>
      </c>
      <c r="D31" s="136">
        <v>360.012857607274</v>
      </c>
      <c r="E31" s="166">
        <f t="shared" si="5"/>
        <v>0.07764210372309666</v>
      </c>
      <c r="F31" s="138">
        <f t="shared" si="6"/>
        <v>-24.383618187613024</v>
      </c>
      <c r="G31" s="137">
        <f t="shared" si="7"/>
        <v>-0.06343351129114946</v>
      </c>
      <c r="H31" s="138">
        <f>D31-B31</f>
        <v>-2368.845691405466</v>
      </c>
      <c r="I31" s="137">
        <f>H31/B31</f>
        <v>-0.8680719974520038</v>
      </c>
    </row>
    <row r="32" spans="1:9" ht="12.75">
      <c r="A32" s="142" t="s">
        <v>74</v>
      </c>
      <c r="B32" s="143" t="s">
        <v>72</v>
      </c>
      <c r="C32" s="143">
        <v>4676.645337969055</v>
      </c>
      <c r="D32" s="143">
        <v>4636.825128943265</v>
      </c>
      <c r="E32" s="168">
        <f t="shared" si="5"/>
        <v>1</v>
      </c>
      <c r="F32" s="145">
        <f t="shared" si="6"/>
        <v>-39.820209025790064</v>
      </c>
      <c r="G32" s="144">
        <f t="shared" si="7"/>
        <v>-0.008514695074799695</v>
      </c>
      <c r="H32" s="143" t="s">
        <v>72</v>
      </c>
      <c r="I32" s="143" t="s">
        <v>72</v>
      </c>
    </row>
    <row r="34" spans="1:9" ht="14.25">
      <c r="A34" s="148" t="s">
        <v>142</v>
      </c>
      <c r="B34" s="147"/>
      <c r="C34" s="147"/>
      <c r="D34" s="147"/>
      <c r="E34" s="146"/>
      <c r="F34" s="147"/>
      <c r="G34" s="146"/>
      <c r="H34" s="147"/>
      <c r="I34" s="146"/>
    </row>
    <row r="35" spans="1:9" ht="12.75">
      <c r="A35" s="146"/>
      <c r="B35" s="147"/>
      <c r="C35" s="147"/>
      <c r="D35" s="147"/>
      <c r="E35" s="146"/>
      <c r="F35" s="147"/>
      <c r="G35" s="146"/>
      <c r="H35" s="147"/>
      <c r="I35" s="146"/>
    </row>
    <row r="36" spans="1:9" ht="51">
      <c r="A36" s="128" t="s">
        <v>108</v>
      </c>
      <c r="B36" s="250" t="s">
        <v>124</v>
      </c>
      <c r="C36" s="250"/>
      <c r="D36" s="251"/>
      <c r="E36" s="131" t="s">
        <v>105</v>
      </c>
      <c r="F36" s="249" t="s">
        <v>116</v>
      </c>
      <c r="G36" s="249"/>
      <c r="H36" s="249" t="s">
        <v>117</v>
      </c>
      <c r="I36" s="249"/>
    </row>
    <row r="37" spans="1:9" ht="12.75">
      <c r="A37" s="170"/>
      <c r="B37" s="133">
        <v>1990</v>
      </c>
      <c r="C37" s="133">
        <v>2005</v>
      </c>
      <c r="D37" s="133">
        <v>2006</v>
      </c>
      <c r="E37" s="171" t="s">
        <v>20</v>
      </c>
      <c r="F37" s="172" t="s">
        <v>71</v>
      </c>
      <c r="G37" s="171" t="s">
        <v>20</v>
      </c>
      <c r="H37" s="172" t="s">
        <v>71</v>
      </c>
      <c r="I37" s="171" t="s">
        <v>20</v>
      </c>
    </row>
    <row r="38" spans="1:9" ht="12.75">
      <c r="A38" s="135" t="s">
        <v>75</v>
      </c>
      <c r="B38" s="136">
        <v>18.491084709712545</v>
      </c>
      <c r="C38" s="136">
        <v>9.485290115974296</v>
      </c>
      <c r="D38" s="136">
        <v>10.293684394198474</v>
      </c>
      <c r="E38" s="137">
        <f aca="true" t="shared" si="8" ref="E38:E53">D38/$D$32</f>
        <v>0.0022199854659052908</v>
      </c>
      <c r="F38" s="138">
        <f aca="true" t="shared" si="9" ref="F38:F53">D38-C38</f>
        <v>0.8083942782241778</v>
      </c>
      <c r="G38" s="137">
        <f aca="true" t="shared" si="10" ref="G38:G53">F38/C38</f>
        <v>0.08522609939602699</v>
      </c>
      <c r="H38" s="138">
        <f aca="true" t="shared" si="11" ref="H38:H48">D38-B38</f>
        <v>-8.197400315514072</v>
      </c>
      <c r="I38" s="137">
        <f aca="true" t="shared" si="12" ref="I38:I48">H38/B38</f>
        <v>-0.44331635727180146</v>
      </c>
    </row>
    <row r="39" spans="1:9" ht="12.75">
      <c r="A39" s="135" t="s">
        <v>76</v>
      </c>
      <c r="B39" s="136">
        <v>102.62323886000001</v>
      </c>
      <c r="C39" s="136">
        <v>35.41771249313138</v>
      </c>
      <c r="D39" s="136">
        <v>33.563858460706385</v>
      </c>
      <c r="E39" s="137">
        <f t="shared" si="8"/>
        <v>0.007238543082248092</v>
      </c>
      <c r="F39" s="138">
        <f t="shared" si="9"/>
        <v>-1.853854032424998</v>
      </c>
      <c r="G39" s="137">
        <f t="shared" si="10"/>
        <v>-0.05234256822160717</v>
      </c>
      <c r="H39" s="138">
        <f t="shared" si="11"/>
        <v>-69.05938039929363</v>
      </c>
      <c r="I39" s="137">
        <f t="shared" si="12"/>
        <v>-0.6729409553474077</v>
      </c>
    </row>
    <row r="40" spans="1:9" ht="12.75">
      <c r="A40" s="135" t="s">
        <v>90</v>
      </c>
      <c r="B40" s="136">
        <v>220.08395435</v>
      </c>
      <c r="C40" s="136">
        <v>45.76243829999999</v>
      </c>
      <c r="D40" s="136">
        <v>50.7219965</v>
      </c>
      <c r="E40" s="137">
        <f t="shared" si="8"/>
        <v>0.010938949623825814</v>
      </c>
      <c r="F40" s="138">
        <f t="shared" si="9"/>
        <v>4.959558200000011</v>
      </c>
      <c r="G40" s="137">
        <f t="shared" si="10"/>
        <v>0.10837617889779294</v>
      </c>
      <c r="H40" s="138">
        <f t="shared" si="11"/>
        <v>-169.36195785</v>
      </c>
      <c r="I40" s="137">
        <f t="shared" si="12"/>
        <v>-0.7695334189636711</v>
      </c>
    </row>
    <row r="41" spans="1:9" ht="12.75">
      <c r="A41" s="135" t="s">
        <v>91</v>
      </c>
      <c r="B41" s="136">
        <v>4.81</v>
      </c>
      <c r="C41" s="136">
        <v>3.14</v>
      </c>
      <c r="D41" s="136">
        <v>2.66</v>
      </c>
      <c r="E41" s="137">
        <f t="shared" si="8"/>
        <v>0.0005736683886127523</v>
      </c>
      <c r="F41" s="138">
        <f t="shared" si="9"/>
        <v>-0.48</v>
      </c>
      <c r="G41" s="137">
        <f t="shared" si="10"/>
        <v>-0.15286624203821655</v>
      </c>
      <c r="H41" s="138">
        <f t="shared" si="11"/>
        <v>-2.1499999999999995</v>
      </c>
      <c r="I41" s="137">
        <f t="shared" si="12"/>
        <v>-0.4469854469854469</v>
      </c>
    </row>
    <row r="42" spans="1:9" ht="12.75">
      <c r="A42" s="135" t="s">
        <v>92</v>
      </c>
      <c r="B42" s="136">
        <v>630.762207</v>
      </c>
      <c r="C42" s="136">
        <v>41.022077898000035</v>
      </c>
      <c r="D42" s="136">
        <v>37.12427797699999</v>
      </c>
      <c r="E42" s="137">
        <f t="shared" si="8"/>
        <v>0.008006400272735891</v>
      </c>
      <c r="F42" s="138">
        <f t="shared" si="9"/>
        <v>-3.8977999210000434</v>
      </c>
      <c r="G42" s="137">
        <f t="shared" si="10"/>
        <v>-0.09501712542918442</v>
      </c>
      <c r="H42" s="138">
        <f t="shared" si="11"/>
        <v>-593.637929023</v>
      </c>
      <c r="I42" s="137">
        <f t="shared" si="12"/>
        <v>-0.9411437819751937</v>
      </c>
    </row>
    <row r="43" spans="1:9" ht="12.75">
      <c r="A43" s="135" t="s">
        <v>77</v>
      </c>
      <c r="B43" s="136">
        <v>17.6598927873922</v>
      </c>
      <c r="C43" s="136">
        <v>6.73703788345209</v>
      </c>
      <c r="D43" s="136">
        <v>7.93276089288815</v>
      </c>
      <c r="E43" s="137">
        <f t="shared" si="8"/>
        <v>0.001710817352884738</v>
      </c>
      <c r="F43" s="138">
        <f t="shared" si="9"/>
        <v>1.19572300943606</v>
      </c>
      <c r="G43" s="137">
        <f t="shared" si="10"/>
        <v>0.17748497635334148</v>
      </c>
      <c r="H43" s="138">
        <f t="shared" si="11"/>
        <v>-9.727131894504048</v>
      </c>
      <c r="I43" s="137">
        <f t="shared" si="12"/>
        <v>-0.5508035644162274</v>
      </c>
    </row>
    <row r="44" spans="1:9" ht="12.75">
      <c r="A44" s="135" t="s">
        <v>93</v>
      </c>
      <c r="B44" s="136">
        <v>38.65</v>
      </c>
      <c r="C44" s="136">
        <v>12.27</v>
      </c>
      <c r="D44" s="136">
        <v>6.1</v>
      </c>
      <c r="E44" s="137">
        <f t="shared" si="8"/>
        <v>0.0013155553272698455</v>
      </c>
      <c r="F44" s="138">
        <f t="shared" si="9"/>
        <v>-6.17</v>
      </c>
      <c r="G44" s="137">
        <f t="shared" si="10"/>
        <v>-0.5028524857375714</v>
      </c>
      <c r="H44" s="138">
        <f t="shared" si="11"/>
        <v>-32.55</v>
      </c>
      <c r="I44" s="137">
        <f t="shared" si="12"/>
        <v>-0.8421733505821475</v>
      </c>
    </row>
    <row r="45" spans="1:9" ht="12.75">
      <c r="A45" s="135" t="s">
        <v>78</v>
      </c>
      <c r="B45" s="136">
        <v>89.7</v>
      </c>
      <c r="C45" s="136">
        <v>17.752914930538182</v>
      </c>
      <c r="D45" s="136">
        <v>18.447762282609258</v>
      </c>
      <c r="E45" s="137">
        <f t="shared" si="8"/>
        <v>0.003978533106081038</v>
      </c>
      <c r="F45" s="138">
        <f t="shared" si="9"/>
        <v>0.6948473520710756</v>
      </c>
      <c r="G45" s="137">
        <f t="shared" si="10"/>
        <v>0.03913990208311167</v>
      </c>
      <c r="H45" s="138">
        <f t="shared" si="11"/>
        <v>-71.25223771739074</v>
      </c>
      <c r="I45" s="137">
        <f t="shared" si="12"/>
        <v>-0.794339327953074</v>
      </c>
    </row>
    <row r="46" spans="1:9" ht="12.75">
      <c r="A46" s="135" t="s">
        <v>79</v>
      </c>
      <c r="B46" s="136">
        <v>405.1046309191339</v>
      </c>
      <c r="C46" s="136">
        <v>142.2278546093611</v>
      </c>
      <c r="D46" s="136">
        <v>138.08999934252884</v>
      </c>
      <c r="E46" s="137">
        <f t="shared" si="8"/>
        <v>0.029781153160287423</v>
      </c>
      <c r="F46" s="138">
        <f t="shared" si="9"/>
        <v>-4.137855266832247</v>
      </c>
      <c r="G46" s="137">
        <f t="shared" si="10"/>
        <v>-0.02909314267727064</v>
      </c>
      <c r="H46" s="138">
        <f t="shared" si="11"/>
        <v>-267.0146315766051</v>
      </c>
      <c r="I46" s="137">
        <f t="shared" si="12"/>
        <v>-0.6591251029907529</v>
      </c>
    </row>
    <row r="47" spans="1:9" ht="12.75">
      <c r="A47" s="135" t="s">
        <v>80</v>
      </c>
      <c r="B47" s="136">
        <v>928.4616199</v>
      </c>
      <c r="C47" s="136">
        <v>67.55649265849118</v>
      </c>
      <c r="D47" s="136">
        <v>64.2578455000693</v>
      </c>
      <c r="E47" s="137">
        <f t="shared" si="8"/>
        <v>0.01385815589614735</v>
      </c>
      <c r="F47" s="138">
        <f t="shared" si="9"/>
        <v>-3.298647158421886</v>
      </c>
      <c r="G47" s="137">
        <f t="shared" si="10"/>
        <v>-0.04882798127334811</v>
      </c>
      <c r="H47" s="138">
        <f t="shared" si="11"/>
        <v>-864.2037743999307</v>
      </c>
      <c r="I47" s="137">
        <f t="shared" si="12"/>
        <v>-0.9307910589702242</v>
      </c>
    </row>
    <row r="48" spans="1:9" ht="12.75">
      <c r="A48" s="135" t="s">
        <v>81</v>
      </c>
      <c r="B48" s="136">
        <v>117.9709787282748</v>
      </c>
      <c r="C48" s="136">
        <v>55.03</v>
      </c>
      <c r="D48" s="136">
        <v>61.91</v>
      </c>
      <c r="E48" s="137">
        <f t="shared" si="8"/>
        <v>0.013351808247750185</v>
      </c>
      <c r="F48" s="138">
        <f t="shared" si="9"/>
        <v>6.8799999999999955</v>
      </c>
      <c r="G48" s="137">
        <f t="shared" si="10"/>
        <v>0.12502271488279112</v>
      </c>
      <c r="H48" s="138">
        <f t="shared" si="11"/>
        <v>-56.060978728274804</v>
      </c>
      <c r="I48" s="137">
        <f t="shared" si="12"/>
        <v>-0.47520991461299406</v>
      </c>
    </row>
    <row r="49" spans="1:9" ht="12.75">
      <c r="A49" s="135" t="s">
        <v>94</v>
      </c>
      <c r="B49" s="136" t="s">
        <v>72</v>
      </c>
      <c r="C49" s="136">
        <v>40.3704344</v>
      </c>
      <c r="D49" s="136">
        <v>39.32452359999999</v>
      </c>
      <c r="E49" s="137">
        <f t="shared" si="8"/>
        <v>0.008480915822021106</v>
      </c>
      <c r="F49" s="138">
        <f t="shared" si="9"/>
        <v>-1.0459108000000086</v>
      </c>
      <c r="G49" s="137">
        <f t="shared" si="10"/>
        <v>-0.025907841110572954</v>
      </c>
      <c r="H49" s="138"/>
      <c r="I49" s="137"/>
    </row>
    <row r="50" spans="1:9" ht="12.75">
      <c r="A50" s="135" t="s">
        <v>82</v>
      </c>
      <c r="B50" s="136">
        <v>32.5</v>
      </c>
      <c r="C50" s="136">
        <v>10.571</v>
      </c>
      <c r="D50" s="136">
        <v>6.847</v>
      </c>
      <c r="E50" s="137">
        <f t="shared" si="8"/>
        <v>0.0014766569386584643</v>
      </c>
      <c r="F50" s="138">
        <f t="shared" si="9"/>
        <v>-3.7239999999999993</v>
      </c>
      <c r="G50" s="137">
        <f t="shared" si="10"/>
        <v>-0.3522845520764355</v>
      </c>
      <c r="H50" s="138">
        <f>D50-B50</f>
        <v>-25.653</v>
      </c>
      <c r="I50" s="137">
        <f>H50/B50</f>
        <v>-0.7893230769230769</v>
      </c>
    </row>
    <row r="51" spans="1:9" ht="12.75">
      <c r="A51" s="135" t="s">
        <v>83</v>
      </c>
      <c r="B51" s="136">
        <v>302.89689944602253</v>
      </c>
      <c r="C51" s="136">
        <v>72.57930453728294</v>
      </c>
      <c r="D51" s="136">
        <v>65.0747029296239</v>
      </c>
      <c r="E51" s="137">
        <f t="shared" si="8"/>
        <v>0.01403432329665071</v>
      </c>
      <c r="F51" s="138">
        <f t="shared" si="9"/>
        <v>-7.5046016076590405</v>
      </c>
      <c r="G51" s="137">
        <f t="shared" si="10"/>
        <v>-0.10339864311876996</v>
      </c>
      <c r="H51" s="138">
        <f>D51-B51</f>
        <v>-237.82219651639863</v>
      </c>
      <c r="I51" s="137">
        <f>H51/B51</f>
        <v>-0.7851589004422262</v>
      </c>
    </row>
    <row r="52" spans="1:9" ht="12.75">
      <c r="A52" s="135" t="s">
        <v>95</v>
      </c>
      <c r="B52" s="136">
        <v>23.053331246712403</v>
      </c>
      <c r="C52" s="136">
        <v>0.7890191848792009</v>
      </c>
      <c r="D52" s="136">
        <v>0.9626406401506235</v>
      </c>
      <c r="E52" s="137">
        <f t="shared" si="8"/>
        <v>0.0002076077085896077</v>
      </c>
      <c r="F52" s="138">
        <f t="shared" si="9"/>
        <v>0.1736214552714226</v>
      </c>
      <c r="G52" s="137">
        <f t="shared" si="10"/>
        <v>0.2200471909919454</v>
      </c>
      <c r="H52" s="138">
        <f>D52-B52</f>
        <v>-22.09069060656178</v>
      </c>
      <c r="I52" s="137">
        <f>H52/B52</f>
        <v>-0.9582428834319593</v>
      </c>
    </row>
    <row r="53" spans="1:9" ht="12.75">
      <c r="A53" s="135" t="s">
        <v>96</v>
      </c>
      <c r="B53" s="136">
        <v>38</v>
      </c>
      <c r="C53" s="136">
        <v>2.7452983362573002</v>
      </c>
      <c r="D53" s="136">
        <v>3.18045224456545</v>
      </c>
      <c r="E53" s="137">
        <f t="shared" si="8"/>
        <v>0.0006859116218795762</v>
      </c>
      <c r="F53" s="138">
        <f t="shared" si="9"/>
        <v>0.4351539083081497</v>
      </c>
      <c r="G53" s="137">
        <f t="shared" si="10"/>
        <v>0.1585087866630191</v>
      </c>
      <c r="H53" s="138">
        <f>D53-B53</f>
        <v>-34.81954775543455</v>
      </c>
      <c r="I53" s="137">
        <f>H53/B53</f>
        <v>-0.9163038883009091</v>
      </c>
    </row>
    <row r="54" spans="1:9" ht="12.75">
      <c r="A54" s="135" t="s">
        <v>84</v>
      </c>
      <c r="B54" s="136">
        <v>12.55</v>
      </c>
      <c r="C54" s="136">
        <v>0.01</v>
      </c>
      <c r="D54" s="136" t="s">
        <v>122</v>
      </c>
      <c r="E54" s="137"/>
      <c r="F54" s="138"/>
      <c r="G54" s="137"/>
      <c r="H54" s="138"/>
      <c r="I54" s="137"/>
    </row>
    <row r="55" spans="1:9" ht="12.75">
      <c r="A55" s="135" t="s">
        <v>97</v>
      </c>
      <c r="B55" s="136">
        <v>0.22842317500381</v>
      </c>
      <c r="C55" s="136">
        <v>0.13668</v>
      </c>
      <c r="D55" s="136">
        <v>0.12</v>
      </c>
      <c r="E55" s="137">
        <f aca="true" t="shared" si="13" ref="E55:E65">D55/$D$32</f>
        <v>2.5879776929898597E-05</v>
      </c>
      <c r="F55" s="138">
        <f aca="true" t="shared" si="14" ref="F55:F65">D55-C55</f>
        <v>-0.01668</v>
      </c>
      <c r="G55" s="137">
        <f aca="true" t="shared" si="15" ref="G55:G65">F55/C55</f>
        <v>-0.12203687445127305</v>
      </c>
      <c r="H55" s="138">
        <f>D55-B55</f>
        <v>-0.10842317500380999</v>
      </c>
      <c r="I55" s="137">
        <f>H55/B55</f>
        <v>-0.47465925907912604</v>
      </c>
    </row>
    <row r="56" spans="1:9" ht="12.75">
      <c r="A56" s="135" t="s">
        <v>85</v>
      </c>
      <c r="B56" s="136">
        <v>35.813737439654524</v>
      </c>
      <c r="C56" s="136">
        <v>15.15973279526</v>
      </c>
      <c r="D56" s="136">
        <v>15.25305499801458</v>
      </c>
      <c r="E56" s="137">
        <f t="shared" si="13"/>
        <v>0.003289547173734102</v>
      </c>
      <c r="F56" s="138">
        <f t="shared" si="14"/>
        <v>0.09332220275457992</v>
      </c>
      <c r="G56" s="137">
        <f t="shared" si="15"/>
        <v>0.00615592662581487</v>
      </c>
      <c r="H56" s="138">
        <f>D56-B56</f>
        <v>-20.560682441639944</v>
      </c>
      <c r="I56" s="137">
        <f>H56/B56</f>
        <v>-0.5741004405441992</v>
      </c>
    </row>
    <row r="57" spans="1:9" ht="12.75">
      <c r="A57" s="135" t="s">
        <v>98</v>
      </c>
      <c r="B57" s="136" t="s">
        <v>123</v>
      </c>
      <c r="C57" s="136">
        <v>204.62</v>
      </c>
      <c r="D57" s="136">
        <v>88.53409490065978</v>
      </c>
      <c r="E57" s="137">
        <f t="shared" si="13"/>
        <v>0.019093688555996236</v>
      </c>
      <c r="F57" s="138">
        <f t="shared" si="14"/>
        <v>-116.08590509934022</v>
      </c>
      <c r="G57" s="137">
        <f t="shared" si="15"/>
        <v>-0.5673243333952703</v>
      </c>
      <c r="H57" s="138"/>
      <c r="I57" s="137"/>
    </row>
    <row r="58" spans="1:9" ht="12.75">
      <c r="A58" s="135" t="s">
        <v>86</v>
      </c>
      <c r="B58" s="136">
        <v>80.68119296904709</v>
      </c>
      <c r="C58" s="136">
        <v>37.404088366922124</v>
      </c>
      <c r="D58" s="136">
        <v>35.64369804741489</v>
      </c>
      <c r="E58" s="137">
        <f t="shared" si="13"/>
        <v>0.007687091286864663</v>
      </c>
      <c r="F58" s="138">
        <f t="shared" si="14"/>
        <v>-1.7603903195072377</v>
      </c>
      <c r="G58" s="137">
        <f t="shared" si="15"/>
        <v>-0.047064115083847856</v>
      </c>
      <c r="H58" s="138">
        <f>D58-B58</f>
        <v>-45.0374949216322</v>
      </c>
      <c r="I58" s="137">
        <f>H58/B58</f>
        <v>-0.5582155303394014</v>
      </c>
    </row>
    <row r="59" spans="1:9" ht="12.75">
      <c r="A59" s="135" t="s">
        <v>99</v>
      </c>
      <c r="B59" s="136">
        <v>66.5385313037415</v>
      </c>
      <c r="C59" s="136">
        <v>181.338</v>
      </c>
      <c r="D59" s="136">
        <v>179.6519</v>
      </c>
      <c r="E59" s="137">
        <f t="shared" si="13"/>
        <v>0.03874459247527042</v>
      </c>
      <c r="F59" s="138">
        <f t="shared" si="14"/>
        <v>-1.686099999999982</v>
      </c>
      <c r="G59" s="137">
        <f t="shared" si="15"/>
        <v>-0.00929810629873486</v>
      </c>
      <c r="H59" s="138">
        <f>D59-B59</f>
        <v>113.11336869625852</v>
      </c>
      <c r="I59" s="137">
        <f>H59/B59</f>
        <v>1.6999679205407725</v>
      </c>
    </row>
    <row r="60" spans="1:9" ht="12.75">
      <c r="A60" s="135" t="s">
        <v>119</v>
      </c>
      <c r="B60" s="136" t="s">
        <v>70</v>
      </c>
      <c r="C60" s="136">
        <v>30.552069999999997</v>
      </c>
      <c r="D60" s="136">
        <v>31.968999999999998</v>
      </c>
      <c r="E60" s="137">
        <f t="shared" si="13"/>
        <v>0.006894588238932736</v>
      </c>
      <c r="F60" s="138">
        <f t="shared" si="14"/>
        <v>1.4169300000000007</v>
      </c>
      <c r="G60" s="137">
        <f t="shared" si="15"/>
        <v>0.0463775449584922</v>
      </c>
      <c r="H60" s="138"/>
      <c r="I60" s="137"/>
    </row>
    <row r="61" spans="1:9" ht="12.75">
      <c r="A61" s="135" t="s">
        <v>101</v>
      </c>
      <c r="B61" s="136" t="s">
        <v>72</v>
      </c>
      <c r="C61" s="136">
        <v>3.711</v>
      </c>
      <c r="D61" s="136">
        <v>3.955</v>
      </c>
      <c r="E61" s="137">
        <f t="shared" si="13"/>
        <v>0.000852954314647908</v>
      </c>
      <c r="F61" s="138">
        <f t="shared" si="14"/>
        <v>0.24400000000000022</v>
      </c>
      <c r="G61" s="137">
        <f t="shared" si="15"/>
        <v>0.06575047157100518</v>
      </c>
      <c r="H61" s="138"/>
      <c r="I61" s="137"/>
    </row>
    <row r="62" spans="1:9" ht="12.75">
      <c r="A62" s="135" t="s">
        <v>87</v>
      </c>
      <c r="B62" s="136">
        <v>335.94517458700005</v>
      </c>
      <c r="C62" s="136">
        <v>109.207240123</v>
      </c>
      <c r="D62" s="136">
        <v>118.145090882</v>
      </c>
      <c r="E62" s="137">
        <f t="shared" si="13"/>
        <v>0.025479738311572978</v>
      </c>
      <c r="F62" s="138">
        <f t="shared" si="14"/>
        <v>8.937850759</v>
      </c>
      <c r="G62" s="137">
        <f t="shared" si="15"/>
        <v>0.08184302385934585</v>
      </c>
      <c r="H62" s="138">
        <f>D62-B62</f>
        <v>-217.80008370500005</v>
      </c>
      <c r="I62" s="137">
        <f>H62/B62</f>
        <v>-0.6483203218285731</v>
      </c>
    </row>
    <row r="63" spans="1:9" ht="12.75">
      <c r="A63" s="135" t="s">
        <v>88</v>
      </c>
      <c r="B63" s="136">
        <v>24.169169226740394</v>
      </c>
      <c r="C63" s="136">
        <v>9.609160146794789</v>
      </c>
      <c r="D63" s="136">
        <v>10.175230654898977</v>
      </c>
      <c r="E63" s="137">
        <f t="shared" si="13"/>
        <v>0.0021944391629920962</v>
      </c>
      <c r="F63" s="138">
        <f t="shared" si="14"/>
        <v>0.5660705081041879</v>
      </c>
      <c r="G63" s="137">
        <f t="shared" si="15"/>
        <v>0.05890946757641511</v>
      </c>
      <c r="H63" s="138">
        <f>D63-B63</f>
        <v>-13.993938571841417</v>
      </c>
      <c r="I63" s="137">
        <f>H63/B63</f>
        <v>-0.578999569267724</v>
      </c>
    </row>
    <row r="64" spans="1:9" ht="12.75">
      <c r="A64" s="135" t="s">
        <v>89</v>
      </c>
      <c r="B64" s="136">
        <v>419.8272896199327</v>
      </c>
      <c r="C64" s="136">
        <v>106.1792418045799</v>
      </c>
      <c r="D64" s="136">
        <v>102.74509247006631</v>
      </c>
      <c r="E64" s="137">
        <f t="shared" si="13"/>
        <v>0.022158500614726004</v>
      </c>
      <c r="F64" s="138">
        <f t="shared" si="14"/>
        <v>-3.4341493345135916</v>
      </c>
      <c r="G64" s="137">
        <f t="shared" si="15"/>
        <v>-0.03234294459207058</v>
      </c>
      <c r="H64" s="138">
        <f>D64-B64</f>
        <v>-317.0821971498664</v>
      </c>
      <c r="I64" s="137">
        <f>H64/B64</f>
        <v>-0.755268190014325</v>
      </c>
    </row>
    <row r="65" spans="1:9" ht="12.75">
      <c r="A65" s="142" t="s">
        <v>74</v>
      </c>
      <c r="B65" s="143" t="s">
        <v>72</v>
      </c>
      <c r="C65" s="143">
        <v>1261.3840885839245</v>
      </c>
      <c r="D65" s="143">
        <v>1132.6836667173948</v>
      </c>
      <c r="E65" s="144">
        <f t="shared" si="13"/>
        <v>0.24428000522321489</v>
      </c>
      <c r="F65" s="145">
        <f t="shared" si="14"/>
        <v>-128.70042186652972</v>
      </c>
      <c r="G65" s="144">
        <f t="shared" si="15"/>
        <v>-0.10203111251467702</v>
      </c>
      <c r="H65" s="143" t="s">
        <v>72</v>
      </c>
      <c r="I65" s="143" t="s">
        <v>72</v>
      </c>
    </row>
    <row r="68" spans="1:9" ht="14.25">
      <c r="A68" s="148" t="s">
        <v>143</v>
      </c>
      <c r="B68" s="147"/>
      <c r="C68" s="147"/>
      <c r="D68" s="147"/>
      <c r="E68" s="146"/>
      <c r="F68" s="147"/>
      <c r="G68" s="146"/>
      <c r="H68" s="147"/>
      <c r="I68" s="146"/>
    </row>
    <row r="69" spans="1:9" ht="12.75">
      <c r="A69" s="146"/>
      <c r="B69" s="147"/>
      <c r="C69" s="147"/>
      <c r="D69" s="147"/>
      <c r="E69" s="146"/>
      <c r="F69" s="147"/>
      <c r="G69" s="146"/>
      <c r="H69" s="147"/>
      <c r="I69" s="146"/>
    </row>
    <row r="70" spans="1:9" ht="51">
      <c r="A70" s="128" t="s">
        <v>102</v>
      </c>
      <c r="B70" s="250" t="s">
        <v>124</v>
      </c>
      <c r="C70" s="250"/>
      <c r="D70" s="251"/>
      <c r="E70" s="131" t="s">
        <v>105</v>
      </c>
      <c r="F70" s="249" t="s">
        <v>116</v>
      </c>
      <c r="G70" s="249"/>
      <c r="H70" s="249" t="s">
        <v>117</v>
      </c>
      <c r="I70" s="249"/>
    </row>
    <row r="71" spans="1:9" ht="12.75">
      <c r="A71" s="170"/>
      <c r="B71" s="133">
        <v>1990</v>
      </c>
      <c r="C71" s="133">
        <v>2005</v>
      </c>
      <c r="D71" s="133">
        <v>2006</v>
      </c>
      <c r="E71" s="171" t="s">
        <v>20</v>
      </c>
      <c r="F71" s="172" t="s">
        <v>71</v>
      </c>
      <c r="G71" s="171" t="s">
        <v>20</v>
      </c>
      <c r="H71" s="172" t="s">
        <v>71</v>
      </c>
      <c r="I71" s="171" t="s">
        <v>20</v>
      </c>
    </row>
    <row r="72" spans="1:9" ht="12.75">
      <c r="A72" s="135" t="s">
        <v>75</v>
      </c>
      <c r="B72" s="136">
        <v>25.924620190400006</v>
      </c>
      <c r="C72" s="136">
        <v>6.84264360017179</v>
      </c>
      <c r="D72" s="136">
        <v>6.490994807030134</v>
      </c>
      <c r="E72" s="137">
        <f aca="true" t="shared" si="16" ref="E72:E87">D72/$D$32</f>
        <v>0.0013998791471589174</v>
      </c>
      <c r="F72" s="138">
        <f aca="true" t="shared" si="17" ref="F72:F87">D72-C72</f>
        <v>-0.3516487931416563</v>
      </c>
      <c r="G72" s="137">
        <f aca="true" t="shared" si="18" ref="G72:G87">F72/C72</f>
        <v>-0.05139078018513603</v>
      </c>
      <c r="H72" s="138">
        <f aca="true" t="shared" si="19" ref="H72:H78">D72-B72</f>
        <v>-19.433625383369872</v>
      </c>
      <c r="I72" s="137">
        <f aca="true" t="shared" si="20" ref="I72:I78">H72/B72</f>
        <v>-0.7496204473061566</v>
      </c>
    </row>
    <row r="73" spans="1:9" ht="12.75">
      <c r="A73" s="135" t="s">
        <v>76</v>
      </c>
      <c r="B73" s="136">
        <v>25.65441655665093</v>
      </c>
      <c r="C73" s="136">
        <v>20.397465844100527</v>
      </c>
      <c r="D73" s="136">
        <v>19.293465844100528</v>
      </c>
      <c r="E73" s="137">
        <f t="shared" si="16"/>
        <v>0.004160921602082829</v>
      </c>
      <c r="F73" s="138">
        <f t="shared" si="17"/>
        <v>-1.1039999999999992</v>
      </c>
      <c r="G73" s="137">
        <f t="shared" si="18"/>
        <v>-0.054124370568283335</v>
      </c>
      <c r="H73" s="138">
        <f t="shared" si="19"/>
        <v>-6.360950712550402</v>
      </c>
      <c r="I73" s="137">
        <f t="shared" si="20"/>
        <v>-0.2479475882253623</v>
      </c>
    </row>
    <row r="74" spans="1:9" ht="12.75">
      <c r="A74" s="135" t="s">
        <v>90</v>
      </c>
      <c r="B74" s="136">
        <v>128.95036749</v>
      </c>
      <c r="C74" s="136">
        <v>14.142453623</v>
      </c>
      <c r="D74" s="136">
        <v>15.656700380999999</v>
      </c>
      <c r="E74" s="137">
        <f t="shared" si="16"/>
        <v>0.0033765992776544863</v>
      </c>
      <c r="F74" s="138">
        <f t="shared" si="17"/>
        <v>1.5142467579999987</v>
      </c>
      <c r="G74" s="137">
        <f t="shared" si="18"/>
        <v>0.10707100750448038</v>
      </c>
      <c r="H74" s="138">
        <f t="shared" si="19"/>
        <v>-113.293667109</v>
      </c>
      <c r="I74" s="137">
        <f t="shared" si="20"/>
        <v>-0.8785835148378762</v>
      </c>
    </row>
    <row r="75" spans="1:9" ht="12.75">
      <c r="A75" s="135" t="s">
        <v>91</v>
      </c>
      <c r="B75" s="136">
        <v>1.55</v>
      </c>
      <c r="C75" s="136">
        <v>0.4</v>
      </c>
      <c r="D75" s="136">
        <v>0.37</v>
      </c>
      <c r="E75" s="137">
        <f t="shared" si="16"/>
        <v>7.979597886718734E-05</v>
      </c>
      <c r="F75" s="138">
        <f t="shared" si="17"/>
        <v>-0.030000000000000027</v>
      </c>
      <c r="G75" s="137">
        <f t="shared" si="18"/>
        <v>-0.07500000000000007</v>
      </c>
      <c r="H75" s="138">
        <f t="shared" si="19"/>
        <v>-1.1800000000000002</v>
      </c>
      <c r="I75" s="137">
        <f t="shared" si="20"/>
        <v>-0.7612903225806452</v>
      </c>
    </row>
    <row r="76" spans="1:9" ht="12.75">
      <c r="A76" s="135" t="s">
        <v>92</v>
      </c>
      <c r="B76" s="136">
        <v>204.608902</v>
      </c>
      <c r="C76" s="136">
        <v>27.544457689861538</v>
      </c>
      <c r="D76" s="136">
        <v>24.978183092220412</v>
      </c>
      <c r="E76" s="137">
        <f t="shared" si="16"/>
        <v>0.005386915054506909</v>
      </c>
      <c r="F76" s="138">
        <f t="shared" si="17"/>
        <v>-2.566274597641126</v>
      </c>
      <c r="G76" s="137">
        <f t="shared" si="18"/>
        <v>-0.09316845612051061</v>
      </c>
      <c r="H76" s="138">
        <f t="shared" si="19"/>
        <v>-179.6307189077796</v>
      </c>
      <c r="I76" s="137">
        <f t="shared" si="20"/>
        <v>-0.87792230519755</v>
      </c>
    </row>
    <row r="77" spans="1:9" ht="12.75">
      <c r="A77" s="135" t="s">
        <v>77</v>
      </c>
      <c r="B77" s="136">
        <v>6.41808013471</v>
      </c>
      <c r="C77" s="136">
        <v>2.4141991306507</v>
      </c>
      <c r="D77" s="136">
        <v>2.4085889262869</v>
      </c>
      <c r="E77" s="137">
        <f t="shared" si="16"/>
        <v>0.0005194478677344079</v>
      </c>
      <c r="F77" s="138">
        <f t="shared" si="17"/>
        <v>-0.005610204363799998</v>
      </c>
      <c r="G77" s="137">
        <f t="shared" si="18"/>
        <v>-0.0023238366266364603</v>
      </c>
      <c r="H77" s="138">
        <f t="shared" si="19"/>
        <v>-4.0094912084231</v>
      </c>
      <c r="I77" s="137">
        <f t="shared" si="20"/>
        <v>-0.6247181593665576</v>
      </c>
    </row>
    <row r="78" spans="1:9" ht="12.75">
      <c r="A78" s="135" t="s">
        <v>93</v>
      </c>
      <c r="B78" s="136">
        <v>4.24</v>
      </c>
      <c r="C78" s="136">
        <v>0.89</v>
      </c>
      <c r="D78" s="136">
        <v>0.75</v>
      </c>
      <c r="E78" s="137">
        <f t="shared" si="16"/>
        <v>0.00016174860581186625</v>
      </c>
      <c r="F78" s="138">
        <f t="shared" si="17"/>
        <v>-0.14</v>
      </c>
      <c r="G78" s="137">
        <f t="shared" si="18"/>
        <v>-0.15730337078651688</v>
      </c>
      <c r="H78" s="138">
        <f t="shared" si="19"/>
        <v>-3.49</v>
      </c>
      <c r="I78" s="137">
        <f t="shared" si="20"/>
        <v>-0.8231132075471698</v>
      </c>
    </row>
    <row r="79" spans="1:9" ht="12.75">
      <c r="A79" s="135" t="s">
        <v>78</v>
      </c>
      <c r="B79" s="136" t="s">
        <v>70</v>
      </c>
      <c r="C79" s="136">
        <v>2.1311346440590397</v>
      </c>
      <c r="D79" s="136">
        <v>2.2348193109047854</v>
      </c>
      <c r="E79" s="137">
        <f t="shared" si="16"/>
        <v>0.0004819718770403796</v>
      </c>
      <c r="F79" s="138">
        <f t="shared" si="17"/>
        <v>0.10368466684574562</v>
      </c>
      <c r="G79" s="137">
        <f t="shared" si="18"/>
        <v>0.04865233040755411</v>
      </c>
      <c r="H79" s="138"/>
      <c r="I79" s="137"/>
    </row>
    <row r="80" spans="1:9" ht="12.75">
      <c r="A80" s="135" t="s">
        <v>79</v>
      </c>
      <c r="B80" s="136">
        <v>78.91417226780582</v>
      </c>
      <c r="C80" s="136">
        <v>38.70279877986685</v>
      </c>
      <c r="D80" s="136">
        <v>36.325180425161946</v>
      </c>
      <c r="E80" s="137">
        <f t="shared" si="16"/>
        <v>0.007834063052845919</v>
      </c>
      <c r="F80" s="138">
        <f t="shared" si="17"/>
        <v>-2.3776183547049072</v>
      </c>
      <c r="G80" s="137">
        <f t="shared" si="18"/>
        <v>-0.06143272398020324</v>
      </c>
      <c r="H80" s="138">
        <f>D80-B80</f>
        <v>-42.58899184264388</v>
      </c>
      <c r="I80" s="137">
        <f>H80/B80</f>
        <v>-0.5396874936242431</v>
      </c>
    </row>
    <row r="81" spans="1:9" ht="12.75">
      <c r="A81" s="135" t="s">
        <v>80</v>
      </c>
      <c r="B81" s="136">
        <v>449.6081585546296</v>
      </c>
      <c r="C81" s="136">
        <v>58.74471673970292</v>
      </c>
      <c r="D81" s="136">
        <v>56.02588412151802</v>
      </c>
      <c r="E81" s="137">
        <f t="shared" si="16"/>
        <v>0.01208281152804362</v>
      </c>
      <c r="F81" s="138">
        <f t="shared" si="17"/>
        <v>-2.718832618184905</v>
      </c>
      <c r="G81" s="137">
        <f t="shared" si="18"/>
        <v>-0.04628216406646434</v>
      </c>
      <c r="H81" s="138">
        <f>D81-B81</f>
        <v>-393.5822744331116</v>
      </c>
      <c r="I81" s="137">
        <f>H81/B81</f>
        <v>-0.8753895296259163</v>
      </c>
    </row>
    <row r="82" spans="1:9" ht="12.75">
      <c r="A82" s="135" t="s">
        <v>81</v>
      </c>
      <c r="B82" s="136">
        <v>16.29313037437224</v>
      </c>
      <c r="C82" s="136">
        <v>18.26</v>
      </c>
      <c r="D82" s="136">
        <v>17.37</v>
      </c>
      <c r="E82" s="137">
        <f t="shared" si="16"/>
        <v>0.0037460977106028226</v>
      </c>
      <c r="F82" s="138">
        <f t="shared" si="17"/>
        <v>-0.8900000000000006</v>
      </c>
      <c r="G82" s="137">
        <f t="shared" si="18"/>
        <v>-0.048740416210295755</v>
      </c>
      <c r="H82" s="138">
        <f>D82-B82</f>
        <v>1.0768696256277615</v>
      </c>
      <c r="I82" s="137">
        <f>H82/B82</f>
        <v>0.06609347626172496</v>
      </c>
    </row>
    <row r="83" spans="1:9" ht="12.75">
      <c r="A83" s="135" t="s">
        <v>94</v>
      </c>
      <c r="B83" s="136" t="s">
        <v>72</v>
      </c>
      <c r="C83" s="136">
        <v>52.8180094</v>
      </c>
      <c r="D83" s="136">
        <v>54.32534799999999</v>
      </c>
      <c r="E83" s="137">
        <f t="shared" si="16"/>
        <v>0.01171606573232594</v>
      </c>
      <c r="F83" s="138">
        <f t="shared" si="17"/>
        <v>1.50733859999999</v>
      </c>
      <c r="G83" s="137">
        <f t="shared" si="18"/>
        <v>0.028538345483349284</v>
      </c>
      <c r="H83" s="138"/>
      <c r="I83" s="137"/>
    </row>
    <row r="84" spans="1:9" ht="12.75">
      <c r="A84" s="135" t="s">
        <v>82</v>
      </c>
      <c r="B84" s="136">
        <v>27.042</v>
      </c>
      <c r="C84" s="136">
        <v>12.2</v>
      </c>
      <c r="D84" s="136">
        <v>10.957</v>
      </c>
      <c r="E84" s="137">
        <f t="shared" si="16"/>
        <v>0.0023630392985074917</v>
      </c>
      <c r="F84" s="138">
        <f t="shared" si="17"/>
        <v>-1.2429999999999986</v>
      </c>
      <c r="G84" s="137">
        <f t="shared" si="18"/>
        <v>-0.10188524590163923</v>
      </c>
      <c r="H84" s="138">
        <f>D84-B84</f>
        <v>-16.085</v>
      </c>
      <c r="I84" s="137">
        <f>H84/B84</f>
        <v>-0.5948154722283855</v>
      </c>
    </row>
    <row r="85" spans="1:9" ht="12.75">
      <c r="A85" s="135" t="s">
        <v>83</v>
      </c>
      <c r="B85" s="136">
        <v>60.02226129909376</v>
      </c>
      <c r="C85" s="136">
        <v>12.134709952957978</v>
      </c>
      <c r="D85" s="136">
        <v>10.716364632616175</v>
      </c>
      <c r="E85" s="137">
        <f t="shared" si="16"/>
        <v>0.0023111427182630115</v>
      </c>
      <c r="F85" s="138">
        <f t="shared" si="17"/>
        <v>-1.4183453203418033</v>
      </c>
      <c r="G85" s="137">
        <f t="shared" si="18"/>
        <v>-0.11688333102647129</v>
      </c>
      <c r="H85" s="138">
        <f>D85-B85</f>
        <v>-49.30589666647759</v>
      </c>
      <c r="I85" s="137">
        <f>H85/B85</f>
        <v>-0.8214601649342063</v>
      </c>
    </row>
    <row r="86" spans="1:9" ht="12.75">
      <c r="A86" s="135" t="s">
        <v>95</v>
      </c>
      <c r="B86" s="136">
        <v>8.439643105297312</v>
      </c>
      <c r="C86" s="136">
        <v>0.45627428571428574</v>
      </c>
      <c r="D86" s="136">
        <v>0.3727557142857141</v>
      </c>
      <c r="E86" s="137">
        <f t="shared" si="16"/>
        <v>8.039028945882748E-05</v>
      </c>
      <c r="F86" s="138">
        <f t="shared" si="17"/>
        <v>-0.08351857142857166</v>
      </c>
      <c r="G86" s="137">
        <f t="shared" si="18"/>
        <v>-0.18304465985372256</v>
      </c>
      <c r="H86" s="138">
        <f>D86-B86</f>
        <v>-8.066887391011598</v>
      </c>
      <c r="I86" s="137">
        <f>H86/B86</f>
        <v>-0.955832763348518</v>
      </c>
    </row>
    <row r="87" spans="1:9" ht="12.75">
      <c r="A87" s="135" t="s">
        <v>96</v>
      </c>
      <c r="B87" s="136">
        <v>64</v>
      </c>
      <c r="C87" s="136">
        <v>4.022274</v>
      </c>
      <c r="D87" s="136">
        <v>4.6045042</v>
      </c>
      <c r="E87" s="137">
        <f t="shared" si="16"/>
        <v>0.0009930295130731767</v>
      </c>
      <c r="F87" s="138">
        <f t="shared" si="17"/>
        <v>0.5822301999999997</v>
      </c>
      <c r="G87" s="137">
        <f t="shared" si="18"/>
        <v>0.1447515012652046</v>
      </c>
      <c r="H87" s="138">
        <f>D87-B87</f>
        <v>-59.3954958</v>
      </c>
      <c r="I87" s="137">
        <f>H87/B87</f>
        <v>-0.928054621875</v>
      </c>
    </row>
    <row r="88" spans="1:9" ht="12.75">
      <c r="A88" s="135" t="s">
        <v>84</v>
      </c>
      <c r="B88" s="136">
        <v>0.59</v>
      </c>
      <c r="C88" s="136">
        <v>0.41</v>
      </c>
      <c r="D88" s="136" t="s">
        <v>72</v>
      </c>
      <c r="E88" s="137"/>
      <c r="F88" s="138"/>
      <c r="G88" s="137"/>
      <c r="H88" s="138"/>
      <c r="I88" s="137"/>
    </row>
    <row r="89" spans="1:9" ht="12.75">
      <c r="A89" s="135" t="s">
        <v>97</v>
      </c>
      <c r="B89" s="136">
        <v>0.01</v>
      </c>
      <c r="C89" s="136" t="s">
        <v>70</v>
      </c>
      <c r="D89" s="136" t="s">
        <v>70</v>
      </c>
      <c r="E89" s="137"/>
      <c r="F89" s="138"/>
      <c r="G89" s="137"/>
      <c r="H89" s="138"/>
      <c r="I89" s="137"/>
    </row>
    <row r="90" spans="1:9" ht="12.75">
      <c r="A90" s="135" t="s">
        <v>85</v>
      </c>
      <c r="B90" s="136">
        <v>1.1265366217758999</v>
      </c>
      <c r="C90" s="136">
        <v>0.48895342314799994</v>
      </c>
      <c r="D90" s="136">
        <v>0.4801925180520001</v>
      </c>
      <c r="E90" s="137">
        <f aca="true" t="shared" si="21" ref="E90:E99">D90/$D$32</f>
        <v>0.00010356062708826724</v>
      </c>
      <c r="F90" s="138">
        <f aca="true" t="shared" si="22" ref="F90:F99">D90-C90</f>
        <v>-0.00876090509599986</v>
      </c>
      <c r="G90" s="137">
        <f aca="true" t="shared" si="23" ref="G90:G99">F90/C90</f>
        <v>-0.017917667984805267</v>
      </c>
      <c r="H90" s="138">
        <f>D90-B90</f>
        <v>-0.6463441037238997</v>
      </c>
      <c r="I90" s="137">
        <f>H90/B90</f>
        <v>-0.5737444227112538</v>
      </c>
    </row>
    <row r="91" spans="1:9" ht="12.75">
      <c r="A91" s="135" t="s">
        <v>98</v>
      </c>
      <c r="B91" s="136" t="s">
        <v>70</v>
      </c>
      <c r="C91" s="136">
        <v>189.95</v>
      </c>
      <c r="D91" s="136">
        <v>183.8</v>
      </c>
      <c r="E91" s="137">
        <f t="shared" si="21"/>
        <v>0.03963919166429469</v>
      </c>
      <c r="F91" s="138">
        <f t="shared" si="22"/>
        <v>-6.149999999999977</v>
      </c>
      <c r="G91" s="137">
        <f t="shared" si="23"/>
        <v>-0.03237694130034208</v>
      </c>
      <c r="H91" s="138"/>
      <c r="I91" s="137"/>
    </row>
    <row r="92" spans="1:9" ht="12.75">
      <c r="A92" s="135" t="s">
        <v>86</v>
      </c>
      <c r="B92" s="136">
        <v>0.1819253053174429</v>
      </c>
      <c r="C92" s="136">
        <v>0.026444909067146225</v>
      </c>
      <c r="D92" s="136">
        <v>0.025618963503753853</v>
      </c>
      <c r="E92" s="137">
        <f t="shared" si="21"/>
        <v>5.525108838769693E-06</v>
      </c>
      <c r="F92" s="138">
        <f t="shared" si="22"/>
        <v>-0.0008259455633923725</v>
      </c>
      <c r="G92" s="137">
        <f t="shared" si="23"/>
        <v>-0.031232686839467495</v>
      </c>
      <c r="H92" s="138">
        <f>D92-B92</f>
        <v>-0.15630634181368902</v>
      </c>
      <c r="I92" s="137">
        <f>H92/B92</f>
        <v>-0.8591786697345313</v>
      </c>
    </row>
    <row r="93" spans="1:9" ht="12.75">
      <c r="A93" s="135" t="s">
        <v>99</v>
      </c>
      <c r="B93" s="136">
        <v>24.5569063936961</v>
      </c>
      <c r="C93" s="136">
        <v>13.881</v>
      </c>
      <c r="D93" s="136">
        <v>12.271</v>
      </c>
      <c r="E93" s="137">
        <f t="shared" si="21"/>
        <v>0.002646422855889881</v>
      </c>
      <c r="F93" s="138">
        <f t="shared" si="22"/>
        <v>-1.6099999999999994</v>
      </c>
      <c r="G93" s="137">
        <f t="shared" si="23"/>
        <v>-0.1159858799798285</v>
      </c>
      <c r="H93" s="138">
        <f>D93-B93</f>
        <v>-12.285906393696099</v>
      </c>
      <c r="I93" s="137">
        <f>H93/B93</f>
        <v>-0.5003035071571541</v>
      </c>
    </row>
    <row r="94" spans="1:9" ht="12.75">
      <c r="A94" s="135" t="s">
        <v>100</v>
      </c>
      <c r="B94" s="136">
        <v>63.197</v>
      </c>
      <c r="C94" s="136">
        <v>5.073</v>
      </c>
      <c r="D94" s="136">
        <v>5.524</v>
      </c>
      <c r="E94" s="137">
        <f t="shared" si="21"/>
        <v>0.0011913323980063321</v>
      </c>
      <c r="F94" s="138">
        <f t="shared" si="22"/>
        <v>0.4509999999999996</v>
      </c>
      <c r="G94" s="137">
        <f t="shared" si="23"/>
        <v>0.08890203035679077</v>
      </c>
      <c r="H94" s="138">
        <f>D94-B94</f>
        <v>-57.673</v>
      </c>
      <c r="I94" s="137">
        <f>H94/B94</f>
        <v>-0.9125907875373831</v>
      </c>
    </row>
    <row r="95" spans="1:9" ht="12.75">
      <c r="A95" s="135" t="s">
        <v>101</v>
      </c>
      <c r="B95" s="136" t="s">
        <v>72</v>
      </c>
      <c r="C95" s="136">
        <v>2.464</v>
      </c>
      <c r="D95" s="136">
        <v>2.013</v>
      </c>
      <c r="E95" s="137">
        <f t="shared" si="21"/>
        <v>0.000434133257999049</v>
      </c>
      <c r="F95" s="138">
        <f t="shared" si="22"/>
        <v>-0.45100000000000007</v>
      </c>
      <c r="G95" s="137">
        <f t="shared" si="23"/>
        <v>-0.18303571428571433</v>
      </c>
      <c r="H95" s="138"/>
      <c r="I95" s="137"/>
    </row>
    <row r="96" spans="1:9" ht="12.75">
      <c r="A96" s="135" t="s">
        <v>87</v>
      </c>
      <c r="B96" s="136">
        <v>22.486648987000002</v>
      </c>
      <c r="C96" s="136">
        <v>14.565667569000002</v>
      </c>
      <c r="D96" s="136">
        <v>13.095595449000001</v>
      </c>
      <c r="E96" s="137">
        <f t="shared" si="21"/>
        <v>0.0028242590748692943</v>
      </c>
      <c r="F96" s="138">
        <f t="shared" si="22"/>
        <v>-1.470072120000001</v>
      </c>
      <c r="G96" s="137">
        <f t="shared" si="23"/>
        <v>-0.10092720522667593</v>
      </c>
      <c r="H96" s="138">
        <f>D96-B96</f>
        <v>-9.391053538000001</v>
      </c>
      <c r="I96" s="137">
        <f>H96/B96</f>
        <v>-0.4176279686417111</v>
      </c>
    </row>
    <row r="97" spans="1:9" ht="12.75">
      <c r="A97" s="135" t="s">
        <v>88</v>
      </c>
      <c r="B97" s="136">
        <v>7.601055484447159</v>
      </c>
      <c r="C97" s="136">
        <v>1.0256356330983014</v>
      </c>
      <c r="D97" s="136">
        <v>0.8086254335967572</v>
      </c>
      <c r="E97" s="137">
        <f t="shared" si="21"/>
        <v>0.00017439204867772173</v>
      </c>
      <c r="F97" s="138">
        <f t="shared" si="22"/>
        <v>-0.2170101995015442</v>
      </c>
      <c r="G97" s="137">
        <f t="shared" si="23"/>
        <v>-0.2115860569761864</v>
      </c>
      <c r="H97" s="138">
        <f>D97-B97</f>
        <v>-6.7924300508504025</v>
      </c>
      <c r="I97" s="137">
        <f>H97/B97</f>
        <v>-0.8936166910962142</v>
      </c>
    </row>
    <row r="98" spans="1:9" ht="12.75">
      <c r="A98" s="135" t="s">
        <v>89</v>
      </c>
      <c r="B98" s="136">
        <v>142.98067417230013</v>
      </c>
      <c r="C98" s="136">
        <v>20.282241916296496</v>
      </c>
      <c r="D98" s="136">
        <v>21.533464669231822</v>
      </c>
      <c r="E98" s="137">
        <f t="shared" si="21"/>
        <v>0.0046440105180631025</v>
      </c>
      <c r="F98" s="138">
        <f t="shared" si="22"/>
        <v>1.2512227529353268</v>
      </c>
      <c r="G98" s="137">
        <f t="shared" si="23"/>
        <v>0.0616905546289726</v>
      </c>
      <c r="H98" s="138">
        <f>D98-B98</f>
        <v>-121.44720950306831</v>
      </c>
      <c r="I98" s="137">
        <f>H98/B98</f>
        <v>-0.8493959775061437</v>
      </c>
    </row>
    <row r="99" spans="1:9" ht="12.75">
      <c r="A99" s="142" t="s">
        <v>74</v>
      </c>
      <c r="B99" s="143" t="s">
        <v>72</v>
      </c>
      <c r="C99" s="143">
        <v>520.2680811406956</v>
      </c>
      <c r="D99" s="143">
        <v>502.43128648850893</v>
      </c>
      <c r="E99" s="144">
        <f t="shared" si="21"/>
        <v>0.10835674680770489</v>
      </c>
      <c r="F99" s="145">
        <f t="shared" si="22"/>
        <v>-17.836794652186654</v>
      </c>
      <c r="G99" s="144">
        <f t="shared" si="23"/>
        <v>-0.03428385345700857</v>
      </c>
      <c r="H99" s="143" t="s">
        <v>72</v>
      </c>
      <c r="I99" s="143" t="s">
        <v>72</v>
      </c>
    </row>
  </sheetData>
  <mergeCells count="9">
    <mergeCell ref="B70:D70"/>
    <mergeCell ref="F70:G70"/>
    <mergeCell ref="H70:I70"/>
    <mergeCell ref="B3:D3"/>
    <mergeCell ref="F3:G3"/>
    <mergeCell ref="H3:I3"/>
    <mergeCell ref="B36:D36"/>
    <mergeCell ref="F36:G36"/>
    <mergeCell ref="H36:I36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61">
      <selection activeCell="A67" sqref="A67"/>
    </sheetView>
  </sheetViews>
  <sheetFormatPr defaultColWidth="11.421875" defaultRowHeight="12.75"/>
  <sheetData>
    <row r="1" spans="1:9" ht="14.25">
      <c r="A1" s="148" t="s">
        <v>144</v>
      </c>
      <c r="B1" s="146"/>
      <c r="C1" s="146"/>
      <c r="D1" s="146"/>
      <c r="E1" s="162"/>
      <c r="F1" s="146"/>
      <c r="G1" s="146"/>
      <c r="H1" s="146"/>
      <c r="I1" s="146"/>
    </row>
    <row r="2" spans="1:9" ht="12.75">
      <c r="A2" s="146"/>
      <c r="B2" s="146"/>
      <c r="C2" s="146"/>
      <c r="D2" s="146"/>
      <c r="E2" s="162"/>
      <c r="F2" s="146"/>
      <c r="G2" s="146"/>
      <c r="H2" s="146"/>
      <c r="I2" s="146"/>
    </row>
    <row r="3" spans="1:9" ht="51">
      <c r="A3" s="128" t="s">
        <v>109</v>
      </c>
      <c r="B3" s="249" t="s">
        <v>125</v>
      </c>
      <c r="C3" s="249"/>
      <c r="D3" s="254"/>
      <c r="E3" s="131" t="s">
        <v>105</v>
      </c>
      <c r="F3" s="249" t="s">
        <v>116</v>
      </c>
      <c r="G3" s="249"/>
      <c r="H3" s="249" t="s">
        <v>117</v>
      </c>
      <c r="I3" s="249"/>
    </row>
    <row r="4" spans="1:9" ht="12.75">
      <c r="A4" s="170"/>
      <c r="B4" s="173">
        <v>1990</v>
      </c>
      <c r="C4" s="173">
        <v>2005</v>
      </c>
      <c r="D4" s="173">
        <v>2006</v>
      </c>
      <c r="E4" s="171" t="s">
        <v>20</v>
      </c>
      <c r="F4" s="173" t="s">
        <v>71</v>
      </c>
      <c r="G4" s="171" t="s">
        <v>20</v>
      </c>
      <c r="H4" s="173" t="s">
        <v>71</v>
      </c>
      <c r="I4" s="171" t="s">
        <v>20</v>
      </c>
    </row>
    <row r="5" spans="1:9" ht="12.75">
      <c r="A5" s="135" t="s">
        <v>75</v>
      </c>
      <c r="B5" s="136">
        <v>57.9965036354154</v>
      </c>
      <c r="C5" s="136">
        <v>53.200225075819226</v>
      </c>
      <c r="D5" s="136">
        <v>53.089618003003</v>
      </c>
      <c r="E5" s="166">
        <f aca="true" t="shared" si="0" ref="E5:E14">D5/$D$32</f>
        <v>0.019235769259261723</v>
      </c>
      <c r="F5" s="138">
        <f aca="true" t="shared" si="1" ref="F5:F14">D5-C5</f>
        <v>-0.11060707281622939</v>
      </c>
      <c r="G5" s="137">
        <f aca="true" t="shared" si="2" ref="G5:G14">F5/C5</f>
        <v>-0.0020790715200658606</v>
      </c>
      <c r="H5" s="138">
        <f>D5-B5</f>
        <v>-4.906885632412404</v>
      </c>
      <c r="I5" s="137">
        <f>H5/B5</f>
        <v>-0.08460657668708202</v>
      </c>
    </row>
    <row r="6" spans="1:9" ht="12.75">
      <c r="A6" s="135" t="s">
        <v>76</v>
      </c>
      <c r="B6" s="136">
        <v>88.54872</v>
      </c>
      <c r="C6" s="136">
        <v>58.965230000000005</v>
      </c>
      <c r="D6" s="136">
        <v>58.29023</v>
      </c>
      <c r="E6" s="166">
        <f t="shared" si="0"/>
        <v>0.02112008819287176</v>
      </c>
      <c r="F6" s="138">
        <f t="shared" si="1"/>
        <v>-0.6750000000000043</v>
      </c>
      <c r="G6" s="137">
        <f t="shared" si="2"/>
        <v>-0.011447424185405605</v>
      </c>
      <c r="H6" s="138">
        <f>D6-B6</f>
        <v>-30.258490000000002</v>
      </c>
      <c r="I6" s="137">
        <f>H6/B6</f>
        <v>-0.3417157244057283</v>
      </c>
    </row>
    <row r="7" spans="1:9" ht="12.75">
      <c r="A7" s="135" t="s">
        <v>90</v>
      </c>
      <c r="B7" s="136" t="s">
        <v>72</v>
      </c>
      <c r="C7" s="136">
        <v>31.97603674</v>
      </c>
      <c r="D7" s="136">
        <v>34.132654460000005</v>
      </c>
      <c r="E7" s="166">
        <f t="shared" si="0"/>
        <v>0.012367161228425717</v>
      </c>
      <c r="F7" s="138">
        <f t="shared" si="1"/>
        <v>2.1566177200000034</v>
      </c>
      <c r="G7" s="137">
        <f t="shared" si="2"/>
        <v>0.0674448099223695</v>
      </c>
      <c r="H7" s="138"/>
      <c r="I7" s="137"/>
    </row>
    <row r="8" spans="1:9" ht="12.75">
      <c r="A8" s="135" t="s">
        <v>91</v>
      </c>
      <c r="B8" s="136">
        <v>3.95</v>
      </c>
      <c r="C8" s="136">
        <v>4.92</v>
      </c>
      <c r="D8" s="136">
        <v>4.74</v>
      </c>
      <c r="E8" s="166">
        <f t="shared" si="0"/>
        <v>0.001717427054829122</v>
      </c>
      <c r="F8" s="138">
        <f t="shared" si="1"/>
        <v>-0.17999999999999972</v>
      </c>
      <c r="G8" s="137">
        <f t="shared" si="2"/>
        <v>-0.03658536585365848</v>
      </c>
      <c r="H8" s="138">
        <f>D8-B8</f>
        <v>0.79</v>
      </c>
      <c r="I8" s="137">
        <f>H8/B8</f>
        <v>0.2</v>
      </c>
    </row>
    <row r="9" spans="1:9" ht="12.75">
      <c r="A9" s="135" t="s">
        <v>92</v>
      </c>
      <c r="B9" s="136" t="s">
        <v>72</v>
      </c>
      <c r="C9" s="136">
        <v>63.77</v>
      </c>
      <c r="D9" s="136">
        <v>59.96952781250001</v>
      </c>
      <c r="E9" s="166">
        <f t="shared" si="0"/>
        <v>0.02172854209504536</v>
      </c>
      <c r="F9" s="138">
        <f t="shared" si="1"/>
        <v>-3.8004721874999916</v>
      </c>
      <c r="G9" s="137">
        <f t="shared" si="2"/>
        <v>-0.05959655304218271</v>
      </c>
      <c r="H9" s="138"/>
      <c r="I9" s="137"/>
    </row>
    <row r="10" spans="1:9" ht="12.75">
      <c r="A10" s="135" t="s">
        <v>77</v>
      </c>
      <c r="B10" s="136">
        <v>88.1580257914512</v>
      </c>
      <c r="C10" s="136">
        <v>61.81102282309602</v>
      </c>
      <c r="D10" s="136">
        <v>58.763298651876866</v>
      </c>
      <c r="E10" s="166">
        <f t="shared" si="0"/>
        <v>0.021291493446358018</v>
      </c>
      <c r="F10" s="138">
        <f t="shared" si="1"/>
        <v>-3.0477241712191514</v>
      </c>
      <c r="G10" s="137">
        <f t="shared" si="2"/>
        <v>-0.04930713054112984</v>
      </c>
      <c r="H10" s="138">
        <f>D10-B10</f>
        <v>-29.39472713957433</v>
      </c>
      <c r="I10" s="137">
        <f>H10/B10</f>
        <v>-0.3334322300854516</v>
      </c>
    </row>
    <row r="11" spans="1:9" ht="12.75">
      <c r="A11" s="135" t="s">
        <v>93</v>
      </c>
      <c r="B11" s="136">
        <v>20.21</v>
      </c>
      <c r="C11" s="136">
        <v>7.22</v>
      </c>
      <c r="D11" s="136">
        <v>7.06</v>
      </c>
      <c r="E11" s="166">
        <f t="shared" si="0"/>
        <v>0.002558024263099916</v>
      </c>
      <c r="F11" s="138">
        <f t="shared" si="1"/>
        <v>-0.16000000000000014</v>
      </c>
      <c r="G11" s="137">
        <f t="shared" si="2"/>
        <v>-0.02216066481994462</v>
      </c>
      <c r="H11" s="138">
        <f>D11-B11</f>
        <v>-13.150000000000002</v>
      </c>
      <c r="I11" s="137">
        <f>H11/B11</f>
        <v>-0.6506679861454726</v>
      </c>
    </row>
    <row r="12" spans="1:9" ht="12.75">
      <c r="A12" s="135" t="s">
        <v>78</v>
      </c>
      <c r="B12" s="136">
        <v>38.90066302000002</v>
      </c>
      <c r="C12" s="136">
        <v>30.461999999999996</v>
      </c>
      <c r="D12" s="136">
        <v>31.148962432492297</v>
      </c>
      <c r="E12" s="166">
        <f t="shared" si="0"/>
        <v>0.011286090888484854</v>
      </c>
      <c r="F12" s="138">
        <f t="shared" si="1"/>
        <v>0.6869624324923009</v>
      </c>
      <c r="G12" s="137">
        <f t="shared" si="2"/>
        <v>0.02255145533754517</v>
      </c>
      <c r="H12" s="138">
        <f>D12-B12</f>
        <v>-7.75170058750772</v>
      </c>
      <c r="I12" s="137">
        <f>H12/B12</f>
        <v>-0.1992691122905112</v>
      </c>
    </row>
    <row r="13" spans="1:9" ht="12.75">
      <c r="A13" s="135" t="s">
        <v>79</v>
      </c>
      <c r="B13" s="136">
        <v>614.9180828304002</v>
      </c>
      <c r="C13" s="136">
        <v>572.4416926163631</v>
      </c>
      <c r="D13" s="136">
        <v>569.1146402115194</v>
      </c>
      <c r="E13" s="166">
        <f t="shared" si="0"/>
        <v>0.2062052490292416</v>
      </c>
      <c r="F13" s="138">
        <f t="shared" si="1"/>
        <v>-3.3270524048436982</v>
      </c>
      <c r="G13" s="137">
        <f t="shared" si="2"/>
        <v>-0.005812037186944401</v>
      </c>
      <c r="H13" s="138">
        <f>D13-B13</f>
        <v>-45.80344261888081</v>
      </c>
      <c r="I13" s="137">
        <f>H13/B13</f>
        <v>-0.0744870640460801</v>
      </c>
    </row>
    <row r="14" spans="1:9" ht="12.75">
      <c r="A14" s="135" t="s">
        <v>80</v>
      </c>
      <c r="B14" s="136">
        <v>615.5122679842</v>
      </c>
      <c r="C14" s="136">
        <v>494.43960359652</v>
      </c>
      <c r="D14" s="136">
        <v>494.43960359652004</v>
      </c>
      <c r="E14" s="166">
        <f t="shared" si="0"/>
        <v>0.17914851312144514</v>
      </c>
      <c r="F14" s="138">
        <f t="shared" si="1"/>
        <v>0</v>
      </c>
      <c r="G14" s="137">
        <f t="shared" si="2"/>
        <v>0</v>
      </c>
      <c r="H14" s="138">
        <f>D14-B14</f>
        <v>-121.07266438767994</v>
      </c>
      <c r="I14" s="137">
        <f>H14/B14</f>
        <v>-0.19670227659993259</v>
      </c>
    </row>
    <row r="15" spans="1:9" ht="12.75">
      <c r="A15" s="135" t="s">
        <v>81</v>
      </c>
      <c r="B15" s="136" t="s">
        <v>72</v>
      </c>
      <c r="C15" s="136" t="s">
        <v>72</v>
      </c>
      <c r="D15" s="136" t="s">
        <v>72</v>
      </c>
      <c r="E15" s="166"/>
      <c r="F15" s="138"/>
      <c r="G15" s="137"/>
      <c r="H15" s="138"/>
      <c r="I15" s="137"/>
    </row>
    <row r="16" spans="1:9" ht="12.75">
      <c r="A16" s="135" t="s">
        <v>94</v>
      </c>
      <c r="B16" s="136" t="s">
        <v>72</v>
      </c>
      <c r="C16" s="136">
        <v>66.15</v>
      </c>
      <c r="D16" s="136">
        <v>66.65163906</v>
      </c>
      <c r="E16" s="166">
        <f>D16/$D$32</f>
        <v>0.02414964729332267</v>
      </c>
      <c r="F16" s="138">
        <f>D16-C16</f>
        <v>0.501639059999988</v>
      </c>
      <c r="G16" s="137">
        <f>F16/C16</f>
        <v>0.0075833569160995914</v>
      </c>
      <c r="H16" s="138"/>
      <c r="I16" s="137"/>
    </row>
    <row r="17" spans="1:9" ht="12.75">
      <c r="A17" s="135" t="s">
        <v>82</v>
      </c>
      <c r="B17" s="136">
        <v>102.759</v>
      </c>
      <c r="C17" s="136">
        <v>100.88199999999999</v>
      </c>
      <c r="D17" s="136">
        <v>100.42</v>
      </c>
      <c r="E17" s="166">
        <f>D17/$D$32</f>
        <v>0.036384815368341865</v>
      </c>
      <c r="F17" s="138">
        <f>D17-C17</f>
        <v>-0.4619999999999891</v>
      </c>
      <c r="G17" s="137">
        <f>F17/C17</f>
        <v>-0.004579607858686279</v>
      </c>
      <c r="H17" s="138">
        <f>D17-B17</f>
        <v>-2.3389999999999986</v>
      </c>
      <c r="I17" s="137">
        <f>H17/B17</f>
        <v>-0.02276199651612023</v>
      </c>
    </row>
    <row r="18" spans="1:9" ht="12.75">
      <c r="A18" s="135" t="s">
        <v>83</v>
      </c>
      <c r="B18" s="136">
        <v>268.39652690566743</v>
      </c>
      <c r="C18" s="136">
        <v>224.21706364832676</v>
      </c>
      <c r="D18" s="136">
        <v>219.41008286648005</v>
      </c>
      <c r="E18" s="166">
        <f>D18/$D$32</f>
        <v>0.0794980616913908</v>
      </c>
      <c r="F18" s="138">
        <f>D18-C18</f>
        <v>-4.806980781846704</v>
      </c>
      <c r="G18" s="137">
        <f>F18/C18</f>
        <v>-0.021438960548454122</v>
      </c>
      <c r="H18" s="138">
        <f>D18-B18</f>
        <v>-48.986444039187376</v>
      </c>
      <c r="I18" s="137">
        <f>H18/B18</f>
        <v>-0.18251519348610834</v>
      </c>
    </row>
    <row r="19" spans="1:9" ht="12.75">
      <c r="A19" s="135" t="s">
        <v>95</v>
      </c>
      <c r="B19" s="136">
        <v>33.68366504337841</v>
      </c>
      <c r="C19" s="136">
        <v>9.972770897092584</v>
      </c>
      <c r="D19" s="136">
        <v>9.881556081846307</v>
      </c>
      <c r="E19" s="166">
        <f>D19/$D$32</f>
        <v>0.0035803484723152114</v>
      </c>
      <c r="F19" s="138">
        <f>D19-C19</f>
        <v>-0.09121481524627661</v>
      </c>
      <c r="G19" s="137">
        <f>F19/C19</f>
        <v>-0.009146386314045274</v>
      </c>
      <c r="H19" s="138">
        <f>D19-B19</f>
        <v>-23.802108961532106</v>
      </c>
      <c r="I19" s="137">
        <f>H19/B19</f>
        <v>-0.7066365530852814</v>
      </c>
    </row>
    <row r="20" spans="1:9" ht="12.75">
      <c r="A20" s="135" t="s">
        <v>96</v>
      </c>
      <c r="B20" s="136" t="s">
        <v>72</v>
      </c>
      <c r="C20" s="136">
        <v>31.31120692</v>
      </c>
      <c r="D20" s="136">
        <v>30.37032761</v>
      </c>
      <c r="E20" s="166">
        <f>D20/$D$32</f>
        <v>0.011003970949670436</v>
      </c>
      <c r="F20" s="138">
        <f>D20-C20</f>
        <v>-0.9408793099999997</v>
      </c>
      <c r="G20" s="137">
        <f>F20/C20</f>
        <v>-0.030049282750548145</v>
      </c>
      <c r="H20" s="138"/>
      <c r="I20" s="137"/>
    </row>
    <row r="21" spans="1:9" ht="12.75">
      <c r="A21" s="135" t="s">
        <v>84</v>
      </c>
      <c r="B21" s="136" t="s">
        <v>72</v>
      </c>
      <c r="C21" s="136" t="s">
        <v>72</v>
      </c>
      <c r="D21" s="136" t="s">
        <v>72</v>
      </c>
      <c r="E21" s="166"/>
      <c r="F21" s="138"/>
      <c r="G21" s="137"/>
      <c r="H21" s="138"/>
      <c r="I21" s="137"/>
    </row>
    <row r="22" spans="1:9" ht="12.75">
      <c r="A22" s="135" t="s">
        <v>97</v>
      </c>
      <c r="B22" s="136" t="s">
        <v>72</v>
      </c>
      <c r="C22" s="136">
        <v>0.79</v>
      </c>
      <c r="D22" s="136">
        <v>0.71</v>
      </c>
      <c r="E22" s="166">
        <f aca="true" t="shared" si="3" ref="E22:E32">D22/$D$32</f>
        <v>0.00025725173184149296</v>
      </c>
      <c r="F22" s="138">
        <f aca="true" t="shared" si="4" ref="F22:F32">D22-C22</f>
        <v>-0.08000000000000007</v>
      </c>
      <c r="G22" s="137">
        <f aca="true" t="shared" si="5" ref="G22:G32">F22/C22</f>
        <v>-0.10126582278481021</v>
      </c>
      <c r="H22" s="138"/>
      <c r="I22" s="137"/>
    </row>
    <row r="23" spans="1:9" ht="12.75">
      <c r="A23" s="135" t="s">
        <v>85</v>
      </c>
      <c r="B23" s="136">
        <v>224.80845138299998</v>
      </c>
      <c r="C23" s="136">
        <v>109.494452535</v>
      </c>
      <c r="D23" s="136">
        <v>109.38385763200002</v>
      </c>
      <c r="E23" s="166">
        <f t="shared" si="3"/>
        <v>0.03963265748075396</v>
      </c>
      <c r="F23" s="138">
        <f t="shared" si="4"/>
        <v>-0.11059490299997776</v>
      </c>
      <c r="G23" s="137">
        <f t="shared" si="5"/>
        <v>-0.001010050285101211</v>
      </c>
      <c r="H23" s="138">
        <f>D23-B23</f>
        <v>-115.42459375099996</v>
      </c>
      <c r="I23" s="137">
        <f>H23/B23</f>
        <v>-0.5134352958748613</v>
      </c>
    </row>
    <row r="24" spans="1:9" ht="12.75">
      <c r="A24" s="135" t="s">
        <v>98</v>
      </c>
      <c r="B24" s="136" t="s">
        <v>72</v>
      </c>
      <c r="C24" s="136">
        <v>226.87</v>
      </c>
      <c r="D24" s="136">
        <v>206.36</v>
      </c>
      <c r="E24" s="166">
        <f t="shared" si="3"/>
        <v>0.07476967237015562</v>
      </c>
      <c r="F24" s="138">
        <f t="shared" si="4"/>
        <v>-20.50999999999999</v>
      </c>
      <c r="G24" s="137">
        <f t="shared" si="5"/>
        <v>-0.09040419623572968</v>
      </c>
      <c r="H24" s="138"/>
      <c r="I24" s="137"/>
    </row>
    <row r="25" spans="1:9" ht="12.75">
      <c r="A25" s="135" t="s">
        <v>86</v>
      </c>
      <c r="B25" s="136">
        <v>25.94609387521081</v>
      </c>
      <c r="C25" s="136">
        <v>27.350401659072656</v>
      </c>
      <c r="D25" s="136">
        <v>27.44269073479484</v>
      </c>
      <c r="E25" s="166">
        <f t="shared" si="3"/>
        <v>0.009943210870304881</v>
      </c>
      <c r="F25" s="138">
        <f t="shared" si="4"/>
        <v>0.09228907572218503</v>
      </c>
      <c r="G25" s="137">
        <f t="shared" si="5"/>
        <v>0.0033743225007290146</v>
      </c>
      <c r="H25" s="138">
        <f>D25-B25</f>
        <v>1.4965968595840309</v>
      </c>
      <c r="I25" s="137">
        <f>H25/B25</f>
        <v>0.057681008431635115</v>
      </c>
    </row>
    <row r="26" spans="1:9" ht="12.75">
      <c r="A26" s="135" t="s">
        <v>99</v>
      </c>
      <c r="B26" s="136" t="s">
        <v>72</v>
      </c>
      <c r="C26" s="136">
        <v>151.1</v>
      </c>
      <c r="D26" s="136">
        <v>156.5287</v>
      </c>
      <c r="E26" s="166">
        <f t="shared" si="3"/>
        <v>0.05671447768717957</v>
      </c>
      <c r="F26" s="138">
        <f t="shared" si="4"/>
        <v>5.428699999999992</v>
      </c>
      <c r="G26" s="137">
        <f t="shared" si="5"/>
        <v>0.03592786234281927</v>
      </c>
      <c r="H26" s="138"/>
      <c r="I26" s="137"/>
    </row>
    <row r="27" spans="1:9" ht="12.75">
      <c r="A27" s="135" t="s">
        <v>100</v>
      </c>
      <c r="B27" s="136" t="s">
        <v>72</v>
      </c>
      <c r="C27" s="136">
        <v>22.42</v>
      </c>
      <c r="D27" s="136">
        <v>22.42</v>
      </c>
      <c r="E27" s="166">
        <f t="shared" si="3"/>
        <v>0.008123357504065173</v>
      </c>
      <c r="F27" s="138">
        <f t="shared" si="4"/>
        <v>0</v>
      </c>
      <c r="G27" s="137">
        <f t="shared" si="5"/>
        <v>0</v>
      </c>
      <c r="H27" s="138"/>
      <c r="I27" s="137"/>
    </row>
    <row r="28" spans="1:9" ht="12.75">
      <c r="A28" s="135" t="s">
        <v>101</v>
      </c>
      <c r="B28" s="136" t="s">
        <v>72</v>
      </c>
      <c r="C28" s="136">
        <v>15.621</v>
      </c>
      <c r="D28" s="136">
        <v>15.593</v>
      </c>
      <c r="E28" s="166">
        <f t="shared" si="3"/>
        <v>0.0056497552881752105</v>
      </c>
      <c r="F28" s="174">
        <f t="shared" si="4"/>
        <v>-0.02800000000000047</v>
      </c>
      <c r="G28" s="137">
        <f t="shared" si="5"/>
        <v>-0.0017924588694706145</v>
      </c>
      <c r="H28" s="138"/>
      <c r="I28" s="137"/>
    </row>
    <row r="29" spans="1:9" ht="12.75">
      <c r="A29" s="135" t="s">
        <v>87</v>
      </c>
      <c r="B29" s="136">
        <v>96.96627071091095</v>
      </c>
      <c r="C29" s="136">
        <v>128.1609649392779</v>
      </c>
      <c r="D29" s="136">
        <v>133.10056303221202</v>
      </c>
      <c r="E29" s="166">
        <f t="shared" si="3"/>
        <v>0.04822584556213287</v>
      </c>
      <c r="F29" s="138">
        <f t="shared" si="4"/>
        <v>4.939598092934119</v>
      </c>
      <c r="G29" s="137">
        <f t="shared" si="5"/>
        <v>0.03854214187037745</v>
      </c>
      <c r="H29" s="138">
        <f>D29-B29</f>
        <v>36.134292321301075</v>
      </c>
      <c r="I29" s="137">
        <f>H29/B29</f>
        <v>0.372648056446654</v>
      </c>
    </row>
    <row r="30" spans="1:9" ht="12.75">
      <c r="A30" s="135" t="s">
        <v>88</v>
      </c>
      <c r="B30" s="136">
        <v>39.4</v>
      </c>
      <c r="C30" s="136">
        <v>40.43</v>
      </c>
      <c r="D30" s="136">
        <v>39.86</v>
      </c>
      <c r="E30" s="166">
        <f t="shared" si="3"/>
        <v>0.01444232962141114</v>
      </c>
      <c r="F30" s="138">
        <f t="shared" si="4"/>
        <v>-0.5700000000000003</v>
      </c>
      <c r="G30" s="137">
        <f t="shared" si="5"/>
        <v>-0.014098441751174877</v>
      </c>
      <c r="H30" s="138">
        <f>D30-B30</f>
        <v>0.46000000000000085</v>
      </c>
      <c r="I30" s="137">
        <f>H30/B30</f>
        <v>0.011675126903553322</v>
      </c>
    </row>
    <row r="31" spans="1:9" ht="12.75">
      <c r="A31" s="135" t="s">
        <v>89</v>
      </c>
      <c r="B31" s="136">
        <v>296.5088396008818</v>
      </c>
      <c r="C31" s="136">
        <v>248.36753555060133</v>
      </c>
      <c r="D31" s="136">
        <v>251.06159481953256</v>
      </c>
      <c r="E31" s="166">
        <f t="shared" si="3"/>
        <v>0.09096623952987598</v>
      </c>
      <c r="F31" s="138">
        <f t="shared" si="4"/>
        <v>2.694059268931227</v>
      </c>
      <c r="G31" s="137">
        <f t="shared" si="5"/>
        <v>0.010847066879972124</v>
      </c>
      <c r="H31" s="138">
        <f>D31-B31</f>
        <v>-45.44724478134924</v>
      </c>
      <c r="I31" s="137">
        <f>H31/B31</f>
        <v>-0.1532745021784979</v>
      </c>
    </row>
    <row r="32" spans="1:9" ht="12.75">
      <c r="A32" s="142" t="s">
        <v>74</v>
      </c>
      <c r="B32" s="143" t="s">
        <v>72</v>
      </c>
      <c r="C32" s="143">
        <v>2782.3432070011695</v>
      </c>
      <c r="D32" s="143">
        <v>2759.942547004777</v>
      </c>
      <c r="E32" s="168">
        <f t="shared" si="3"/>
        <v>1</v>
      </c>
      <c r="F32" s="145">
        <f t="shared" si="4"/>
        <v>-22.400659996392278</v>
      </c>
      <c r="G32" s="144">
        <f t="shared" si="5"/>
        <v>-0.008051005332493068</v>
      </c>
      <c r="H32" s="143" t="s">
        <v>72</v>
      </c>
      <c r="I32" s="143" t="s">
        <v>72</v>
      </c>
    </row>
    <row r="34" spans="1:9" ht="14.25">
      <c r="A34" s="148" t="s">
        <v>145</v>
      </c>
      <c r="B34" s="146"/>
      <c r="C34" s="146"/>
      <c r="D34" s="146"/>
      <c r="E34" s="162"/>
      <c r="F34" s="146"/>
      <c r="G34" s="146"/>
      <c r="H34" s="146"/>
      <c r="I34" s="146"/>
    </row>
    <row r="35" spans="1:9" ht="12.75">
      <c r="A35" s="146"/>
      <c r="B35" s="146"/>
      <c r="C35" s="146"/>
      <c r="D35" s="146"/>
      <c r="E35" s="162"/>
      <c r="F35" s="146"/>
      <c r="G35" s="146"/>
      <c r="H35" s="146"/>
      <c r="I35" s="146"/>
    </row>
    <row r="36" spans="1:9" ht="51">
      <c r="A36" s="128" t="s">
        <v>110</v>
      </c>
      <c r="B36" s="249" t="s">
        <v>125</v>
      </c>
      <c r="C36" s="249"/>
      <c r="D36" s="254"/>
      <c r="E36" s="131" t="s">
        <v>105</v>
      </c>
      <c r="F36" s="249" t="s">
        <v>116</v>
      </c>
      <c r="G36" s="249"/>
      <c r="H36" s="249" t="s">
        <v>117</v>
      </c>
      <c r="I36" s="249"/>
    </row>
    <row r="37" spans="1:9" ht="12.75">
      <c r="A37" s="170"/>
      <c r="B37" s="173">
        <v>1990</v>
      </c>
      <c r="C37" s="173">
        <v>2005</v>
      </c>
      <c r="D37" s="173">
        <v>2006</v>
      </c>
      <c r="E37" s="171" t="s">
        <v>20</v>
      </c>
      <c r="F37" s="173" t="s">
        <v>71</v>
      </c>
      <c r="G37" s="171" t="s">
        <v>20</v>
      </c>
      <c r="H37" s="173" t="s">
        <v>71</v>
      </c>
      <c r="I37" s="171" t="s">
        <v>20</v>
      </c>
    </row>
    <row r="38" spans="1:9" ht="12.75">
      <c r="A38" s="135" t="s">
        <v>75</v>
      </c>
      <c r="B38" s="136">
        <v>8.081965385714286</v>
      </c>
      <c r="C38" s="136">
        <v>7.4301351482081515</v>
      </c>
      <c r="D38" s="136">
        <v>7.800766773130194</v>
      </c>
      <c r="E38" s="166">
        <f>D38/$D$32</f>
        <v>0.002826423608562418</v>
      </c>
      <c r="F38" s="138">
        <f>D38-C38</f>
        <v>0.3706316249220425</v>
      </c>
      <c r="G38" s="137">
        <f>F38/C38</f>
        <v>0.04988221849658063</v>
      </c>
      <c r="H38" s="138">
        <f>D38-B38</f>
        <v>-0.28119861258409173</v>
      </c>
      <c r="I38" s="137">
        <f>H38/B38</f>
        <v>-0.03479334532676167</v>
      </c>
    </row>
    <row r="39" spans="1:9" ht="12.75">
      <c r="A39" s="135" t="s">
        <v>76</v>
      </c>
      <c r="B39" s="136">
        <v>17.13632</v>
      </c>
      <c r="C39" s="136">
        <v>9.227129999999999</v>
      </c>
      <c r="D39" s="136">
        <v>9.227129999999999</v>
      </c>
      <c r="E39" s="166">
        <f>D39/$D$32</f>
        <v>0.0033432326372205556</v>
      </c>
      <c r="F39" s="138">
        <f>D39-C39</f>
        <v>0</v>
      </c>
      <c r="G39" s="137">
        <f>F39/C39</f>
        <v>0</v>
      </c>
      <c r="H39" s="138">
        <f>D39-B39</f>
        <v>-7.909190000000002</v>
      </c>
      <c r="I39" s="137">
        <f>H39/B39</f>
        <v>-0.4615454193199008</v>
      </c>
    </row>
    <row r="40" spans="1:9" ht="12.75">
      <c r="A40" s="135" t="s">
        <v>90</v>
      </c>
      <c r="B40" s="136" t="s">
        <v>72</v>
      </c>
      <c r="C40" s="136">
        <v>4.46937174</v>
      </c>
      <c r="D40" s="136">
        <v>4.519300060000001</v>
      </c>
      <c r="E40" s="166">
        <f>D40/$D$32</f>
        <v>0.0016374616438681172</v>
      </c>
      <c r="F40" s="174">
        <f>D40-C40</f>
        <v>0.049928320000001136</v>
      </c>
      <c r="G40" s="137">
        <f>F40/C40</f>
        <v>0.011171216650687718</v>
      </c>
      <c r="H40" s="138"/>
      <c r="I40" s="137"/>
    </row>
    <row r="41" spans="1:9" ht="12.75">
      <c r="A41" s="135" t="s">
        <v>91</v>
      </c>
      <c r="B41" s="136">
        <v>0.55</v>
      </c>
      <c r="C41" s="136">
        <v>0.33</v>
      </c>
      <c r="D41" s="136">
        <v>0.5</v>
      </c>
      <c r="E41" s="166">
        <f>D41/$D$32</f>
        <v>0.00018116319143767108</v>
      </c>
      <c r="F41" s="138">
        <f>D41-C41</f>
        <v>0.16999999999999998</v>
      </c>
      <c r="G41" s="137">
        <f>F41/C41</f>
        <v>0.515151515151515</v>
      </c>
      <c r="H41" s="138">
        <f>D41-B41</f>
        <v>-0.050000000000000044</v>
      </c>
      <c r="I41" s="137">
        <f>H41/B41</f>
        <v>-0.09090909090909098</v>
      </c>
    </row>
    <row r="42" spans="1:9" ht="12.75">
      <c r="A42" s="135" t="s">
        <v>92</v>
      </c>
      <c r="B42" s="136" t="s">
        <v>72</v>
      </c>
      <c r="C42" s="136" t="s">
        <v>72</v>
      </c>
      <c r="D42" s="136" t="s">
        <v>72</v>
      </c>
      <c r="E42" s="166"/>
      <c r="F42" s="138"/>
      <c r="G42" s="137"/>
      <c r="H42" s="138"/>
      <c r="I42" s="137"/>
    </row>
    <row r="43" spans="1:9" ht="12.75">
      <c r="A43" s="135" t="s">
        <v>77</v>
      </c>
      <c r="B43" s="136">
        <v>39.5102831377304</v>
      </c>
      <c r="C43" s="136">
        <v>22.7886599147121</v>
      </c>
      <c r="D43" s="136">
        <v>22.4024399465016</v>
      </c>
      <c r="E43" s="166">
        <f>D43/$D$32</f>
        <v>0.008116995033398</v>
      </c>
      <c r="F43" s="138">
        <f>D43-C43</f>
        <v>-0.3862199682104972</v>
      </c>
      <c r="G43" s="137">
        <f>F43/C43</f>
        <v>-0.016947901704441954</v>
      </c>
      <c r="H43" s="138">
        <f>D43-B43</f>
        <v>-17.107843191228795</v>
      </c>
      <c r="I43" s="137">
        <f>H43/B43</f>
        <v>-0.4329972309130743</v>
      </c>
    </row>
    <row r="44" spans="1:9" ht="12.75">
      <c r="A44" s="135" t="s">
        <v>93</v>
      </c>
      <c r="B44" s="136">
        <v>5.22</v>
      </c>
      <c r="C44" s="136">
        <v>1.46</v>
      </c>
      <c r="D44" s="136">
        <v>1.65</v>
      </c>
      <c r="E44" s="166">
        <f>D44/$D$32</f>
        <v>0.0005978385317443145</v>
      </c>
      <c r="F44" s="138">
        <f>D44-C44</f>
        <v>0.18999999999999995</v>
      </c>
      <c r="G44" s="137">
        <f>F44/C44</f>
        <v>0.13013698630136983</v>
      </c>
      <c r="H44" s="138">
        <f>D44-B44</f>
        <v>-3.57</v>
      </c>
      <c r="I44" s="137">
        <f>H44/B44</f>
        <v>-0.6839080459770115</v>
      </c>
    </row>
    <row r="45" spans="1:9" ht="12.75">
      <c r="A45" s="135" t="s">
        <v>78</v>
      </c>
      <c r="B45" s="136">
        <v>2.1533482087460003</v>
      </c>
      <c r="C45" s="136">
        <v>1.3746054110342765</v>
      </c>
      <c r="D45" s="136">
        <v>1.3617289973673115</v>
      </c>
      <c r="E45" s="166">
        <f>D45/$D$32</f>
        <v>0.0004933903420725643</v>
      </c>
      <c r="F45" s="174">
        <f>D45-C45</f>
        <v>-0.012876413666965014</v>
      </c>
      <c r="G45" s="137">
        <f>F45/C45</f>
        <v>-0.009367352669793858</v>
      </c>
      <c r="H45" s="138">
        <f>D45-B45</f>
        <v>-0.7916192113786888</v>
      </c>
      <c r="I45" s="137">
        <f>H45/B45</f>
        <v>-0.36762248119624247</v>
      </c>
    </row>
    <row r="46" spans="1:9" ht="12.75">
      <c r="A46" s="135" t="s">
        <v>79</v>
      </c>
      <c r="B46" s="136">
        <v>157.07222050474957</v>
      </c>
      <c r="C46" s="136">
        <v>148.2541168332697</v>
      </c>
      <c r="D46" s="136">
        <v>148.48708139328474</v>
      </c>
      <c r="E46" s="166">
        <f>D46/$D$32</f>
        <v>0.05380078710494538</v>
      </c>
      <c r="F46" s="138">
        <f>D46-C46</f>
        <v>0.2329645600150343</v>
      </c>
      <c r="G46" s="137">
        <f>F46/C46</f>
        <v>0.0015713867850093639</v>
      </c>
      <c r="H46" s="138">
        <f>D46-B46</f>
        <v>-8.585139111464827</v>
      </c>
      <c r="I46" s="137">
        <f>H46/B46</f>
        <v>-0.05465727220177185</v>
      </c>
    </row>
    <row r="47" spans="1:9" ht="12.75">
      <c r="A47" s="135" t="s">
        <v>80</v>
      </c>
      <c r="B47" s="136">
        <v>90.52643017899999</v>
      </c>
      <c r="C47" s="136">
        <v>95.711379936</v>
      </c>
      <c r="D47" s="136">
        <v>95.711379936</v>
      </c>
      <c r="E47" s="166">
        <f>D47/$D$32</f>
        <v>0.03467875809221848</v>
      </c>
      <c r="F47" s="138">
        <f>D47-C47</f>
        <v>0</v>
      </c>
      <c r="G47" s="137">
        <f>F47/C47</f>
        <v>0</v>
      </c>
      <c r="H47" s="138">
        <f>D47-B47</f>
        <v>5.1849497570000125</v>
      </c>
      <c r="I47" s="137">
        <f>H47/B47</f>
        <v>0.05727553540714786</v>
      </c>
    </row>
    <row r="48" spans="1:9" ht="12.75">
      <c r="A48" s="135" t="s">
        <v>81</v>
      </c>
      <c r="B48" s="136" t="s">
        <v>72</v>
      </c>
      <c r="C48" s="136" t="s">
        <v>72</v>
      </c>
      <c r="D48" s="136" t="s">
        <v>72</v>
      </c>
      <c r="E48" s="166"/>
      <c r="F48" s="138"/>
      <c r="G48" s="137"/>
      <c r="H48" s="138"/>
      <c r="I48" s="137"/>
    </row>
    <row r="49" spans="1:9" ht="12.75">
      <c r="A49" s="135" t="s">
        <v>94</v>
      </c>
      <c r="B49" s="136" t="s">
        <v>72</v>
      </c>
      <c r="C49" s="136">
        <v>11.87</v>
      </c>
      <c r="D49" s="136">
        <v>12.255879999999998</v>
      </c>
      <c r="E49" s="166">
        <f>D49/$D$32</f>
        <v>0.004440628669354248</v>
      </c>
      <c r="F49" s="138">
        <f>D49-C49</f>
        <v>0.38587999999999845</v>
      </c>
      <c r="G49" s="137">
        <f>F49/C49</f>
        <v>0.032508845829822955</v>
      </c>
      <c r="H49" s="138"/>
      <c r="I49" s="137"/>
    </row>
    <row r="50" spans="1:9" ht="12.75">
      <c r="A50" s="135" t="s">
        <v>82</v>
      </c>
      <c r="B50" s="136">
        <v>6.803</v>
      </c>
      <c r="C50" s="136">
        <v>6.711</v>
      </c>
      <c r="D50" s="136">
        <v>6.814</v>
      </c>
      <c r="E50" s="166">
        <f>D50/$D$32</f>
        <v>0.0024688919729125816</v>
      </c>
      <c r="F50" s="138">
        <f>D50-C50</f>
        <v>0.10299999999999976</v>
      </c>
      <c r="G50" s="137">
        <f>F50/C50</f>
        <v>0.015347936224109633</v>
      </c>
      <c r="H50" s="138">
        <f>D50-B50</f>
        <v>0.01100000000000012</v>
      </c>
      <c r="I50" s="137">
        <f>H50/B50</f>
        <v>0.0016169337057180832</v>
      </c>
    </row>
    <row r="51" spans="1:9" ht="12.75">
      <c r="A51" s="135" t="s">
        <v>83</v>
      </c>
      <c r="B51" s="136">
        <v>187.28826082762959</v>
      </c>
      <c r="C51" s="136">
        <v>163.01862509251532</v>
      </c>
      <c r="D51" s="136">
        <v>165.42428076056206</v>
      </c>
      <c r="E51" s="166">
        <f>D51/$D$32</f>
        <v>0.05993758128772951</v>
      </c>
      <c r="F51" s="138">
        <f>D51-C51</f>
        <v>2.405655668046734</v>
      </c>
      <c r="G51" s="137">
        <f>F51/C51</f>
        <v>0.014756937538158545</v>
      </c>
      <c r="H51" s="138">
        <f>D51-B51</f>
        <v>-21.86398006706753</v>
      </c>
      <c r="I51" s="137">
        <f>H51/B51</f>
        <v>-0.11673972501239682</v>
      </c>
    </row>
    <row r="52" spans="1:9" ht="12.75">
      <c r="A52" s="135" t="s">
        <v>95</v>
      </c>
      <c r="B52" s="136">
        <v>13.14</v>
      </c>
      <c r="C52" s="136">
        <v>4.09</v>
      </c>
      <c r="D52" s="136">
        <v>4.27</v>
      </c>
      <c r="E52" s="166">
        <f>D52/$D$32</f>
        <v>0.0015471336548777109</v>
      </c>
      <c r="F52" s="138">
        <f>D52-C52</f>
        <v>0.17999999999999972</v>
      </c>
      <c r="G52" s="137">
        <f>F52/C52</f>
        <v>0.04400977995110018</v>
      </c>
      <c r="H52" s="138">
        <f>D52-B52</f>
        <v>-8.870000000000001</v>
      </c>
      <c r="I52" s="137">
        <f>H52/B52</f>
        <v>-0.6750380517503806</v>
      </c>
    </row>
    <row r="53" spans="1:9" ht="12.75">
      <c r="A53" s="135" t="s">
        <v>96</v>
      </c>
      <c r="B53" s="136" t="s">
        <v>72</v>
      </c>
      <c r="C53" s="136">
        <v>7.63348056</v>
      </c>
      <c r="D53" s="136">
        <v>4.06093054</v>
      </c>
      <c r="E53" s="166">
        <f>D53/$D$32</f>
        <v>0.0014713822736662102</v>
      </c>
      <c r="F53" s="138">
        <f>D53-C53</f>
        <v>-3.5725500199999995</v>
      </c>
      <c r="G53" s="137">
        <f>F53/C53</f>
        <v>-0.46801062659678794</v>
      </c>
      <c r="H53" s="138"/>
      <c r="I53" s="137"/>
    </row>
    <row r="54" spans="1:9" ht="12.75">
      <c r="A54" s="135" t="s">
        <v>84</v>
      </c>
      <c r="B54" s="136" t="s">
        <v>72</v>
      </c>
      <c r="C54" s="136" t="s">
        <v>72</v>
      </c>
      <c r="D54" s="136" t="s">
        <v>72</v>
      </c>
      <c r="E54" s="166"/>
      <c r="F54" s="138"/>
      <c r="G54" s="137"/>
      <c r="H54" s="138"/>
      <c r="I54" s="137"/>
    </row>
    <row r="55" spans="1:9" ht="12.75">
      <c r="A55" s="135" t="s">
        <v>97</v>
      </c>
      <c r="B55" s="136" t="s">
        <v>72</v>
      </c>
      <c r="C55" s="136">
        <v>0.02</v>
      </c>
      <c r="D55" s="136">
        <v>0.010817700000000001</v>
      </c>
      <c r="E55" s="166">
        <f>D55/$D$32</f>
        <v>3.919538112030589E-06</v>
      </c>
      <c r="F55" s="174">
        <f>D55-C55</f>
        <v>-0.0091823</v>
      </c>
      <c r="G55" s="137">
        <f>F55/C55</f>
        <v>-0.45911499999999994</v>
      </c>
      <c r="H55" s="138"/>
      <c r="I55" s="137"/>
    </row>
    <row r="56" spans="1:9" ht="12.75">
      <c r="A56" s="135" t="s">
        <v>85</v>
      </c>
      <c r="B56" s="136" t="s">
        <v>73</v>
      </c>
      <c r="C56" s="136" t="s">
        <v>73</v>
      </c>
      <c r="D56" s="136" t="s">
        <v>73</v>
      </c>
      <c r="E56" s="166"/>
      <c r="F56" s="138"/>
      <c r="G56" s="137"/>
      <c r="H56" s="138"/>
      <c r="I56" s="137"/>
    </row>
    <row r="57" spans="1:9" ht="12.75">
      <c r="A57" s="135" t="s">
        <v>98</v>
      </c>
      <c r="B57" s="136" t="s">
        <v>72</v>
      </c>
      <c r="C57" s="136">
        <v>87.74</v>
      </c>
      <c r="D57" s="136">
        <v>73.32</v>
      </c>
      <c r="E57" s="166">
        <f aca="true" t="shared" si="6" ref="E57:E65">D57/$D$32</f>
        <v>0.026565770392420085</v>
      </c>
      <c r="F57" s="138">
        <f aca="true" t="shared" si="7" ref="F57:F65">D57-C57</f>
        <v>-14.420000000000002</v>
      </c>
      <c r="G57" s="137">
        <f aca="true" t="shared" si="8" ref="G57:G65">F57/C57</f>
        <v>-0.16434921358559382</v>
      </c>
      <c r="H57" s="138"/>
      <c r="I57" s="137"/>
    </row>
    <row r="58" spans="1:9" ht="12.75">
      <c r="A58" s="135" t="s">
        <v>86</v>
      </c>
      <c r="B58" s="136">
        <v>26.738710463223647</v>
      </c>
      <c r="C58" s="136">
        <v>22.631729240955455</v>
      </c>
      <c r="D58" s="136">
        <v>24.592743753038828</v>
      </c>
      <c r="E58" s="166">
        <f t="shared" si="6"/>
        <v>0.008910599889018727</v>
      </c>
      <c r="F58" s="138">
        <f t="shared" si="7"/>
        <v>1.9610145120833735</v>
      </c>
      <c r="G58" s="137">
        <f t="shared" si="8"/>
        <v>0.08664890301597583</v>
      </c>
      <c r="H58" s="138">
        <f>D58-B58</f>
        <v>-2.145966710184819</v>
      </c>
      <c r="I58" s="137">
        <f>H58/B58</f>
        <v>-0.08025692611976842</v>
      </c>
    </row>
    <row r="59" spans="1:9" ht="12.75">
      <c r="A59" s="135" t="s">
        <v>99</v>
      </c>
      <c r="B59" s="136" t="s">
        <v>72</v>
      </c>
      <c r="C59" s="136">
        <v>11.98</v>
      </c>
      <c r="D59" s="136">
        <v>9.14</v>
      </c>
      <c r="E59" s="166">
        <f t="shared" si="6"/>
        <v>0.003311663139480628</v>
      </c>
      <c r="F59" s="138">
        <f t="shared" si="7"/>
        <v>-2.84</v>
      </c>
      <c r="G59" s="137">
        <f t="shared" si="8"/>
        <v>-0.23706176961602668</v>
      </c>
      <c r="H59" s="138"/>
      <c r="I59" s="137"/>
    </row>
    <row r="60" spans="1:9" ht="12.75">
      <c r="A60" s="135" t="s">
        <v>100</v>
      </c>
      <c r="B60" s="136" t="s">
        <v>72</v>
      </c>
      <c r="C60" s="136">
        <v>3.333</v>
      </c>
      <c r="D60" s="136">
        <v>3.225</v>
      </c>
      <c r="E60" s="166">
        <f t="shared" si="6"/>
        <v>0.0011685025847729786</v>
      </c>
      <c r="F60" s="138">
        <f t="shared" si="7"/>
        <v>-0.1080000000000001</v>
      </c>
      <c r="G60" s="137">
        <f t="shared" si="8"/>
        <v>-0.03240324032403243</v>
      </c>
      <c r="H60" s="138"/>
      <c r="I60" s="137"/>
    </row>
    <row r="61" spans="1:9" ht="12.75">
      <c r="A61" s="135" t="s">
        <v>101</v>
      </c>
      <c r="B61" s="136" t="s">
        <v>72</v>
      </c>
      <c r="C61" s="136">
        <v>1.721</v>
      </c>
      <c r="D61" s="136">
        <v>2.214</v>
      </c>
      <c r="E61" s="166">
        <f t="shared" si="6"/>
        <v>0.0008021906116860076</v>
      </c>
      <c r="F61" s="138">
        <f t="shared" si="7"/>
        <v>0.4929999999999999</v>
      </c>
      <c r="G61" s="137">
        <f t="shared" si="8"/>
        <v>0.28646135967460773</v>
      </c>
      <c r="H61" s="138"/>
      <c r="I61" s="137"/>
    </row>
    <row r="62" spans="1:9" ht="12.75">
      <c r="A62" s="135" t="s">
        <v>87</v>
      </c>
      <c r="B62" s="136">
        <v>220.67045785836694</v>
      </c>
      <c r="C62" s="136">
        <v>244.71550127962593</v>
      </c>
      <c r="D62" s="136">
        <v>257.04682124785904</v>
      </c>
      <c r="E62" s="166">
        <f t="shared" si="6"/>
        <v>0.09313484497234142</v>
      </c>
      <c r="F62" s="138">
        <f t="shared" si="7"/>
        <v>12.331319968233117</v>
      </c>
      <c r="G62" s="137">
        <f t="shared" si="8"/>
        <v>0.05039043257886081</v>
      </c>
      <c r="H62" s="138">
        <f>D62-B62</f>
        <v>36.3763633894921</v>
      </c>
      <c r="I62" s="137">
        <f>H62/B62</f>
        <v>0.1648447360943963</v>
      </c>
    </row>
    <row r="63" spans="1:9" ht="12.75">
      <c r="A63" s="135" t="s">
        <v>88</v>
      </c>
      <c r="B63" s="136">
        <v>9.55</v>
      </c>
      <c r="C63" s="136">
        <v>5.95</v>
      </c>
      <c r="D63" s="136">
        <v>5.94</v>
      </c>
      <c r="E63" s="166">
        <f t="shared" si="6"/>
        <v>0.0021522187142795327</v>
      </c>
      <c r="F63" s="174">
        <f t="shared" si="7"/>
        <v>-0.009999999999999787</v>
      </c>
      <c r="G63" s="137">
        <f t="shared" si="8"/>
        <v>-0.0016806722689075271</v>
      </c>
      <c r="H63" s="138">
        <f>D63-B63</f>
        <v>-3.6100000000000003</v>
      </c>
      <c r="I63" s="137">
        <f>H63/B63</f>
        <v>-0.3780104712041885</v>
      </c>
    </row>
    <row r="64" spans="1:9" ht="12.75">
      <c r="A64" s="135" t="s">
        <v>89</v>
      </c>
      <c r="B64" s="136">
        <v>58.0172931100177</v>
      </c>
      <c r="C64" s="136">
        <v>35.5810938652383</v>
      </c>
      <c r="D64" s="136">
        <v>34.7863677486468</v>
      </c>
      <c r="E64" s="166">
        <f t="shared" si="6"/>
        <v>0.012604018799738657</v>
      </c>
      <c r="F64" s="138">
        <f t="shared" si="7"/>
        <v>-0.794726116591498</v>
      </c>
      <c r="G64" s="137">
        <f t="shared" si="8"/>
        <v>-0.022335629129376554</v>
      </c>
      <c r="H64" s="138">
        <f>D64-B64</f>
        <v>-23.230925361370893</v>
      </c>
      <c r="I64" s="137">
        <f>H64/B64</f>
        <v>-0.40041380967771606</v>
      </c>
    </row>
    <row r="65" spans="1:9" ht="12.75">
      <c r="A65" s="142" t="s">
        <v>74</v>
      </c>
      <c r="B65" s="143" t="s">
        <v>72</v>
      </c>
      <c r="C65" s="143">
        <v>898.0408290215593</v>
      </c>
      <c r="D65" s="143">
        <v>894.7606688563907</v>
      </c>
      <c r="E65" s="168">
        <f t="shared" si="6"/>
        <v>0.3241953966858579</v>
      </c>
      <c r="F65" s="145">
        <f t="shared" si="7"/>
        <v>-3.2801601651685814</v>
      </c>
      <c r="G65" s="144">
        <f t="shared" si="8"/>
        <v>-0.003652573534704884</v>
      </c>
      <c r="H65" s="143" t="s">
        <v>72</v>
      </c>
      <c r="I65" s="143" t="s">
        <v>72</v>
      </c>
    </row>
    <row r="67" spans="1:9" ht="14.25">
      <c r="A67" s="2" t="s">
        <v>146</v>
      </c>
      <c r="B67" s="146"/>
      <c r="C67" s="146"/>
      <c r="D67" s="146"/>
      <c r="E67" s="162"/>
      <c r="F67" s="146"/>
      <c r="G67" s="146"/>
      <c r="H67" s="146"/>
      <c r="I67" s="146"/>
    </row>
    <row r="68" spans="1:9" ht="12.75">
      <c r="A68" s="146"/>
      <c r="B68" s="146"/>
      <c r="C68" s="146"/>
      <c r="D68" s="146"/>
      <c r="E68" s="162"/>
      <c r="F68" s="146"/>
      <c r="G68" s="146"/>
      <c r="H68" s="146"/>
      <c r="I68" s="146"/>
    </row>
    <row r="69" spans="1:9" ht="51">
      <c r="A69" s="128" t="s">
        <v>107</v>
      </c>
      <c r="B69" s="249" t="s">
        <v>125</v>
      </c>
      <c r="C69" s="249"/>
      <c r="D69" s="254"/>
      <c r="E69" s="131" t="s">
        <v>105</v>
      </c>
      <c r="F69" s="249" t="s">
        <v>116</v>
      </c>
      <c r="G69" s="249"/>
      <c r="H69" s="249" t="s">
        <v>117</v>
      </c>
      <c r="I69" s="249"/>
    </row>
    <row r="70" spans="1:9" ht="12.75">
      <c r="A70" s="170"/>
      <c r="B70" s="173">
        <v>1990</v>
      </c>
      <c r="C70" s="173">
        <v>2005</v>
      </c>
      <c r="D70" s="173">
        <v>2006</v>
      </c>
      <c r="E70" s="171" t="s">
        <v>20</v>
      </c>
      <c r="F70" s="173" t="s">
        <v>71</v>
      </c>
      <c r="G70" s="171" t="s">
        <v>20</v>
      </c>
      <c r="H70" s="173" t="s">
        <v>71</v>
      </c>
      <c r="I70" s="171" t="s">
        <v>20</v>
      </c>
    </row>
    <row r="71" spans="1:9" ht="12.75">
      <c r="A71" s="135" t="s">
        <v>75</v>
      </c>
      <c r="B71" s="136">
        <v>3.2108987990956357</v>
      </c>
      <c r="C71" s="136">
        <v>2.8326784129366342</v>
      </c>
      <c r="D71" s="136">
        <v>2.379937625561295</v>
      </c>
      <c r="E71" s="166">
        <f>D71/$D$32</f>
        <v>0.0008623141913385546</v>
      </c>
      <c r="F71" s="138">
        <f>D71-C71</f>
        <v>-0.45274078737533907</v>
      </c>
      <c r="G71" s="137">
        <f>F71/C71</f>
        <v>-0.1598278100710992</v>
      </c>
      <c r="H71" s="138">
        <f>D71-B71</f>
        <v>-0.8309611735343405</v>
      </c>
      <c r="I71" s="137">
        <f>H71/B71</f>
        <v>-0.25879394696848884</v>
      </c>
    </row>
    <row r="72" spans="1:9" ht="12.75">
      <c r="A72" s="135" t="s">
        <v>76</v>
      </c>
      <c r="B72" s="175">
        <v>0.13663702841843</v>
      </c>
      <c r="C72" s="136">
        <v>2.0733520235433076</v>
      </c>
      <c r="D72" s="136">
        <v>2.0733520235433076</v>
      </c>
      <c r="E72" s="166">
        <f aca="true" t="shared" si="9" ref="E72:E97">D72/$D$32</f>
        <v>0.000751230139117718</v>
      </c>
      <c r="F72" s="138">
        <f aca="true" t="shared" si="10" ref="F72:F97">D72-C72</f>
        <v>0</v>
      </c>
      <c r="G72" s="137">
        <f aca="true" t="shared" si="11" ref="G72:G97">F72/C72</f>
        <v>0</v>
      </c>
      <c r="H72" s="138">
        <f aca="true" t="shared" si="12" ref="H72:H97">D72-B72</f>
        <v>1.9367149951248777</v>
      </c>
      <c r="I72" s="137">
        <f aca="true" t="shared" si="13" ref="I72:I97">H72/B72</f>
        <v>14.17415921249388</v>
      </c>
    </row>
    <row r="73" spans="1:9" ht="12.75">
      <c r="A73" s="135" t="s">
        <v>90</v>
      </c>
      <c r="B73" s="136" t="s">
        <v>72</v>
      </c>
      <c r="C73" s="136">
        <v>0.028339884</v>
      </c>
      <c r="D73" s="136">
        <v>0.031205983</v>
      </c>
      <c r="E73" s="166">
        <f t="shared" si="9"/>
        <v>1.1306750944459419E-05</v>
      </c>
      <c r="F73" s="176">
        <f t="shared" si="10"/>
        <v>0.0028660990000000004</v>
      </c>
      <c r="G73" s="137">
        <f t="shared" si="11"/>
        <v>0.10113305333218726</v>
      </c>
      <c r="H73" s="138"/>
      <c r="I73" s="137"/>
    </row>
    <row r="74" spans="1:9" ht="12.75">
      <c r="A74" s="135" t="s">
        <v>91</v>
      </c>
      <c r="B74" s="175">
        <v>0.01</v>
      </c>
      <c r="C74" s="136">
        <v>0.02</v>
      </c>
      <c r="D74" s="136">
        <v>0.02</v>
      </c>
      <c r="E74" s="166">
        <f t="shared" si="9"/>
        <v>7.246527657506844E-06</v>
      </c>
      <c r="F74" s="138">
        <f t="shared" si="10"/>
        <v>0</v>
      </c>
      <c r="G74" s="137">
        <f t="shared" si="11"/>
        <v>0</v>
      </c>
      <c r="H74" s="138">
        <f t="shared" si="12"/>
        <v>0.01</v>
      </c>
      <c r="I74" s="137">
        <f t="shared" si="13"/>
        <v>1</v>
      </c>
    </row>
    <row r="75" spans="1:9" ht="12.75">
      <c r="A75" s="135" t="s">
        <v>92</v>
      </c>
      <c r="B75" s="136" t="s">
        <v>72</v>
      </c>
      <c r="C75" s="136">
        <v>2.3925925890572644</v>
      </c>
      <c r="D75" s="136">
        <v>2.470158725972745</v>
      </c>
      <c r="E75" s="166">
        <f t="shared" si="9"/>
        <v>0.0008950036763096683</v>
      </c>
      <c r="F75" s="138">
        <f t="shared" si="10"/>
        <v>0.07756613691548075</v>
      </c>
      <c r="G75" s="137">
        <f t="shared" si="11"/>
        <v>0.03241928327883167</v>
      </c>
      <c r="H75" s="138"/>
      <c r="I75" s="137"/>
    </row>
    <row r="76" spans="1:9" ht="12.75">
      <c r="A76" s="135" t="s">
        <v>77</v>
      </c>
      <c r="B76" s="175">
        <v>0.0701442260771829</v>
      </c>
      <c r="C76" s="136">
        <v>2.1228450350851387</v>
      </c>
      <c r="D76" s="136">
        <v>1.9510174082233744</v>
      </c>
      <c r="E76" s="166">
        <f t="shared" si="9"/>
        <v>0.0007069050804484002</v>
      </c>
      <c r="F76" s="138">
        <f t="shared" si="10"/>
        <v>-0.17182762686176423</v>
      </c>
      <c r="G76" s="137">
        <f t="shared" si="11"/>
        <v>-0.08094214321907531</v>
      </c>
      <c r="H76" s="138">
        <f t="shared" si="12"/>
        <v>1.8808731821461915</v>
      </c>
      <c r="I76" s="137">
        <f t="shared" si="13"/>
        <v>26.81436929786039</v>
      </c>
    </row>
    <row r="77" spans="1:9" ht="12.75">
      <c r="A77" s="135" t="s">
        <v>93</v>
      </c>
      <c r="B77" s="175">
        <v>0.02</v>
      </c>
      <c r="C77" s="136">
        <v>0.37</v>
      </c>
      <c r="D77" s="136">
        <v>0.37</v>
      </c>
      <c r="E77" s="166">
        <f t="shared" si="9"/>
        <v>0.0001340607616638766</v>
      </c>
      <c r="F77" s="138">
        <f t="shared" si="10"/>
        <v>0</v>
      </c>
      <c r="G77" s="137">
        <f t="shared" si="11"/>
        <v>0</v>
      </c>
      <c r="H77" s="138">
        <f t="shared" si="12"/>
        <v>0.35</v>
      </c>
      <c r="I77" s="137">
        <f t="shared" si="13"/>
        <v>17.5</v>
      </c>
    </row>
    <row r="78" spans="1:9" ht="12.75">
      <c r="A78" s="135" t="s">
        <v>78</v>
      </c>
      <c r="B78" s="136" t="s">
        <v>69</v>
      </c>
      <c r="C78" s="136">
        <v>2.6006761446706537</v>
      </c>
      <c r="D78" s="136">
        <v>2.7169888077999156</v>
      </c>
      <c r="E78" s="166">
        <f t="shared" si="9"/>
        <v>0.0009844367270429317</v>
      </c>
      <c r="F78" s="138">
        <f t="shared" si="10"/>
        <v>0.11631266312926192</v>
      </c>
      <c r="G78" s="137">
        <f t="shared" si="11"/>
        <v>0.04472400893421953</v>
      </c>
      <c r="H78" s="138"/>
      <c r="I78" s="137"/>
    </row>
    <row r="79" spans="1:9" ht="12.75">
      <c r="A79" s="135" t="s">
        <v>79</v>
      </c>
      <c r="B79" s="175">
        <v>0.37269241326395525</v>
      </c>
      <c r="C79" s="136">
        <v>4.917565816426853</v>
      </c>
      <c r="D79" s="136">
        <v>4.681529586893093</v>
      </c>
      <c r="E79" s="166">
        <f t="shared" si="9"/>
        <v>0.0016962416815428693</v>
      </c>
      <c r="F79" s="138">
        <f t="shared" si="10"/>
        <v>-0.23603622953376036</v>
      </c>
      <c r="G79" s="137">
        <f t="shared" si="11"/>
        <v>-0.047998590836404176</v>
      </c>
      <c r="H79" s="138">
        <f t="shared" si="12"/>
        <v>4.308837173629137</v>
      </c>
      <c r="I79" s="137">
        <f t="shared" si="13"/>
        <v>11.561376138283372</v>
      </c>
    </row>
    <row r="80" spans="1:9" ht="12.75">
      <c r="A80" s="135" t="s">
        <v>80</v>
      </c>
      <c r="B80" s="136">
        <v>4.005143821996936</v>
      </c>
      <c r="C80" s="136">
        <v>10.104884458444708</v>
      </c>
      <c r="D80" s="136">
        <v>9.583299417007025</v>
      </c>
      <c r="E80" s="166">
        <f t="shared" si="9"/>
        <v>0.003472282213775531</v>
      </c>
      <c r="F80" s="138">
        <f t="shared" si="10"/>
        <v>-0.5215850414376835</v>
      </c>
      <c r="G80" s="137">
        <f t="shared" si="11"/>
        <v>-0.05161712076794623</v>
      </c>
      <c r="H80" s="138">
        <f t="shared" si="12"/>
        <v>5.578155595010089</v>
      </c>
      <c r="I80" s="137">
        <f t="shared" si="13"/>
        <v>1.3927478869482546</v>
      </c>
    </row>
    <row r="81" spans="1:9" ht="12.75">
      <c r="A81" s="135" t="s">
        <v>81</v>
      </c>
      <c r="B81" s="136" t="s">
        <v>72</v>
      </c>
      <c r="C81" s="136" t="s">
        <v>72</v>
      </c>
      <c r="D81" s="136" t="s">
        <v>72</v>
      </c>
      <c r="E81" s="166"/>
      <c r="F81" s="138"/>
      <c r="G81" s="137"/>
      <c r="H81" s="138"/>
      <c r="I81" s="137"/>
    </row>
    <row r="82" spans="1:9" ht="12.75">
      <c r="A82" s="135" t="s">
        <v>94</v>
      </c>
      <c r="B82" s="136" t="s">
        <v>72</v>
      </c>
      <c r="C82" s="136">
        <v>0.021668404000000006</v>
      </c>
      <c r="D82" s="136">
        <v>0.022956442783231727</v>
      </c>
      <c r="E82" s="166">
        <f t="shared" si="9"/>
        <v>8.317724877333104E-06</v>
      </c>
      <c r="F82" s="176">
        <f t="shared" si="10"/>
        <v>0.0012880387832317208</v>
      </c>
      <c r="G82" s="137">
        <f t="shared" si="11"/>
        <v>0.05944317741314591</v>
      </c>
      <c r="H82" s="138"/>
      <c r="I82" s="137"/>
    </row>
    <row r="83" spans="1:9" ht="12.75">
      <c r="A83" s="135" t="s">
        <v>82</v>
      </c>
      <c r="B83" s="175">
        <v>0.046</v>
      </c>
      <c r="C83" s="136">
        <v>2.6929999999999996</v>
      </c>
      <c r="D83" s="136">
        <v>2.5859999999999994</v>
      </c>
      <c r="E83" s="166">
        <f t="shared" si="9"/>
        <v>0.0009369760261156347</v>
      </c>
      <c r="F83" s="138">
        <f t="shared" si="10"/>
        <v>-0.1070000000000002</v>
      </c>
      <c r="G83" s="137">
        <f t="shared" si="11"/>
        <v>-0.039732640178239964</v>
      </c>
      <c r="H83" s="138">
        <f t="shared" si="12"/>
        <v>2.5399999999999996</v>
      </c>
      <c r="I83" s="137">
        <f t="shared" si="13"/>
        <v>55.21739130434782</v>
      </c>
    </row>
    <row r="84" spans="1:9" ht="12.75">
      <c r="A84" s="135" t="s">
        <v>83</v>
      </c>
      <c r="B84" s="136">
        <v>0.6786657997146249</v>
      </c>
      <c r="C84" s="136">
        <v>15.44650426565111</v>
      </c>
      <c r="D84" s="136">
        <v>15.239189176505725</v>
      </c>
      <c r="E84" s="166">
        <f t="shared" si="9"/>
        <v>0.005521560292276384</v>
      </c>
      <c r="F84" s="138">
        <f t="shared" si="10"/>
        <v>-0.20731508914538388</v>
      </c>
      <c r="G84" s="137">
        <f t="shared" si="11"/>
        <v>-0.013421489133071821</v>
      </c>
      <c r="H84" s="138">
        <f t="shared" si="12"/>
        <v>14.5605233767911</v>
      </c>
      <c r="I84" s="137">
        <f t="shared" si="13"/>
        <v>21.454629632012864</v>
      </c>
    </row>
    <row r="85" spans="1:9" ht="12.75">
      <c r="A85" s="135" t="s">
        <v>95</v>
      </c>
      <c r="B85" s="175">
        <v>0.010011160948692123</v>
      </c>
      <c r="C85" s="136">
        <v>0.23915298328572132</v>
      </c>
      <c r="D85" s="136">
        <v>0.3036705338184445</v>
      </c>
      <c r="E85" s="166">
        <f t="shared" si="9"/>
        <v>0.00011002784610426126</v>
      </c>
      <c r="F85" s="138">
        <f t="shared" si="10"/>
        <v>0.06451755053272318</v>
      </c>
      <c r="G85" s="137">
        <f t="shared" si="11"/>
        <v>0.2697752277488533</v>
      </c>
      <c r="H85" s="138">
        <f t="shared" si="12"/>
        <v>0.29365937286975236</v>
      </c>
      <c r="I85" s="137">
        <f t="shared" si="13"/>
        <v>29.33319865445941</v>
      </c>
    </row>
    <row r="86" spans="1:9" ht="12.75">
      <c r="A86" s="135" t="s">
        <v>96</v>
      </c>
      <c r="B86" s="136" t="s">
        <v>72</v>
      </c>
      <c r="C86" s="136">
        <v>0.155069630381118</v>
      </c>
      <c r="D86" s="136">
        <v>0.16910889584510602</v>
      </c>
      <c r="E86" s="166">
        <f t="shared" si="9"/>
        <v>6.127261454360024E-05</v>
      </c>
      <c r="F86" s="174">
        <f t="shared" si="10"/>
        <v>0.01403926546398801</v>
      </c>
      <c r="G86" s="137">
        <f t="shared" si="11"/>
        <v>0.09053523523260745</v>
      </c>
      <c r="H86" s="138"/>
      <c r="I86" s="137"/>
    </row>
    <row r="87" spans="1:9" ht="12.75">
      <c r="A87" s="135" t="s">
        <v>84</v>
      </c>
      <c r="B87" s="136" t="s">
        <v>72</v>
      </c>
      <c r="C87" s="136" t="s">
        <v>72</v>
      </c>
      <c r="D87" s="136" t="s">
        <v>72</v>
      </c>
      <c r="E87" s="166"/>
      <c r="F87" s="138"/>
      <c r="G87" s="137"/>
      <c r="H87" s="138"/>
      <c r="I87" s="137"/>
    </row>
    <row r="88" spans="1:9" ht="12.75">
      <c r="A88" s="135" t="s">
        <v>97</v>
      </c>
      <c r="B88" s="136" t="s">
        <v>72</v>
      </c>
      <c r="C88" s="136">
        <v>0.0308</v>
      </c>
      <c r="D88" s="136">
        <v>0.0322</v>
      </c>
      <c r="E88" s="166">
        <f t="shared" si="9"/>
        <v>1.1666909528586018E-05</v>
      </c>
      <c r="F88" s="176">
        <f t="shared" si="10"/>
        <v>0.0013999999999999985</v>
      </c>
      <c r="G88" s="137">
        <f t="shared" si="11"/>
        <v>0.0454545454545454</v>
      </c>
      <c r="H88" s="138"/>
      <c r="I88" s="137"/>
    </row>
    <row r="89" spans="1:9" ht="12.75">
      <c r="A89" s="135" t="s">
        <v>85</v>
      </c>
      <c r="B89" s="136">
        <v>0.9887792146206801</v>
      </c>
      <c r="C89" s="136">
        <v>2.4736542470002996</v>
      </c>
      <c r="D89" s="136">
        <v>2.50184807265774</v>
      </c>
      <c r="E89" s="166">
        <f t="shared" si="9"/>
        <v>0.0009064855626697252</v>
      </c>
      <c r="F89" s="174">
        <f t="shared" si="10"/>
        <v>0.028193825657440552</v>
      </c>
      <c r="G89" s="137">
        <f t="shared" si="11"/>
        <v>0.011397642047844828</v>
      </c>
      <c r="H89" s="138">
        <f t="shared" si="12"/>
        <v>1.5130688580370601</v>
      </c>
      <c r="I89" s="137">
        <f t="shared" si="13"/>
        <v>1.5302393453097722</v>
      </c>
    </row>
    <row r="90" spans="1:9" ht="12.75">
      <c r="A90" s="135" t="s">
        <v>98</v>
      </c>
      <c r="B90" s="136" t="s">
        <v>72</v>
      </c>
      <c r="C90" s="136" t="s">
        <v>72</v>
      </c>
      <c r="D90" s="136" t="s">
        <v>72</v>
      </c>
      <c r="E90" s="167" t="s">
        <v>68</v>
      </c>
      <c r="F90" s="141" t="s">
        <v>68</v>
      </c>
      <c r="G90" s="140" t="s">
        <v>68</v>
      </c>
      <c r="H90" s="138"/>
      <c r="I90" s="137"/>
    </row>
    <row r="91" spans="1:9" ht="12.75">
      <c r="A91" s="135" t="s">
        <v>86</v>
      </c>
      <c r="B91" s="175">
        <v>0.06696382267290155</v>
      </c>
      <c r="C91" s="136">
        <v>1.6562355886652282</v>
      </c>
      <c r="D91" s="136">
        <v>1.6008561701391566</v>
      </c>
      <c r="E91" s="166">
        <f t="shared" si="9"/>
        <v>0.000580032425630194</v>
      </c>
      <c r="F91" s="138">
        <f t="shared" si="10"/>
        <v>-0.055379418526071644</v>
      </c>
      <c r="G91" s="137">
        <f t="shared" si="11"/>
        <v>-0.03343692099425439</v>
      </c>
      <c r="H91" s="138">
        <f t="shared" si="12"/>
        <v>1.5338923474662551</v>
      </c>
      <c r="I91" s="137">
        <f t="shared" si="13"/>
        <v>22.90628411342144</v>
      </c>
    </row>
    <row r="92" spans="1:9" ht="12.75">
      <c r="A92" s="135" t="s">
        <v>99</v>
      </c>
      <c r="B92" s="136" t="s">
        <v>72</v>
      </c>
      <c r="C92" s="136">
        <v>0.555</v>
      </c>
      <c r="D92" s="136">
        <v>0.596</v>
      </c>
      <c r="E92" s="166">
        <f t="shared" si="9"/>
        <v>0.00021594652419370394</v>
      </c>
      <c r="F92" s="174">
        <f t="shared" si="10"/>
        <v>0.040999999999999925</v>
      </c>
      <c r="G92" s="137">
        <f t="shared" si="11"/>
        <v>0.07387387387387373</v>
      </c>
      <c r="H92" s="138"/>
      <c r="I92" s="137"/>
    </row>
    <row r="93" spans="1:9" ht="12.75">
      <c r="A93" s="135" t="s">
        <v>100</v>
      </c>
      <c r="B93" s="136" t="s">
        <v>72</v>
      </c>
      <c r="C93" s="136">
        <v>0.791</v>
      </c>
      <c r="D93" s="136">
        <v>0.7280000000000001</v>
      </c>
      <c r="E93" s="166">
        <f t="shared" si="9"/>
        <v>0.0002637736067332491</v>
      </c>
      <c r="F93" s="138">
        <f t="shared" si="10"/>
        <v>-0.06299999999999994</v>
      </c>
      <c r="G93" s="137">
        <f t="shared" si="11"/>
        <v>-0.07964601769911497</v>
      </c>
      <c r="H93" s="138"/>
      <c r="I93" s="137"/>
    </row>
    <row r="94" spans="1:9" ht="12.75">
      <c r="A94" s="135" t="s">
        <v>101</v>
      </c>
      <c r="B94" s="136" t="s">
        <v>72</v>
      </c>
      <c r="C94" s="136">
        <v>0.784</v>
      </c>
      <c r="D94" s="136">
        <v>0.795</v>
      </c>
      <c r="E94" s="166">
        <f t="shared" si="9"/>
        <v>0.00028804947438589707</v>
      </c>
      <c r="F94" s="174">
        <f t="shared" si="10"/>
        <v>0.01100000000000001</v>
      </c>
      <c r="G94" s="137">
        <f t="shared" si="11"/>
        <v>0.014030612244897971</v>
      </c>
      <c r="H94" s="138"/>
      <c r="I94" s="137"/>
    </row>
    <row r="95" spans="1:9" ht="12.75">
      <c r="A95" s="135" t="s">
        <v>87</v>
      </c>
      <c r="B95" s="175">
        <v>0.402224705</v>
      </c>
      <c r="C95" s="136">
        <v>7.776984031000001</v>
      </c>
      <c r="D95" s="136">
        <v>7.8748105740000005</v>
      </c>
      <c r="E95" s="166">
        <f t="shared" si="9"/>
        <v>0.0028532516311059173</v>
      </c>
      <c r="F95" s="138">
        <f t="shared" si="10"/>
        <v>0.09782654299999916</v>
      </c>
      <c r="G95" s="137">
        <f t="shared" si="11"/>
        <v>0.0125789821105522</v>
      </c>
      <c r="H95" s="138">
        <f t="shared" si="12"/>
        <v>7.472585869</v>
      </c>
      <c r="I95" s="137">
        <f t="shared" si="13"/>
        <v>18.578137484120973</v>
      </c>
    </row>
    <row r="96" spans="1:9" ht="12.75">
      <c r="A96" s="135" t="s">
        <v>88</v>
      </c>
      <c r="B96" s="136">
        <v>0.5586954371462096</v>
      </c>
      <c r="C96" s="136">
        <v>1.4125410572647017</v>
      </c>
      <c r="D96" s="136">
        <v>1.383242004839</v>
      </c>
      <c r="E96" s="166">
        <f t="shared" si="9"/>
        <v>0.0005011850722545514</v>
      </c>
      <c r="F96" s="174">
        <f t="shared" si="10"/>
        <v>-0.029299052425701744</v>
      </c>
      <c r="G96" s="137">
        <f t="shared" si="11"/>
        <v>-0.020742089070626763</v>
      </c>
      <c r="H96" s="138">
        <f t="shared" si="12"/>
        <v>0.8245465676927903</v>
      </c>
      <c r="I96" s="137">
        <f t="shared" si="13"/>
        <v>1.4758426736121848</v>
      </c>
    </row>
    <row r="97" spans="1:9" ht="12.75">
      <c r="A97" s="135" t="s">
        <v>89</v>
      </c>
      <c r="B97" s="136">
        <v>0.8519374556871933</v>
      </c>
      <c r="C97" s="136">
        <v>9.507967336311918</v>
      </c>
      <c r="D97" s="136">
        <v>8.482126659320164</v>
      </c>
      <c r="E97" s="166">
        <f t="shared" si="9"/>
        <v>0.0030732982715619846</v>
      </c>
      <c r="F97" s="138">
        <f t="shared" si="10"/>
        <v>-1.0258406769917539</v>
      </c>
      <c r="G97" s="137">
        <f t="shared" si="11"/>
        <v>-0.10789274307600548</v>
      </c>
      <c r="H97" s="138">
        <f t="shared" si="12"/>
        <v>7.630189203632971</v>
      </c>
      <c r="I97" s="137">
        <f t="shared" si="13"/>
        <v>8.956278600849021</v>
      </c>
    </row>
    <row r="98" spans="1:9" ht="12.75">
      <c r="A98" s="142" t="s">
        <v>74</v>
      </c>
      <c r="B98" s="143" t="s">
        <v>72</v>
      </c>
      <c r="C98" s="143">
        <v>71.00651190772466</v>
      </c>
      <c r="D98" s="143">
        <v>68.59249810790934</v>
      </c>
      <c r="E98" s="168">
        <f>D98/$D$32</f>
        <v>0.024852871731822542</v>
      </c>
      <c r="F98" s="145">
        <f>D98-C98</f>
        <v>-2.414013799815322</v>
      </c>
      <c r="G98" s="144">
        <f>F98/C98</f>
        <v>-0.033997076253406366</v>
      </c>
      <c r="H98" s="143" t="s">
        <v>72</v>
      </c>
      <c r="I98" s="143" t="s">
        <v>72</v>
      </c>
    </row>
  </sheetData>
  <mergeCells count="9">
    <mergeCell ref="B69:D69"/>
    <mergeCell ref="F69:G69"/>
    <mergeCell ref="H69:I69"/>
    <mergeCell ref="B3:D3"/>
    <mergeCell ref="F3:G3"/>
    <mergeCell ref="H3:I3"/>
    <mergeCell ref="B36:D36"/>
    <mergeCell ref="F36:G36"/>
    <mergeCell ref="H36:I36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46">
      <selection activeCell="E34" sqref="E34"/>
    </sheetView>
  </sheetViews>
  <sheetFormatPr defaultColWidth="11.421875" defaultRowHeight="12.75"/>
  <sheetData>
    <row r="1" spans="1:9" ht="14.25">
      <c r="A1" s="177" t="s">
        <v>150</v>
      </c>
      <c r="B1" s="178"/>
      <c r="C1" s="178"/>
      <c r="D1" s="178"/>
      <c r="E1" s="178"/>
      <c r="F1" s="178"/>
      <c r="G1" s="178"/>
      <c r="H1" s="178"/>
      <c r="I1" s="178"/>
    </row>
    <row r="2" spans="1:9" ht="13.5" thickBot="1">
      <c r="A2" s="179"/>
      <c r="B2" s="178"/>
      <c r="C2" s="178"/>
      <c r="D2" s="178"/>
      <c r="E2" s="178"/>
      <c r="F2" s="178"/>
      <c r="G2" s="178"/>
      <c r="H2" s="178"/>
      <c r="I2" s="178"/>
    </row>
    <row r="3" spans="1:9" ht="51">
      <c r="A3" s="180" t="s">
        <v>102</v>
      </c>
      <c r="B3" s="259" t="s">
        <v>126</v>
      </c>
      <c r="C3" s="259"/>
      <c r="D3" s="260"/>
      <c r="E3" s="181" t="s">
        <v>105</v>
      </c>
      <c r="F3" s="259" t="s">
        <v>116</v>
      </c>
      <c r="G3" s="259"/>
      <c r="H3" s="259" t="s">
        <v>117</v>
      </c>
      <c r="I3" s="261"/>
    </row>
    <row r="4" spans="1:9" ht="12.75">
      <c r="A4" s="182"/>
      <c r="B4" s="173">
        <v>1990</v>
      </c>
      <c r="C4" s="173">
        <v>2005</v>
      </c>
      <c r="D4" s="173">
        <v>2006</v>
      </c>
      <c r="E4" s="171" t="s">
        <v>20</v>
      </c>
      <c r="F4" s="173" t="s">
        <v>71</v>
      </c>
      <c r="G4" s="171" t="s">
        <v>20</v>
      </c>
      <c r="H4" s="173" t="s">
        <v>71</v>
      </c>
      <c r="I4" s="183" t="s">
        <v>20</v>
      </c>
    </row>
    <row r="5" spans="1:9" ht="12.75">
      <c r="A5" s="184" t="s">
        <v>75</v>
      </c>
      <c r="B5" s="141">
        <v>9.558156547705785</v>
      </c>
      <c r="C5" s="141">
        <v>7.809193856365104</v>
      </c>
      <c r="D5" s="141">
        <v>7.573988519447997</v>
      </c>
      <c r="E5" s="137">
        <f>D5/$D$32</f>
        <v>0.015305285648169898</v>
      </c>
      <c r="F5" s="138">
        <f>D5-C5</f>
        <v>-0.2352053369171072</v>
      </c>
      <c r="G5" s="137">
        <f>F5/C5</f>
        <v>-0.030119029088437402</v>
      </c>
      <c r="H5" s="138">
        <f>D5-B5</f>
        <v>-1.9841680282577885</v>
      </c>
      <c r="I5" s="185">
        <f>H5/B5</f>
        <v>-0.2075889862605402</v>
      </c>
    </row>
    <row r="6" spans="1:9" ht="12.75">
      <c r="A6" s="184" t="s">
        <v>76</v>
      </c>
      <c r="B6" s="141" t="s">
        <v>72</v>
      </c>
      <c r="C6" s="141">
        <v>2.05181</v>
      </c>
      <c r="D6" s="141">
        <v>1.9831951197932964</v>
      </c>
      <c r="E6" s="137">
        <f>D6/$D$32</f>
        <v>0.004007580382060722</v>
      </c>
      <c r="F6" s="138">
        <f>D6-C6</f>
        <v>-0.0686148802067037</v>
      </c>
      <c r="G6" s="137">
        <f>F6/C6</f>
        <v>-0.03344114718551118</v>
      </c>
      <c r="H6" s="138"/>
      <c r="I6" s="185"/>
    </row>
    <row r="7" spans="1:9" ht="12.75">
      <c r="A7" s="184" t="s">
        <v>90</v>
      </c>
      <c r="B7" s="141" t="s">
        <v>72</v>
      </c>
      <c r="C7" s="141" t="s">
        <v>72</v>
      </c>
      <c r="D7" s="141" t="s">
        <v>72</v>
      </c>
      <c r="E7" s="137"/>
      <c r="F7" s="138"/>
      <c r="G7" s="137"/>
      <c r="H7" s="138"/>
      <c r="I7" s="185"/>
    </row>
    <row r="8" spans="1:9" ht="12.75">
      <c r="A8" s="184" t="s">
        <v>91</v>
      </c>
      <c r="B8" s="141" t="s">
        <v>72</v>
      </c>
      <c r="C8" s="141">
        <v>0.04</v>
      </c>
      <c r="D8" s="141">
        <v>0.04</v>
      </c>
      <c r="E8" s="137">
        <f aca="true" t="shared" si="0" ref="E8:E14">D8/$D$32</f>
        <v>8.083078345772496E-05</v>
      </c>
      <c r="F8" s="138">
        <f aca="true" t="shared" si="1" ref="F8:F14">D8-C8</f>
        <v>0</v>
      </c>
      <c r="G8" s="137">
        <f aca="true" t="shared" si="2" ref="G8:G14">F8/C8</f>
        <v>0</v>
      </c>
      <c r="H8" s="138"/>
      <c r="I8" s="185"/>
    </row>
    <row r="9" spans="1:9" ht="12.75">
      <c r="A9" s="184" t="s">
        <v>92</v>
      </c>
      <c r="B9" s="141" t="s">
        <v>72</v>
      </c>
      <c r="C9" s="141">
        <v>12.908855</v>
      </c>
      <c r="D9" s="141">
        <v>12.421459066017299</v>
      </c>
      <c r="E9" s="137">
        <f t="shared" si="0"/>
        <v>0.02510090669985597</v>
      </c>
      <c r="F9" s="138">
        <f t="shared" si="1"/>
        <v>-0.4873959339827021</v>
      </c>
      <c r="G9" s="137">
        <f t="shared" si="2"/>
        <v>-0.03775671304563434</v>
      </c>
      <c r="H9" s="138"/>
      <c r="I9" s="185"/>
    </row>
    <row r="10" spans="1:9" ht="12.75">
      <c r="A10" s="184" t="s">
        <v>77</v>
      </c>
      <c r="B10" s="141" t="s">
        <v>72</v>
      </c>
      <c r="C10" s="141">
        <v>19.656948838829273</v>
      </c>
      <c r="D10" s="141">
        <v>18.78777909565739</v>
      </c>
      <c r="E10" s="137">
        <f t="shared" si="0"/>
        <v>0.03796577259331635</v>
      </c>
      <c r="F10" s="138">
        <f t="shared" si="1"/>
        <v>-0.8691697431718843</v>
      </c>
      <c r="G10" s="137">
        <f t="shared" si="2"/>
        <v>-0.044216920453848535</v>
      </c>
      <c r="H10" s="138"/>
      <c r="I10" s="185"/>
    </row>
    <row r="11" spans="1:9" ht="12.75">
      <c r="A11" s="184" t="s">
        <v>93</v>
      </c>
      <c r="B11" s="141" t="s">
        <v>72</v>
      </c>
      <c r="C11" s="141">
        <v>9.03</v>
      </c>
      <c r="D11" s="141">
        <v>8.72</v>
      </c>
      <c r="E11" s="137">
        <f t="shared" si="0"/>
        <v>0.017621110793784044</v>
      </c>
      <c r="F11" s="138">
        <f t="shared" si="1"/>
        <v>-0.3099999999999987</v>
      </c>
      <c r="G11" s="137">
        <f t="shared" si="2"/>
        <v>-0.03433001107419698</v>
      </c>
      <c r="H11" s="138"/>
      <c r="I11" s="185"/>
    </row>
    <row r="12" spans="1:9" ht="12.75">
      <c r="A12" s="184" t="s">
        <v>78</v>
      </c>
      <c r="B12" s="141" t="s">
        <v>72</v>
      </c>
      <c r="C12" s="141">
        <v>15.9843512860934</v>
      </c>
      <c r="D12" s="141">
        <v>16.22278370095999</v>
      </c>
      <c r="E12" s="137">
        <f t="shared" si="0"/>
        <v>0.03278250791034517</v>
      </c>
      <c r="F12" s="138">
        <f t="shared" si="1"/>
        <v>0.2384324148665904</v>
      </c>
      <c r="G12" s="137">
        <f t="shared" si="2"/>
        <v>0.014916615044242038</v>
      </c>
      <c r="H12" s="138"/>
      <c r="I12" s="185"/>
    </row>
    <row r="13" spans="1:9" ht="12.75">
      <c r="A13" s="184" t="s">
        <v>79</v>
      </c>
      <c r="B13" s="141">
        <v>221.8746575361022</v>
      </c>
      <c r="C13" s="141">
        <v>136.5138561317033</v>
      </c>
      <c r="D13" s="141">
        <v>125.99956415993516</v>
      </c>
      <c r="E13" s="137">
        <f t="shared" si="0"/>
        <v>0.254616087159486</v>
      </c>
      <c r="F13" s="138">
        <f t="shared" si="1"/>
        <v>-10.514291971768145</v>
      </c>
      <c r="G13" s="137">
        <f t="shared" si="2"/>
        <v>-0.07701996170721573</v>
      </c>
      <c r="H13" s="138">
        <f>D13-B13</f>
        <v>-95.87509337616704</v>
      </c>
      <c r="I13" s="185">
        <f>H13/B13</f>
        <v>-0.4321137638739421</v>
      </c>
    </row>
    <row r="14" spans="1:9" ht="12.75">
      <c r="A14" s="184" t="s">
        <v>80</v>
      </c>
      <c r="B14" s="141" t="s">
        <v>72</v>
      </c>
      <c r="C14" s="141">
        <v>26.364225688877998</v>
      </c>
      <c r="D14" s="141">
        <v>25.912378273303993</v>
      </c>
      <c r="E14" s="137">
        <f t="shared" si="0"/>
        <v>0.0523629459271023</v>
      </c>
      <c r="F14" s="138">
        <f t="shared" si="1"/>
        <v>-0.45184741557400443</v>
      </c>
      <c r="G14" s="137">
        <f t="shared" si="2"/>
        <v>-0.017138656788415394</v>
      </c>
      <c r="H14" s="141"/>
      <c r="I14" s="186"/>
    </row>
    <row r="15" spans="1:9" ht="12.75">
      <c r="A15" s="184" t="s">
        <v>81</v>
      </c>
      <c r="B15" s="141" t="s">
        <v>72</v>
      </c>
      <c r="C15" s="141" t="s">
        <v>72</v>
      </c>
      <c r="D15" s="141" t="s">
        <v>72</v>
      </c>
      <c r="E15" s="137"/>
      <c r="F15" s="138"/>
      <c r="G15" s="137"/>
      <c r="H15" s="138"/>
      <c r="I15" s="185"/>
    </row>
    <row r="16" spans="1:9" ht="12.75">
      <c r="A16" s="184" t="s">
        <v>94</v>
      </c>
      <c r="B16" s="141" t="s">
        <v>72</v>
      </c>
      <c r="C16" s="141">
        <v>25.507332299999998</v>
      </c>
      <c r="D16" s="141">
        <v>21.93897908</v>
      </c>
      <c r="E16" s="137">
        <f>D16/$D$32</f>
        <v>0.04433362168247595</v>
      </c>
      <c r="F16" s="138">
        <f>D16-C16</f>
        <v>-3.5683532199999988</v>
      </c>
      <c r="G16" s="137">
        <f>F16/C16</f>
        <v>-0.139895194763272</v>
      </c>
      <c r="H16" s="138"/>
      <c r="I16" s="185"/>
    </row>
    <row r="17" spans="1:9" ht="12.75">
      <c r="A17" s="184" t="s">
        <v>82</v>
      </c>
      <c r="B17" s="141">
        <v>5.8644549999999995</v>
      </c>
      <c r="C17" s="141">
        <v>2.4938000000000002</v>
      </c>
      <c r="D17" s="141">
        <v>2.465255</v>
      </c>
      <c r="E17" s="137">
        <f>D17/$D$32</f>
        <v>0.0049817123268268435</v>
      </c>
      <c r="F17" s="174">
        <f>D17-C17</f>
        <v>-0.028545000000000265</v>
      </c>
      <c r="G17" s="137">
        <f>F17/C17</f>
        <v>-0.011446387039858955</v>
      </c>
      <c r="H17" s="138">
        <f>D17-B17</f>
        <v>-3.3991999999999996</v>
      </c>
      <c r="I17" s="185">
        <f>H17/B17</f>
        <v>-0.5796276039290948</v>
      </c>
    </row>
    <row r="18" spans="1:9" ht="12.75">
      <c r="A18" s="184" t="s">
        <v>83</v>
      </c>
      <c r="B18" s="141">
        <v>12.051601840858657</v>
      </c>
      <c r="C18" s="141">
        <v>17.073707431282422</v>
      </c>
      <c r="D18" s="141">
        <v>18.68525581510809</v>
      </c>
      <c r="E18" s="137">
        <f>D18/$D$32</f>
        <v>0.037758596666079954</v>
      </c>
      <c r="F18" s="138">
        <f>D18-C18</f>
        <v>1.6115483838256672</v>
      </c>
      <c r="G18" s="137">
        <f>F18/C18</f>
        <v>0.09438772394992494</v>
      </c>
      <c r="H18" s="138">
        <f>D18-B18</f>
        <v>6.633653974249432</v>
      </c>
      <c r="I18" s="185">
        <f>H18/B18</f>
        <v>0.550437532026597</v>
      </c>
    </row>
    <row r="19" spans="1:9" ht="12.75">
      <c r="A19" s="184" t="s">
        <v>95</v>
      </c>
      <c r="B19" s="141" t="s">
        <v>127</v>
      </c>
      <c r="C19" s="141">
        <v>9.250170761125577</v>
      </c>
      <c r="D19" s="141">
        <v>8.947239535922286</v>
      </c>
      <c r="E19" s="137">
        <f>D19/$D$32</f>
        <v>0.018080309536813246</v>
      </c>
      <c r="F19" s="138">
        <f>D19-C19</f>
        <v>-0.30293122520329163</v>
      </c>
      <c r="G19" s="137">
        <f>F19/C19</f>
        <v>-0.032748717080594784</v>
      </c>
      <c r="H19" s="138"/>
      <c r="I19" s="185"/>
    </row>
    <row r="20" spans="1:9" ht="12.75">
      <c r="A20" s="184" t="s">
        <v>96</v>
      </c>
      <c r="B20" s="141" t="s">
        <v>72</v>
      </c>
      <c r="C20" s="141">
        <v>4.2094638</v>
      </c>
      <c r="D20" s="141">
        <v>4.3320026</v>
      </c>
      <c r="E20" s="137">
        <f>D20/$D$32</f>
        <v>0.008753979102472538</v>
      </c>
      <c r="F20" s="138">
        <f>D20-C20</f>
        <v>0.12253880000000006</v>
      </c>
      <c r="G20" s="137">
        <f>F20/C20</f>
        <v>0.02911031091418343</v>
      </c>
      <c r="H20" s="138"/>
      <c r="I20" s="185"/>
    </row>
    <row r="21" spans="1:9" ht="12.75">
      <c r="A21" s="184" t="s">
        <v>84</v>
      </c>
      <c r="B21" s="141" t="s">
        <v>72</v>
      </c>
      <c r="C21" s="141" t="s">
        <v>72</v>
      </c>
      <c r="D21" s="141" t="s">
        <v>72</v>
      </c>
      <c r="E21" s="137"/>
      <c r="F21" s="138"/>
      <c r="G21" s="137"/>
      <c r="H21" s="138"/>
      <c r="I21" s="185"/>
    </row>
    <row r="22" spans="1:9" ht="12.75">
      <c r="A22" s="184" t="s">
        <v>97</v>
      </c>
      <c r="B22" s="141" t="s">
        <v>72</v>
      </c>
      <c r="C22" s="141" t="s">
        <v>70</v>
      </c>
      <c r="D22" s="141" t="s">
        <v>70</v>
      </c>
      <c r="E22" s="137"/>
      <c r="F22" s="138"/>
      <c r="G22" s="137"/>
      <c r="H22" s="138"/>
      <c r="I22" s="185"/>
    </row>
    <row r="23" spans="1:9" ht="12.75">
      <c r="A23" s="184" t="s">
        <v>85</v>
      </c>
      <c r="B23" s="141">
        <v>2.5011743669415005</v>
      </c>
      <c r="C23" s="141">
        <v>1.840203127549</v>
      </c>
      <c r="D23" s="141">
        <v>1.837319687049</v>
      </c>
      <c r="E23" s="137">
        <f aca="true" t="shared" si="3" ref="E23:E32">D23/$D$32</f>
        <v>0.003712799744161818</v>
      </c>
      <c r="F23" s="176">
        <f aca="true" t="shared" si="4" ref="F23:F32">D23-C23</f>
        <v>-0.0028834405000000007</v>
      </c>
      <c r="G23" s="137">
        <f aca="true" t="shared" si="5" ref="G23:G32">F23/C23</f>
        <v>-0.001566914248124612</v>
      </c>
      <c r="H23" s="138">
        <f>D23-B23</f>
        <v>-0.6638546798925005</v>
      </c>
      <c r="I23" s="185">
        <f>H23/B23</f>
        <v>-0.26541719308609374</v>
      </c>
    </row>
    <row r="24" spans="1:9" ht="12.75">
      <c r="A24" s="184" t="s">
        <v>98</v>
      </c>
      <c r="B24" s="141" t="s">
        <v>72</v>
      </c>
      <c r="C24" s="141">
        <v>111.8161</v>
      </c>
      <c r="D24" s="141">
        <v>113.639232518</v>
      </c>
      <c r="E24" s="137">
        <f t="shared" si="3"/>
        <v>0.22963870489911287</v>
      </c>
      <c r="F24" s="138">
        <f t="shared" si="4"/>
        <v>1.8231325179999942</v>
      </c>
      <c r="G24" s="137">
        <f t="shared" si="5"/>
        <v>0.01630474071265224</v>
      </c>
      <c r="H24" s="138"/>
      <c r="I24" s="185"/>
    </row>
    <row r="25" spans="1:9" ht="12.75">
      <c r="A25" s="184" t="s">
        <v>86</v>
      </c>
      <c r="B25" s="141">
        <v>22.14886982304922</v>
      </c>
      <c r="C25" s="141">
        <v>20.048853395465326</v>
      </c>
      <c r="D25" s="141">
        <v>19.98184661850526</v>
      </c>
      <c r="E25" s="137">
        <f t="shared" si="3"/>
        <v>0.040378707927646806</v>
      </c>
      <c r="F25" s="138">
        <f t="shared" si="4"/>
        <v>-0.06700677696006707</v>
      </c>
      <c r="G25" s="137">
        <f t="shared" si="5"/>
        <v>-0.0033421750181096515</v>
      </c>
      <c r="H25" s="138">
        <f>D25-B25</f>
        <v>-2.1670232045439626</v>
      </c>
      <c r="I25" s="185">
        <f>H25/B25</f>
        <v>-0.09783899683625617</v>
      </c>
    </row>
    <row r="26" spans="1:9" ht="12.75">
      <c r="A26" s="184" t="s">
        <v>99</v>
      </c>
      <c r="B26" s="141" t="s">
        <v>72</v>
      </c>
      <c r="C26" s="141">
        <v>7.9788</v>
      </c>
      <c r="D26" s="141">
        <v>7.9788</v>
      </c>
      <c r="E26" s="137">
        <f t="shared" si="3"/>
        <v>0.016123316376312397</v>
      </c>
      <c r="F26" s="138">
        <f t="shared" si="4"/>
        <v>0</v>
      </c>
      <c r="G26" s="137">
        <f t="shared" si="5"/>
        <v>0</v>
      </c>
      <c r="H26" s="138"/>
      <c r="I26" s="185"/>
    </row>
    <row r="27" spans="1:9" ht="12.75">
      <c r="A27" s="184" t="s">
        <v>100</v>
      </c>
      <c r="B27" s="141" t="s">
        <v>72</v>
      </c>
      <c r="C27" s="141">
        <v>26.741802532397426</v>
      </c>
      <c r="D27" s="141">
        <v>25.016271199126546</v>
      </c>
      <c r="E27" s="137">
        <f t="shared" si="3"/>
        <v>0.050552120005407986</v>
      </c>
      <c r="F27" s="138">
        <f t="shared" si="4"/>
        <v>-1.7255313332708795</v>
      </c>
      <c r="G27" s="137">
        <f t="shared" si="5"/>
        <v>-0.06452561794143889</v>
      </c>
      <c r="H27" s="138"/>
      <c r="I27" s="185"/>
    </row>
    <row r="28" spans="1:9" ht="12.75">
      <c r="A28" s="184" t="s">
        <v>101</v>
      </c>
      <c r="B28" s="141" t="s">
        <v>72</v>
      </c>
      <c r="C28" s="141">
        <v>3.036</v>
      </c>
      <c r="D28" s="141">
        <v>2.9261850000000003</v>
      </c>
      <c r="E28" s="137">
        <f t="shared" si="3"/>
        <v>0.005913145652306074</v>
      </c>
      <c r="F28" s="138">
        <f t="shared" si="4"/>
        <v>-0.10981499999999977</v>
      </c>
      <c r="G28" s="137">
        <f t="shared" si="5"/>
        <v>-0.036170948616600716</v>
      </c>
      <c r="H28" s="138"/>
      <c r="I28" s="185"/>
    </row>
    <row r="29" spans="1:9" ht="12.75">
      <c r="A29" s="184" t="s">
        <v>87</v>
      </c>
      <c r="B29" s="141" t="s">
        <v>72</v>
      </c>
      <c r="C29" s="141">
        <v>23.600143375000002</v>
      </c>
      <c r="D29" s="141">
        <v>23.499623111000002</v>
      </c>
      <c r="E29" s="137">
        <f t="shared" si="3"/>
        <v>0.04748732367558475</v>
      </c>
      <c r="F29" s="138">
        <f t="shared" si="4"/>
        <v>-0.10052026400000003</v>
      </c>
      <c r="G29" s="137">
        <f t="shared" si="5"/>
        <v>-0.004259307344144473</v>
      </c>
      <c r="H29" s="138"/>
      <c r="I29" s="185"/>
    </row>
    <row r="30" spans="1:9" ht="12.75">
      <c r="A30" s="184" t="s">
        <v>88</v>
      </c>
      <c r="B30" s="141">
        <v>6.653751997584865</v>
      </c>
      <c r="C30" s="141">
        <v>5.861662208749857</v>
      </c>
      <c r="D30" s="141">
        <v>5.430178450331381</v>
      </c>
      <c r="E30" s="137">
        <f t="shared" si="3"/>
        <v>0.010973139461388509</v>
      </c>
      <c r="F30" s="138">
        <f t="shared" si="4"/>
        <v>-0.4314837584184765</v>
      </c>
      <c r="G30" s="137">
        <f t="shared" si="5"/>
        <v>-0.07361116063194317</v>
      </c>
      <c r="H30" s="138">
        <f>D30-B30</f>
        <v>-1.2235735472534843</v>
      </c>
      <c r="I30" s="185">
        <f>H30/B30</f>
        <v>-0.18389226825670824</v>
      </c>
    </row>
    <row r="31" spans="1:9" ht="12.75">
      <c r="A31" s="184" t="s">
        <v>89</v>
      </c>
      <c r="B31" s="141">
        <v>49.87716928878344</v>
      </c>
      <c r="C31" s="141">
        <v>20.026084731906693</v>
      </c>
      <c r="D31" s="141">
        <v>20.52163459111881</v>
      </c>
      <c r="E31" s="137">
        <f t="shared" si="3"/>
        <v>0.04146949504583207</v>
      </c>
      <c r="F31" s="138">
        <f t="shared" si="4"/>
        <v>0.4955498592121188</v>
      </c>
      <c r="G31" s="137">
        <f t="shared" si="5"/>
        <v>0.02474521933998315</v>
      </c>
      <c r="H31" s="138">
        <f>D31-B31</f>
        <v>-29.35553469766463</v>
      </c>
      <c r="I31" s="185">
        <f>H31/B31</f>
        <v>-0.5885565503466976</v>
      </c>
    </row>
    <row r="32" spans="1:9" ht="13.5" thickBot="1">
      <c r="A32" s="187" t="s">
        <v>74</v>
      </c>
      <c r="B32" s="188" t="s">
        <v>72</v>
      </c>
      <c r="C32" s="189">
        <v>509.8433644653453</v>
      </c>
      <c r="D32" s="189">
        <v>494.8609711412765</v>
      </c>
      <c r="E32" s="190">
        <f t="shared" si="3"/>
        <v>1</v>
      </c>
      <c r="F32" s="191">
        <f t="shared" si="4"/>
        <v>-14.982393324068823</v>
      </c>
      <c r="G32" s="192">
        <f t="shared" si="5"/>
        <v>-0.029386267172036903</v>
      </c>
      <c r="H32" s="143" t="s">
        <v>72</v>
      </c>
      <c r="I32" s="143" t="s">
        <v>72</v>
      </c>
    </row>
    <row r="34" spans="1:9" ht="14.25">
      <c r="A34" s="2" t="s">
        <v>151</v>
      </c>
      <c r="B34" s="178"/>
      <c r="C34" s="178"/>
      <c r="D34" s="178"/>
      <c r="E34" s="178"/>
      <c r="F34" s="178"/>
      <c r="G34" s="178"/>
      <c r="H34" s="178"/>
      <c r="I34" s="178"/>
    </row>
    <row r="35" spans="1:9" ht="15">
      <c r="A35" s="193"/>
      <c r="B35" s="178"/>
      <c r="C35" s="178"/>
      <c r="D35" s="178"/>
      <c r="E35" s="178"/>
      <c r="F35" s="178"/>
      <c r="G35" s="178"/>
      <c r="H35" s="178"/>
      <c r="I35" s="178"/>
    </row>
    <row r="36" spans="1:9" ht="51">
      <c r="A36" s="128" t="s">
        <v>107</v>
      </c>
      <c r="B36" s="249" t="s">
        <v>126</v>
      </c>
      <c r="C36" s="249"/>
      <c r="D36" s="254"/>
      <c r="E36" s="131" t="s">
        <v>105</v>
      </c>
      <c r="F36" s="249" t="s">
        <v>116</v>
      </c>
      <c r="G36" s="249"/>
      <c r="H36" s="249" t="s">
        <v>117</v>
      </c>
      <c r="I36" s="249"/>
    </row>
    <row r="37" spans="1:9" ht="12.75">
      <c r="A37" s="194"/>
      <c r="B37" s="173">
        <v>1990</v>
      </c>
      <c r="C37" s="173">
        <v>2005</v>
      </c>
      <c r="D37" s="173">
        <v>2006</v>
      </c>
      <c r="E37" s="171" t="s">
        <v>20</v>
      </c>
      <c r="F37" s="173" t="s">
        <v>71</v>
      </c>
      <c r="G37" s="171" t="s">
        <v>20</v>
      </c>
      <c r="H37" s="173" t="s">
        <v>71</v>
      </c>
      <c r="I37" s="171" t="s">
        <v>20</v>
      </c>
    </row>
    <row r="38" spans="1:9" ht="12.75">
      <c r="A38" s="139" t="s">
        <v>75</v>
      </c>
      <c r="B38" s="141">
        <v>4.59212998686278</v>
      </c>
      <c r="C38" s="141">
        <v>8.10457635101252</v>
      </c>
      <c r="D38" s="141">
        <v>7.6747088344228835</v>
      </c>
      <c r="E38" s="137">
        <f>D38/$D$32</f>
        <v>0.01550881819740812</v>
      </c>
      <c r="F38" s="138">
        <f>D38-C38</f>
        <v>-0.4298675165896366</v>
      </c>
      <c r="G38" s="137">
        <f>F38/C38</f>
        <v>-0.053040097097232286</v>
      </c>
      <c r="H38" s="138">
        <f>D38-B38</f>
        <v>3.0825788475601037</v>
      </c>
      <c r="I38" s="137">
        <f>H38/B38</f>
        <v>0.6712743011149035</v>
      </c>
    </row>
    <row r="39" spans="1:9" ht="12.75">
      <c r="A39" s="139" t="s">
        <v>76</v>
      </c>
      <c r="B39" s="141" t="s">
        <v>72</v>
      </c>
      <c r="C39" s="141">
        <v>8.95906</v>
      </c>
      <c r="D39" s="141">
        <v>8.959059808032105</v>
      </c>
      <c r="E39" s="140">
        <f aca="true" t="shared" si="6" ref="E39:E63">D39/$D$32</f>
        <v>0.01810419558319625</v>
      </c>
      <c r="F39" s="141">
        <f aca="true" t="shared" si="7" ref="F39:F64">D39-C39</f>
        <v>-1.9196789402542436E-07</v>
      </c>
      <c r="G39" s="140">
        <f aca="true" t="shared" si="8" ref="G39:G64">F39/C39</f>
        <v>-2.1427236119126826E-08</v>
      </c>
      <c r="H39" s="141"/>
      <c r="I39" s="140"/>
    </row>
    <row r="40" spans="1:9" ht="12.75">
      <c r="A40" s="139" t="s">
        <v>90</v>
      </c>
      <c r="B40" s="141" t="s">
        <v>72</v>
      </c>
      <c r="C40" s="141" t="s">
        <v>72</v>
      </c>
      <c r="D40" s="141" t="s">
        <v>72</v>
      </c>
      <c r="E40" s="140"/>
      <c r="F40" s="141"/>
      <c r="G40" s="140"/>
      <c r="H40" s="141"/>
      <c r="I40" s="140"/>
    </row>
    <row r="41" spans="1:9" ht="12.75">
      <c r="A41" s="139" t="s">
        <v>91</v>
      </c>
      <c r="B41" s="141" t="s">
        <v>72</v>
      </c>
      <c r="C41" s="141">
        <v>0.16</v>
      </c>
      <c r="D41" s="141">
        <v>0.15</v>
      </c>
      <c r="E41" s="140">
        <f t="shared" si="6"/>
        <v>0.0003031154379664686</v>
      </c>
      <c r="F41" s="175">
        <f t="shared" si="7"/>
        <v>-0.010000000000000009</v>
      </c>
      <c r="G41" s="140">
        <f t="shared" si="8"/>
        <v>-0.06250000000000006</v>
      </c>
      <c r="H41" s="141"/>
      <c r="I41" s="140"/>
    </row>
    <row r="42" spans="1:9" ht="12.75">
      <c r="A42" s="139" t="s">
        <v>92</v>
      </c>
      <c r="B42" s="141" t="s">
        <v>72</v>
      </c>
      <c r="C42" s="141">
        <v>4.141392110717804</v>
      </c>
      <c r="D42" s="141">
        <v>7.68270509235044</v>
      </c>
      <c r="E42" s="140">
        <f t="shared" si="6"/>
        <v>0.015524976792233481</v>
      </c>
      <c r="F42" s="141">
        <f t="shared" si="7"/>
        <v>3.541312981632635</v>
      </c>
      <c r="G42" s="140">
        <f t="shared" si="8"/>
        <v>0.8551020736403632</v>
      </c>
      <c r="H42" s="141"/>
      <c r="I42" s="140"/>
    </row>
    <row r="43" spans="1:9" ht="12.75">
      <c r="A43" s="139" t="s">
        <v>77</v>
      </c>
      <c r="B43" s="141" t="s">
        <v>72</v>
      </c>
      <c r="C43" s="141">
        <v>4.814574382393043</v>
      </c>
      <c r="D43" s="141">
        <v>4.827678448165751</v>
      </c>
      <c r="E43" s="140">
        <f t="shared" si="6"/>
        <v>0.009755625781180288</v>
      </c>
      <c r="F43" s="141">
        <f t="shared" si="7"/>
        <v>0.013104065772708395</v>
      </c>
      <c r="G43" s="140">
        <f t="shared" si="8"/>
        <v>0.0027217495736757383</v>
      </c>
      <c r="H43" s="141"/>
      <c r="I43" s="140"/>
    </row>
    <row r="44" spans="1:9" ht="12.75">
      <c r="A44" s="139" t="s">
        <v>93</v>
      </c>
      <c r="B44" s="141" t="s">
        <v>72</v>
      </c>
      <c r="C44" s="141">
        <v>0.8</v>
      </c>
      <c r="D44" s="141">
        <v>0.82</v>
      </c>
      <c r="E44" s="140">
        <f t="shared" si="6"/>
        <v>0.0016570310608833615</v>
      </c>
      <c r="F44" s="141">
        <f t="shared" si="7"/>
        <v>0.019999999999999907</v>
      </c>
      <c r="G44" s="140">
        <f t="shared" si="8"/>
        <v>0.024999999999999883</v>
      </c>
      <c r="H44" s="141"/>
      <c r="I44" s="140"/>
    </row>
    <row r="45" spans="1:9" ht="12.75">
      <c r="A45" s="139" t="s">
        <v>78</v>
      </c>
      <c r="B45" s="141" t="s">
        <v>72</v>
      </c>
      <c r="C45" s="141">
        <v>11.745703058421</v>
      </c>
      <c r="D45" s="141">
        <v>11.623996580032978</v>
      </c>
      <c r="E45" s="137">
        <f t="shared" si="6"/>
        <v>0.02348941876184953</v>
      </c>
      <c r="F45" s="138">
        <f t="shared" si="7"/>
        <v>-0.12170647838802218</v>
      </c>
      <c r="G45" s="137">
        <f t="shared" si="8"/>
        <v>-0.010361787436875953</v>
      </c>
      <c r="H45" s="138"/>
      <c r="I45" s="137"/>
    </row>
    <row r="46" spans="1:9" ht="12.75">
      <c r="A46" s="139" t="s">
        <v>79</v>
      </c>
      <c r="B46" s="141">
        <v>66.02001773997529</v>
      </c>
      <c r="C46" s="141">
        <v>54.41881023398561</v>
      </c>
      <c r="D46" s="141">
        <v>52.32521895289322</v>
      </c>
      <c r="E46" s="137">
        <f t="shared" si="6"/>
        <v>0.10573721106398395</v>
      </c>
      <c r="F46" s="138">
        <f t="shared" si="7"/>
        <v>-2.0935912810923867</v>
      </c>
      <c r="G46" s="137">
        <f t="shared" si="8"/>
        <v>-0.038471831193856165</v>
      </c>
      <c r="H46" s="138">
        <f>D46-B46</f>
        <v>-13.694798787082064</v>
      </c>
      <c r="I46" s="137">
        <f>H46/B46</f>
        <v>-0.20743403676472855</v>
      </c>
    </row>
    <row r="47" spans="1:9" ht="12.75">
      <c r="A47" s="139" t="s">
        <v>80</v>
      </c>
      <c r="B47" s="141" t="s">
        <v>72</v>
      </c>
      <c r="C47" s="141">
        <v>40.35915288488499</v>
      </c>
      <c r="D47" s="141">
        <v>38.67495023118589</v>
      </c>
      <c r="E47" s="137">
        <f t="shared" si="6"/>
        <v>0.07815316318438191</v>
      </c>
      <c r="F47" s="138">
        <f t="shared" si="7"/>
        <v>-1.6842026536991028</v>
      </c>
      <c r="G47" s="137">
        <f t="shared" si="8"/>
        <v>-0.041730376712883335</v>
      </c>
      <c r="H47" s="138"/>
      <c r="I47" s="137"/>
    </row>
    <row r="48" spans="1:9" ht="12.75">
      <c r="A48" s="139" t="s">
        <v>81</v>
      </c>
      <c r="B48" s="141" t="s">
        <v>72</v>
      </c>
      <c r="C48" s="141" t="s">
        <v>72</v>
      </c>
      <c r="D48" s="141" t="s">
        <v>72</v>
      </c>
      <c r="E48" s="137"/>
      <c r="F48" s="138"/>
      <c r="G48" s="137"/>
      <c r="H48" s="138"/>
      <c r="I48" s="137"/>
    </row>
    <row r="49" spans="1:9" ht="12.75">
      <c r="A49" s="139" t="s">
        <v>94</v>
      </c>
      <c r="B49" s="141" t="s">
        <v>72</v>
      </c>
      <c r="C49" s="141">
        <v>15.581880079812208</v>
      </c>
      <c r="D49" s="141">
        <v>15.034237261648643</v>
      </c>
      <c r="E49" s="137">
        <f t="shared" si="6"/>
        <v>0.030380729413709534</v>
      </c>
      <c r="F49" s="138">
        <f t="shared" si="7"/>
        <v>-0.5476428181635651</v>
      </c>
      <c r="G49" s="137">
        <f t="shared" si="8"/>
        <v>-0.03514613226122103</v>
      </c>
      <c r="H49" s="138"/>
      <c r="I49" s="137"/>
    </row>
    <row r="50" spans="1:9" ht="12.75">
      <c r="A50" s="139" t="s">
        <v>82</v>
      </c>
      <c r="B50" s="141">
        <v>2.13022</v>
      </c>
      <c r="C50" s="141">
        <v>2.5276000000000005</v>
      </c>
      <c r="D50" s="141">
        <v>2.44279</v>
      </c>
      <c r="E50" s="137">
        <f t="shared" si="6"/>
        <v>0.004936315738067399</v>
      </c>
      <c r="F50" s="138">
        <f t="shared" si="7"/>
        <v>-0.0848100000000005</v>
      </c>
      <c r="G50" s="137">
        <f t="shared" si="8"/>
        <v>-0.03355356860262719</v>
      </c>
      <c r="H50" s="138">
        <f>D50-B50</f>
        <v>0.31257</v>
      </c>
      <c r="I50" s="137">
        <f>H50/B50</f>
        <v>0.14673132352526969</v>
      </c>
    </row>
    <row r="51" spans="1:9" ht="12.75">
      <c r="A51" s="139" t="s">
        <v>83</v>
      </c>
      <c r="B51" s="141">
        <v>69.04715367853132</v>
      </c>
      <c r="C51" s="141">
        <v>48.166355988135564</v>
      </c>
      <c r="D51" s="141">
        <v>46.8198829393499</v>
      </c>
      <c r="E51" s="137">
        <f t="shared" si="6"/>
        <v>0.09461219548466558</v>
      </c>
      <c r="F51" s="138">
        <f t="shared" si="7"/>
        <v>-1.3464730487856613</v>
      </c>
      <c r="G51" s="137">
        <f t="shared" si="8"/>
        <v>-0.02795463806972085</v>
      </c>
      <c r="H51" s="138">
        <f>D51-B51</f>
        <v>-22.227270739181414</v>
      </c>
      <c r="I51" s="137">
        <f>H51/B51</f>
        <v>-0.3219143665597977</v>
      </c>
    </row>
    <row r="52" spans="1:9" ht="12.75">
      <c r="A52" s="139" t="s">
        <v>95</v>
      </c>
      <c r="B52" s="141" t="s">
        <v>118</v>
      </c>
      <c r="C52" s="141">
        <v>0.7727253738685721</v>
      </c>
      <c r="D52" s="141">
        <v>1.0003140195155955</v>
      </c>
      <c r="E52" s="137">
        <f t="shared" si="6"/>
        <v>0.002021404147529789</v>
      </c>
      <c r="F52" s="138">
        <f t="shared" si="7"/>
        <v>0.2275886456470234</v>
      </c>
      <c r="G52" s="137">
        <f t="shared" si="8"/>
        <v>0.29452720635744584</v>
      </c>
      <c r="H52" s="138"/>
      <c r="I52" s="137"/>
    </row>
    <row r="53" spans="1:9" ht="12.75">
      <c r="A53" s="139" t="s">
        <v>96</v>
      </c>
      <c r="B53" s="141" t="s">
        <v>72</v>
      </c>
      <c r="C53" s="141">
        <v>1.72045802199809</v>
      </c>
      <c r="D53" s="141">
        <v>1.8892013522303</v>
      </c>
      <c r="E53" s="137">
        <f t="shared" si="6"/>
        <v>0.003817640635254214</v>
      </c>
      <c r="F53" s="138">
        <f t="shared" si="7"/>
        <v>0.1687433302322099</v>
      </c>
      <c r="G53" s="137">
        <f t="shared" si="8"/>
        <v>0.09808046931376813</v>
      </c>
      <c r="H53" s="138"/>
      <c r="I53" s="137"/>
    </row>
    <row r="54" spans="1:9" ht="12.75">
      <c r="A54" s="139" t="s">
        <v>84</v>
      </c>
      <c r="B54" s="141" t="s">
        <v>72</v>
      </c>
      <c r="C54" s="141" t="s">
        <v>72</v>
      </c>
      <c r="D54" s="141" t="s">
        <v>72</v>
      </c>
      <c r="E54" s="137"/>
      <c r="F54" s="138"/>
      <c r="G54" s="137"/>
      <c r="H54" s="138"/>
      <c r="I54" s="137"/>
    </row>
    <row r="55" spans="1:9" ht="12.75">
      <c r="A55" s="139" t="s">
        <v>97</v>
      </c>
      <c r="B55" s="141" t="s">
        <v>72</v>
      </c>
      <c r="C55" s="141">
        <v>1.1143727154648153</v>
      </c>
      <c r="D55" s="141">
        <v>0.17500995770761532</v>
      </c>
      <c r="E55" s="137">
        <f t="shared" si="6"/>
        <v>0.00035365479986024646</v>
      </c>
      <c r="F55" s="138">
        <f t="shared" si="7"/>
        <v>-0.9393627577572</v>
      </c>
      <c r="G55" s="137">
        <f t="shared" si="8"/>
        <v>-0.8429520435318474</v>
      </c>
      <c r="H55" s="138"/>
      <c r="I55" s="137"/>
    </row>
    <row r="56" spans="1:9" ht="12.75">
      <c r="A56" s="139" t="s">
        <v>85</v>
      </c>
      <c r="B56" s="141">
        <v>15.53198497434384</v>
      </c>
      <c r="C56" s="141">
        <v>8.829153236526091</v>
      </c>
      <c r="D56" s="141">
        <v>8.37471481665967</v>
      </c>
      <c r="E56" s="137">
        <f t="shared" si="6"/>
        <v>0.016923368996640466</v>
      </c>
      <c r="F56" s="138">
        <f t="shared" si="7"/>
        <v>-0.4544384198664204</v>
      </c>
      <c r="G56" s="137">
        <f t="shared" si="8"/>
        <v>-0.051470215511314796</v>
      </c>
      <c r="H56" s="138">
        <f>D56-B56</f>
        <v>-7.15727015768417</v>
      </c>
      <c r="I56" s="137">
        <f>H56/B56</f>
        <v>-0.46080846520948515</v>
      </c>
    </row>
    <row r="57" spans="1:9" ht="12.75">
      <c r="A57" s="139" t="s">
        <v>98</v>
      </c>
      <c r="B57" s="141" t="s">
        <v>72</v>
      </c>
      <c r="C57" s="141">
        <v>14.9542</v>
      </c>
      <c r="D57" s="141">
        <v>18.453800199</v>
      </c>
      <c r="E57" s="137">
        <f t="shared" si="6"/>
        <v>0.03729087819643727</v>
      </c>
      <c r="F57" s="138">
        <f t="shared" si="7"/>
        <v>3.4996001989999996</v>
      </c>
      <c r="G57" s="137">
        <f t="shared" si="8"/>
        <v>0.23402122473953804</v>
      </c>
      <c r="H57" s="138"/>
      <c r="I57" s="137"/>
    </row>
    <row r="58" spans="1:9" ht="12.75">
      <c r="A58" s="139" t="s">
        <v>86</v>
      </c>
      <c r="B58" s="141">
        <v>5.894209906981917</v>
      </c>
      <c r="C58" s="141">
        <v>6.996504865021345</v>
      </c>
      <c r="D58" s="141">
        <v>6.979673005526214</v>
      </c>
      <c r="E58" s="137">
        <f t="shared" si="6"/>
        <v>0.014104310932885444</v>
      </c>
      <c r="F58" s="138">
        <f t="shared" si="7"/>
        <v>-0.016831859495130885</v>
      </c>
      <c r="G58" s="137">
        <f t="shared" si="8"/>
        <v>-0.0024057525607222648</v>
      </c>
      <c r="H58" s="138">
        <f>D58-B58</f>
        <v>1.085463098544297</v>
      </c>
      <c r="I58" s="137">
        <f>H58/B58</f>
        <v>0.18415752334482088</v>
      </c>
    </row>
    <row r="59" spans="1:9" ht="12.75">
      <c r="A59" s="139" t="s">
        <v>99</v>
      </c>
      <c r="B59" s="141" t="s">
        <v>72</v>
      </c>
      <c r="C59" s="141">
        <v>2.113067297</v>
      </c>
      <c r="D59" s="141">
        <v>1.3953442971904</v>
      </c>
      <c r="E59" s="137">
        <f t="shared" si="6"/>
        <v>0.002819669318379216</v>
      </c>
      <c r="F59" s="138">
        <f t="shared" si="7"/>
        <v>-0.7177229998096002</v>
      </c>
      <c r="G59" s="137">
        <f t="shared" si="8"/>
        <v>-0.33965931933572496</v>
      </c>
      <c r="H59" s="138"/>
      <c r="I59" s="137"/>
    </row>
    <row r="60" spans="1:9" ht="12.75">
      <c r="A60" s="139" t="s">
        <v>100</v>
      </c>
      <c r="B60" s="141" t="s">
        <v>72</v>
      </c>
      <c r="C60" s="141">
        <v>3.2598006935129518</v>
      </c>
      <c r="D60" s="141">
        <v>2.48839254491604</v>
      </c>
      <c r="E60" s="137">
        <f t="shared" si="6"/>
        <v>0.005028467973898139</v>
      </c>
      <c r="F60" s="138">
        <f t="shared" si="7"/>
        <v>-0.7714081485969118</v>
      </c>
      <c r="G60" s="137">
        <f t="shared" si="8"/>
        <v>-0.23664273405795164</v>
      </c>
      <c r="H60" s="138"/>
      <c r="I60" s="137"/>
    </row>
    <row r="61" spans="1:9" ht="12.75">
      <c r="A61" s="139" t="s">
        <v>101</v>
      </c>
      <c r="B61" s="141" t="s">
        <v>72</v>
      </c>
      <c r="C61" s="141">
        <v>1.5438010240398274</v>
      </c>
      <c r="D61" s="141">
        <v>1.639438085274177</v>
      </c>
      <c r="E61" s="137">
        <f t="shared" si="6"/>
        <v>0.0033129266215786058</v>
      </c>
      <c r="F61" s="138">
        <f t="shared" si="7"/>
        <v>0.09563706123434956</v>
      </c>
      <c r="G61" s="137">
        <f t="shared" si="8"/>
        <v>0.061949085241623916</v>
      </c>
      <c r="H61" s="138"/>
      <c r="I61" s="137"/>
    </row>
    <row r="62" spans="1:9" ht="12.75">
      <c r="A62" s="139" t="s">
        <v>87</v>
      </c>
      <c r="B62" s="141" t="s">
        <v>72</v>
      </c>
      <c r="C62" s="141">
        <v>39.475885086000005</v>
      </c>
      <c r="D62" s="141">
        <v>38.215742002</v>
      </c>
      <c r="E62" s="137">
        <f t="shared" si="6"/>
        <v>0.07722520916099866</v>
      </c>
      <c r="F62" s="138">
        <f t="shared" si="7"/>
        <v>-1.2601430840000063</v>
      </c>
      <c r="G62" s="137">
        <f t="shared" si="8"/>
        <v>-0.031921844975856206</v>
      </c>
      <c r="H62" s="138"/>
      <c r="I62" s="137"/>
    </row>
    <row r="63" spans="1:9" ht="12.75">
      <c r="A63" s="139" t="s">
        <v>88</v>
      </c>
      <c r="B63" s="141">
        <v>14.362606894912041</v>
      </c>
      <c r="C63" s="141">
        <v>14.920845354455658</v>
      </c>
      <c r="D63" s="141">
        <v>13.687833022266423</v>
      </c>
      <c r="E63" s="137">
        <f t="shared" si="6"/>
        <v>0.027659956675707857</v>
      </c>
      <c r="F63" s="138">
        <f t="shared" si="7"/>
        <v>-1.2330123321892348</v>
      </c>
      <c r="G63" s="137">
        <f t="shared" si="8"/>
        <v>-0.08263689508859048</v>
      </c>
      <c r="H63" s="138">
        <f>D63-B63</f>
        <v>-0.6747738726456181</v>
      </c>
      <c r="I63" s="137">
        <f>H63/B63</f>
        <v>-0.04698129507984076</v>
      </c>
    </row>
    <row r="64" spans="1:9" ht="12.75">
      <c r="A64" s="139" t="s">
        <v>89</v>
      </c>
      <c r="B64" s="141">
        <v>60.185397475719114</v>
      </c>
      <c r="C64" s="141">
        <v>33.6665117254519</v>
      </c>
      <c r="D64" s="141">
        <v>32.33684248552895</v>
      </c>
      <c r="E64" s="137">
        <f>D64/$D$32</f>
        <v>0.06534530781635878</v>
      </c>
      <c r="F64" s="138">
        <f t="shared" si="7"/>
        <v>-1.32966923992295</v>
      </c>
      <c r="G64" s="137">
        <f t="shared" si="8"/>
        <v>-0.03949530770417534</v>
      </c>
      <c r="H64" s="138">
        <f>D64-B64</f>
        <v>-27.848554990190166</v>
      </c>
      <c r="I64" s="137">
        <f>H64/B64</f>
        <v>-0.4627128200229174</v>
      </c>
    </row>
    <row r="65" spans="1:9" ht="12.75">
      <c r="A65" s="195" t="s">
        <v>74</v>
      </c>
      <c r="B65" s="196" t="s">
        <v>72</v>
      </c>
      <c r="C65" s="145">
        <v>329.14643048270193</v>
      </c>
      <c r="D65" s="145">
        <v>323.67153393589723</v>
      </c>
      <c r="E65" s="144">
        <f>D65/$D$32</f>
        <v>0.6540655917750546</v>
      </c>
      <c r="F65" s="145">
        <f>D65-C65</f>
        <v>-5.4748965468047</v>
      </c>
      <c r="G65" s="144">
        <f>F65/C65</f>
        <v>-0.01663361968949692</v>
      </c>
      <c r="H65" s="143" t="s">
        <v>72</v>
      </c>
      <c r="I65" s="143" t="s">
        <v>72</v>
      </c>
    </row>
    <row r="67" spans="1:9" ht="14.25">
      <c r="A67" s="177" t="s">
        <v>152</v>
      </c>
      <c r="B67" s="178"/>
      <c r="C67" s="178"/>
      <c r="D67" s="178"/>
      <c r="E67" s="178"/>
      <c r="F67" s="178"/>
      <c r="G67" s="178"/>
      <c r="H67" s="178"/>
      <c r="I67" s="178"/>
    </row>
    <row r="68" spans="1:9" ht="12.75">
      <c r="A68" s="179"/>
      <c r="B68" s="178"/>
      <c r="C68" s="178"/>
      <c r="D68" s="178"/>
      <c r="E68" s="178"/>
      <c r="F68" s="178"/>
      <c r="G68" s="178"/>
      <c r="H68" s="178"/>
      <c r="I68" s="178"/>
    </row>
    <row r="69" spans="1:9" ht="51">
      <c r="A69" s="128" t="s">
        <v>115</v>
      </c>
      <c r="B69" s="249" t="s">
        <v>126</v>
      </c>
      <c r="C69" s="249"/>
      <c r="D69" s="254"/>
      <c r="E69" s="131" t="s">
        <v>105</v>
      </c>
      <c r="F69" s="249" t="s">
        <v>103</v>
      </c>
      <c r="G69" s="249"/>
      <c r="H69" s="249" t="s">
        <v>104</v>
      </c>
      <c r="I69" s="249"/>
    </row>
    <row r="70" spans="1:9" ht="12.75">
      <c r="A70" s="194"/>
      <c r="B70" s="173">
        <v>1990</v>
      </c>
      <c r="C70" s="173">
        <v>2005</v>
      </c>
      <c r="D70" s="173">
        <v>2006</v>
      </c>
      <c r="E70" s="171" t="s">
        <v>20</v>
      </c>
      <c r="F70" s="173" t="s">
        <v>71</v>
      </c>
      <c r="G70" s="171" t="s">
        <v>20</v>
      </c>
      <c r="H70" s="173" t="s">
        <v>71</v>
      </c>
      <c r="I70" s="171" t="s">
        <v>20</v>
      </c>
    </row>
    <row r="71" spans="1:9" ht="12.75">
      <c r="A71" s="139" t="s">
        <v>75</v>
      </c>
      <c r="B71" s="141">
        <v>7.425117958008001</v>
      </c>
      <c r="C71" s="141">
        <v>11.109606656735437</v>
      </c>
      <c r="D71" s="141">
        <v>12.520238377775332</v>
      </c>
      <c r="E71" s="137">
        <f>D71/$D$32</f>
        <v>0.025300516928826386</v>
      </c>
      <c r="F71" s="138">
        <f>D71-C71</f>
        <v>1.4106317210398949</v>
      </c>
      <c r="G71" s="137">
        <f>F71/C71</f>
        <v>0.12697404729308479</v>
      </c>
      <c r="H71" s="138">
        <f>D71-B71</f>
        <v>5.095120419767331</v>
      </c>
      <c r="I71" s="137">
        <f>H71/B71</f>
        <v>0.6862006029509923</v>
      </c>
    </row>
    <row r="72" spans="1:9" ht="12.75">
      <c r="A72" s="139" t="s">
        <v>76</v>
      </c>
      <c r="B72" s="141" t="s">
        <v>72</v>
      </c>
      <c r="C72" s="141">
        <v>3.31866</v>
      </c>
      <c r="D72" s="141">
        <v>3.34265999999997</v>
      </c>
      <c r="E72" s="137">
        <f>D72/$D$32</f>
        <v>0.006754745665819913</v>
      </c>
      <c r="F72" s="174">
        <f>D72-C72</f>
        <v>0.023999999999970267</v>
      </c>
      <c r="G72" s="137">
        <f>F72/C72</f>
        <v>0.0072318345356168654</v>
      </c>
      <c r="H72" s="138"/>
      <c r="I72" s="140"/>
    </row>
    <row r="73" spans="1:9" ht="12.75">
      <c r="A73" s="139" t="s">
        <v>90</v>
      </c>
      <c r="B73" s="141" t="s">
        <v>72</v>
      </c>
      <c r="C73" s="141" t="s">
        <v>72</v>
      </c>
      <c r="D73" s="141" t="s">
        <v>72</v>
      </c>
      <c r="E73" s="137"/>
      <c r="F73" s="138"/>
      <c r="G73" s="137"/>
      <c r="H73" s="138"/>
      <c r="I73" s="137"/>
    </row>
    <row r="74" spans="1:9" ht="12.75">
      <c r="A74" s="139" t="s">
        <v>91</v>
      </c>
      <c r="B74" s="141" t="s">
        <v>72</v>
      </c>
      <c r="C74" s="141">
        <v>0.23</v>
      </c>
      <c r="D74" s="141">
        <v>0.22</v>
      </c>
      <c r="E74" s="137">
        <f>D74/$D$32</f>
        <v>0.0004445693090174873</v>
      </c>
      <c r="F74" s="174">
        <f>D74-C74</f>
        <v>-0.010000000000000009</v>
      </c>
      <c r="G74" s="137">
        <f>F74/C74</f>
        <v>-0.04347826086956525</v>
      </c>
      <c r="H74" s="138"/>
      <c r="I74" s="137"/>
    </row>
    <row r="75" spans="1:9" ht="12.75">
      <c r="A75" s="139" t="s">
        <v>92</v>
      </c>
      <c r="B75" s="141" t="s">
        <v>72</v>
      </c>
      <c r="C75" s="141">
        <v>3.61</v>
      </c>
      <c r="D75" s="141">
        <v>2.050644686</v>
      </c>
      <c r="E75" s="137">
        <f>D75/$D$32</f>
        <v>0.00414388041407001</v>
      </c>
      <c r="F75" s="138">
        <f>D75-C75</f>
        <v>-1.5593553139999998</v>
      </c>
      <c r="G75" s="137">
        <f>F75/C75</f>
        <v>-0.43195438060941826</v>
      </c>
      <c r="H75" s="138"/>
      <c r="I75" s="137"/>
    </row>
    <row r="76" spans="1:9" ht="12.75">
      <c r="A76" s="139" t="s">
        <v>77</v>
      </c>
      <c r="B76" s="141" t="s">
        <v>72</v>
      </c>
      <c r="C76" s="141" t="s">
        <v>72</v>
      </c>
      <c r="D76" s="141" t="s">
        <v>72</v>
      </c>
      <c r="E76" s="140"/>
      <c r="F76" s="141"/>
      <c r="G76" s="140"/>
      <c r="H76" s="141"/>
      <c r="I76" s="140"/>
    </row>
    <row r="77" spans="1:9" ht="12.75">
      <c r="A77" s="139" t="s">
        <v>93</v>
      </c>
      <c r="B77" s="141" t="s">
        <v>72</v>
      </c>
      <c r="C77" s="141">
        <v>0.43</v>
      </c>
      <c r="D77" s="141">
        <v>0.51</v>
      </c>
      <c r="E77" s="137">
        <f>D77/$D$32</f>
        <v>0.0010305924890859934</v>
      </c>
      <c r="F77" s="138">
        <f>D77-C77</f>
        <v>0.08000000000000002</v>
      </c>
      <c r="G77" s="137">
        <f>F77/C77</f>
        <v>0.186046511627907</v>
      </c>
      <c r="H77" s="138"/>
      <c r="I77" s="137"/>
    </row>
    <row r="78" spans="1:9" ht="12.75">
      <c r="A78" s="139" t="s">
        <v>78</v>
      </c>
      <c r="B78" s="141" t="s">
        <v>72</v>
      </c>
      <c r="C78" s="141">
        <v>1.1347121205663728</v>
      </c>
      <c r="D78" s="141">
        <v>2.0230943385541207</v>
      </c>
      <c r="E78" s="137">
        <f>D78/$D$32</f>
        <v>0.004088207509855436</v>
      </c>
      <c r="F78" s="138">
        <f>D78-C78</f>
        <v>0.8883822179877479</v>
      </c>
      <c r="G78" s="137">
        <f>F78/C78</f>
        <v>0.7829141875600364</v>
      </c>
      <c r="H78" s="138"/>
      <c r="I78" s="137"/>
    </row>
    <row r="79" spans="1:9" ht="12.75">
      <c r="A79" s="139" t="s">
        <v>79</v>
      </c>
      <c r="B79" s="141">
        <v>89.97072041507938</v>
      </c>
      <c r="C79" s="141">
        <v>90.72829114275706</v>
      </c>
      <c r="D79" s="141">
        <v>92.9348591510445</v>
      </c>
      <c r="E79" s="137">
        <f>D79/$D$32</f>
        <v>0.1877999368928062</v>
      </c>
      <c r="F79" s="138">
        <f>D79-C79</f>
        <v>2.206568008287448</v>
      </c>
      <c r="G79" s="137">
        <f>F79/C79</f>
        <v>0.024320616871483982</v>
      </c>
      <c r="H79" s="138">
        <f>D79-B79</f>
        <v>2.964138735965122</v>
      </c>
      <c r="I79" s="137">
        <f>H79/B79</f>
        <v>0.03294559299169869</v>
      </c>
    </row>
    <row r="80" spans="1:9" ht="12.75">
      <c r="A80" s="139" t="s">
        <v>80</v>
      </c>
      <c r="B80" s="141" t="s">
        <v>72</v>
      </c>
      <c r="C80" s="141">
        <v>12.661490423239256</v>
      </c>
      <c r="D80" s="141">
        <v>12.905450562437</v>
      </c>
      <c r="E80" s="137">
        <f>D80/$D$32</f>
        <v>0.026078941995918</v>
      </c>
      <c r="F80" s="138">
        <f>D80-C80</f>
        <v>0.2439601391977444</v>
      </c>
      <c r="G80" s="137">
        <f>F80/C80</f>
        <v>0.01926788482578426</v>
      </c>
      <c r="H80" s="141"/>
      <c r="I80" s="140"/>
    </row>
    <row r="81" spans="1:9" ht="12.75">
      <c r="A81" s="139" t="s">
        <v>81</v>
      </c>
      <c r="B81" s="141" t="s">
        <v>72</v>
      </c>
      <c r="C81" s="141" t="s">
        <v>72</v>
      </c>
      <c r="D81" s="141" t="s">
        <v>72</v>
      </c>
      <c r="E81" s="137"/>
      <c r="F81" s="138"/>
      <c r="G81" s="137"/>
      <c r="H81" s="138"/>
      <c r="I81" s="137"/>
    </row>
    <row r="82" spans="1:9" ht="12.75">
      <c r="A82" s="139" t="s">
        <v>94</v>
      </c>
      <c r="B82" s="141" t="s">
        <v>72</v>
      </c>
      <c r="C82" s="141">
        <v>1.71941298</v>
      </c>
      <c r="D82" s="141">
        <v>1.6644917999999997</v>
      </c>
      <c r="E82" s="137">
        <f>D82/$D$32</f>
        <v>0.0033635544063239705</v>
      </c>
      <c r="F82" s="138">
        <f>D82-C82</f>
        <v>-0.054921180000000236</v>
      </c>
      <c r="G82" s="137">
        <f>F82/C82</f>
        <v>-0.0319418200507014</v>
      </c>
      <c r="H82" s="138"/>
      <c r="I82" s="137"/>
    </row>
    <row r="83" spans="1:9" ht="12.75">
      <c r="A83" s="139" t="s">
        <v>82</v>
      </c>
      <c r="B83" s="175">
        <v>0.04913</v>
      </c>
      <c r="C83" s="175">
        <v>0.048487499999999996</v>
      </c>
      <c r="D83" s="175">
        <v>0.0520775</v>
      </c>
      <c r="E83" s="137">
        <f>D83/$D$32</f>
        <v>0.00010523662813799178</v>
      </c>
      <c r="F83" s="176">
        <f>D83-C83</f>
        <v>0.003590000000000003</v>
      </c>
      <c r="G83" s="137">
        <f>F83/C83</f>
        <v>0.07403970095385415</v>
      </c>
      <c r="H83" s="176">
        <f>D83-B83</f>
        <v>0.0029474999999999987</v>
      </c>
      <c r="I83" s="137">
        <f>H83/B83</f>
        <v>0.05999389375127211</v>
      </c>
    </row>
    <row r="84" spans="1:9" ht="12.75">
      <c r="A84" s="139" t="s">
        <v>83</v>
      </c>
      <c r="B84" s="141">
        <v>9.714848798595714</v>
      </c>
      <c r="C84" s="141">
        <v>11.240570789</v>
      </c>
      <c r="D84" s="141">
        <v>11.4070926626</v>
      </c>
      <c r="E84" s="137">
        <f>D84/$D$32</f>
        <v>0.023051105922320597</v>
      </c>
      <c r="F84" s="138">
        <f>D84-C84</f>
        <v>0.1665218736000007</v>
      </c>
      <c r="G84" s="137">
        <f>F84/C84</f>
        <v>0.014814361007624158</v>
      </c>
      <c r="H84" s="138">
        <f>D84-B84</f>
        <v>1.6922438640042863</v>
      </c>
      <c r="I84" s="137">
        <f>H84/B84</f>
        <v>0.17419147730316717</v>
      </c>
    </row>
    <row r="85" spans="1:9" ht="12.75">
      <c r="A85" s="139" t="s">
        <v>95</v>
      </c>
      <c r="B85" s="141" t="s">
        <v>128</v>
      </c>
      <c r="C85" s="141">
        <v>0.146870008266</v>
      </c>
      <c r="D85" s="141">
        <v>0.17681733914400005</v>
      </c>
      <c r="E85" s="137">
        <f>D85/$D$32</f>
        <v>0.0003573071012979946</v>
      </c>
      <c r="F85" s="174">
        <f>D85-C85</f>
        <v>0.029947330878000056</v>
      </c>
      <c r="G85" s="137">
        <f>F85/C85</f>
        <v>0.203903650796844</v>
      </c>
      <c r="H85" s="138"/>
      <c r="I85" s="137"/>
    </row>
    <row r="86" spans="1:9" ht="12.75">
      <c r="A86" s="139" t="s">
        <v>96</v>
      </c>
      <c r="B86" s="141" t="s">
        <v>72</v>
      </c>
      <c r="C86" s="141" t="s">
        <v>72</v>
      </c>
      <c r="D86" s="141" t="s">
        <v>72</v>
      </c>
      <c r="E86" s="137"/>
      <c r="F86" s="138"/>
      <c r="G86" s="137"/>
      <c r="H86" s="138"/>
      <c r="I86" s="137"/>
    </row>
    <row r="87" spans="1:9" ht="12.75">
      <c r="A87" s="139" t="s">
        <v>84</v>
      </c>
      <c r="B87" s="141" t="s">
        <v>72</v>
      </c>
      <c r="C87" s="141" t="s">
        <v>72</v>
      </c>
      <c r="D87" s="141" t="s">
        <v>72</v>
      </c>
      <c r="E87" s="137"/>
      <c r="F87" s="138"/>
      <c r="G87" s="137"/>
      <c r="H87" s="138"/>
      <c r="I87" s="137"/>
    </row>
    <row r="88" spans="1:9" ht="12.75">
      <c r="A88" s="139" t="s">
        <v>97</v>
      </c>
      <c r="B88" s="141" t="s">
        <v>72</v>
      </c>
      <c r="C88" s="141" t="s">
        <v>72</v>
      </c>
      <c r="D88" s="141" t="s">
        <v>72</v>
      </c>
      <c r="E88" s="140"/>
      <c r="F88" s="141"/>
      <c r="G88" s="140"/>
      <c r="H88" s="138"/>
      <c r="I88" s="137"/>
    </row>
    <row r="89" spans="1:9" ht="12.75">
      <c r="A89" s="139" t="s">
        <v>85</v>
      </c>
      <c r="B89" s="141">
        <v>2.95555318192</v>
      </c>
      <c r="C89" s="141">
        <v>1.2037422941</v>
      </c>
      <c r="D89" s="141">
        <v>1.246341186123</v>
      </c>
      <c r="E89" s="137">
        <f>D89/$D$32</f>
        <v>0.0025185683632488074</v>
      </c>
      <c r="F89" s="174">
        <f>D89-C89</f>
        <v>0.042598892023000046</v>
      </c>
      <c r="G89" s="137">
        <f>F89/C89</f>
        <v>0.03538871420551846</v>
      </c>
      <c r="H89" s="138">
        <f>D89-B89</f>
        <v>-1.709211995797</v>
      </c>
      <c r="I89" s="137">
        <f>H89/B89</f>
        <v>-0.5783052750506266</v>
      </c>
    </row>
    <row r="90" spans="1:9" ht="12.75">
      <c r="A90" s="139" t="s">
        <v>98</v>
      </c>
      <c r="B90" s="141" t="s">
        <v>72</v>
      </c>
      <c r="C90" s="141" t="s">
        <v>72</v>
      </c>
      <c r="D90" s="141" t="s">
        <v>72</v>
      </c>
      <c r="E90" s="140"/>
      <c r="F90" s="141"/>
      <c r="G90" s="140"/>
      <c r="H90" s="138"/>
      <c r="I90" s="137"/>
    </row>
    <row r="91" spans="1:9" ht="12.75">
      <c r="A91" s="139" t="s">
        <v>86</v>
      </c>
      <c r="B91" s="141">
        <v>10.605705181941442</v>
      </c>
      <c r="C91" s="141">
        <v>25.000727039512448</v>
      </c>
      <c r="D91" s="141">
        <v>25.663518040271164</v>
      </c>
      <c r="E91" s="137">
        <f>D91/$D$32</f>
        <v>0.05186005673691441</v>
      </c>
      <c r="F91" s="138">
        <f>D91-C91</f>
        <v>0.6627910007587161</v>
      </c>
      <c r="G91" s="137">
        <f>F91/C91</f>
        <v>0.026510869052376228</v>
      </c>
      <c r="H91" s="138">
        <f>D91-B91</f>
        <v>15.057812858329722</v>
      </c>
      <c r="I91" s="137">
        <f>H91/B91</f>
        <v>1.419784219909203</v>
      </c>
    </row>
    <row r="92" spans="1:9" ht="12.75">
      <c r="A92" s="139" t="s">
        <v>99</v>
      </c>
      <c r="B92" s="141" t="s">
        <v>72</v>
      </c>
      <c r="C92" s="141">
        <v>4.209</v>
      </c>
      <c r="D92" s="141">
        <v>4.209</v>
      </c>
      <c r="E92" s="137">
        <f>D92/$D$32</f>
        <v>0.008505419189339109</v>
      </c>
      <c r="F92" s="138">
        <f>D92-C92</f>
        <v>0</v>
      </c>
      <c r="G92" s="137">
        <f>F92/C92</f>
        <v>0</v>
      </c>
      <c r="H92" s="141"/>
      <c r="I92" s="140"/>
    </row>
    <row r="93" spans="1:9" ht="12.75">
      <c r="A93" s="139" t="s">
        <v>100</v>
      </c>
      <c r="B93" s="141" t="s">
        <v>72</v>
      </c>
      <c r="C93" s="141">
        <v>0.18298089631999964</v>
      </c>
      <c r="D93" s="141">
        <v>0.19993826181999966</v>
      </c>
      <c r="E93" s="137">
        <f>D93/$D$32</f>
        <v>0.00040402915865215774</v>
      </c>
      <c r="F93" s="174">
        <f>D93-C93</f>
        <v>0.016957365500000016</v>
      </c>
      <c r="G93" s="137">
        <f>F93/C93</f>
        <v>0.09267287373182788</v>
      </c>
      <c r="H93" s="141"/>
      <c r="I93" s="140"/>
    </row>
    <row r="94" spans="1:9" ht="12.75">
      <c r="A94" s="139" t="s">
        <v>101</v>
      </c>
      <c r="B94" s="141" t="s">
        <v>72</v>
      </c>
      <c r="C94" s="141" t="s">
        <v>72</v>
      </c>
      <c r="D94" s="141" t="s">
        <v>72</v>
      </c>
      <c r="E94" s="137"/>
      <c r="F94" s="138"/>
      <c r="G94" s="137"/>
      <c r="H94" s="141"/>
      <c r="I94" s="140"/>
    </row>
    <row r="95" spans="1:9" ht="12.75">
      <c r="A95" s="139" t="s">
        <v>87</v>
      </c>
      <c r="B95" s="141" t="s">
        <v>72</v>
      </c>
      <c r="C95" s="141" t="s">
        <v>72</v>
      </c>
      <c r="D95" s="141" t="s">
        <v>72</v>
      </c>
      <c r="E95" s="140"/>
      <c r="F95" s="141"/>
      <c r="G95" s="140"/>
      <c r="H95" s="141"/>
      <c r="I95" s="140"/>
    </row>
    <row r="96" spans="1:9" ht="12.75">
      <c r="A96" s="139" t="s">
        <v>88</v>
      </c>
      <c r="B96" s="141">
        <v>6.774256392013543</v>
      </c>
      <c r="C96" s="141">
        <v>4.18068310472419</v>
      </c>
      <c r="D96" s="141">
        <v>4.237947615406126</v>
      </c>
      <c r="E96" s="137">
        <f>D96/$D$32</f>
        <v>0.008563915650151861</v>
      </c>
      <c r="F96" s="138">
        <f>D96-C96</f>
        <v>0.05726451068193583</v>
      </c>
      <c r="G96" s="137">
        <f>F96/C96</f>
        <v>0.013697405243948454</v>
      </c>
      <c r="H96" s="138">
        <f>D96-B96</f>
        <v>-2.5363087766074166</v>
      </c>
      <c r="I96" s="137">
        <f>H96/B96</f>
        <v>-0.3744040127559356</v>
      </c>
    </row>
    <row r="97" spans="1:9" ht="12.75">
      <c r="A97" s="139" t="s">
        <v>89</v>
      </c>
      <c r="B97" s="141">
        <v>18.084564727953072</v>
      </c>
      <c r="C97" s="141">
        <v>14.111062868429045</v>
      </c>
      <c r="D97" s="141">
        <v>13.865390742933943</v>
      </c>
      <c r="E97" s="137">
        <f>D97/$D$32</f>
        <v>0.028018759917470944</v>
      </c>
      <c r="F97" s="138">
        <f>D97-C97</f>
        <v>-0.2456721254951013</v>
      </c>
      <c r="G97" s="137">
        <f>F97/C97</f>
        <v>-0.01740989518548233</v>
      </c>
      <c r="H97" s="138">
        <f>D97-B97</f>
        <v>-4.219173985019129</v>
      </c>
      <c r="I97" s="137">
        <f>H97/B97</f>
        <v>-0.23330249018919474</v>
      </c>
    </row>
    <row r="98" spans="1:9" ht="12.75">
      <c r="A98" s="195" t="s">
        <v>74</v>
      </c>
      <c r="B98" s="196" t="s">
        <v>72</v>
      </c>
      <c r="C98" s="145">
        <v>185.26629782364978</v>
      </c>
      <c r="D98" s="145">
        <v>189.22956226410915</v>
      </c>
      <c r="E98" s="144">
        <f>D98/$D$32</f>
        <v>0.38238934427925725</v>
      </c>
      <c r="F98" s="145">
        <f>D98-C98</f>
        <v>3.963264440459369</v>
      </c>
      <c r="G98" s="144">
        <f>F98/C98</f>
        <v>0.021392257993042525</v>
      </c>
      <c r="H98" s="143" t="s">
        <v>72</v>
      </c>
      <c r="I98" s="143" t="s">
        <v>72</v>
      </c>
    </row>
    <row r="100" spans="1:9" ht="14.25">
      <c r="A100" s="177" t="s">
        <v>130</v>
      </c>
      <c r="B100" s="178"/>
      <c r="C100" s="178"/>
      <c r="D100" s="178"/>
      <c r="E100" s="197"/>
      <c r="F100" s="178"/>
      <c r="G100" s="178"/>
      <c r="H100" s="178"/>
      <c r="I100" s="178"/>
    </row>
    <row r="101" spans="1:9" ht="13.5" thickBot="1">
      <c r="A101" s="179"/>
      <c r="B101" s="178"/>
      <c r="C101" s="178"/>
      <c r="D101" s="178"/>
      <c r="E101" s="197"/>
      <c r="F101" s="178"/>
      <c r="G101" s="178"/>
      <c r="H101" s="178"/>
      <c r="I101" s="178"/>
    </row>
    <row r="102" spans="1:9" ht="51">
      <c r="A102" s="180" t="s">
        <v>108</v>
      </c>
      <c r="B102" s="255" t="s">
        <v>129</v>
      </c>
      <c r="C102" s="256"/>
      <c r="D102" s="257"/>
      <c r="E102" s="181" t="s">
        <v>105</v>
      </c>
      <c r="F102" s="255" t="s">
        <v>116</v>
      </c>
      <c r="G102" s="257"/>
      <c r="H102" s="255" t="s">
        <v>117</v>
      </c>
      <c r="I102" s="258"/>
    </row>
    <row r="103" spans="1:9" ht="12.75">
      <c r="A103" s="199"/>
      <c r="B103" s="173">
        <v>1990</v>
      </c>
      <c r="C103" s="173">
        <v>2005</v>
      </c>
      <c r="D103" s="173">
        <v>2006</v>
      </c>
      <c r="E103" s="171" t="s">
        <v>20</v>
      </c>
      <c r="F103" s="173" t="s">
        <v>71</v>
      </c>
      <c r="G103" s="171" t="s">
        <v>20</v>
      </c>
      <c r="H103" s="173" t="s">
        <v>71</v>
      </c>
      <c r="I103" s="183" t="s">
        <v>20</v>
      </c>
    </row>
    <row r="104" spans="1:9" ht="12.75">
      <c r="A104" s="184" t="s">
        <v>75</v>
      </c>
      <c r="B104" s="141">
        <v>3.290810876569976</v>
      </c>
      <c r="C104" s="141">
        <v>2.021478523856441</v>
      </c>
      <c r="D104" s="141">
        <v>2.1215559451002584</v>
      </c>
      <c r="E104" s="166">
        <f>D104/$D$32</f>
        <v>0.0042871757297962</v>
      </c>
      <c r="F104" s="138">
        <f>D104-C104</f>
        <v>0.10007742124381735</v>
      </c>
      <c r="G104" s="137">
        <f>F104/C104</f>
        <v>0.04950704153556693</v>
      </c>
      <c r="H104" s="138">
        <f>D104-B104</f>
        <v>-1.1692549314697178</v>
      </c>
      <c r="I104" s="185">
        <f>H104/B104</f>
        <v>-0.3553090637309539</v>
      </c>
    </row>
    <row r="105" spans="1:9" ht="12.75">
      <c r="A105" s="184" t="s">
        <v>76</v>
      </c>
      <c r="B105" s="141" t="s">
        <v>72</v>
      </c>
      <c r="C105" s="141">
        <v>2.54506</v>
      </c>
      <c r="D105" s="141">
        <v>2.566674531119779</v>
      </c>
      <c r="E105" s="167">
        <f>D105/$D$32</f>
        <v>0.005186657830785015</v>
      </c>
      <c r="F105" s="175">
        <f>D105-C105</f>
        <v>0.02161453111977929</v>
      </c>
      <c r="G105" s="140">
        <f>F105/C105</f>
        <v>0.008492739314507041</v>
      </c>
      <c r="H105" s="141"/>
      <c r="I105" s="186"/>
    </row>
    <row r="106" spans="1:9" ht="12.75">
      <c r="A106" s="184" t="s">
        <v>90</v>
      </c>
      <c r="B106" s="141" t="s">
        <v>72</v>
      </c>
      <c r="C106" s="141" t="s">
        <v>72</v>
      </c>
      <c r="D106" s="141" t="s">
        <v>72</v>
      </c>
      <c r="E106" s="167"/>
      <c r="F106" s="141"/>
      <c r="G106" s="140"/>
      <c r="H106" s="141"/>
      <c r="I106" s="186"/>
    </row>
    <row r="107" spans="1:9" ht="12.75">
      <c r="A107" s="184" t="s">
        <v>91</v>
      </c>
      <c r="B107" s="141" t="s">
        <v>72</v>
      </c>
      <c r="C107" s="141">
        <v>0.03</v>
      </c>
      <c r="D107" s="141">
        <v>0.03</v>
      </c>
      <c r="E107" s="167">
        <f aca="true" t="shared" si="9" ref="E107:E113">D107/$D$32</f>
        <v>6.062308759329372E-05</v>
      </c>
      <c r="F107" s="141">
        <f aca="true" t="shared" si="10" ref="F107:F113">D107-C107</f>
        <v>0</v>
      </c>
      <c r="G107" s="140">
        <f aca="true" t="shared" si="11" ref="G107:G113">F107/C107</f>
        <v>0</v>
      </c>
      <c r="H107" s="141"/>
      <c r="I107" s="186"/>
    </row>
    <row r="108" spans="1:9" ht="12.75">
      <c r="A108" s="184" t="s">
        <v>92</v>
      </c>
      <c r="B108" s="141" t="s">
        <v>72</v>
      </c>
      <c r="C108" s="141">
        <v>2.37</v>
      </c>
      <c r="D108" s="141">
        <v>0</v>
      </c>
      <c r="E108" s="167">
        <f t="shared" si="9"/>
        <v>0</v>
      </c>
      <c r="F108" s="141">
        <f t="shared" si="10"/>
        <v>-2.37</v>
      </c>
      <c r="G108" s="140">
        <f t="shared" si="11"/>
        <v>-1</v>
      </c>
      <c r="H108" s="141"/>
      <c r="I108" s="186"/>
    </row>
    <row r="109" spans="1:9" ht="12.75">
      <c r="A109" s="184" t="s">
        <v>77</v>
      </c>
      <c r="B109" s="141" t="s">
        <v>72</v>
      </c>
      <c r="C109" s="141">
        <v>1.35710821192918</v>
      </c>
      <c r="D109" s="141">
        <v>1.37622954493211</v>
      </c>
      <c r="E109" s="167">
        <f t="shared" si="9"/>
        <v>0.0027810428083632687</v>
      </c>
      <c r="F109" s="175">
        <f t="shared" si="10"/>
        <v>0.019121333002930063</v>
      </c>
      <c r="G109" s="140">
        <f t="shared" si="11"/>
        <v>0.014089762949520713</v>
      </c>
      <c r="H109" s="141"/>
      <c r="I109" s="186"/>
    </row>
    <row r="110" spans="1:9" ht="12.75">
      <c r="A110" s="184" t="s">
        <v>93</v>
      </c>
      <c r="B110" s="141" t="s">
        <v>72</v>
      </c>
      <c r="C110" s="141">
        <v>4.38</v>
      </c>
      <c r="D110" s="141">
        <v>1.64</v>
      </c>
      <c r="E110" s="167">
        <f t="shared" si="9"/>
        <v>0.003314062121766723</v>
      </c>
      <c r="F110" s="141">
        <f t="shared" si="10"/>
        <v>-2.74</v>
      </c>
      <c r="G110" s="140">
        <f t="shared" si="11"/>
        <v>-0.6255707762557078</v>
      </c>
      <c r="H110" s="141"/>
      <c r="I110" s="186"/>
    </row>
    <row r="111" spans="1:9" ht="12.75">
      <c r="A111" s="184" t="s">
        <v>78</v>
      </c>
      <c r="B111" s="141" t="s">
        <v>72</v>
      </c>
      <c r="C111" s="141">
        <v>3.7429576581882587</v>
      </c>
      <c r="D111" s="141">
        <v>3.1368352493988203</v>
      </c>
      <c r="E111" s="167">
        <f t="shared" si="9"/>
        <v>0.006338821269667868</v>
      </c>
      <c r="F111" s="141">
        <f t="shared" si="10"/>
        <v>-0.6061224087894383</v>
      </c>
      <c r="G111" s="140">
        <f t="shared" si="11"/>
        <v>-0.16193675273442068</v>
      </c>
      <c r="H111" s="141"/>
      <c r="I111" s="186"/>
    </row>
    <row r="112" spans="1:9" ht="12.75">
      <c r="A112" s="184" t="s">
        <v>79</v>
      </c>
      <c r="B112" s="141">
        <v>25.447039724524515</v>
      </c>
      <c r="C112" s="141">
        <v>13.735377459398961</v>
      </c>
      <c r="D112" s="141">
        <v>13.70690547636066</v>
      </c>
      <c r="E112" s="167">
        <f t="shared" si="9"/>
        <v>0.027698497710880322</v>
      </c>
      <c r="F112" s="175">
        <f t="shared" si="10"/>
        <v>-0.02847198303830112</v>
      </c>
      <c r="G112" s="140">
        <f t="shared" si="11"/>
        <v>-0.002072894110297498</v>
      </c>
      <c r="H112" s="141">
        <f>D112-B112</f>
        <v>-11.740134248163855</v>
      </c>
      <c r="I112" s="186">
        <f>H112/B112</f>
        <v>-0.4613555987358849</v>
      </c>
    </row>
    <row r="113" spans="1:9" ht="12.75">
      <c r="A113" s="184" t="s">
        <v>80</v>
      </c>
      <c r="B113" s="141" t="s">
        <v>72</v>
      </c>
      <c r="C113" s="141">
        <v>2.0414324603713943</v>
      </c>
      <c r="D113" s="141">
        <v>1.86507073852</v>
      </c>
      <c r="E113" s="167">
        <f t="shared" si="9"/>
        <v>0.0037688782249662325</v>
      </c>
      <c r="F113" s="141">
        <f t="shared" si="10"/>
        <v>-0.1763617218513942</v>
      </c>
      <c r="G113" s="140">
        <f t="shared" si="11"/>
        <v>-0.0863911617332219</v>
      </c>
      <c r="H113" s="141"/>
      <c r="I113" s="186"/>
    </row>
    <row r="114" spans="1:9" ht="12.75">
      <c r="A114" s="184" t="s">
        <v>81</v>
      </c>
      <c r="B114" s="141" t="s">
        <v>72</v>
      </c>
      <c r="C114" s="141" t="s">
        <v>72</v>
      </c>
      <c r="D114" s="141" t="s">
        <v>72</v>
      </c>
      <c r="E114" s="166"/>
      <c r="F114" s="138"/>
      <c r="G114" s="137"/>
      <c r="H114" s="138"/>
      <c r="I114" s="185"/>
    </row>
    <row r="115" spans="1:9" ht="12.75">
      <c r="A115" s="184" t="s">
        <v>94</v>
      </c>
      <c r="B115" s="141" t="s">
        <v>72</v>
      </c>
      <c r="C115" s="141">
        <v>3.7358034000000018</v>
      </c>
      <c r="D115" s="141">
        <v>3.4789159229999997</v>
      </c>
      <c r="E115" s="166">
        <f>D115/$D$32</f>
        <v>0.007030087490991109</v>
      </c>
      <c r="F115" s="138">
        <f>D115-C115</f>
        <v>-0.25688747700000203</v>
      </c>
      <c r="G115" s="137">
        <f>F115/C115</f>
        <v>-0.06876364987515186</v>
      </c>
      <c r="H115" s="138"/>
      <c r="I115" s="185"/>
    </row>
    <row r="116" spans="1:9" ht="12.75">
      <c r="A116" s="184" t="s">
        <v>82</v>
      </c>
      <c r="B116" s="141">
        <v>1.66765</v>
      </c>
      <c r="C116" s="141">
        <v>2.86237</v>
      </c>
      <c r="D116" s="141">
        <v>2.692893</v>
      </c>
      <c r="E116" s="166">
        <f>D116/$D$32</f>
        <v>0.005441716273945584</v>
      </c>
      <c r="F116" s="138">
        <f>D116-C116</f>
        <v>-0.16947699999999966</v>
      </c>
      <c r="G116" s="137">
        <f>F116/C116</f>
        <v>-0.059208627815411585</v>
      </c>
      <c r="H116" s="138">
        <f>D116-B116</f>
        <v>1.0252430000000001</v>
      </c>
      <c r="I116" s="185">
        <f>H116/B116</f>
        <v>0.6147830779839895</v>
      </c>
    </row>
    <row r="117" spans="1:9" ht="12.75">
      <c r="A117" s="184" t="s">
        <v>83</v>
      </c>
      <c r="B117" s="141">
        <v>39.42677109219382</v>
      </c>
      <c r="C117" s="141">
        <v>23.649267233856776</v>
      </c>
      <c r="D117" s="141">
        <v>23.367822290016438</v>
      </c>
      <c r="E117" s="166">
        <f>D117/$D$32</f>
        <v>0.047220984585072935</v>
      </c>
      <c r="F117" s="138">
        <f>D117-C117</f>
        <v>-0.2814449438403379</v>
      </c>
      <c r="G117" s="137">
        <f>F117/C117</f>
        <v>-0.011900789189671617</v>
      </c>
      <c r="H117" s="138">
        <f>D117-B117</f>
        <v>-16.05894880217738</v>
      </c>
      <c r="I117" s="185">
        <f>H117/B117</f>
        <v>-0.407310777862733</v>
      </c>
    </row>
    <row r="118" spans="1:9" ht="12.75">
      <c r="A118" s="184" t="s">
        <v>95</v>
      </c>
      <c r="B118" s="141" t="s">
        <v>127</v>
      </c>
      <c r="C118" s="141">
        <v>0.38223773384630244</v>
      </c>
      <c r="D118" s="141">
        <v>0.4446118758153714</v>
      </c>
      <c r="E118" s="166">
        <f>D118/$D$32</f>
        <v>0.0008984581564191297</v>
      </c>
      <c r="F118" s="138">
        <f>D118-C118</f>
        <v>0.062374141969068986</v>
      </c>
      <c r="G118" s="137">
        <f>F118/C118</f>
        <v>0.16318153977479782</v>
      </c>
      <c r="H118" s="138"/>
      <c r="I118" s="185"/>
    </row>
    <row r="119" spans="1:9" ht="12.75">
      <c r="A119" s="184" t="s">
        <v>96</v>
      </c>
      <c r="B119" s="141" t="s">
        <v>72</v>
      </c>
      <c r="C119" s="141">
        <v>1.2423599479247</v>
      </c>
      <c r="D119" s="141">
        <v>1.10021842002161</v>
      </c>
      <c r="E119" s="166">
        <f>D119/$D$32</f>
        <v>0.0022232879216241763</v>
      </c>
      <c r="F119" s="138">
        <f>D119-C119</f>
        <v>-0.14214152790308998</v>
      </c>
      <c r="G119" s="137">
        <f>F119/C119</f>
        <v>-0.11441251638909503</v>
      </c>
      <c r="H119" s="138"/>
      <c r="I119" s="185"/>
    </row>
    <row r="120" spans="1:9" ht="12.75">
      <c r="A120" s="184" t="s">
        <v>84</v>
      </c>
      <c r="B120" s="141" t="s">
        <v>72</v>
      </c>
      <c r="C120" s="141" t="s">
        <v>72</v>
      </c>
      <c r="D120" s="141" t="s">
        <v>72</v>
      </c>
      <c r="E120" s="166"/>
      <c r="F120" s="138"/>
      <c r="G120" s="137"/>
      <c r="H120" s="138"/>
      <c r="I120" s="185"/>
    </row>
    <row r="121" spans="1:9" ht="12.75">
      <c r="A121" s="184" t="s">
        <v>97</v>
      </c>
      <c r="B121" s="141" t="s">
        <v>72</v>
      </c>
      <c r="C121" s="200">
        <v>0.0069</v>
      </c>
      <c r="D121" s="200">
        <v>0.0051</v>
      </c>
      <c r="E121" s="166">
        <f>D121/$D$32</f>
        <v>1.0305924890859933E-05</v>
      </c>
      <c r="F121" s="176">
        <f>D121-C121</f>
        <v>-0.0017999999999999995</v>
      </c>
      <c r="G121" s="137">
        <f>F121/C121</f>
        <v>-0.26086956521739124</v>
      </c>
      <c r="H121" s="138"/>
      <c r="I121" s="185"/>
    </row>
    <row r="122" spans="1:9" ht="12.75">
      <c r="A122" s="184" t="s">
        <v>85</v>
      </c>
      <c r="B122" s="141">
        <v>2.9736361791455796</v>
      </c>
      <c r="C122" s="141">
        <v>1.3096563515046222</v>
      </c>
      <c r="D122" s="141">
        <v>1.3880633376538427</v>
      </c>
      <c r="E122" s="166">
        <f>D122/$D$32</f>
        <v>0.0028049561767876183</v>
      </c>
      <c r="F122" s="138">
        <f>D122-C122</f>
        <v>0.07840698614922048</v>
      </c>
      <c r="G122" s="137">
        <f>F122/C122</f>
        <v>0.059868366277261366</v>
      </c>
      <c r="H122" s="138">
        <f>D122-B122</f>
        <v>-1.585572841491737</v>
      </c>
      <c r="I122" s="185">
        <f>H122/B122</f>
        <v>-0.5332100990065713</v>
      </c>
    </row>
    <row r="123" spans="1:9" ht="12.75">
      <c r="A123" s="184" t="s">
        <v>98</v>
      </c>
      <c r="B123" s="141" t="s">
        <v>72</v>
      </c>
      <c r="C123" s="141">
        <v>14.7796</v>
      </c>
      <c r="D123" s="141">
        <v>15.069871796099724</v>
      </c>
      <c r="E123" s="166">
        <f>D123/$D$32</f>
        <v>0.03045273859715534</v>
      </c>
      <c r="F123" s="138">
        <f>D123-C123</f>
        <v>0.29027179609972364</v>
      </c>
      <c r="G123" s="137">
        <f>F123/C123</f>
        <v>0.01964003058944245</v>
      </c>
      <c r="H123" s="138"/>
      <c r="I123" s="185"/>
    </row>
    <row r="124" spans="1:9" ht="12.75">
      <c r="A124" s="184" t="s">
        <v>86</v>
      </c>
      <c r="B124" s="141">
        <v>21.276664675622815</v>
      </c>
      <c r="C124" s="141">
        <v>35.687287482281214</v>
      </c>
      <c r="D124" s="141">
        <v>36.98066281411831</v>
      </c>
      <c r="E124" s="166">
        <f>D124/$D$32</f>
        <v>0.07472939870127847</v>
      </c>
      <c r="F124" s="138">
        <f>D124-C124</f>
        <v>1.2933753318370975</v>
      </c>
      <c r="G124" s="137">
        <f>F124/C124</f>
        <v>0.03624190637854614</v>
      </c>
      <c r="H124" s="138">
        <f>D124-B124</f>
        <v>15.703998138495496</v>
      </c>
      <c r="I124" s="185">
        <f>H124/B124</f>
        <v>0.7380855212935674</v>
      </c>
    </row>
    <row r="125" spans="1:9" ht="12.75">
      <c r="A125" s="184" t="s">
        <v>99</v>
      </c>
      <c r="B125" s="141" t="s">
        <v>72</v>
      </c>
      <c r="C125" s="141" t="s">
        <v>72</v>
      </c>
      <c r="D125" s="141" t="s">
        <v>72</v>
      </c>
      <c r="E125" s="166"/>
      <c r="F125" s="138"/>
      <c r="G125" s="137"/>
      <c r="H125" s="138"/>
      <c r="I125" s="185"/>
    </row>
    <row r="126" spans="1:9" ht="12.75">
      <c r="A126" s="184" t="s">
        <v>100</v>
      </c>
      <c r="B126" s="141" t="s">
        <v>72</v>
      </c>
      <c r="C126" s="141">
        <v>2.357467095324934</v>
      </c>
      <c r="D126" s="141">
        <v>2.4623764225488007</v>
      </c>
      <c r="E126" s="166">
        <f aca="true" t="shared" si="12" ref="E126:E131">D126/$D$32</f>
        <v>0.004975895385061239</v>
      </c>
      <c r="F126" s="138">
        <f aca="true" t="shared" si="13" ref="F126:F131">D126-C126</f>
        <v>0.10490932722386681</v>
      </c>
      <c r="G126" s="137">
        <f aca="true" t="shared" si="14" ref="G126:G131">F126/C126</f>
        <v>0.04450086596411517</v>
      </c>
      <c r="H126" s="138"/>
      <c r="I126" s="185"/>
    </row>
    <row r="127" spans="1:9" ht="12.75">
      <c r="A127" s="184" t="s">
        <v>101</v>
      </c>
      <c r="B127" s="141" t="s">
        <v>72</v>
      </c>
      <c r="C127" s="141">
        <v>0.5315</v>
      </c>
      <c r="D127" s="141">
        <v>0.631395433039</v>
      </c>
      <c r="E127" s="166">
        <f t="shared" si="12"/>
        <v>0.0012759046881042973</v>
      </c>
      <c r="F127" s="138">
        <f t="shared" si="13"/>
        <v>0.09989543303900006</v>
      </c>
      <c r="G127" s="137">
        <f t="shared" si="14"/>
        <v>0.18795001512511772</v>
      </c>
      <c r="H127" s="138"/>
      <c r="I127" s="185"/>
    </row>
    <row r="128" spans="1:9" ht="12.75">
      <c r="A128" s="184" t="s">
        <v>87</v>
      </c>
      <c r="B128" s="141" t="s">
        <v>72</v>
      </c>
      <c r="C128" s="141">
        <v>23.019836179000002</v>
      </c>
      <c r="D128" s="141">
        <v>23.647614615000002</v>
      </c>
      <c r="E128" s="166">
        <f t="shared" si="12"/>
        <v>0.047786380405919926</v>
      </c>
      <c r="F128" s="138">
        <f t="shared" si="13"/>
        <v>0.6277784359999998</v>
      </c>
      <c r="G128" s="137">
        <f t="shared" si="14"/>
        <v>0.027271194769522073</v>
      </c>
      <c r="H128" s="138"/>
      <c r="I128" s="185"/>
    </row>
    <row r="129" spans="1:9" ht="12.75">
      <c r="A129" s="184" t="s">
        <v>88</v>
      </c>
      <c r="B129" s="141">
        <v>6.059499380112287</v>
      </c>
      <c r="C129" s="141">
        <v>4.748211729786718</v>
      </c>
      <c r="D129" s="141">
        <v>5.029534400688437</v>
      </c>
      <c r="E129" s="166">
        <f t="shared" si="12"/>
        <v>0.010163530150880638</v>
      </c>
      <c r="F129" s="138">
        <f t="shared" si="13"/>
        <v>0.28132267090171936</v>
      </c>
      <c r="G129" s="137">
        <f t="shared" si="14"/>
        <v>0.05924813106730519</v>
      </c>
      <c r="H129" s="138">
        <f>D129-B129</f>
        <v>-1.0299649794238501</v>
      </c>
      <c r="I129" s="185">
        <f>H129/B129</f>
        <v>-0.16997525947510933</v>
      </c>
    </row>
    <row r="130" spans="1:9" ht="12.75">
      <c r="A130" s="184" t="s">
        <v>89</v>
      </c>
      <c r="B130" s="141">
        <v>19.807739205905268</v>
      </c>
      <c r="C130" s="141">
        <v>12.749487448677279</v>
      </c>
      <c r="D130" s="141">
        <v>12.69703455943285</v>
      </c>
      <c r="E130" s="166">
        <f t="shared" si="12"/>
        <v>0.025657781275719174</v>
      </c>
      <c r="F130" s="138">
        <f t="shared" si="13"/>
        <v>-0.052452889244428036</v>
      </c>
      <c r="G130" s="137">
        <f t="shared" si="14"/>
        <v>-0.004114117485551928</v>
      </c>
      <c r="H130" s="138">
        <f>D130-B130</f>
        <v>-7.110704646472417</v>
      </c>
      <c r="I130" s="185">
        <f>H130/B130</f>
        <v>-0.3589861807324537</v>
      </c>
    </row>
    <row r="131" spans="1:9" ht="13.5" thickBot="1">
      <c r="A131" s="187" t="s">
        <v>74</v>
      </c>
      <c r="B131" s="188" t="s">
        <v>72</v>
      </c>
      <c r="C131" s="189">
        <v>159.2853989159468</v>
      </c>
      <c r="D131" s="189">
        <v>155.439386372866</v>
      </c>
      <c r="E131" s="201">
        <f t="shared" si="12"/>
        <v>0.3141071845176694</v>
      </c>
      <c r="F131" s="189">
        <f t="shared" si="13"/>
        <v>-3.846012543080775</v>
      </c>
      <c r="G131" s="190">
        <f t="shared" si="14"/>
        <v>-0.024145418031129615</v>
      </c>
      <c r="H131" s="143" t="s">
        <v>72</v>
      </c>
      <c r="I131" s="143" t="s">
        <v>72</v>
      </c>
    </row>
  </sheetData>
  <mergeCells count="12">
    <mergeCell ref="B3:D3"/>
    <mergeCell ref="F3:G3"/>
    <mergeCell ref="H3:I3"/>
    <mergeCell ref="B36:D36"/>
    <mergeCell ref="F36:G36"/>
    <mergeCell ref="H36:I36"/>
    <mergeCell ref="B69:D69"/>
    <mergeCell ref="F69:G69"/>
    <mergeCell ref="H69:I69"/>
    <mergeCell ref="B102:D102"/>
    <mergeCell ref="F102:G102"/>
    <mergeCell ref="H102:I10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goettlicher</dc:creator>
  <cp:keywords/>
  <dc:description/>
  <cp:lastModifiedBy>goettlicher</cp:lastModifiedBy>
  <dcterms:created xsi:type="dcterms:W3CDTF">2008-06-06T10:45:33Z</dcterms:created>
  <dcterms:modified xsi:type="dcterms:W3CDTF">2008-06-06T11:14:45Z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1434933863</vt:i4>
  </property>
  <property fmtid="{D5CDD505-2E9C-101B-9397-08002B2CF9AE}" pid="4" name="_EmailSubje">
    <vt:lpwstr>LRTAP report ready for the www</vt:lpwstr>
  </property>
  <property fmtid="{D5CDD505-2E9C-101B-9397-08002B2CF9AE}" pid="5" name="_AuthorEma">
    <vt:lpwstr>Martin.Adams@eea.europa.eu</vt:lpwstr>
  </property>
  <property fmtid="{D5CDD505-2E9C-101B-9397-08002B2CF9AE}" pid="6" name="_AuthorEmailDisplayNa">
    <vt:lpwstr>Martin Adams</vt:lpwstr>
  </property>
  <property fmtid="{D5CDD505-2E9C-101B-9397-08002B2CF9AE}" pid="7" name="_NewReviewCyc">
    <vt:lpwstr/>
  </property>
  <property fmtid="{D5CDD505-2E9C-101B-9397-08002B2CF9AE}" pid="8" name="_PreviousAdHocReviewCycle">
    <vt:i4>-1174298339</vt:i4>
  </property>
</Properties>
</file>