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DieseArbeitsmappe"/>
  <bookViews>
    <workbookView xWindow="-15" yWindow="45" windowWidth="12600" windowHeight="11595" tabRatio="924" firstSheet="1" activeTab="1"/>
  </bookViews>
  <sheets>
    <sheet name="RiskSerializationData" sheetId="85" state="hidden" r:id="rId1"/>
    <sheet name="AT 2012 incl LULUCF" sheetId="51" r:id="rId2"/>
    <sheet name="BE 2012 incl LULUCF" sheetId="52" r:id="rId3"/>
    <sheet name="DE 2012 incl LULUCF" sheetId="55" r:id="rId4"/>
    <sheet name="DK 2012 incl LULUCF" sheetId="54" r:id="rId5"/>
    <sheet name="ES 2012 incl LULUCF" sheetId="56" r:id="rId6"/>
    <sheet name="FI 2012 incl LULUCF" sheetId="57" r:id="rId7"/>
    <sheet name="FR 2012 incl LULUCF" sheetId="58" r:id="rId8"/>
    <sheet name="GB 2012 incl LULUCF" sheetId="59" r:id="rId9"/>
    <sheet name="GR 2012 incl LULUCF" sheetId="60" r:id="rId10"/>
    <sheet name="IE 2012 incl LULUCF" sheetId="61" r:id="rId11"/>
    <sheet name="IT 2012 incl LULUCF" sheetId="62" r:id="rId12"/>
    <sheet name="LU 2012 incl LULUCF" sheetId="63" r:id="rId13"/>
    <sheet name="NL 2012 incl LULUCF" sheetId="65" r:id="rId14"/>
    <sheet name="PT 2012 incl LULUCF" sheetId="66" r:id="rId15"/>
    <sheet name="SE 2012 incl LULUCF" sheetId="75" r:id="rId16"/>
  </sheets>
  <definedNames>
    <definedName name="_AtRisk_SimSetting_AutomaticallyGenerateReports" hidden="1">FALSE</definedName>
    <definedName name="_AtRisk_SimSetting_AutomaticResultsDisplayMode" hidden="1">2</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FALSE</definedName>
    <definedName name="_AtRisk_SimSetting_LiveUpdatePeriod" hidden="1">-1</definedName>
    <definedName name="_AtRisk_SimSetting_RandomNumberGenerator" hidden="1">0</definedName>
    <definedName name="_AtRisk_SimSetting_ReportsList" hidden="1">4</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11" hidden="1">'IT 2012 incl LULUCF'!#REF!</definedName>
    <definedName name="Pal_Workbook_GUID" hidden="1">"QFV5T3YAQ1G844FL94K22VTM"</definedName>
    <definedName name="PalisadeReportWorkbookCreatedBy">"AtRisk"</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TRUE</definedName>
    <definedName name="RiskExcelReportsToGenerate">0</definedName>
    <definedName name="RiskFixedSeed" hidden="1">1</definedName>
    <definedName name="RiskGenerateExcelReportsAtEndOfSimulation">FALSE</definedName>
    <definedName name="RiskHasSettings" hidden="1">5</definedName>
    <definedName name="RiskMinimizeOnStart" hidden="1">FALSE</definedName>
    <definedName name="RiskMonitorConvergence" hidden="1">TRUE</definedName>
    <definedName name="RiskMultipleCPUSupportEnabled" hidden="1">TRUE</definedName>
    <definedName name="RiskNumIterations" hidden="1">1000</definedName>
    <definedName name="RiskNumSimulations" hidden="1">1</definedName>
    <definedName name="RiskPauseOnError" hidden="1">FALSE</definedName>
    <definedName name="RiskRealTimeResults">FALSE</definedName>
    <definedName name="RiskReportGraphFormat">0</definedName>
    <definedName name="RiskResultsUpdateFreq">500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howRiskWindowAtEndOfSimulation">TRUE</definedName>
    <definedName name="RiskStandardRecalc" hidden="1">1</definedName>
    <definedName name="RiskTemplateSheetName">"meineVorlage"</definedName>
    <definedName name="RiskUpdateDisplay" hidden="1">FALSE</definedName>
    <definedName name="RiskUseDifferentSeedForEachSim" hidden="1">FALSE</definedName>
    <definedName name="RiskUseFixedSeed" hidden="1">FALSE</definedName>
    <definedName name="RiskUseMultipleCPUs" hidden="1">TRUE</definedName>
  </definedNames>
  <calcPr calcId="125725"/>
</workbook>
</file>

<file path=xl/calcChain.xml><?xml version="1.0" encoding="utf-8"?>
<calcChain xmlns="http://schemas.openxmlformats.org/spreadsheetml/2006/main">
  <c r="AN4" i="85"/>
  <c r="AN3"/>
  <c r="J49" i="56"/>
  <c r="J47"/>
  <c r="J37"/>
  <c r="J31"/>
  <c r="J18"/>
  <c r="J32"/>
  <c r="J22"/>
  <c r="J39"/>
  <c r="J48"/>
  <c r="J21"/>
  <c r="J51"/>
  <c r="J43"/>
  <c r="J46"/>
  <c r="J15"/>
  <c r="J25"/>
  <c r="J16"/>
  <c r="J33"/>
  <c r="J44"/>
  <c r="J45"/>
  <c r="J8"/>
  <c r="J20"/>
  <c r="K20" s="1"/>
  <c r="J9"/>
  <c r="J35"/>
  <c r="J19"/>
  <c r="J42"/>
  <c r="J7"/>
  <c r="J11"/>
  <c r="J26"/>
  <c r="J28"/>
  <c r="J6"/>
  <c r="J13"/>
  <c r="J27"/>
  <c r="J14"/>
  <c r="J10"/>
  <c r="K10" s="1"/>
  <c r="J40"/>
  <c r="K40" s="1"/>
  <c r="J34"/>
  <c r="J29"/>
  <c r="J17"/>
  <c r="J38"/>
  <c r="J36"/>
  <c r="J12"/>
  <c r="J50"/>
  <c r="J23"/>
  <c r="J30"/>
  <c r="J24"/>
  <c r="J41"/>
  <c r="L54"/>
  <c r="K51"/>
  <c r="F51"/>
  <c r="F50"/>
  <c r="K49"/>
  <c r="F49"/>
  <c r="K48"/>
  <c r="F48"/>
  <c r="K47"/>
  <c r="F47"/>
  <c r="F46"/>
  <c r="K45"/>
  <c r="F45"/>
  <c r="K44"/>
  <c r="F44"/>
  <c r="K43"/>
  <c r="F43"/>
  <c r="K42"/>
  <c r="F42"/>
  <c r="K41"/>
  <c r="F41"/>
  <c r="F40"/>
  <c r="K39"/>
  <c r="F39"/>
  <c r="K38"/>
  <c r="F38"/>
  <c r="K37"/>
  <c r="F37"/>
  <c r="K36"/>
  <c r="F36"/>
  <c r="K35"/>
  <c r="F35"/>
  <c r="K34"/>
  <c r="F34"/>
  <c r="K33"/>
  <c r="F33"/>
  <c r="K32"/>
  <c r="F32"/>
  <c r="K31"/>
  <c r="F31"/>
  <c r="K30"/>
  <c r="F30"/>
  <c r="K29"/>
  <c r="F29"/>
  <c r="K28"/>
  <c r="F28"/>
  <c r="K27"/>
  <c r="F27"/>
  <c r="K26"/>
  <c r="F26"/>
  <c r="K25"/>
  <c r="F25"/>
  <c r="K24"/>
  <c r="F24"/>
  <c r="K23"/>
  <c r="F23"/>
  <c r="K22"/>
  <c r="F22"/>
  <c r="K21"/>
  <c r="F21"/>
  <c r="F20"/>
  <c r="K19"/>
  <c r="F19"/>
  <c r="K18"/>
  <c r="F18"/>
  <c r="K17"/>
  <c r="F17"/>
  <c r="K16"/>
  <c r="F16"/>
  <c r="K15"/>
  <c r="F15"/>
  <c r="K14"/>
  <c r="F14"/>
  <c r="K13"/>
  <c r="F13"/>
  <c r="K12"/>
  <c r="F12"/>
  <c r="K11"/>
  <c r="F11"/>
  <c r="F10"/>
  <c r="K9"/>
  <c r="F9"/>
  <c r="F6"/>
  <c r="F7"/>
  <c r="G14" s="1"/>
  <c r="F8"/>
  <c r="K8"/>
  <c r="K7"/>
  <c r="K6"/>
  <c r="K54" s="1"/>
  <c r="S132" i="55"/>
  <c r="S131"/>
  <c r="S130"/>
  <c r="S129"/>
  <c r="S128"/>
  <c r="S127"/>
  <c r="S126"/>
  <c r="S125"/>
  <c r="S124"/>
  <c r="S123"/>
  <c r="S122"/>
  <c r="S121"/>
  <c r="S120"/>
  <c r="S119"/>
  <c r="S118"/>
  <c r="S117"/>
  <c r="S116"/>
  <c r="S115"/>
  <c r="S114"/>
  <c r="S113"/>
  <c r="S112"/>
  <c r="S111"/>
  <c r="S110"/>
  <c r="S109"/>
  <c r="S108"/>
  <c r="S107"/>
  <c r="S106"/>
  <c r="S105"/>
  <c r="S104"/>
  <c r="S103"/>
  <c r="S102"/>
  <c r="S101"/>
  <c r="S100"/>
  <c r="S99"/>
  <c r="S98"/>
  <c r="S97"/>
  <c r="S96"/>
  <c r="S95"/>
  <c r="S94"/>
  <c r="S93"/>
  <c r="S92"/>
  <c r="S91"/>
  <c r="S90"/>
  <c r="S89"/>
  <c r="S88"/>
  <c r="S87"/>
  <c r="S86"/>
  <c r="S85"/>
  <c r="S84"/>
  <c r="S83"/>
  <c r="S82"/>
  <c r="S81"/>
  <c r="S80"/>
  <c r="S79"/>
  <c r="S78"/>
  <c r="S77"/>
  <c r="S76"/>
  <c r="S75"/>
  <c r="S74"/>
  <c r="S73"/>
  <c r="S72"/>
  <c r="S71"/>
  <c r="S70"/>
  <c r="S69"/>
  <c r="S68"/>
  <c r="S67"/>
  <c r="S66"/>
  <c r="S65"/>
  <c r="S64"/>
  <c r="S63"/>
  <c r="S62"/>
  <c r="S61"/>
  <c r="S60"/>
  <c r="S59"/>
  <c r="S58"/>
  <c r="S57"/>
  <c r="S56"/>
  <c r="S55"/>
  <c r="S54"/>
  <c r="S53"/>
  <c r="S52"/>
  <c r="S51"/>
  <c r="S50"/>
  <c r="S49"/>
  <c r="S48"/>
  <c r="S47"/>
  <c r="S46"/>
  <c r="S45"/>
  <c r="S44"/>
  <c r="S43"/>
  <c r="S42"/>
  <c r="S41"/>
  <c r="S40"/>
  <c r="S39"/>
  <c r="S38"/>
  <c r="S37"/>
  <c r="S36"/>
  <c r="S35"/>
  <c r="S34"/>
  <c r="S33"/>
  <c r="S32"/>
  <c r="S31"/>
  <c r="S30"/>
  <c r="S29"/>
  <c r="S28"/>
  <c r="S27"/>
  <c r="S26"/>
  <c r="S25"/>
  <c r="S24"/>
  <c r="S23"/>
  <c r="S22"/>
  <c r="S21"/>
  <c r="S20"/>
  <c r="S19"/>
  <c r="S18"/>
  <c r="S17"/>
  <c r="S16"/>
  <c r="S15"/>
  <c r="S14"/>
  <c r="S13"/>
  <c r="S12"/>
  <c r="S11"/>
  <c r="S10"/>
  <c r="S9"/>
  <c r="S8"/>
  <c r="S7"/>
  <c r="S6"/>
  <c r="S5"/>
  <c r="S4"/>
  <c r="S3"/>
  <c r="S134" s="1"/>
  <c r="S2"/>
  <c r="H153" i="57"/>
  <c r="G153"/>
  <c r="G6" i="56"/>
  <c r="G18"/>
  <c r="G22"/>
  <c r="G46"/>
  <c r="G50"/>
  <c r="G25"/>
  <c r="G37"/>
  <c r="G12"/>
  <c r="G20"/>
  <c r="G40"/>
  <c r="G44"/>
  <c r="G23"/>
  <c r="G31"/>
  <c r="G51"/>
  <c r="K46"/>
  <c r="K50"/>
  <c r="G35"/>
  <c r="G19"/>
  <c r="G32"/>
  <c r="G16"/>
  <c r="G45"/>
  <c r="G13"/>
  <c r="G42"/>
  <c r="G26"/>
  <c r="G29" l="1"/>
  <c r="G48"/>
  <c r="G39"/>
  <c r="G11"/>
  <c r="G24"/>
  <c r="G41"/>
  <c r="G17"/>
  <c r="G30"/>
  <c r="G10"/>
  <c r="G43"/>
  <c r="G15"/>
  <c r="G36"/>
  <c r="G49"/>
  <c r="G21"/>
  <c r="G38"/>
  <c r="G47"/>
  <c r="G27"/>
  <c r="G7"/>
  <c r="G28"/>
  <c r="G8"/>
  <c r="G33"/>
  <c r="G9"/>
  <c r="G34"/>
  <c r="AG3" i="85" l="1"/>
  <c r="A3"/>
  <c r="A4"/>
  <c r="AG4"/>
</calcChain>
</file>

<file path=xl/comments1.xml><?xml version="1.0" encoding="utf-8"?>
<comments xmlns="http://schemas.openxmlformats.org/spreadsheetml/2006/main">
  <authors>
    <author>oinonen</author>
  </authors>
  <commentList>
    <comment ref="AA5" authorId="0">
      <text>
        <r>
          <rPr>
            <b/>
            <sz val="8"/>
            <color indexed="81"/>
            <rFont val="Tahoma"/>
            <family val="2"/>
          </rPr>
          <t>oinonen:</t>
        </r>
        <r>
          <rPr>
            <sz val="8"/>
            <color indexed="81"/>
            <rFont val="Tahoma"/>
            <family val="2"/>
          </rPr>
          <t xml:space="preserve">
Equation 5.4.1 on p. 5.33 of the GPG LULUCF 2003.</t>
        </r>
      </text>
    </comment>
    <comment ref="AC5" authorId="0">
      <text>
        <r>
          <rPr>
            <b/>
            <sz val="8"/>
            <color indexed="81"/>
            <rFont val="Tahoma"/>
            <family val="2"/>
          </rPr>
          <t>oinonen:</t>
        </r>
        <r>
          <rPr>
            <sz val="8"/>
            <color indexed="81"/>
            <rFont val="Tahoma"/>
            <family val="2"/>
          </rPr>
          <t xml:space="preserve">
Equation 5.4.4 on p. 5.37 of the GPG LULUCF 2003.</t>
        </r>
      </text>
    </comment>
    <comment ref="AE5" authorId="0">
      <text>
        <r>
          <rPr>
            <b/>
            <sz val="8"/>
            <color indexed="81"/>
            <rFont val="Tahoma"/>
            <family val="2"/>
          </rPr>
          <t>oinonen:</t>
        </r>
        <r>
          <rPr>
            <sz val="8"/>
            <color indexed="81"/>
            <rFont val="Tahoma"/>
            <family val="2"/>
          </rPr>
          <t xml:space="preserve">
See the very first sentence after equation 5.4.4 on p. 5.37 of the GPG LULUCF 2003.</t>
        </r>
      </text>
    </comment>
    <comment ref="AH5" authorId="0">
      <text>
        <r>
          <rPr>
            <b/>
            <sz val="8"/>
            <color indexed="81"/>
            <rFont val="Tahoma"/>
            <family val="2"/>
          </rPr>
          <t>oinonen:</t>
        </r>
        <r>
          <rPr>
            <sz val="8"/>
            <color indexed="81"/>
            <rFont val="Tahoma"/>
            <family val="2"/>
          </rPr>
          <t xml:space="preserve">
Equation 5.4.2 on p. 5.34 of the GPG LULUCF 2003.</t>
        </r>
      </text>
    </comment>
    <comment ref="AJ5" authorId="0">
      <text>
        <r>
          <rPr>
            <b/>
            <sz val="8"/>
            <color indexed="81"/>
            <rFont val="Tahoma"/>
            <family val="2"/>
          </rPr>
          <t>oinonen:</t>
        </r>
        <r>
          <rPr>
            <sz val="8"/>
            <color indexed="81"/>
            <rFont val="Tahoma"/>
            <family val="2"/>
          </rPr>
          <t xml:space="preserve">
Equation 5.4.5 on p. 5.37 of the GPG LULUCF 2003.</t>
        </r>
      </text>
    </comment>
  </commentList>
</comments>
</file>

<file path=xl/comments2.xml><?xml version="1.0" encoding="utf-8"?>
<comments xmlns="http://schemas.openxmlformats.org/spreadsheetml/2006/main">
  <authors>
    <author>EPA</author>
    <author>Michael McGettigan</author>
    <author>Bernard Hyde</author>
  </authors>
  <commentList>
    <comment ref="B11" authorId="0">
      <text>
        <r>
          <rPr>
            <b/>
            <sz val="8"/>
            <color indexed="81"/>
            <rFont val="Tahoma"/>
            <family val="2"/>
          </rPr>
          <t>EPA:</t>
        </r>
        <r>
          <rPr>
            <sz val="8"/>
            <color indexed="81"/>
            <rFont val="Tahoma"/>
            <family val="2"/>
          </rPr>
          <t xml:space="preserve">
Pet Coke out by itself</t>
        </r>
      </text>
    </comment>
    <comment ref="G11" authorId="1">
      <text>
        <r>
          <rPr>
            <b/>
            <sz val="8"/>
            <color indexed="81"/>
            <rFont val="Tahoma"/>
            <family val="2"/>
          </rPr>
          <t>Michael McGettigan:</t>
        </r>
        <r>
          <rPr>
            <sz val="8"/>
            <color indexed="81"/>
            <rFont val="Tahoma"/>
            <family val="2"/>
          </rPr>
          <t xml:space="preserve">
Reduced from 10% to 5% to reflect use of CS emission factor from ETS
</t>
        </r>
      </text>
    </comment>
    <comment ref="B21" authorId="0">
      <text>
        <r>
          <rPr>
            <b/>
            <sz val="8"/>
            <color indexed="81"/>
            <rFont val="Tahoma"/>
            <family val="2"/>
          </rPr>
          <t>EPA:</t>
        </r>
        <r>
          <rPr>
            <sz val="8"/>
            <color indexed="81"/>
            <rFont val="Tahoma"/>
            <family val="2"/>
          </rPr>
          <t xml:space="preserve">
Pet Coke out by itself</t>
        </r>
      </text>
    </comment>
    <comment ref="G21" authorId="1">
      <text>
        <r>
          <rPr>
            <b/>
            <sz val="8"/>
            <color indexed="81"/>
            <rFont val="Tahoma"/>
            <family val="2"/>
          </rPr>
          <t>Michael McGettigan:</t>
        </r>
        <r>
          <rPr>
            <sz val="8"/>
            <color indexed="81"/>
            <rFont val="Tahoma"/>
            <family val="2"/>
          </rPr>
          <t xml:space="preserve">
Reduced from 10% to 5% to reflect use of CS  emission factor from ETS
</t>
        </r>
      </text>
    </comment>
    <comment ref="F25" authorId="2">
      <text>
        <r>
          <rPr>
            <b/>
            <sz val="8"/>
            <color indexed="81"/>
            <rFont val="Tahoma"/>
            <family val="2"/>
          </rPr>
          <t>Bernard Hyde:</t>
        </r>
        <r>
          <rPr>
            <sz val="8"/>
            <color indexed="81"/>
            <rFont val="Tahoma"/>
            <family val="2"/>
          </rPr>
          <t xml:space="preserve">
Page 3.15 GPG Industrial Processes suggest uncertainty of 1-2% for emission factor where clinker dat is available
If clinker data is available, the uncertainty of the the emission factor is equal to the uncertainty of the CaO fraction and teh assumption that it was all derived from CaCO3. Since chemical analysis has an uncertainty of 1-2%</t>
        </r>
      </text>
    </comment>
    <comment ref="G25" authorId="2">
      <text>
        <r>
          <rPr>
            <b/>
            <sz val="8"/>
            <color indexed="81"/>
            <rFont val="Tahoma"/>
            <family val="2"/>
          </rPr>
          <t>Bernard Hyde:</t>
        </r>
        <r>
          <rPr>
            <sz val="8"/>
            <color indexed="81"/>
            <rFont val="Tahoma"/>
            <family val="2"/>
          </rPr>
          <t xml:space="preserve">
Page 3.15 GPG Industrial Processes suggest uncretainty of 1-2% for emission factor where clinker dat is available
</t>
        </r>
      </text>
    </comment>
    <comment ref="F32" authorId="0">
      <text>
        <r>
          <rPr>
            <b/>
            <sz val="8"/>
            <color indexed="81"/>
            <rFont val="Tahoma"/>
            <family val="2"/>
          </rPr>
          <t>EPA:</t>
        </r>
        <r>
          <rPr>
            <sz val="8"/>
            <color indexed="81"/>
            <rFont val="Tahoma"/>
            <family val="2"/>
          </rPr>
          <t xml:space="preserve">
Rough estimate from reading NMVOC CTC 2005 Report</t>
        </r>
      </text>
    </comment>
    <comment ref="B49" authorId="0">
      <text>
        <r>
          <rPr>
            <b/>
            <sz val="8"/>
            <color indexed="81"/>
            <rFont val="Tahoma"/>
            <family val="2"/>
          </rPr>
          <t>EPA:</t>
        </r>
        <r>
          <rPr>
            <sz val="8"/>
            <color indexed="81"/>
            <rFont val="Tahoma"/>
            <family val="2"/>
          </rPr>
          <t xml:space="preserve">
Pet Coke out by itself</t>
        </r>
      </text>
    </comment>
    <comment ref="B59" authorId="0">
      <text>
        <r>
          <rPr>
            <b/>
            <sz val="8"/>
            <color indexed="81"/>
            <rFont val="Tahoma"/>
            <family val="2"/>
          </rPr>
          <t>EPA:</t>
        </r>
        <r>
          <rPr>
            <sz val="8"/>
            <color indexed="81"/>
            <rFont val="Tahoma"/>
            <family val="2"/>
          </rPr>
          <t xml:space="preserve">
Pet Coke out by itself</t>
        </r>
      </text>
    </comment>
    <comment ref="F65" authorId="0">
      <text>
        <r>
          <rPr>
            <b/>
            <sz val="8"/>
            <color indexed="81"/>
            <rFont val="Tahoma"/>
            <family val="2"/>
          </rPr>
          <t>EPA:</t>
        </r>
        <r>
          <rPr>
            <sz val="8"/>
            <color indexed="81"/>
            <rFont val="Tahoma"/>
            <family val="2"/>
          </rPr>
          <t xml:space="preserve">
Good Population Stats</t>
        </r>
      </text>
    </comment>
    <comment ref="G65" authorId="0">
      <text>
        <r>
          <rPr>
            <b/>
            <sz val="8"/>
            <color indexed="81"/>
            <rFont val="Tahoma"/>
            <family val="2"/>
          </rPr>
          <t>EPA:</t>
        </r>
        <r>
          <rPr>
            <sz val="8"/>
            <color indexed="81"/>
            <rFont val="Tahoma"/>
            <family val="2"/>
          </rPr>
          <t xml:space="preserve">
p4.28 of IPPC Good Practise-Tier 2 Uncertainty  of Efs roughly 20%, our Tier 2 very good so 15% uncert</t>
        </r>
      </text>
    </comment>
    <comment ref="F66" authorId="0">
      <text>
        <r>
          <rPr>
            <b/>
            <sz val="8"/>
            <color indexed="81"/>
            <rFont val="Tahoma"/>
            <family val="2"/>
          </rPr>
          <t>EPA:</t>
        </r>
        <r>
          <rPr>
            <sz val="8"/>
            <color indexed="81"/>
            <rFont val="Tahoma"/>
            <family val="2"/>
          </rPr>
          <t xml:space="preserve">
Good Population Stats</t>
        </r>
      </text>
    </comment>
    <comment ref="G66" authorId="0">
      <text>
        <r>
          <rPr>
            <b/>
            <sz val="8"/>
            <color indexed="81"/>
            <rFont val="Tahoma"/>
            <family val="2"/>
          </rPr>
          <t>EPA:</t>
        </r>
        <r>
          <rPr>
            <sz val="8"/>
            <color indexed="81"/>
            <rFont val="Tahoma"/>
            <family val="2"/>
          </rPr>
          <t xml:space="preserve">
p4.28 of IPPC Good Practise-Tier 2 Uncertainty  of Efs roughly 20%, our Tier 2 very good so 15% uncert</t>
        </r>
      </text>
    </comment>
    <comment ref="F67" authorId="0">
      <text>
        <r>
          <rPr>
            <b/>
            <sz val="8"/>
            <color indexed="81"/>
            <rFont val="Tahoma"/>
            <family val="2"/>
          </rPr>
          <t>EPA:</t>
        </r>
        <r>
          <rPr>
            <sz val="8"/>
            <color indexed="81"/>
            <rFont val="Tahoma"/>
            <family val="2"/>
          </rPr>
          <t xml:space="preserve">
Good Population Stats</t>
        </r>
      </text>
    </comment>
    <comment ref="F68" authorId="0">
      <text>
        <r>
          <rPr>
            <b/>
            <sz val="8"/>
            <color indexed="81"/>
            <rFont val="Tahoma"/>
            <family val="2"/>
          </rPr>
          <t>EPA:</t>
        </r>
        <r>
          <rPr>
            <sz val="8"/>
            <color indexed="81"/>
            <rFont val="Tahoma"/>
            <family val="2"/>
          </rPr>
          <t xml:space="preserve">
Good Population Stats</t>
        </r>
      </text>
    </comment>
    <comment ref="G68" authorId="0">
      <text>
        <r>
          <rPr>
            <b/>
            <sz val="8"/>
            <color indexed="81"/>
            <rFont val="Tahoma"/>
            <family val="2"/>
          </rPr>
          <t>EPA:</t>
        </r>
        <r>
          <rPr>
            <sz val="8"/>
            <color indexed="81"/>
            <rFont val="Tahoma"/>
            <family val="2"/>
          </rPr>
          <t xml:space="preserve">
p4.28 of IPPC Good Practise-Tier 2 Uncertainty  of Efs roughly 20%, our Tier 2 very good so 15% uncert</t>
        </r>
      </text>
    </comment>
    <comment ref="F69" authorId="0">
      <text>
        <r>
          <rPr>
            <b/>
            <sz val="8"/>
            <color indexed="81"/>
            <rFont val="Tahoma"/>
            <family val="2"/>
          </rPr>
          <t>EPA:</t>
        </r>
        <r>
          <rPr>
            <sz val="8"/>
            <color indexed="81"/>
            <rFont val="Tahoma"/>
            <family val="2"/>
          </rPr>
          <t xml:space="preserve">
Good Population Stats</t>
        </r>
      </text>
    </comment>
    <comment ref="G69" authorId="0">
      <text>
        <r>
          <rPr>
            <b/>
            <sz val="8"/>
            <color indexed="81"/>
            <rFont val="Tahoma"/>
            <family val="2"/>
          </rPr>
          <t>EPA:</t>
        </r>
        <r>
          <rPr>
            <sz val="8"/>
            <color indexed="81"/>
            <rFont val="Tahoma"/>
            <family val="2"/>
          </rPr>
          <t xml:space="preserve">
p4.28 of IPPC Good Practise-Tier 2 Uncertainty  of Efs roughly 20%, our Tier 2 very good so 15% uncert</t>
        </r>
      </text>
    </comment>
    <comment ref="F70" authorId="0">
      <text>
        <r>
          <rPr>
            <b/>
            <sz val="8"/>
            <color indexed="81"/>
            <rFont val="Tahoma"/>
            <family val="2"/>
          </rPr>
          <t>EPA:</t>
        </r>
        <r>
          <rPr>
            <sz val="8"/>
            <color indexed="81"/>
            <rFont val="Tahoma"/>
            <family val="2"/>
          </rPr>
          <t xml:space="preserve">
Good Population Stats</t>
        </r>
      </text>
    </comment>
    <comment ref="F72" authorId="0">
      <text>
        <r>
          <rPr>
            <b/>
            <sz val="8"/>
            <color indexed="81"/>
            <rFont val="Tahoma"/>
            <family val="2"/>
          </rPr>
          <t>EPA:</t>
        </r>
        <r>
          <rPr>
            <sz val="8"/>
            <color indexed="81"/>
            <rFont val="Tahoma"/>
            <family val="2"/>
          </rPr>
          <t xml:space="preserve">
Good Population Stats</t>
        </r>
      </text>
    </comment>
    <comment ref="F73" authorId="0">
      <text>
        <r>
          <rPr>
            <b/>
            <sz val="8"/>
            <color indexed="81"/>
            <rFont val="Tahoma"/>
            <family val="2"/>
          </rPr>
          <t>EPA:</t>
        </r>
        <r>
          <rPr>
            <sz val="8"/>
            <color indexed="81"/>
            <rFont val="Tahoma"/>
            <family val="2"/>
          </rPr>
          <t xml:space="preserve">
Good Population Stats</t>
        </r>
      </text>
    </comment>
    <comment ref="B84" authorId="0">
      <text>
        <r>
          <rPr>
            <b/>
            <sz val="8"/>
            <color indexed="81"/>
            <rFont val="Tahoma"/>
            <family val="2"/>
          </rPr>
          <t>EPA:</t>
        </r>
        <r>
          <rPr>
            <sz val="8"/>
            <color indexed="81"/>
            <rFont val="Tahoma"/>
            <family val="2"/>
          </rPr>
          <t xml:space="preserve">
Pet Coke out by itself</t>
        </r>
      </text>
    </comment>
    <comment ref="B92" authorId="0">
      <text>
        <r>
          <rPr>
            <b/>
            <sz val="8"/>
            <color indexed="81"/>
            <rFont val="Tahoma"/>
            <family val="2"/>
          </rPr>
          <t>EPA:</t>
        </r>
        <r>
          <rPr>
            <sz val="8"/>
            <color indexed="81"/>
            <rFont val="Tahoma"/>
            <family val="2"/>
          </rPr>
          <t xml:space="preserve">
Pet Coke out by itself</t>
        </r>
      </text>
    </comment>
    <comment ref="B94" authorId="0">
      <text>
        <r>
          <rPr>
            <b/>
            <sz val="8"/>
            <color indexed="81"/>
            <rFont val="Tahoma"/>
            <family val="2"/>
          </rPr>
          <t>EPA:</t>
        </r>
        <r>
          <rPr>
            <sz val="8"/>
            <color indexed="81"/>
            <rFont val="Tahoma"/>
            <family val="2"/>
          </rPr>
          <t xml:space="preserve">
Pet Coke out by itself</t>
        </r>
      </text>
    </comment>
    <comment ref="F100" authorId="0">
      <text>
        <r>
          <rPr>
            <b/>
            <sz val="8"/>
            <color indexed="81"/>
            <rFont val="Tahoma"/>
            <family val="2"/>
          </rPr>
          <t>EPA:</t>
        </r>
        <r>
          <rPr>
            <sz val="8"/>
            <color indexed="81"/>
            <rFont val="Tahoma"/>
            <family val="2"/>
          </rPr>
          <t xml:space="preserve">
Good manure management proportioning 5% Uncert, Good animal numbers 1% Uncert and good N excretion rates 10% Uncertainty</t>
        </r>
      </text>
    </comment>
    <comment ref="G100" authorId="0">
      <text>
        <r>
          <rPr>
            <b/>
            <sz val="8"/>
            <color indexed="81"/>
            <rFont val="Tahoma"/>
            <family val="2"/>
          </rPr>
          <t>EPA:</t>
        </r>
        <r>
          <rPr>
            <sz val="8"/>
            <color indexed="81"/>
            <rFont val="Tahoma"/>
            <family val="2"/>
          </rPr>
          <t xml:space="preserve">
p4.43 IPCC GPG</t>
        </r>
      </text>
    </comment>
    <comment ref="F101" authorId="0">
      <text>
        <r>
          <rPr>
            <b/>
            <sz val="8"/>
            <color indexed="81"/>
            <rFont val="Tahoma"/>
            <family val="2"/>
          </rPr>
          <t>EPA:</t>
        </r>
        <r>
          <rPr>
            <sz val="8"/>
            <color indexed="81"/>
            <rFont val="Tahoma"/>
            <family val="2"/>
          </rPr>
          <t xml:space="preserve">
Good manure management proportioning 5% Uncert, Good animal numbers 1% Uncert and good N excretion rates 10% Uncertainty</t>
        </r>
      </text>
    </comment>
    <comment ref="G101" authorId="0">
      <text>
        <r>
          <rPr>
            <b/>
            <sz val="8"/>
            <color indexed="81"/>
            <rFont val="Tahoma"/>
            <family val="2"/>
          </rPr>
          <t>EPA:</t>
        </r>
        <r>
          <rPr>
            <sz val="8"/>
            <color indexed="81"/>
            <rFont val="Tahoma"/>
            <family val="2"/>
          </rPr>
          <t xml:space="preserve">
p4.43 IPCC GPG</t>
        </r>
      </text>
    </comment>
    <comment ref="F102" authorId="0">
      <text>
        <r>
          <rPr>
            <b/>
            <sz val="8"/>
            <color indexed="81"/>
            <rFont val="Tahoma"/>
            <family val="2"/>
          </rPr>
          <t>EPA:</t>
        </r>
        <r>
          <rPr>
            <sz val="8"/>
            <color indexed="81"/>
            <rFont val="Tahoma"/>
            <family val="2"/>
          </rPr>
          <t xml:space="preserve">
Good manure management proportioning 5% uncert, Good fertiliser stats and CSO stats 1% uncert and good N excretion rates 10% uncertainty</t>
        </r>
      </text>
    </comment>
    <comment ref="G102" authorId="0">
      <text>
        <r>
          <rPr>
            <b/>
            <sz val="8"/>
            <color indexed="81"/>
            <rFont val="Tahoma"/>
            <family val="2"/>
          </rPr>
          <t>EPA:</t>
        </r>
        <r>
          <rPr>
            <sz val="8"/>
            <color indexed="81"/>
            <rFont val="Tahoma"/>
            <family val="2"/>
          </rPr>
          <t xml:space="preserve">
p4.43 IPCC GPG
</t>
        </r>
      </text>
    </comment>
    <comment ref="F103" authorId="0">
      <text>
        <r>
          <rPr>
            <b/>
            <sz val="8"/>
            <color indexed="81"/>
            <rFont val="Tahoma"/>
            <family val="2"/>
          </rPr>
          <t>EPA:</t>
        </r>
        <r>
          <rPr>
            <sz val="8"/>
            <color indexed="81"/>
            <rFont val="Tahoma"/>
            <family val="2"/>
          </rPr>
          <t xml:space="preserve">
Good manure management proportioning 5% uncert, Good animal numbers 1% uncert and good N excretion rates 10% uncertainty</t>
        </r>
      </text>
    </comment>
    <comment ref="G103" authorId="0">
      <text>
        <r>
          <rPr>
            <b/>
            <sz val="8"/>
            <color indexed="81"/>
            <rFont val="Tahoma"/>
            <family val="2"/>
          </rPr>
          <t>EPA:</t>
        </r>
        <r>
          <rPr>
            <sz val="8"/>
            <color indexed="81"/>
            <rFont val="Tahoma"/>
            <family val="2"/>
          </rPr>
          <t xml:space="preserve">
p4.43 IPCC GPG</t>
        </r>
      </text>
    </comment>
    <comment ref="F104" authorId="0">
      <text>
        <r>
          <rPr>
            <b/>
            <sz val="8"/>
            <color indexed="81"/>
            <rFont val="Tahoma"/>
            <family val="2"/>
          </rPr>
          <t>EPA:</t>
        </r>
        <r>
          <rPr>
            <sz val="8"/>
            <color indexed="81"/>
            <rFont val="Tahoma"/>
            <family val="2"/>
          </rPr>
          <t xml:space="preserve">
Good manure management proportioning 5% uncert, good fertiliser stats and CSO stats 1% uncert and good N excretion rates 10% uncertainty</t>
        </r>
      </text>
    </comment>
    <comment ref="G104" authorId="0">
      <text>
        <r>
          <rPr>
            <b/>
            <sz val="8"/>
            <color indexed="81"/>
            <rFont val="Tahoma"/>
            <family val="2"/>
          </rPr>
          <t>EPA:</t>
        </r>
        <r>
          <rPr>
            <sz val="8"/>
            <color indexed="81"/>
            <rFont val="Tahoma"/>
            <family val="2"/>
          </rPr>
          <t xml:space="preserve">
p4.75 IPCC GPG</t>
        </r>
      </text>
    </comment>
    <comment ref="H114" authorId="0">
      <text>
        <r>
          <rPr>
            <b/>
            <sz val="8"/>
            <color indexed="81"/>
            <rFont val="Tahoma"/>
            <family val="2"/>
          </rPr>
          <t>EPA:</t>
        </r>
        <r>
          <rPr>
            <sz val="8"/>
            <color indexed="81"/>
            <rFont val="Tahoma"/>
            <family val="2"/>
          </rPr>
          <t xml:space="preserve">
Taken from F Gas 2005 report</t>
        </r>
      </text>
    </comment>
    <comment ref="H115" authorId="0">
      <text>
        <r>
          <rPr>
            <b/>
            <sz val="8"/>
            <color indexed="81"/>
            <rFont val="Tahoma"/>
            <family val="2"/>
          </rPr>
          <t>EPA:</t>
        </r>
        <r>
          <rPr>
            <sz val="8"/>
            <color indexed="81"/>
            <rFont val="Tahoma"/>
            <family val="2"/>
          </rPr>
          <t xml:space="preserve">
Taken from F Gas 2005 report</t>
        </r>
      </text>
    </comment>
    <comment ref="H116" authorId="0">
      <text>
        <r>
          <rPr>
            <b/>
            <sz val="8"/>
            <color indexed="81"/>
            <rFont val="Tahoma"/>
            <family val="2"/>
          </rPr>
          <t>EPA:</t>
        </r>
        <r>
          <rPr>
            <sz val="8"/>
            <color indexed="81"/>
            <rFont val="Tahoma"/>
            <family val="2"/>
          </rPr>
          <t xml:space="preserve">
Taken from F Gas 2005 report</t>
        </r>
      </text>
    </comment>
  </commentList>
</comments>
</file>

<file path=xl/comments3.xml><?xml version="1.0" encoding="utf-8"?>
<comments xmlns="http://schemas.openxmlformats.org/spreadsheetml/2006/main">
  <authors>
    <author>Romano</author>
  </authors>
  <commentList>
    <comment ref="F8" authorId="0">
      <text>
        <r>
          <rPr>
            <b/>
            <sz val="8"/>
            <color indexed="81"/>
            <rFont val="Tahoma"/>
            <family val="2"/>
          </rPr>
          <t>Romano:</t>
        </r>
        <r>
          <rPr>
            <sz val="8"/>
            <color indexed="81"/>
            <rFont val="Tahoma"/>
            <family val="2"/>
          </rPr>
          <t xml:space="preserve">
IPCC GPG</t>
        </r>
      </text>
    </comment>
    <comment ref="F9" authorId="0">
      <text>
        <r>
          <rPr>
            <b/>
            <sz val="8"/>
            <color indexed="81"/>
            <rFont val="Tahoma"/>
            <family val="2"/>
          </rPr>
          <t>Romano:</t>
        </r>
        <r>
          <rPr>
            <sz val="8"/>
            <color indexed="81"/>
            <rFont val="Tahoma"/>
            <family val="2"/>
          </rPr>
          <t xml:space="preserve">
IPCC GPG</t>
        </r>
      </text>
    </comment>
    <comment ref="F12" authorId="0">
      <text>
        <r>
          <rPr>
            <b/>
            <sz val="8"/>
            <color indexed="81"/>
            <rFont val="Tahoma"/>
            <family val="2"/>
          </rPr>
          <t>Romano:</t>
        </r>
        <r>
          <rPr>
            <sz val="8"/>
            <color indexed="81"/>
            <rFont val="Tahoma"/>
            <family val="2"/>
          </rPr>
          <t xml:space="preserve">
IPCC GPG</t>
        </r>
      </text>
    </comment>
    <comment ref="F23" authorId="0">
      <text>
        <r>
          <rPr>
            <b/>
            <sz val="8"/>
            <color indexed="81"/>
            <rFont val="Tahoma"/>
            <family val="2"/>
          </rPr>
          <t>Romano:</t>
        </r>
        <r>
          <rPr>
            <sz val="8"/>
            <color indexed="81"/>
            <rFont val="Tahoma"/>
            <family val="2"/>
          </rPr>
          <t xml:space="preserve">
IPCC GPG</t>
        </r>
      </text>
    </comment>
    <comment ref="F24" authorId="0">
      <text>
        <r>
          <rPr>
            <b/>
            <sz val="8"/>
            <color indexed="81"/>
            <rFont val="Tahoma"/>
            <family val="2"/>
          </rPr>
          <t>Romano:</t>
        </r>
        <r>
          <rPr>
            <sz val="8"/>
            <color indexed="81"/>
            <rFont val="Tahoma"/>
            <family val="2"/>
          </rPr>
          <t xml:space="preserve">
IPCC GPG</t>
        </r>
      </text>
    </comment>
    <comment ref="F25" authorId="0">
      <text>
        <r>
          <rPr>
            <b/>
            <sz val="8"/>
            <color indexed="81"/>
            <rFont val="Tahoma"/>
            <family val="2"/>
          </rPr>
          <t>Romano:</t>
        </r>
        <r>
          <rPr>
            <sz val="8"/>
            <color indexed="81"/>
            <rFont val="Tahoma"/>
            <family val="2"/>
          </rPr>
          <t xml:space="preserve">
IPCC GPG</t>
        </r>
      </text>
    </comment>
    <comment ref="F26" authorId="0">
      <text>
        <r>
          <rPr>
            <b/>
            <sz val="8"/>
            <color indexed="81"/>
            <rFont val="Tahoma"/>
            <family val="2"/>
          </rPr>
          <t>Romano:</t>
        </r>
        <r>
          <rPr>
            <sz val="8"/>
            <color indexed="81"/>
            <rFont val="Tahoma"/>
            <family val="2"/>
          </rPr>
          <t xml:space="preserve">
IPCC GPG</t>
        </r>
      </text>
    </comment>
    <comment ref="F32" authorId="0">
      <text>
        <r>
          <rPr>
            <b/>
            <sz val="8"/>
            <color indexed="81"/>
            <rFont val="Tahoma"/>
            <family val="2"/>
          </rPr>
          <t>Romano:</t>
        </r>
        <r>
          <rPr>
            <sz val="8"/>
            <color indexed="81"/>
            <rFont val="Tahoma"/>
            <family val="2"/>
          </rPr>
          <t xml:space="preserve">
IPCC GPG</t>
        </r>
      </text>
    </comment>
    <comment ref="F33" authorId="0">
      <text>
        <r>
          <rPr>
            <b/>
            <sz val="8"/>
            <color indexed="81"/>
            <rFont val="Tahoma"/>
            <family val="2"/>
          </rPr>
          <t>Romano:</t>
        </r>
        <r>
          <rPr>
            <sz val="8"/>
            <color indexed="81"/>
            <rFont val="Tahoma"/>
            <family val="2"/>
          </rPr>
          <t xml:space="preserve">
IPCC GPG</t>
        </r>
      </text>
    </comment>
    <comment ref="F37" authorId="0">
      <text>
        <r>
          <rPr>
            <b/>
            <sz val="8"/>
            <color indexed="81"/>
            <rFont val="Tahoma"/>
            <family val="2"/>
          </rPr>
          <t>Romano:</t>
        </r>
        <r>
          <rPr>
            <sz val="8"/>
            <color indexed="81"/>
            <rFont val="Tahoma"/>
            <family val="2"/>
          </rPr>
          <t xml:space="preserve">
IPCC GPG</t>
        </r>
      </text>
    </comment>
    <comment ref="F38" authorId="0">
      <text>
        <r>
          <rPr>
            <b/>
            <sz val="8"/>
            <color indexed="81"/>
            <rFont val="Tahoma"/>
            <family val="2"/>
          </rPr>
          <t>Romano:</t>
        </r>
        <r>
          <rPr>
            <sz val="8"/>
            <color indexed="81"/>
            <rFont val="Tahoma"/>
            <family val="2"/>
          </rPr>
          <t xml:space="preserve">
IPCC GPG</t>
        </r>
      </text>
    </comment>
    <comment ref="F43" authorId="0">
      <text>
        <r>
          <rPr>
            <b/>
            <sz val="8"/>
            <color indexed="81"/>
            <rFont val="Tahoma"/>
            <family val="2"/>
          </rPr>
          <t>Romano:</t>
        </r>
        <r>
          <rPr>
            <sz val="8"/>
            <color indexed="81"/>
            <rFont val="Tahoma"/>
            <family val="2"/>
          </rPr>
          <t xml:space="preserve">
IPCC GPG</t>
        </r>
      </text>
    </comment>
    <comment ref="F45" authorId="0">
      <text>
        <r>
          <rPr>
            <b/>
            <sz val="8"/>
            <color indexed="81"/>
            <rFont val="Tahoma"/>
            <family val="2"/>
          </rPr>
          <t>Romano:</t>
        </r>
        <r>
          <rPr>
            <sz val="8"/>
            <color indexed="81"/>
            <rFont val="Tahoma"/>
            <family val="2"/>
          </rPr>
          <t xml:space="preserve">
IPCC GPG range (50-100)</t>
        </r>
      </text>
    </comment>
    <comment ref="F46" authorId="0">
      <text>
        <r>
          <rPr>
            <b/>
            <sz val="8"/>
            <color indexed="81"/>
            <rFont val="Tahoma"/>
            <family val="2"/>
          </rPr>
          <t>Romano:</t>
        </r>
        <r>
          <rPr>
            <sz val="8"/>
            <color indexed="81"/>
            <rFont val="Tahoma"/>
            <family val="2"/>
          </rPr>
          <t xml:space="preserve">
IPCC GPG</t>
        </r>
      </text>
    </comment>
    <comment ref="F47" authorId="0">
      <text>
        <r>
          <rPr>
            <b/>
            <sz val="8"/>
            <color indexed="81"/>
            <rFont val="Tahoma"/>
            <family val="2"/>
          </rPr>
          <t>Romano:</t>
        </r>
        <r>
          <rPr>
            <sz val="8"/>
            <color indexed="81"/>
            <rFont val="Tahoma"/>
            <family val="2"/>
          </rPr>
          <t xml:space="preserve">
IPCC GPG</t>
        </r>
      </text>
    </comment>
    <comment ref="F48" authorId="0">
      <text>
        <r>
          <rPr>
            <b/>
            <sz val="8"/>
            <color indexed="81"/>
            <rFont val="Tahoma"/>
            <family val="2"/>
          </rPr>
          <t>Romano:</t>
        </r>
        <r>
          <rPr>
            <sz val="8"/>
            <color indexed="81"/>
            <rFont val="Tahoma"/>
            <family val="2"/>
          </rPr>
          <t xml:space="preserve">
IPCC GPG ++ (25%)
</t>
        </r>
      </text>
    </comment>
    <comment ref="F49" authorId="0">
      <text>
        <r>
          <rPr>
            <b/>
            <sz val="8"/>
            <color indexed="81"/>
            <rFont val="Tahoma"/>
            <family val="2"/>
          </rPr>
          <t>Romano:</t>
        </r>
        <r>
          <rPr>
            <sz val="8"/>
            <color indexed="81"/>
            <rFont val="Tahoma"/>
            <family val="2"/>
          </rPr>
          <t xml:space="preserve">
IPCC GPG ++ (25%)
</t>
        </r>
      </text>
    </comment>
    <comment ref="F50" authorId="0">
      <text>
        <r>
          <rPr>
            <b/>
            <sz val="8"/>
            <color indexed="81"/>
            <rFont val="Tahoma"/>
            <family val="2"/>
          </rPr>
          <t>Romano:</t>
        </r>
        <r>
          <rPr>
            <sz val="8"/>
            <color indexed="81"/>
            <rFont val="Tahoma"/>
            <family val="2"/>
          </rPr>
          <t xml:space="preserve">
IPCC GP
</t>
        </r>
      </text>
    </comment>
    <comment ref="E52" authorId="0">
      <text>
        <r>
          <rPr>
            <b/>
            <sz val="8"/>
            <color indexed="81"/>
            <rFont val="Tahoma"/>
            <family val="2"/>
          </rPr>
          <t>Romano:</t>
        </r>
        <r>
          <rPr>
            <sz val="8"/>
            <color indexed="81"/>
            <rFont val="Tahoma"/>
            <family val="2"/>
          </rPr>
          <t xml:space="preserve">
IPCC GPG</t>
        </r>
      </text>
    </comment>
    <comment ref="F52" authorId="0">
      <text>
        <r>
          <rPr>
            <b/>
            <sz val="8"/>
            <color indexed="81"/>
            <rFont val="Tahoma"/>
            <family val="2"/>
          </rPr>
          <t>Romano:</t>
        </r>
        <r>
          <rPr>
            <sz val="8"/>
            <color indexed="81"/>
            <rFont val="Tahoma"/>
            <family val="2"/>
          </rPr>
          <t xml:space="preserve">
IPCC GPG 
Exp judg</t>
        </r>
      </text>
    </comment>
    <comment ref="F53" authorId="0">
      <text>
        <r>
          <rPr>
            <b/>
            <sz val="8"/>
            <color indexed="81"/>
            <rFont val="Tahoma"/>
            <family val="2"/>
          </rPr>
          <t>Romano:</t>
        </r>
        <r>
          <rPr>
            <sz val="8"/>
            <color indexed="81"/>
            <rFont val="Tahoma"/>
            <family val="2"/>
          </rPr>
          <t xml:space="preserve">
IPCC GPG</t>
        </r>
      </text>
    </comment>
    <comment ref="E54" authorId="0">
      <text>
        <r>
          <rPr>
            <b/>
            <sz val="8"/>
            <color indexed="81"/>
            <rFont val="Tahoma"/>
            <family val="2"/>
          </rPr>
          <t>Romano:</t>
        </r>
        <r>
          <rPr>
            <sz val="8"/>
            <color indexed="81"/>
            <rFont val="Tahoma"/>
            <family val="2"/>
          </rPr>
          <t xml:space="preserve">
IPCC GPG</t>
        </r>
      </text>
    </comment>
    <comment ref="F54" authorId="0">
      <text>
        <r>
          <rPr>
            <b/>
            <sz val="8"/>
            <color indexed="81"/>
            <rFont val="Tahoma"/>
            <family val="2"/>
          </rPr>
          <t>Romano:</t>
        </r>
        <r>
          <rPr>
            <sz val="8"/>
            <color indexed="81"/>
            <rFont val="Tahoma"/>
            <family val="2"/>
          </rPr>
          <t xml:space="preserve">
IPCC GPG</t>
        </r>
      </text>
    </comment>
  </commentList>
</comments>
</file>

<file path=xl/comments4.xml><?xml version="1.0" encoding="utf-8"?>
<comments xmlns="http://schemas.openxmlformats.org/spreadsheetml/2006/main">
  <authors>
    <author>Eric DE BRABANTER</author>
  </authors>
  <commentList>
    <comment ref="E7" authorId="0">
      <text>
        <r>
          <rPr>
            <b/>
            <sz val="8"/>
            <color indexed="81"/>
            <rFont val="Tahoma"/>
            <family val="2"/>
          </rPr>
          <t>Eric DE BRABANTER:</t>
        </r>
        <r>
          <rPr>
            <sz val="8"/>
            <color indexed="81"/>
            <rFont val="Tahoma"/>
            <family val="2"/>
          </rPr>
          <t xml:space="preserve">
Updated with Wilfried Winiwarter &amp; Traute Köther study (June 2008), unless indicated.</t>
        </r>
      </text>
    </comment>
    <comment ref="F7" authorId="0">
      <text>
        <r>
          <rPr>
            <b/>
            <sz val="8"/>
            <color indexed="81"/>
            <rFont val="Tahoma"/>
            <family val="2"/>
          </rPr>
          <t>Eric DE BRABANTER:</t>
        </r>
        <r>
          <rPr>
            <sz val="8"/>
            <color indexed="81"/>
            <rFont val="Tahoma"/>
            <family val="2"/>
          </rPr>
          <t xml:space="preserve">
Updated with Wilfried Winiwarter &amp; Traute Köther study (June 2008) unless indicated.</t>
        </r>
      </text>
    </comment>
  </commentList>
</comments>
</file>

<file path=xl/sharedStrings.xml><?xml version="1.0" encoding="utf-8"?>
<sst xmlns="http://schemas.openxmlformats.org/spreadsheetml/2006/main" count="4743" uniqueCount="1497">
  <si>
    <t>6.A.1.  Solid Waste Disposal on Land - Managed Waste Disposal</t>
  </si>
  <si>
    <t>6.B.2. Wastewater Handling - Domestic and Commercial Wastew.</t>
  </si>
  <si>
    <t>6.D. Composting</t>
  </si>
  <si>
    <t>1.A.1.b. Petroleum Refining - Gaseous Fuels</t>
  </si>
  <si>
    <t>1.A.1.c. Manuf.of Solid Fuels and Other Energ.Ind. - Gaseous Fuels</t>
  </si>
  <si>
    <t>1.A.2.c. Chemicals - Other Fuels</t>
  </si>
  <si>
    <t>1.A.2.f. Other manufact. Industr. and Constr. - Other Fuels</t>
  </si>
  <si>
    <t>1.A.4.a. Commercial / Institutional - Other Fuels</t>
  </si>
  <si>
    <t>2 B 1: Ammonia Production</t>
  </si>
  <si>
    <t>2 B 2: Nitric Acid Production</t>
  </si>
  <si>
    <t>2 C 1: Iron and Steel Production</t>
  </si>
  <si>
    <t>2 C 3: Aluminium production</t>
  </si>
  <si>
    <t>Incertitude d'évolution lié aux F.E. (%)</t>
  </si>
  <si>
    <t>Incertitude d'évolution lié aux activités (%)</t>
  </si>
  <si>
    <t>CO2e</t>
  </si>
  <si>
    <t>NEU</t>
  </si>
  <si>
    <t xml:space="preserve">Other emission sources </t>
  </si>
  <si>
    <t>1A 1,2,4</t>
  </si>
  <si>
    <t xml:space="preserve">1A3 </t>
  </si>
  <si>
    <t>Road transport</t>
  </si>
  <si>
    <t>Navigation</t>
  </si>
  <si>
    <t>Civil Aviation</t>
  </si>
  <si>
    <t>Iron and Steel Production</t>
  </si>
  <si>
    <t>Oil and Natural gas</t>
  </si>
  <si>
    <t>Rice cultivation</t>
  </si>
  <si>
    <t>Field burning of agr. residues</t>
  </si>
  <si>
    <t xml:space="preserve">Nitric Acid </t>
  </si>
  <si>
    <t>Agricultural soils - direct emissions</t>
  </si>
  <si>
    <t>Agricultural soils - indirect emissions</t>
  </si>
  <si>
    <t>2E</t>
  </si>
  <si>
    <t>HFC-23  Emissions from HCFC-22 Manufacture</t>
  </si>
  <si>
    <t>Substitutes for ODS</t>
  </si>
  <si>
    <t>PFC from Aluminium</t>
  </si>
  <si>
    <t>Energy-Gas</t>
  </si>
  <si>
    <t>Industry-Coal</t>
  </si>
  <si>
    <t>Industry-Pet Coke</t>
  </si>
  <si>
    <t>Industry-Gas</t>
  </si>
  <si>
    <t>Transport-Oil</t>
  </si>
  <si>
    <t>Transport-Gas</t>
  </si>
  <si>
    <t>Fugitive Emissions</t>
  </si>
  <si>
    <t>Nitric Acid</t>
  </si>
  <si>
    <t>Halocarbons &amp; SF6</t>
  </si>
  <si>
    <t>Mobile combustion: road vehicles</t>
  </si>
  <si>
    <t>Mobile combustion: water-borne navigation</t>
  </si>
  <si>
    <t>Mobile combustion: aircraft</t>
  </si>
  <si>
    <t>Other industrial: CO2</t>
  </si>
  <si>
    <t>Emissions from stationary combustion: non-CO2</t>
  </si>
  <si>
    <t>Fugitive emissions from oil and gas operations: gas distribution</t>
  </si>
  <si>
    <t>5.A.1. Forest Land remaining Forest Land</t>
  </si>
  <si>
    <t>Gg CO2
equivalent</t>
  </si>
  <si>
    <t>3: SOLVENT AND OTHER PRODUCT USE</t>
  </si>
  <si>
    <t>Other chemical product manufacture</t>
  </si>
  <si>
    <t>Iron and steel production (carbon inputs)</t>
  </si>
  <si>
    <t>CO2 from aluminium production</t>
  </si>
  <si>
    <t>PFC  from aluminium production</t>
  </si>
  <si>
    <t>Other industrial: N2O</t>
  </si>
  <si>
    <t>Indirect CO2 from solvents/product use</t>
  </si>
  <si>
    <t>4A1</t>
  </si>
  <si>
    <t>4B1</t>
  </si>
  <si>
    <t>4B8</t>
  </si>
  <si>
    <t>4B9</t>
  </si>
  <si>
    <t>Animal production on agricultural soils</t>
  </si>
  <si>
    <t>OTHER CH4</t>
  </si>
  <si>
    <t>OTHER N2O</t>
  </si>
  <si>
    <t>1A2a</t>
  </si>
  <si>
    <t>Table 6.1 - TIER 1 UNCERTAINTY CALCULATION AND REPORTING</t>
  </si>
  <si>
    <t>Table 6.1</t>
  </si>
  <si>
    <t>TIER 1 UNCERTAINTY CALCULATION AND REPORTING</t>
  </si>
  <si>
    <t>H</t>
  </si>
  <si>
    <t>I</t>
  </si>
  <si>
    <t>J</t>
  </si>
  <si>
    <t>K</t>
  </si>
  <si>
    <t>L</t>
  </si>
  <si>
    <t>N</t>
  </si>
  <si>
    <t>O</t>
  </si>
  <si>
    <t>K1</t>
  </si>
  <si>
    <t>L1</t>
  </si>
  <si>
    <t>IPCC Source category</t>
  </si>
  <si>
    <t xml:space="preserve">Base year emissions 1990        </t>
  </si>
  <si>
    <t>Activity data uncertainty</t>
  </si>
  <si>
    <t>Emission factor uncertainty</t>
  </si>
  <si>
    <t>Combined uncertainty</t>
  </si>
  <si>
    <t>Combined uncertainty as % of total national emissions in year t</t>
  </si>
  <si>
    <t>Type A sensitivity</t>
  </si>
  <si>
    <t>Type B sensitivity</t>
  </si>
  <si>
    <t>Uncertainty in trend in national emissions introduced by emission factor uncertainty</t>
  </si>
  <si>
    <t>Uncertainty in trend in national emissions introduced by activity data uncertainty</t>
  </si>
  <si>
    <t>Uncertainty introduced into the trend in total national emissions</t>
  </si>
  <si>
    <t>Input data</t>
  </si>
  <si>
    <t>Note B</t>
  </si>
  <si>
    <t>Note C</t>
  </si>
  <si>
    <t>Note D</t>
  </si>
  <si>
    <t>Limestone and Dolomite Use</t>
  </si>
  <si>
    <t>Other</t>
  </si>
  <si>
    <t>Ammonia production</t>
  </si>
  <si>
    <t>LULUCF</t>
  </si>
  <si>
    <t>Type A</t>
  </si>
  <si>
    <t>Type B</t>
  </si>
  <si>
    <t>Uncertainty in</t>
  </si>
  <si>
    <t>Uncertainty</t>
  </si>
  <si>
    <t>sensitivity</t>
  </si>
  <si>
    <t xml:space="preserve">trend in </t>
  </si>
  <si>
    <t xml:space="preserve">introduced </t>
  </si>
  <si>
    <t>range</t>
  </si>
  <si>
    <t>national</t>
  </si>
  <si>
    <t>trend in</t>
  </si>
  <si>
    <t xml:space="preserve">as % of </t>
  </si>
  <si>
    <t>total emissions</t>
  </si>
  <si>
    <t xml:space="preserve">2.B.2. Chemical Industry - Nitric Acid Production </t>
  </si>
  <si>
    <t>2.B.5. Chemical Industry - Production of caprolactam</t>
  </si>
  <si>
    <t>3.D. Use of N2O for anaesthesia</t>
  </si>
  <si>
    <t>4.D.1. Agricultural Soils</t>
  </si>
  <si>
    <t>NE</t>
  </si>
  <si>
    <t>HFC</t>
  </si>
  <si>
    <t>4A</t>
  </si>
  <si>
    <t>4B</t>
  </si>
  <si>
    <t>4F</t>
  </si>
  <si>
    <t>Other transportation</t>
  </si>
  <si>
    <t>Waste incineration</t>
  </si>
  <si>
    <t>Incertitude d'évolution sur les émissions totales (%)</t>
  </si>
  <si>
    <t>3A</t>
  </si>
  <si>
    <t>Paint Application</t>
  </si>
  <si>
    <t>2D</t>
  </si>
  <si>
    <t>Other Production</t>
  </si>
  <si>
    <t>3D</t>
  </si>
  <si>
    <t xml:space="preserve">Solvent and Other Product Use / Other </t>
  </si>
  <si>
    <t>5</t>
  </si>
  <si>
    <t>Land-Use Change and Forestry</t>
  </si>
  <si>
    <t>PRG</t>
  </si>
  <si>
    <t>(**)</t>
  </si>
  <si>
    <t>Pour l'année</t>
  </si>
  <si>
    <t xml:space="preserve">   Sur l'évolution</t>
  </si>
  <si>
    <t>Stationary Combustion, Residual oil</t>
  </si>
  <si>
    <t>Stationary Combustion, Gas oil</t>
  </si>
  <si>
    <t>Stationary Combustion, Kerosene</t>
  </si>
  <si>
    <t>Stationary Combustion, Natural gas</t>
  </si>
  <si>
    <t>Stationary Combustion, LPG</t>
  </si>
  <si>
    <t>Stationary Combustion, Refinery gas</t>
  </si>
  <si>
    <t>1A4</t>
  </si>
  <si>
    <t>1A2</t>
  </si>
  <si>
    <t>1A1a</t>
  </si>
  <si>
    <t>Cement production</t>
  </si>
  <si>
    <t>Enteric fermentation</t>
  </si>
  <si>
    <t>1A1b</t>
  </si>
  <si>
    <t>Manure management</t>
  </si>
  <si>
    <t>2F</t>
  </si>
  <si>
    <t>HFC-152a</t>
  </si>
  <si>
    <t>HFC-143a</t>
  </si>
  <si>
    <t>2.F.3. Fire extinguishers</t>
  </si>
  <si>
    <t>HFC-227ea</t>
  </si>
  <si>
    <t>2.F.4. Aerosols/Metered Dose Inhalers</t>
  </si>
  <si>
    <t>Total CO2</t>
  </si>
  <si>
    <t>Total CH4</t>
  </si>
  <si>
    <t>Total N2O</t>
  </si>
  <si>
    <t>Base year emission</t>
  </si>
  <si>
    <t>Emission factor unceratinty</t>
  </si>
  <si>
    <t>Gg CO2 eq</t>
  </si>
  <si>
    <t>Stationary Combustion, BKB</t>
  </si>
  <si>
    <t>Stationary Combustion, Coke</t>
  </si>
  <si>
    <t>Transport, Road transport</t>
  </si>
  <si>
    <t>Transport, Military</t>
  </si>
  <si>
    <t>Transport, Railways</t>
  </si>
  <si>
    <t>Transport, Navigation (small boats)</t>
  </si>
  <si>
    <t>Transport, Navigation (large vessels)</t>
  </si>
  <si>
    <t>1.A.2.e. Food Processing, Beverages and Tobacco - Solid Fuels</t>
  </si>
  <si>
    <t>1.A.2.f. Other manufact. Industr. and Constr. - Gaseous Fuels</t>
  </si>
  <si>
    <t>1.A.2.f. Other manufact. Industr. and Constr. - Solid Fuels</t>
  </si>
  <si>
    <t>1.A.3.a. Civil  Aviation - Aviation Gasoline</t>
  </si>
  <si>
    <t>1.A.3.b. Road Transportation - Diesel Oil</t>
  </si>
  <si>
    <t>1.A.3.b. Road Transportation - Gasoline</t>
  </si>
  <si>
    <t>1.A.3.b. Road Transportation - LPG</t>
  </si>
  <si>
    <t>1.A.3.c. Railways - Liquid Fuels</t>
  </si>
  <si>
    <t>Fuel</t>
  </si>
  <si>
    <t>Base Year Emissions</t>
  </si>
  <si>
    <t>Current Year Emissions</t>
  </si>
  <si>
    <t>AD Uncertainty</t>
  </si>
  <si>
    <t>EF Uncertainty</t>
  </si>
  <si>
    <t>Type B sensisitivity</t>
  </si>
  <si>
    <t>1A3ai</t>
  </si>
  <si>
    <t>1A3aii</t>
  </si>
  <si>
    <t>Railways</t>
  </si>
  <si>
    <t>1A3di</t>
  </si>
  <si>
    <t>1A3dii</t>
  </si>
  <si>
    <t>Commercial / Institutional</t>
  </si>
  <si>
    <t>Residential</t>
  </si>
  <si>
    <t>HFC-125</t>
  </si>
  <si>
    <t>HFC-134a</t>
  </si>
  <si>
    <t>2C2</t>
  </si>
  <si>
    <t>Solid Fuels</t>
  </si>
  <si>
    <t>Iron and Steel</t>
  </si>
  <si>
    <t>1A2c</t>
  </si>
  <si>
    <t>Chemicals</t>
  </si>
  <si>
    <t>Pulp, Paper and Print</t>
  </si>
  <si>
    <t>1A2e</t>
  </si>
  <si>
    <t>Food Processing, Beverages and Tobacco</t>
  </si>
  <si>
    <t>1A2f</t>
  </si>
  <si>
    <t>S</t>
  </si>
  <si>
    <t>Petroleum refining</t>
  </si>
  <si>
    <t>Road Transportation</t>
  </si>
  <si>
    <t>2 A 1</t>
  </si>
  <si>
    <t>2 A 2</t>
  </si>
  <si>
    <t>2 B 1</t>
  </si>
  <si>
    <t>2 B 2</t>
  </si>
  <si>
    <t>2 C 1</t>
  </si>
  <si>
    <t>2 C 3</t>
  </si>
  <si>
    <t>2 C 4</t>
  </si>
  <si>
    <t>Solvent and Other Product Use</t>
  </si>
  <si>
    <t>Gaseous Fuels</t>
  </si>
  <si>
    <t>Aviation Gasoline</t>
  </si>
  <si>
    <t>incertitudes_tier1.xls</t>
  </si>
  <si>
    <t>Classification Sources / combustibles                    CRF</t>
  </si>
  <si>
    <t>Gaz à effet de serre direct</t>
  </si>
  <si>
    <t xml:space="preserve">contribu-tion hors UTCF (%) </t>
  </si>
  <si>
    <t>cumul   hors UTCF (%)</t>
  </si>
  <si>
    <t>Incertitude sur activité (%)</t>
  </si>
  <si>
    <t>Incertitude sur facteur d'émissions (%)</t>
  </si>
  <si>
    <t>Incertitude combinée (%)</t>
  </si>
  <si>
    <t>Incertitude combinée en % des émissions totales</t>
  </si>
  <si>
    <t>5A1</t>
  </si>
  <si>
    <t>5A1. Forest Land remaining Forest Land</t>
  </si>
  <si>
    <t>5A2</t>
  </si>
  <si>
    <t>5A2. Land converted to Forest Land</t>
  </si>
  <si>
    <t>5B2</t>
  </si>
  <si>
    <t>5B2. Land converted to Cropland</t>
  </si>
  <si>
    <t>5C1</t>
  </si>
  <si>
    <t>5C1. Grassland remaining Grassland</t>
  </si>
  <si>
    <t>5C2. Land converted to Grassland</t>
  </si>
  <si>
    <t>5E2. Land converted to Settlements</t>
  </si>
  <si>
    <t>5F2</t>
  </si>
  <si>
    <t>5F2. Land converted to Other Land</t>
  </si>
  <si>
    <t>6A3</t>
  </si>
  <si>
    <t>Forest Land remaining Forest Land</t>
  </si>
  <si>
    <t>2B1</t>
  </si>
  <si>
    <t>2.F.1. Refrigeration and Air Conditioning Equipment</t>
  </si>
  <si>
    <t>HFC-32</t>
  </si>
  <si>
    <t>5B1</t>
  </si>
  <si>
    <t>5D2</t>
  </si>
  <si>
    <t>5G. Other (liming of soils)</t>
  </si>
  <si>
    <t>Uncertainty estimate</t>
  </si>
  <si>
    <t>introduced by</t>
  </si>
  <si>
    <t xml:space="preserve">by source </t>
  </si>
  <si>
    <t>total in</t>
  </si>
  <si>
    <t>emission factor</t>
  </si>
  <si>
    <t>activity data</t>
  </si>
  <si>
    <t xml:space="preserve">category </t>
  </si>
  <si>
    <t>year t</t>
  </si>
  <si>
    <t>Lubricant</t>
  </si>
  <si>
    <t>Peat</t>
  </si>
  <si>
    <t>5A</t>
  </si>
  <si>
    <t>5A LUCF</t>
  </si>
  <si>
    <t>5B</t>
  </si>
  <si>
    <t>5B LUCF</t>
  </si>
  <si>
    <t>5C</t>
  </si>
  <si>
    <t>5C LUCF</t>
  </si>
  <si>
    <t>5E</t>
  </si>
  <si>
    <t>5E LUCF</t>
  </si>
  <si>
    <t>5G</t>
  </si>
  <si>
    <t>5G LUCF</t>
  </si>
  <si>
    <t>CO2 Total</t>
  </si>
  <si>
    <t>5C2</t>
  </si>
  <si>
    <t>5C2 LUCF</t>
  </si>
  <si>
    <t>5E2</t>
  </si>
  <si>
    <t>5E2 LUCF</t>
  </si>
  <si>
    <t>CH4 total</t>
  </si>
  <si>
    <t>N2O Total</t>
  </si>
  <si>
    <t>Halocarbon &amp; SF6 Total</t>
  </si>
  <si>
    <t>TOTALS</t>
  </si>
  <si>
    <t>Total Uncertainties%</t>
  </si>
  <si>
    <t>Other Mineral Products</t>
  </si>
  <si>
    <t>5D</t>
  </si>
  <si>
    <t>IPCC Source Category</t>
  </si>
  <si>
    <t>Activity Data (AD) Uncertainty</t>
  </si>
  <si>
    <t>Emission Factor (EF) Uncertainty</t>
  </si>
  <si>
    <t>Combined Uncertainty</t>
  </si>
  <si>
    <t>Combined Emissions Uncertainty Squared</t>
  </si>
  <si>
    <t>Type A Sensitivity</t>
  </si>
  <si>
    <t>Type B Sensitivity</t>
  </si>
  <si>
    <t>Uncertainty in Trend in Total Emissions due to AD</t>
  </si>
  <si>
    <t>Uncertainty in Trend in Total Emissions due to EF</t>
  </si>
  <si>
    <t>Combined Uncertainty in Trend in Total Emissions</t>
  </si>
  <si>
    <t>(%)</t>
  </si>
  <si>
    <t>Agriculture</t>
  </si>
  <si>
    <t>Waste</t>
  </si>
  <si>
    <t>Source Category</t>
  </si>
  <si>
    <t>Gas</t>
  </si>
  <si>
    <t xml:space="preserve">Year Y </t>
  </si>
  <si>
    <t>Activity</t>
  </si>
  <si>
    <t xml:space="preserve">Emission </t>
  </si>
  <si>
    <t>Combined</t>
  </si>
  <si>
    <t>emissions</t>
  </si>
  <si>
    <t>data</t>
  </si>
  <si>
    <t>factor</t>
  </si>
  <si>
    <t>uncertainty</t>
  </si>
  <si>
    <t xml:space="preserve">uncertainty </t>
  </si>
  <si>
    <t>CO2</t>
  </si>
  <si>
    <t>1B</t>
  </si>
  <si>
    <t>2A1</t>
  </si>
  <si>
    <t>2A2</t>
  </si>
  <si>
    <t>2A3</t>
  </si>
  <si>
    <t>2C1</t>
  </si>
  <si>
    <t>2B2</t>
  </si>
  <si>
    <t>2C3</t>
  </si>
  <si>
    <t>PFC</t>
  </si>
  <si>
    <t>SF6</t>
  </si>
  <si>
    <t>Oil and Natural Gas</t>
  </si>
  <si>
    <t>Metal Production</t>
  </si>
  <si>
    <t>Energy Industries / gas</t>
  </si>
  <si>
    <t>Other industrial: CH4</t>
  </si>
  <si>
    <t>CH4 emissions from enteric fermentation in domestic livestock: swine</t>
  </si>
  <si>
    <t>Emissions from manure management : cattle</t>
  </si>
  <si>
    <t>Emissions from manure management : swine</t>
  </si>
  <si>
    <t>Emissions from manure management : poultry</t>
  </si>
  <si>
    <t xml:space="preserve">Emissions from manure management </t>
  </si>
  <si>
    <t>Direct N2O emissions from agricultural soils</t>
  </si>
  <si>
    <t>Wastewater handling</t>
  </si>
  <si>
    <t>Animal Production</t>
  </si>
  <si>
    <t>1.A.3.d. Navigation - Gas/Diesel Oil</t>
  </si>
  <si>
    <t>1.A.3.e. Other Transportation - Gaseous Fuels</t>
  </si>
  <si>
    <t>1.A.4.a. Commercial / Institutional - Gaseous Fuels</t>
  </si>
  <si>
    <t>1.A.4.a. Commercial / Institutional - Solid Fuels</t>
  </si>
  <si>
    <t>1.A.4.b. Residential - Biomass</t>
  </si>
  <si>
    <t>1.A.4.b. Residential - Gaseous Fuels</t>
  </si>
  <si>
    <t>1.A.4.b. Residential - Other Fuels</t>
  </si>
  <si>
    <t>1.A.4.b. Residential - Solid Fuels</t>
  </si>
  <si>
    <t>1.A.4.c. Agriculture / Forestry / Fisheries - Gaseous Fuels</t>
  </si>
  <si>
    <t>1.A.4.c. Agriculture / Forestry / Fisheries - Solid Fuels</t>
  </si>
  <si>
    <t>Emissions</t>
  </si>
  <si>
    <t>Combined Trend Uncertainty Squared</t>
  </si>
  <si>
    <t>Energy-Liquid</t>
  </si>
  <si>
    <t>Energy-Solid</t>
  </si>
  <si>
    <t>Comm-Liquid</t>
  </si>
  <si>
    <t xml:space="preserve">Comm-Coal </t>
  </si>
  <si>
    <t>Comm-Peat</t>
  </si>
  <si>
    <t>Comm-Gas</t>
  </si>
  <si>
    <t>Res-Liquid</t>
  </si>
  <si>
    <t xml:space="preserve">Res-Coal </t>
  </si>
  <si>
    <t>Res-Petcoke</t>
  </si>
  <si>
    <t>Res-Peat</t>
  </si>
  <si>
    <t>Res-Gas</t>
  </si>
  <si>
    <t>Total all gases</t>
  </si>
  <si>
    <t>Overall Uncertainty in Emissions</t>
  </si>
  <si>
    <t>Trend Uncertainty</t>
  </si>
  <si>
    <t>1.B.2.c Fugitive Emissions - Flaring - Combined</t>
  </si>
  <si>
    <t>2.B.1. Chemical Industry - Ammonia Production</t>
  </si>
  <si>
    <t>Nitric acid production</t>
  </si>
  <si>
    <t>Limestone and dolomite use</t>
  </si>
  <si>
    <t>***</t>
  </si>
  <si>
    <t>Liquid Fuels</t>
  </si>
  <si>
    <t>1A1</t>
  </si>
  <si>
    <t>Biomass</t>
  </si>
  <si>
    <t>1A3c</t>
  </si>
  <si>
    <t>1A5</t>
  </si>
  <si>
    <t>2B5</t>
  </si>
  <si>
    <t>Transport</t>
  </si>
  <si>
    <t>Commercial, resid., agriculture... / oil</t>
  </si>
  <si>
    <t>Commercial, resid., agriculture... / gas</t>
  </si>
  <si>
    <t>Manufacturing Industries / gas</t>
  </si>
  <si>
    <t>Energy Industries /  coal</t>
  </si>
  <si>
    <t>Manufacturing Industries / oil</t>
  </si>
  <si>
    <t>Manufacturing Industries / coal</t>
  </si>
  <si>
    <t>Energy Industries / oil</t>
  </si>
  <si>
    <t>2A</t>
  </si>
  <si>
    <t xml:space="preserve"> Mineral Products</t>
  </si>
  <si>
    <t>Consumption of Halocarbons and SF6</t>
  </si>
  <si>
    <t xml:space="preserve">Chemical Industry </t>
  </si>
  <si>
    <t>Gg CO2 equivalent</t>
  </si>
  <si>
    <t>Mineral Products</t>
  </si>
  <si>
    <t>Stationary combustion : Manufacturing Industries and Construction, gases</t>
  </si>
  <si>
    <t>1A4a</t>
  </si>
  <si>
    <t>Stationary combustion : Other Sectors: Commercial/Institutional, gases</t>
  </si>
  <si>
    <t>1A4b</t>
  </si>
  <si>
    <t>Stationary combustion : Other Sectors, Residential, gases</t>
  </si>
  <si>
    <t>1A4c</t>
  </si>
  <si>
    <t>Stationary combustion : Other Sectors, Agriculture/Forestry/Fisheries, gases</t>
  </si>
  <si>
    <t>Military use of fuels (1A5 Other)</t>
  </si>
  <si>
    <t>Mobile combustion: road vehicles: LPG</t>
  </si>
  <si>
    <t>Fugitive emissions venting/flaring</t>
  </si>
  <si>
    <t>1B1b</t>
  </si>
  <si>
    <t>CO2 from coke production</t>
  </si>
  <si>
    <t>Fugitive emissions venting/flaring: CO2</t>
  </si>
  <si>
    <t>Other minerals</t>
  </si>
  <si>
    <t>Caprolactam production</t>
  </si>
  <si>
    <t>Combined Fuel</t>
  </si>
  <si>
    <t>OvTerr Agriculture N2O (all)</t>
  </si>
  <si>
    <t>Base year emissions 1990</t>
  </si>
  <si>
    <t>Gg CO2 eq.</t>
  </si>
  <si>
    <t>5.A.1</t>
  </si>
  <si>
    <t xml:space="preserve"> Forest Land remaining Forest Land</t>
  </si>
  <si>
    <t>5.A.2</t>
  </si>
  <si>
    <t>Conversion to Forest Land</t>
  </si>
  <si>
    <t>5.B.1</t>
  </si>
  <si>
    <t>Cropland remaining Cropland</t>
  </si>
  <si>
    <t>CO2 total</t>
  </si>
  <si>
    <t>5.C.1</t>
  </si>
  <si>
    <t>Grassland remaining Grassland</t>
  </si>
  <si>
    <t>N2O total</t>
  </si>
  <si>
    <t>Overall uncertainty in the year (%)</t>
  </si>
  <si>
    <t>Trend uncertainty (%)</t>
  </si>
  <si>
    <t>CH4</t>
  </si>
  <si>
    <t>N2O</t>
  </si>
  <si>
    <t>6C</t>
  </si>
  <si>
    <t>Waste Incineration</t>
  </si>
  <si>
    <t xml:space="preserve">Waste Incineration </t>
  </si>
  <si>
    <t>6A</t>
  </si>
  <si>
    <t>6B</t>
  </si>
  <si>
    <t>6D</t>
  </si>
  <si>
    <t>Solid Waste Disposal</t>
  </si>
  <si>
    <t>Wastewater Handling</t>
  </si>
  <si>
    <t>Solid Waste Disposal on Land</t>
  </si>
  <si>
    <t>6A1</t>
  </si>
  <si>
    <t>6A2</t>
  </si>
  <si>
    <t>Transport, Fisheries</t>
  </si>
  <si>
    <t>Transport, Agriculture</t>
  </si>
  <si>
    <t>Transport, Forestry</t>
  </si>
  <si>
    <t>Transport, Industry (mobile)</t>
  </si>
  <si>
    <t>Transport, Residential</t>
  </si>
  <si>
    <t>Transport, Civil aviation</t>
  </si>
  <si>
    <t>6 A.  Solid Waste Disposal on Land</t>
  </si>
  <si>
    <t>6 B.  Wastewater Handling</t>
  </si>
  <si>
    <t>Total uncertainties</t>
  </si>
  <si>
    <t>Overall uncertainty i the year (%):</t>
  </si>
  <si>
    <t>Trend uncertainty (%):</t>
  </si>
  <si>
    <t>Table 6.1, Tier 1 Uncertainty calculation table</t>
  </si>
  <si>
    <t>GWP</t>
  </si>
  <si>
    <t>IPCC source category</t>
  </si>
  <si>
    <t>Uncertainty in trend in national emissions introduced by emision factor uncertainty</t>
  </si>
  <si>
    <t xml:space="preserve">Uncertainty introduced  into the trend in total national emissions </t>
  </si>
  <si>
    <t>1.B.2.b. Fugitive Emissions - Natural Gas - Distribution-transmission</t>
  </si>
  <si>
    <t>2.E.1. By-product emissions - Other</t>
  </si>
  <si>
    <t>CF4</t>
  </si>
  <si>
    <t>C2F6</t>
  </si>
  <si>
    <t>C3F8</t>
  </si>
  <si>
    <t>C4F10</t>
  </si>
  <si>
    <t>C5F12</t>
  </si>
  <si>
    <t>2.E.2. Fugitive emissions</t>
  </si>
  <si>
    <t>C6F14</t>
  </si>
  <si>
    <t>Combined uncertainty squared</t>
  </si>
  <si>
    <t>2.A.1 Mineral products-cement</t>
  </si>
  <si>
    <t>2.A.2 Mineral products-lime</t>
  </si>
  <si>
    <t>2.F.2. Foam blowing</t>
  </si>
  <si>
    <t>2.F.8. Electrical equipment</t>
  </si>
  <si>
    <t>2.F.9. Other (soundproof glazing)</t>
  </si>
  <si>
    <t>HFC&amp;PFC</t>
  </si>
  <si>
    <t>2E1</t>
  </si>
  <si>
    <t>Agricultural Soils</t>
  </si>
  <si>
    <t>Industrial Processes</t>
  </si>
  <si>
    <t>Stationary Combustion, Coal</t>
  </si>
  <si>
    <t>Stationary Combustion, Petroleum coke</t>
  </si>
  <si>
    <t>4D1</t>
  </si>
  <si>
    <t>4D3</t>
  </si>
  <si>
    <t>4C</t>
  </si>
  <si>
    <t>4D2</t>
  </si>
  <si>
    <t>Coal</t>
  </si>
  <si>
    <t>Oil</t>
  </si>
  <si>
    <t>Natural Gas</t>
  </si>
  <si>
    <t>Other (waste)</t>
  </si>
  <si>
    <t>1A3a</t>
  </si>
  <si>
    <t>Aviation Fuel</t>
  </si>
  <si>
    <t>1A3b</t>
  </si>
  <si>
    <t>Auto Fuel</t>
  </si>
  <si>
    <t>1A3d</t>
  </si>
  <si>
    <t>Marine Fuel</t>
  </si>
  <si>
    <t>Solid Fuel Transformation</t>
  </si>
  <si>
    <t>Oil &amp; Natural Gas</t>
  </si>
  <si>
    <t>Cement Production</t>
  </si>
  <si>
    <t>Lime Production</t>
  </si>
  <si>
    <t>Limestone &amp; Dolomite use</t>
  </si>
  <si>
    <t>2A4</t>
  </si>
  <si>
    <t>Soda Ash Use</t>
  </si>
  <si>
    <t>2A7</t>
  </si>
  <si>
    <t>Fletton Bricks</t>
  </si>
  <si>
    <t>2B</t>
  </si>
  <si>
    <t>Ammonia Production</t>
  </si>
  <si>
    <t>Iron&amp;Steel Production</t>
  </si>
  <si>
    <t>All Fuel</t>
  </si>
  <si>
    <t>1B1</t>
  </si>
  <si>
    <t>Coal Mining</t>
  </si>
  <si>
    <t>1B2</t>
  </si>
  <si>
    <t>Natural Gas Transmission</t>
  </si>
  <si>
    <t>Offshore Oil&amp; Gas</t>
  </si>
  <si>
    <t>Chemical Industry</t>
  </si>
  <si>
    <t>2C</t>
  </si>
  <si>
    <t>Iron &amp; Steel Production</t>
  </si>
  <si>
    <t>Enteric Fermentation</t>
  </si>
  <si>
    <t>Manure Management</t>
  </si>
  <si>
    <t>Field Burning</t>
  </si>
  <si>
    <t>Other Combustion</t>
  </si>
  <si>
    <t>Coke Oven Gas</t>
  </si>
  <si>
    <t>Adipic Acid Production</t>
  </si>
  <si>
    <t>Nitric Acid Production</t>
  </si>
  <si>
    <t>Iron &amp; Steel</t>
  </si>
  <si>
    <t>4D</t>
  </si>
  <si>
    <t>Indirect N2O emissions from nitrogen used in agriculture</t>
  </si>
  <si>
    <t>Emissions from substitutes for ozone depleting substances (ODS substitutes): HFC</t>
  </si>
  <si>
    <t>HFC-23 emissions from HCFC-22 manufacture</t>
  </si>
  <si>
    <t>HFC by-product emissions from HFC manufacture</t>
  </si>
  <si>
    <t>PFC emissions from PFC use</t>
  </si>
  <si>
    <t>SF6 emissions from SF6 use</t>
  </si>
  <si>
    <t>1A2d</t>
  </si>
  <si>
    <t>Public Electricity and Heat Production</t>
  </si>
  <si>
    <t>2 A 1: Cement Production</t>
  </si>
  <si>
    <t>2 A 2: Lime Production</t>
  </si>
  <si>
    <t>2 A 3: Limestone and Dolomite Use</t>
  </si>
  <si>
    <t>2 A 7 b: Sinter Production</t>
  </si>
  <si>
    <t>Emissions from wastewater handling</t>
  </si>
  <si>
    <t xml:space="preserve"> </t>
  </si>
  <si>
    <t>Gg CO2</t>
  </si>
  <si>
    <t>equiv</t>
  </si>
  <si>
    <t>%</t>
  </si>
  <si>
    <t>A</t>
  </si>
  <si>
    <t>B</t>
  </si>
  <si>
    <t>C</t>
  </si>
  <si>
    <t>D</t>
  </si>
  <si>
    <t>E</t>
  </si>
  <si>
    <t>F</t>
  </si>
  <si>
    <t>G</t>
  </si>
  <si>
    <t>M</t>
  </si>
  <si>
    <t>1A3</t>
  </si>
  <si>
    <t>Category</t>
  </si>
  <si>
    <t>AD unc</t>
  </si>
  <si>
    <t>EF unc</t>
  </si>
  <si>
    <t>Stationary combustion : Public Electricity and Heat Production: gases</t>
  </si>
  <si>
    <t>Stationary combustion : Public Electricity and Heat Production: waste incineration</t>
  </si>
  <si>
    <t>Stationary combustion : Petroleum Refining: gases</t>
  </si>
  <si>
    <t>1A1c</t>
  </si>
  <si>
    <t>Stationary combustion : Manuf. of Solid Fuels and Other En. Ind.: gases</t>
  </si>
  <si>
    <t>1.B.1.b. Fugitive Emissions - Solid Fuel Transformation</t>
  </si>
  <si>
    <t>2.C.1. Iron and Steel Production</t>
  </si>
  <si>
    <t xml:space="preserve">4.A. Enteric Fermentation </t>
  </si>
  <si>
    <t xml:space="preserve">4.B. Manure Management </t>
  </si>
  <si>
    <t>1.A.1.a. Public Electricity and Heat Production - Gaseous Fuels</t>
  </si>
  <si>
    <t>1.A.1.a. Public Electricity and Heat Production - Other Fuels</t>
  </si>
  <si>
    <t>1.A.1.a. Public Electricity and Heat Production - Biomass</t>
  </si>
  <si>
    <t>1.A.1.a. Public Electricity and Heat Production - Solid Fuels</t>
  </si>
  <si>
    <t>1.A.1.c. Manuf.of Solid Fuels and Other Energ.Ind. - Solid Fuels</t>
  </si>
  <si>
    <t>1.A.2.a. Iron and Steel - Gaseous Fuels</t>
  </si>
  <si>
    <t>1.A.2.a. Iron and Steel - Solid Fuels</t>
  </si>
  <si>
    <t>1.A.2.b. Non-Ferrous Metals - Gaseous Fuels</t>
  </si>
  <si>
    <t>1.A.2.b. Non-Ferrous Metals - Solid Fuels</t>
  </si>
  <si>
    <t>1.A.2.c. Chemicals - Gaseous Fuels</t>
  </si>
  <si>
    <t>1.A.2.c. Chemicals - Solid Fuels</t>
  </si>
  <si>
    <t>1.A.2.d. Pulp, Paper and Print - Gaseous Fuels</t>
  </si>
  <si>
    <t>1.A.2.d. Pulp, Paper and Print - Solid Fuels</t>
  </si>
  <si>
    <t>1.A.2.e. Food Processing, Beverages and Tobacco - Gaseous Fuels</t>
  </si>
  <si>
    <t>x</t>
  </si>
  <si>
    <t>Rice Cultivation</t>
  </si>
  <si>
    <t>Industrial Wastewater</t>
  </si>
  <si>
    <t>Key IPCC Source Categories</t>
  </si>
  <si>
    <t>1990 (BY)
emissions</t>
  </si>
  <si>
    <t>AD uncertainty</t>
  </si>
  <si>
    <t>EF uncertainty</t>
  </si>
  <si>
    <t>1A1a - Gaseous Fuels</t>
  </si>
  <si>
    <t>1A1a - Other Fuels</t>
  </si>
  <si>
    <t>1A2a - Solid Fuels</t>
  </si>
  <si>
    <t>1A2a - Gaseous Fuels</t>
  </si>
  <si>
    <t>1A2f - Liquid Fuels</t>
  </si>
  <si>
    <t>1A2f - Solid Fuels</t>
  </si>
  <si>
    <t>1A2f - Gaseous Fuels</t>
  </si>
  <si>
    <t>1A3b - Gasoline</t>
  </si>
  <si>
    <t>1A3b - Diesel Oil</t>
  </si>
  <si>
    <t>1A4a - Liquid Fuels</t>
  </si>
  <si>
    <t>1A4a - Gaseous Fuels</t>
  </si>
  <si>
    <t>1A4b - Liquid Fuels</t>
  </si>
  <si>
    <t>1A4b - Gaseous Fuels</t>
  </si>
  <si>
    <t>2A7 - Glass Production</t>
  </si>
  <si>
    <t>F-gases</t>
  </si>
  <si>
    <t>Table of contents</t>
  </si>
  <si>
    <t>3. Solvent and Other Product Use</t>
  </si>
  <si>
    <t>Stationary combustion - Other sectors - Liquid</t>
  </si>
  <si>
    <t>Petroleum refining - Liquid</t>
  </si>
  <si>
    <t>Stationary combustion - Industry sector - Solid</t>
  </si>
  <si>
    <t>Other industrial processes</t>
  </si>
  <si>
    <t>National navigation</t>
  </si>
  <si>
    <t>Iron and steel production</t>
  </si>
  <si>
    <t>3</t>
  </si>
  <si>
    <t>AD Unc.</t>
  </si>
  <si>
    <t>EF Unc.</t>
  </si>
  <si>
    <t>Combined Unc.</t>
  </si>
  <si>
    <t>Combined unc. as % of total emissions in year t</t>
  </si>
  <si>
    <t>Uncertainty in trend in total emissions introduced by EF unc.</t>
  </si>
  <si>
    <t>Uncertainty in trend in total emissions introduced by AD unc.</t>
  </si>
  <si>
    <t>Uncertainty introduced  into the trend in total national emissions Squared</t>
  </si>
  <si>
    <t>1.A.2.d. Pulp, Paper and Print - Other Fuels</t>
  </si>
  <si>
    <t>1.A.2.e. Food Processing, Beverages and Tobacco - Biomass</t>
  </si>
  <si>
    <t>1.A.3.a. Civil  Aviation - Jet Kerosene</t>
  </si>
  <si>
    <t>1.A.4.a. Commercial / Institutional - Biomass</t>
  </si>
  <si>
    <t>1.A.4.c. Agriculture / Forestry / Fisheries - Biomass</t>
  </si>
  <si>
    <t>Emissions totales</t>
  </si>
  <si>
    <t>(kt eq-CO2)</t>
  </si>
  <si>
    <t>Incertitudes totales</t>
  </si>
  <si>
    <t>5D2. Land converted to Wetlands</t>
  </si>
  <si>
    <t>FCs total</t>
  </si>
  <si>
    <t>Diesel Oil</t>
  </si>
  <si>
    <t>Glass Production</t>
  </si>
  <si>
    <t>AD uncertainty (%)</t>
  </si>
  <si>
    <t>EF uncertainty (%)</t>
  </si>
  <si>
    <t>1.B.2. Flaring in refinery</t>
  </si>
  <si>
    <t>1.B.2. Flaring off-shore</t>
  </si>
  <si>
    <t>4.B Manure Management</t>
  </si>
  <si>
    <t>4.D1.2 Animal waste applied to soils</t>
  </si>
  <si>
    <t>4.D1.3 N-fixing crops</t>
  </si>
  <si>
    <t>4.D1.4  Crop Residue</t>
  </si>
  <si>
    <t>4.D1.5 Cultivation of histosols</t>
  </si>
  <si>
    <t>4.D.2 Grassing animals</t>
  </si>
  <si>
    <t>4.D3 Atmospheric deposition</t>
  </si>
  <si>
    <t>4.D3 Leaching</t>
  </si>
  <si>
    <t>4.D1.6 Sewage sludge and Industrial waste used as fertiliser</t>
  </si>
  <si>
    <t xml:space="preserve">4.F Field Burning of Agricultural Residues </t>
  </si>
  <si>
    <t>5.A.1 Broadleaves</t>
  </si>
  <si>
    <t>5.A.1 Conifers</t>
  </si>
  <si>
    <t>5.A.2 Broadleaves</t>
  </si>
  <si>
    <t>5.A.2 Conifers</t>
  </si>
  <si>
    <t>6 B.  Wastewater Handling - Indirect</t>
  </si>
  <si>
    <t>6.C Incineration of corpses</t>
  </si>
  <si>
    <t>6.C Incineration of carcasses</t>
  </si>
  <si>
    <t>BaseYear</t>
  </si>
  <si>
    <t>(Analysis with LULUCF)</t>
  </si>
  <si>
    <t>1990 &amp; 1995</t>
  </si>
  <si>
    <t>Fuel Combustion</t>
  </si>
  <si>
    <t>Civil Aviation. Domestic</t>
  </si>
  <si>
    <t>..International</t>
  </si>
  <si>
    <t>Urban Solid Waste Disposal On Land</t>
  </si>
  <si>
    <t>Industrial Solid Waste Disposal On Land</t>
  </si>
  <si>
    <t>Domestic and Commercial wastewater</t>
  </si>
  <si>
    <t>Consumption Of Halocarbons and Sulphur Hexafluoride</t>
  </si>
  <si>
    <t>Agricultural Soils / Direct Soil Emissions</t>
  </si>
  <si>
    <t>Agricultural Soils / Indirect Emissions</t>
  </si>
  <si>
    <t>Agricultural Soils / Animal Production</t>
  </si>
  <si>
    <t>Commercial, resid., agriculture... / coal</t>
  </si>
  <si>
    <t>Industry-Liquid exc Pet Coke</t>
  </si>
  <si>
    <t>Soda Ash Production and Use</t>
  </si>
  <si>
    <t>Ent Ferm Dairy Cattle</t>
  </si>
  <si>
    <t>Ent Ferm Other Cattle</t>
  </si>
  <si>
    <t>Ent Ferm Other Livestock</t>
  </si>
  <si>
    <t>Manure Mgt Dairy Cattle</t>
  </si>
  <si>
    <t>Manure Mgt Other Cattle</t>
  </si>
  <si>
    <t>Manure Mgt Other Livestock</t>
  </si>
  <si>
    <t>6 A</t>
  </si>
  <si>
    <t>6 B</t>
  </si>
  <si>
    <t>5 B</t>
  </si>
  <si>
    <t>CO2-eq base year abs</t>
  </si>
  <si>
    <t>CO2-eq last year abs</t>
  </si>
  <si>
    <t>Individual Category</t>
  </si>
  <si>
    <t>Oil and natural gas</t>
  </si>
  <si>
    <t>LUXEMBOURG Submission 2010v1.2</t>
  </si>
  <si>
    <t>1A2a - Liquid Fuels</t>
  </si>
  <si>
    <t>1A2c - Liquid Fuels</t>
  </si>
  <si>
    <t>1A2c - Gaseous Fuels</t>
  </si>
  <si>
    <t>1A2f - Other fuels</t>
  </si>
  <si>
    <t>Total incl. LULUCF</t>
  </si>
  <si>
    <t>% National Total 
incl. LULUCF</t>
  </si>
  <si>
    <t>National Total incl. LULUCF</t>
  </si>
  <si>
    <t>√ (E² + F²)</t>
  </si>
  <si>
    <t>D / ∑C</t>
  </si>
  <si>
    <t>I * F
Note C</t>
  </si>
  <si>
    <t>J * E * √2
Note D</t>
  </si>
  <si>
    <t>√ (K² + L2)</t>
  </si>
  <si>
    <t>1 A 2 mobile-liquid: Manufacturing Industries and Construction</t>
  </si>
  <si>
    <t>1 A 2 stat-liquid: Manufacturing Industries and Construction</t>
  </si>
  <si>
    <t>1 A 4 stat-liquid: Other Sectors</t>
  </si>
  <si>
    <t>2 F 9: Other Sources of SF6</t>
  </si>
  <si>
    <t>4 A 1: Cattle</t>
  </si>
  <si>
    <t>4 B 1: Cattle</t>
  </si>
  <si>
    <t>4 D 1: Direct Soil Emissions</t>
  </si>
  <si>
    <t>4 D 3: Indirect Emissions</t>
  </si>
  <si>
    <t>Stationary Combustion, SOLID</t>
  </si>
  <si>
    <t>Stationary Combustion, LIQUID</t>
  </si>
  <si>
    <t>Stationary Combustion, GAS</t>
  </si>
  <si>
    <t>Natural gas fuelled engines, GAS</t>
  </si>
  <si>
    <t>Stationary Combustion, WASTE</t>
  </si>
  <si>
    <t>Stationary Combustion, BIOMASS</t>
  </si>
  <si>
    <t>Biogas fuelled engines, BIOMASS</t>
  </si>
  <si>
    <t>Transport, Commercial/institutional</t>
  </si>
  <si>
    <t>1.B.2 Venting in gas storage</t>
  </si>
  <si>
    <t>5.B Cropland, Dead organic matter</t>
  </si>
  <si>
    <t>5.B Cropland, Mineral soils</t>
  </si>
  <si>
    <t>5.B Cropland, Organic soils</t>
  </si>
  <si>
    <t>5.C Grassland, Dead organic matter</t>
  </si>
  <si>
    <t>5.C Grassland, Mineral soils</t>
  </si>
  <si>
    <t>5.C Grassland, Organic soils</t>
  </si>
  <si>
    <t>5.D Wetlands, Dead organic matter</t>
  </si>
  <si>
    <t>5.D Wetlands, Soils</t>
  </si>
  <si>
    <t>6.D Accidental fires, buildings</t>
  </si>
  <si>
    <t>6.D Accidental fires, vehicles</t>
  </si>
  <si>
    <t>6.D Compost production</t>
  </si>
  <si>
    <t>Public electricity and heat production - Solid</t>
  </si>
  <si>
    <t>Stationary combustion - Industry sector - Liquid</t>
  </si>
  <si>
    <t>Road transportation - Gasoline</t>
  </si>
  <si>
    <t>Enteric fermentation in domestic livestock</t>
  </si>
  <si>
    <t>Waste disposal on land</t>
  </si>
  <si>
    <t>Y</t>
  </si>
  <si>
    <t>Public electricity and heat production - Liquid</t>
  </si>
  <si>
    <t>Agricultural soils - Direct emissions</t>
  </si>
  <si>
    <t>Consumption of halocarbons and SF6</t>
  </si>
  <si>
    <t>Agricultural soils - Indirect emissions</t>
  </si>
  <si>
    <t>Civil aviation</t>
  </si>
  <si>
    <t>Agricultural soils - Animal production</t>
  </si>
  <si>
    <t>Waste water handling</t>
  </si>
  <si>
    <t>Fugitive emissions - Oil and natural gas</t>
  </si>
  <si>
    <t>Lime production</t>
  </si>
  <si>
    <t>Energy industries</t>
  </si>
  <si>
    <t>Fugitive emissions - Solid fuels</t>
  </si>
  <si>
    <t>Stationary combustion - Other sectors</t>
  </si>
  <si>
    <t>Stationary combustion - Industry sector</t>
  </si>
  <si>
    <t>Stationary combustion - Other sectors - Solid</t>
  </si>
  <si>
    <t>HFC-23 Emissions by HCFC-22 production</t>
  </si>
  <si>
    <t>Trend uncertainty (% regarding the central estimated value for “reference year 90/95”) :</t>
  </si>
  <si>
    <t>SN</t>
  </si>
  <si>
    <t xml:space="preserve">K </t>
  </si>
  <si>
    <t>AD Correlated Between Years</t>
  </si>
  <si>
    <t>Type A Sensibility</t>
  </si>
  <si>
    <t>Type B Sensibility</t>
  </si>
  <si>
    <t xml:space="preserve">Uncertainty in Trend by EF Uncertainty </t>
  </si>
  <si>
    <t>Uncertainty in Trend by AD Uncertainty</t>
  </si>
  <si>
    <t>Uncertainty in Trend</t>
  </si>
  <si>
    <t xml:space="preserve">IPCC Category </t>
  </si>
  <si>
    <t>(Gg CO2-e)</t>
  </si>
  <si>
    <t>(Y/N)</t>
  </si>
  <si>
    <t>Forest land remaining forest land - Removals</t>
  </si>
  <si>
    <t>Land converted to forest land - Removals</t>
  </si>
  <si>
    <t>Cropland remaining cropland - Removals</t>
  </si>
  <si>
    <t>Cropland remaining cropland - Emissions</t>
  </si>
  <si>
    <t>Land converted to grassland - Removals</t>
  </si>
  <si>
    <t>Land converted to forest land - Emissions</t>
  </si>
  <si>
    <t>Other categories</t>
  </si>
  <si>
    <t>Net emissions (including LULUCF)</t>
  </si>
  <si>
    <t>1.A. Fuel Combustion - Gaseous Fuels</t>
  </si>
  <si>
    <t>1.A. Fuel Combustion - Liquid Fuels</t>
  </si>
  <si>
    <t>1.A. Fuel Combustion - Other Fuels</t>
  </si>
  <si>
    <t>1.A. Fuel Combustion - Solid Fuels</t>
  </si>
  <si>
    <t>1.A.1. Energy Industries - Biomass</t>
  </si>
  <si>
    <t>1.A.1. Energy Industries - Gaseous Fuels</t>
  </si>
  <si>
    <t>1.A.1. Energy Industries - Liquid Fuels</t>
  </si>
  <si>
    <t>1.A.1. Energy Industries - Other Fuels</t>
  </si>
  <si>
    <t>1.A.1. Energy Industries - Solid Fuels</t>
  </si>
  <si>
    <t>1.A.2 Manufacturing Industries and Construction - Biomass</t>
  </si>
  <si>
    <t>1.A.2 Manufacturing Industries and Construction - Gaseous Fuels</t>
  </si>
  <si>
    <t>1.A.2 Manufacturing Industries and Construction - Liquid Fuels</t>
  </si>
  <si>
    <t>1.A.2 Manufacturing Industries and Construction - Other Fuels</t>
  </si>
  <si>
    <t>1.A.2 Manufacturing Industries and Construction - Solid Fuels</t>
  </si>
  <si>
    <t>1.A.3.b. Road Transportation - Biomass</t>
  </si>
  <si>
    <t>1.A.3.b. Road Transportation - Gaseous Fuels</t>
  </si>
  <si>
    <t>1.A.4. Other Sectors - Biomass</t>
  </si>
  <si>
    <t>1.A.4. Other Sectors - Gaseous Fuels</t>
  </si>
  <si>
    <t>1.A.4. Other Sectors - Liquid Fuels</t>
  </si>
  <si>
    <t>1.A.4. Other Sectors - Other Fuels</t>
  </si>
  <si>
    <t>1.A.4. Other Sectors - Solid Fuels</t>
  </si>
  <si>
    <t>1.A.5.a.1. Indirect N20 emissions from NOx</t>
  </si>
  <si>
    <t>1.A.5.a.2. Non-specified emissions of Fuels from non-energy use</t>
  </si>
  <si>
    <t>1.A.5.a.3. Other non-specified - Biomass</t>
  </si>
  <si>
    <t>1.A.5.a.3. Other non-specified - Liquid Fuels</t>
  </si>
  <si>
    <t>1.A.5.b.1. Mobile - Biomass</t>
  </si>
  <si>
    <t>1.A.5.b.1. Mobile - Liquid Fuels</t>
  </si>
  <si>
    <t>2.A.1. Cement Production</t>
  </si>
  <si>
    <t>2.A.2. Lime Production</t>
  </si>
  <si>
    <t>2.A.3. Limestone and Dolomite Use</t>
  </si>
  <si>
    <t>2.A.4. Soda Ash Production and Use</t>
  </si>
  <si>
    <t>2.A.6. Road Paving with Asphalt</t>
  </si>
  <si>
    <t>2.B.1.  Ammonia Production</t>
  </si>
  <si>
    <t>2.B.2.  Nitric Acid Production</t>
  </si>
  <si>
    <t>2.B.5.a. Chemicals production</t>
  </si>
  <si>
    <t>2.B.5.b. Hydrogen</t>
  </si>
  <si>
    <t>2.F.2. Foam Blowing</t>
  </si>
  <si>
    <t>2.F.4. Aerosols/ Metered Dose Inhalers</t>
  </si>
  <si>
    <t>2.F.8. Electrical Equipment</t>
  </si>
  <si>
    <t>4.A. Enteric Fermentation</t>
  </si>
  <si>
    <t>4.D.1. Direct Soil Emissions</t>
  </si>
  <si>
    <t>4.D.2. Pasture, Range and Paddock Manure</t>
  </si>
  <si>
    <t>4.D.3. Indirect Emissions</t>
  </si>
  <si>
    <t>4.F. Field Burning of Agricultural Residues</t>
  </si>
  <si>
    <t>5.A.2. Land converted to Forest Land</t>
  </si>
  <si>
    <t>5.B.1. Cropland remaining Cropland</t>
  </si>
  <si>
    <t>5.B.2. Land converted to Cropland</t>
  </si>
  <si>
    <t>5.C.1. Grassland remaining Grassland</t>
  </si>
  <si>
    <t>5.C.2. Land converted to Grassland</t>
  </si>
  <si>
    <t>5.D.2. Land converted to Wetlands</t>
  </si>
  <si>
    <t>6.A. Solid Waste Disposal on Land</t>
  </si>
  <si>
    <t>6.B.1. Industrial Wastewater</t>
  </si>
  <si>
    <r>
      <t>CO</t>
    </r>
    <r>
      <rPr>
        <vertAlign val="subscript"/>
        <sz val="11"/>
        <rFont val="Arial"/>
        <family val="2"/>
      </rPr>
      <t>2</t>
    </r>
    <r>
      <rPr>
        <sz val="10"/>
        <rFont val="Arial"/>
        <family val="2"/>
      </rPr>
      <t xml:space="preserve"> équivalent (Gg) </t>
    </r>
  </si>
  <si>
    <t>5D LUCF</t>
  </si>
  <si>
    <t>5D2 LUCF</t>
  </si>
  <si>
    <t>Railway</t>
  </si>
  <si>
    <t>Limestone &amp; Dolomite Use</t>
  </si>
  <si>
    <t>Other Mineral (Glass)</t>
  </si>
  <si>
    <t>Ferroalloys</t>
  </si>
  <si>
    <t>Aluminium Production</t>
  </si>
  <si>
    <t>Other Chemicals (Organic chemicals production)</t>
  </si>
  <si>
    <t>Municipal Sludge Disposal on Land</t>
  </si>
  <si>
    <t>SF6 from electrical equipment</t>
  </si>
  <si>
    <t>5.B.2</t>
  </si>
  <si>
    <t>Conversion to Cropland</t>
  </si>
  <si>
    <t>5.C.2</t>
  </si>
  <si>
    <t>Conversion to Grassland</t>
  </si>
  <si>
    <t>Land converted to Wetlands</t>
  </si>
  <si>
    <t>5.E.2</t>
  </si>
  <si>
    <t>Conversion to Settlements</t>
  </si>
  <si>
    <t>5.F.2</t>
  </si>
  <si>
    <t>Conversion to Other Land</t>
  </si>
  <si>
    <t>Solid Wasteabc</t>
  </si>
  <si>
    <t>Cumulative CO2 and CH4</t>
  </si>
  <si>
    <t>Liquid Systemd</t>
  </si>
  <si>
    <t>Solid Storage and Dry Lotd</t>
  </si>
  <si>
    <t>Direct Soil Emissionsd</t>
  </si>
  <si>
    <t>Pasture Range and Paddockd</t>
  </si>
  <si>
    <t>Indirect Emissionsd</t>
  </si>
  <si>
    <t>Cumulative CO2, CH4, N2O</t>
  </si>
  <si>
    <t>Total HFC, PFC &amp; SF6</t>
  </si>
  <si>
    <t>Contribution to variance by category in year t</t>
  </si>
  <si>
    <t xml:space="preserve">Uncertainty in trend in national emissions introduced by emission factor uncertainty </t>
  </si>
  <si>
    <t xml:space="preserve">Uncertainty in trend in national emissions introduced by activity data uncertainty </t>
  </si>
  <si>
    <t>Percertage uncertainty in total inventory</t>
  </si>
  <si>
    <t>Trend uncertainty</t>
  </si>
  <si>
    <t>1A4c - Liquid Fuels</t>
  </si>
  <si>
    <t>2A1 - Cement Production</t>
  </si>
  <si>
    <t>4A1 - Enteric Ferm. - Cattle</t>
  </si>
  <si>
    <t>4B1 - Manure Man. - Cattle</t>
  </si>
  <si>
    <t>4D1 - Agric. Soils - direct soil emissions</t>
  </si>
  <si>
    <t>4D2 - Agric. Soils - pasture, range &amp; padlock manure</t>
  </si>
  <si>
    <t>4D3 - Agric. Soils - indirect emissions</t>
  </si>
  <si>
    <t>CH4 emissions from enteric fermentation in domestic livestock: mature dairy cattle</t>
  </si>
  <si>
    <t>CH4 emissions from enteric fermentation in domestic livestock: mature non-dairy cattle</t>
  </si>
  <si>
    <t>CH4 emissions from enteric fermentation in domestic livestock: young cattle</t>
  </si>
  <si>
    <t>Navigation. Domestic</t>
  </si>
  <si>
    <t>Agriculture / Forestry / Fishing</t>
  </si>
  <si>
    <t>Field Burning Of Agricultural Wastes</t>
  </si>
  <si>
    <t>Tier 1 Level Assessment</t>
  </si>
  <si>
    <t>100,000</t>
  </si>
  <si>
    <t>Kategorie 1</t>
  </si>
  <si>
    <t>Kategorie 2</t>
  </si>
  <si>
    <t>Schadstoff</t>
  </si>
  <si>
    <t>Zeitreihen</t>
  </si>
  <si>
    <t>1 A 1 a</t>
  </si>
  <si>
    <t>Methan</t>
  </si>
  <si>
    <t>CH4, 1 A 1 a</t>
  </si>
  <si>
    <t>Kohlendioxid</t>
  </si>
  <si>
    <t>EM, CO2, 1 A 1 a, GAS_IPCC, Liquid, Other fuels, Solid</t>
  </si>
  <si>
    <t>Lachgas</t>
  </si>
  <si>
    <t>N2O, 1 A 1 a</t>
  </si>
  <si>
    <t>1 A 1 b</t>
  </si>
  <si>
    <t>CH4, 1 A 1 b</t>
  </si>
  <si>
    <t>N2O, 1 A 1 b</t>
  </si>
  <si>
    <t>1 A 1 c</t>
  </si>
  <si>
    <t>CH4, 1 A 1 c</t>
  </si>
  <si>
    <t>N2O, 1 A 1 c</t>
  </si>
  <si>
    <t>CO2, 1 A 1 c, GAS_IPCC, Liquid, Other fuels, Solid</t>
  </si>
  <si>
    <t>1 A 2 a</t>
  </si>
  <si>
    <t>CH4, 1 A 2 a</t>
  </si>
  <si>
    <t>N2O, 1 A 2 a</t>
  </si>
  <si>
    <t>1 A 2 b</t>
  </si>
  <si>
    <t>CO2, 1 A 2 b</t>
  </si>
  <si>
    <t>CH4, 1 A 2 b</t>
  </si>
  <si>
    <t>N2O, 1 A 2 b</t>
  </si>
  <si>
    <t>1 A 2 d</t>
  </si>
  <si>
    <t>CH4, 1 A 2 d</t>
  </si>
  <si>
    <t>N2O, 1 A 2 d</t>
  </si>
  <si>
    <t>1 A 2 e</t>
  </si>
  <si>
    <t>CH4, 1 A 2 e</t>
  </si>
  <si>
    <t>N2O, 1 A 2 e</t>
  </si>
  <si>
    <t>1 A 2 f</t>
  </si>
  <si>
    <t>CO2, 1 A 2 f, GAS_IPCC, Liquid, Other fuels, Solid</t>
  </si>
  <si>
    <t>CH4, 1 A 2 f</t>
  </si>
  <si>
    <t>N2O, 1 A 2 f</t>
  </si>
  <si>
    <t>1 A 3 a</t>
  </si>
  <si>
    <t>CO2, 1 A 3 a</t>
  </si>
  <si>
    <t>CH4, 1 A 3 a</t>
  </si>
  <si>
    <t>N2O, 1 A 3 a</t>
  </si>
  <si>
    <t>1 A 3 b</t>
  </si>
  <si>
    <t>CO2, 1 A 3 b, GAS_IPCC, Liquid, Other fuels, Solid</t>
  </si>
  <si>
    <t>CH4, 1 A 3 b</t>
  </si>
  <si>
    <t>N2O, 1 A 3 b</t>
  </si>
  <si>
    <t>1 A 3 c</t>
  </si>
  <si>
    <t>CO2, 1 A 3 c, GAS_IPCC, Liquid, Other fuels, Solid</t>
  </si>
  <si>
    <t>CH4, 1 A 3 c</t>
  </si>
  <si>
    <t>N2O, 1 A 3 c</t>
  </si>
  <si>
    <t>1 A 3 d</t>
  </si>
  <si>
    <t>CO2, 1 A 3 d, GAS_IPCC, Liquid, Other fuels, Solid</t>
  </si>
  <si>
    <t>CH4, 1 A 3 d</t>
  </si>
  <si>
    <t>N2O, 1 A 3 d</t>
  </si>
  <si>
    <t>1 A 3 e</t>
  </si>
  <si>
    <t>CO2, 1 A 3 e</t>
  </si>
  <si>
    <t>CH4, 1 A 3 e</t>
  </si>
  <si>
    <t>N2O, 1 A 3 e</t>
  </si>
  <si>
    <t>1 A 4 a</t>
  </si>
  <si>
    <t>CO2, 1 A 4 a, GAS_IPCC, Liquid, Other fuels, Solid</t>
  </si>
  <si>
    <t>CH4, 1 A 4 a</t>
  </si>
  <si>
    <t>N2O, 1 A 4 a</t>
  </si>
  <si>
    <t>1 A 4 b</t>
  </si>
  <si>
    <t>CO2, 1 A 4 b, GAS_IPCC, Liquid, Other fuels, Solid</t>
  </si>
  <si>
    <t>CH4, 1 A 4 b</t>
  </si>
  <si>
    <t>N2O, 1 A 4 b</t>
  </si>
  <si>
    <t>1 A 4 c</t>
  </si>
  <si>
    <t>CO2, 1 A 4 c, GAS_IPCC, Liquid, Other fuels, Solid</t>
  </si>
  <si>
    <t>CH4, 1 A 4 c</t>
  </si>
  <si>
    <t>N2O, 1 A 4 c</t>
  </si>
  <si>
    <t>1 A 5</t>
  </si>
  <si>
    <t>CH4, 1 A 5</t>
  </si>
  <si>
    <t>N2O, 1 A 5</t>
  </si>
  <si>
    <t>1 B 1 a</t>
  </si>
  <si>
    <t>CH4, 1 B 1 a</t>
  </si>
  <si>
    <t>1 B 1 b</t>
  </si>
  <si>
    <t>CH4, 1 B 1 b</t>
  </si>
  <si>
    <t>1 B 1 c</t>
  </si>
  <si>
    <t>CH4, 1 B 1 c</t>
  </si>
  <si>
    <t>1 B 2 a</t>
  </si>
  <si>
    <t>CO2, 1 B 2 a Oil</t>
  </si>
  <si>
    <t>CH4, 1 B 2 a Oil</t>
  </si>
  <si>
    <t>1 B 2 b</t>
  </si>
  <si>
    <t>CO2, 1 B 2 b Natural Gas</t>
  </si>
  <si>
    <t>CH4, 1 B 2 b Natural Gas</t>
  </si>
  <si>
    <t>1 B 2 c</t>
  </si>
  <si>
    <t/>
  </si>
  <si>
    <t>CO2, 1 B 2 c</t>
  </si>
  <si>
    <t>CH4, 1 B 2 c</t>
  </si>
  <si>
    <t>N2O, 1 B 2 c</t>
  </si>
  <si>
    <t>CO2, 2 A 1</t>
  </si>
  <si>
    <t>CO2, 2 A 2</t>
  </si>
  <si>
    <t>2 A 4</t>
  </si>
  <si>
    <t>CO2, 2 A 4</t>
  </si>
  <si>
    <t>2 A 7 ceramics</t>
  </si>
  <si>
    <t>CO2, IP Keramik, IP Ziegel CO2</t>
  </si>
  <si>
    <t>2 A 7 glass</t>
  </si>
  <si>
    <t>CO2, IP SE Glas</t>
  </si>
  <si>
    <t>CO2, 2 B 1</t>
  </si>
  <si>
    <t>N2O, 2 B 2</t>
  </si>
  <si>
    <t>2 B 3</t>
  </si>
  <si>
    <t>N2O, 2 B 3</t>
  </si>
  <si>
    <t>2 B 4</t>
  </si>
  <si>
    <t>CO2, 2 B 4</t>
  </si>
  <si>
    <t>2 B 5</t>
  </si>
  <si>
    <t>CO2, 2 B 5</t>
  </si>
  <si>
    <t>CH4, 2 B 5</t>
  </si>
  <si>
    <t>N2O, 2 B 5</t>
  </si>
  <si>
    <t>CH4, 2 C 1</t>
  </si>
  <si>
    <t>CO2, 2 C 1</t>
  </si>
  <si>
    <t>N2O, 2 C 1</t>
  </si>
  <si>
    <t>2 C 2</t>
  </si>
  <si>
    <t>CO2, 2 C 2</t>
  </si>
  <si>
    <t>CO2, 2 C 3</t>
  </si>
  <si>
    <t>CF4, 2 C 3</t>
  </si>
  <si>
    <t>C2F6, 2 C 3</t>
  </si>
  <si>
    <t>2 C 5</t>
  </si>
  <si>
    <t>HFC-134a, 2 C 5</t>
  </si>
  <si>
    <t>2 E</t>
  </si>
  <si>
    <t>HFC-23</t>
  </si>
  <si>
    <t>SF6, 2 E</t>
  </si>
  <si>
    <t>2 F</t>
  </si>
  <si>
    <t>HFC-236fa</t>
  </si>
  <si>
    <t>HFC-43-10mee</t>
  </si>
  <si>
    <t>C2F6, 2 F</t>
  </si>
  <si>
    <t>C3F8, 2 F</t>
  </si>
  <si>
    <t>c-C4F8</t>
  </si>
  <si>
    <t>c-C4F8, 2 F</t>
  </si>
  <si>
    <t>CF4, 2 F</t>
  </si>
  <si>
    <t>3 D</t>
  </si>
  <si>
    <t>N2O, 3 D</t>
  </si>
  <si>
    <t>4 A 1 a</t>
  </si>
  <si>
    <t>Milchkühe</t>
  </si>
  <si>
    <t>CH4, 4 A, MIKW</t>
  </si>
  <si>
    <t>4 A 1 b</t>
  </si>
  <si>
    <t>Rinder o. Milchkühe</t>
  </si>
  <si>
    <t>CH4, 4 A, RIND</t>
  </si>
  <si>
    <t>4 A 2</t>
  </si>
  <si>
    <t>CH4, 4 A, BF, ELMAUL, GFL, PELZ, HRS, SHG, ZIG, PIG</t>
  </si>
  <si>
    <t>4 B 1 a</t>
  </si>
  <si>
    <t>CH4, 4 B, MIKW</t>
  </si>
  <si>
    <t>4 B 1 b</t>
  </si>
  <si>
    <t>Rinder a. Milchkühe</t>
  </si>
  <si>
    <t>CH4, 4 B, RIND</t>
  </si>
  <si>
    <t>N2O, 4 B, MIKW</t>
  </si>
  <si>
    <t>N2O, 4 B, RIND</t>
  </si>
  <si>
    <t>N2O, 4 B, BF, ELMAUL, PELZ, HRS, SHG, ZIG</t>
  </si>
  <si>
    <t>Geflügel</t>
  </si>
  <si>
    <t>N2O, 4 B, GFL</t>
  </si>
  <si>
    <t>Schweine</t>
  </si>
  <si>
    <t>N2O, 4 B, PIG</t>
  </si>
  <si>
    <t>4 B 2</t>
  </si>
  <si>
    <t>CH4, 4 B, BF, ELMAUL, GFL, PELZ, HRS, SHG, ZIG</t>
  </si>
  <si>
    <t>4 B 8</t>
  </si>
  <si>
    <t>CH4, 4 B, PIG</t>
  </si>
  <si>
    <t>N2O, 4 D, ER, KLS, LEG, MDU, OB, WDU</t>
  </si>
  <si>
    <t>N2O, 4 D, AUS</t>
  </si>
  <si>
    <t>4 D 1</t>
  </si>
  <si>
    <t>N2O, 4 D, IEM</t>
  </si>
  <si>
    <t>5 A</t>
  </si>
  <si>
    <t>CO2, 5.A</t>
  </si>
  <si>
    <t>CH4, 5.A</t>
  </si>
  <si>
    <t>N2O, 5.A</t>
  </si>
  <si>
    <t>CO2, 5.B</t>
  </si>
  <si>
    <t>N2O, 5.B</t>
  </si>
  <si>
    <t>5 C</t>
  </si>
  <si>
    <t>CO2, 5.C</t>
  </si>
  <si>
    <t>5 D</t>
  </si>
  <si>
    <t>CO2, 5.D</t>
  </si>
  <si>
    <t>5 E</t>
  </si>
  <si>
    <t>CO2, 5.E</t>
  </si>
  <si>
    <t>5 G</t>
  </si>
  <si>
    <t>CO2, 5.G</t>
  </si>
  <si>
    <t>CH4, 6 A</t>
  </si>
  <si>
    <t>CH4, 6 B</t>
  </si>
  <si>
    <t>N2O, 6 B</t>
  </si>
  <si>
    <t>6 D</t>
  </si>
  <si>
    <t>CH4, 6 D</t>
  </si>
  <si>
    <t>N2O, 6 D</t>
  </si>
  <si>
    <t>Gesamt</t>
  </si>
  <si>
    <t>IPCC Key category</t>
  </si>
  <si>
    <t>Year 2010 emissions</t>
  </si>
  <si>
    <r>
      <t xml:space="preserve">G * D / </t>
    </r>
    <r>
      <rPr>
        <sz val="10"/>
        <rFont val="Calibri"/>
        <family val="2"/>
      </rPr>
      <t>∑</t>
    </r>
    <r>
      <rPr>
        <sz val="7"/>
        <rFont val="Arial"/>
        <family val="2"/>
      </rPr>
      <t>D</t>
    </r>
  </si>
  <si>
    <t>2 C 4: SF6 used in Al and Mg Foundries</t>
  </si>
  <si>
    <t>2 F 1/2/3/4/5: ODS Substitutes</t>
  </si>
  <si>
    <t>HFC/PFC</t>
  </si>
  <si>
    <t>PFC/SF6</t>
  </si>
  <si>
    <t>6 A: SOLID WASTE DISPOSAL ON LAND</t>
  </si>
  <si>
    <t>6 B: WASTEWATER  HANDLING</t>
  </si>
  <si>
    <t>Total Key Categories including LULUCF</t>
  </si>
  <si>
    <t>Gg CO2 e</t>
  </si>
  <si>
    <t>4 D 3</t>
  </si>
  <si>
    <t>Base year emissions (1990) 
Sub 2012   Gg CO2 eq</t>
  </si>
  <si>
    <t>Year t emissions : 2010
Gg CO2 eq</t>
  </si>
  <si>
    <t>1.A.2.b. Non-Ferrous Metals - Other fuels</t>
  </si>
  <si>
    <t>1.A.2.b. Non-Ferrous Metals - Biomass</t>
  </si>
  <si>
    <t>1.A.2.c. Chemicals - Biomass</t>
  </si>
  <si>
    <t>1. B. 1. a. Coal Mining and Handling</t>
  </si>
  <si>
    <t xml:space="preserve">1.B.2.a. Fugitve Emissions - Oil </t>
  </si>
  <si>
    <t>2.A.3 Mineral Products-limestone and dolomite use</t>
  </si>
  <si>
    <t>HFC-152ea</t>
  </si>
  <si>
    <t>2.F.7.  Semiconductor Manufacture</t>
  </si>
  <si>
    <t>5.D.1. Wetlands remaining Wetlands</t>
  </si>
  <si>
    <t>5.E.1. Settlements remaining settlements</t>
  </si>
  <si>
    <t>5.E.2. Land converted to Settlements</t>
  </si>
  <si>
    <t>5.F.1. Other land remaining Other Land</t>
  </si>
  <si>
    <t>5.F.2. Land converted to Other Land</t>
  </si>
  <si>
    <t>6.C.1  Waste incineration / Biogenic</t>
  </si>
  <si>
    <t>6.C.2  Waste incineration / Other</t>
  </si>
  <si>
    <t>6.C.2 Flaring in the chemical industry</t>
  </si>
  <si>
    <t>Basisjahremissionen in t als CO2-Äquivalente</t>
  </si>
  <si>
    <t>Basisjahremissionen in t absolut</t>
  </si>
  <si>
    <t>Emissionen in t 2010 als CO2-Äquivalente</t>
  </si>
  <si>
    <t>Emissionen in t 2010 absolut</t>
  </si>
  <si>
    <t>Kombinierte Unsicherheit der Aktivitätsdaten [%]</t>
  </si>
  <si>
    <t>Kombinierte Unsicherheit der Emissionsfaktoren [%]</t>
  </si>
  <si>
    <t>Kombinierte Unsicherheit der Emission [%]</t>
  </si>
  <si>
    <t>Kombinierte Unsicherheit Anteil [%]</t>
  </si>
  <si>
    <t>Uncertainty Trend by emission factor [%]</t>
  </si>
  <si>
    <t>Uncertainty Trend by activity data [%]</t>
  </si>
  <si>
    <t>Uncertainty Trend by emissions [%]</t>
  </si>
  <si>
    <t>CO2, 1 A 1 b</t>
  </si>
  <si>
    <t>CO2, 1 A 2 a</t>
  </si>
  <si>
    <t>EM, CO2, 1 A 2 d, GAS_IPCC, Liquid, Other fuels, Solid</t>
  </si>
  <si>
    <t>EM, CO2, 1 A 2 e</t>
  </si>
  <si>
    <t>CO2, 1 A 5, GAS_IPCC, Liquid, Other fuels, Solid</t>
  </si>
  <si>
    <t>Schwefelhexafluorid</t>
  </si>
  <si>
    <t>EM, SF6, 2 C 4</t>
  </si>
  <si>
    <t>EM, HFC-134a, 2 E 1, 2 E 2, 2 E 3</t>
  </si>
  <si>
    <t>EM, HFC-227ea, 2 E 1, 2 E 2, 2 E 3</t>
  </si>
  <si>
    <t>EM, HFC-23, 2 E 1, 2 E 2, 2 E 3</t>
  </si>
  <si>
    <t>EM, HFC-125, 2 F</t>
  </si>
  <si>
    <t>EM, SF6, 2 F</t>
  </si>
  <si>
    <t>EM, HFC-134a, 2 F</t>
  </si>
  <si>
    <t>EM, HFC-143a, 2 F</t>
  </si>
  <si>
    <t>EM, HFC-152a, 2 F</t>
  </si>
  <si>
    <t>EM, HFC-227ea, 2 F</t>
  </si>
  <si>
    <t>EM, HFC-23, 2 F</t>
  </si>
  <si>
    <t>EM, HFC-236fa, 2 F</t>
  </si>
  <si>
    <t>EM, HFC-32, 2 F</t>
  </si>
  <si>
    <t>EM, HFC-43-10mee, 2 F</t>
  </si>
  <si>
    <t>EM, CO2, 3 A, 3 B, 3 C, 3 D</t>
  </si>
  <si>
    <t>4 B 9</t>
  </si>
  <si>
    <t>4 D 2</t>
  </si>
  <si>
    <t>1.222.215.158,896</t>
  </si>
  <si>
    <t>1.019.745.105,200</t>
  </si>
  <si>
    <t>953.826.391,267</t>
  </si>
  <si>
    <t>838.446.133,998</t>
  </si>
  <si>
    <t>5,873</t>
  </si>
  <si>
    <t>6,305</t>
  </si>
  <si>
    <t>Contribution Level 2010</t>
  </si>
  <si>
    <t>Cumulative Level 2010</t>
  </si>
  <si>
    <t>EF uncertainty, base year</t>
  </si>
  <si>
    <t>AD uncertainty, base year</t>
  </si>
  <si>
    <t>EF uncertainty, year 2010</t>
  </si>
  <si>
    <t>AD uncertainty, year 2010</t>
  </si>
  <si>
    <t>Year 2010 emission</t>
  </si>
  <si>
    <t>Combined uncertainty, base year</t>
  </si>
  <si>
    <t>Combined uncertainty, year 2010</t>
  </si>
  <si>
    <t>Uncertainty share</t>
  </si>
  <si>
    <t>Sensitivity A</t>
  </si>
  <si>
    <t>Sensitivity B</t>
  </si>
  <si>
    <t>Trend uncertainty due to EF</t>
  </si>
  <si>
    <t>Trend uncertainty due to AD</t>
  </si>
  <si>
    <t>Combined trend uncertainty</t>
  </si>
  <si>
    <t>1.A.3.a. Civil  Aviation  - Liquid Fuels</t>
  </si>
  <si>
    <t>1.A.3.d. Navigation - Liquid Fuels (residual oil)</t>
  </si>
  <si>
    <t>1.A.3.e. Other Transportation- Biomass (railways and navigation)</t>
  </si>
  <si>
    <t>1.A.5.a.3. Other non-specified - Other fuels</t>
  </si>
  <si>
    <t>1.A.5.a.3. Other non-specified - Solid fuels</t>
  </si>
  <si>
    <t>1.B.2.a.4. Oil - Refining / Storage</t>
  </si>
  <si>
    <t>1.B.2.b.3. Natural Gas - Transmission</t>
  </si>
  <si>
    <t>1.B.2.b.4. Natural Gas - Distribution</t>
  </si>
  <si>
    <t>1.B.2.c.2. Flaring</t>
  </si>
  <si>
    <t>1.B.2.d. Other (CO2 from NMVOC emissions)</t>
  </si>
  <si>
    <t>2.A.7. Other (glass production)</t>
  </si>
  <si>
    <t>2.B.5.c. Phosphoric Acid Production</t>
  </si>
  <si>
    <t>2.C.5. Other (non-ferrous metals)</t>
  </si>
  <si>
    <t>2.F.9. Other (grouped confidential data)</t>
  </si>
  <si>
    <t>4.B. Manure Management</t>
  </si>
  <si>
    <t>5.E.1. Settlements remaining Settlements</t>
  </si>
  <si>
    <t>5.G. Other (Harvested Wood Products)</t>
  </si>
  <si>
    <t>5.I Direct N2O emissions from N fertilization</t>
  </si>
  <si>
    <t>5.II Non-CO2 emissions from drainage of soils and wetlands</t>
  </si>
  <si>
    <t>5.III N2O emissions from disturbance associated with land-use conversion to cropland</t>
  </si>
  <si>
    <t>5.IV CO2 emissions from agricultural lime application</t>
  </si>
  <si>
    <t>5.V Biomass Burning</t>
  </si>
  <si>
    <t>6.B.2. Domestic and Commercial Wastewater</t>
  </si>
  <si>
    <t>6.B.3. Other (N input from fish farming)</t>
  </si>
  <si>
    <t>6.B.3. Other (N input from industrial wastewater)</t>
  </si>
  <si>
    <t>6.D. Other (compost production)</t>
  </si>
  <si>
    <t>1 B 2 a: Oil</t>
  </si>
  <si>
    <t>5 A 1: Forest land remaining forest land</t>
  </si>
  <si>
    <t>5 A 2: Land converted to forest land</t>
  </si>
  <si>
    <t>5 B 2: Land converted to cropland</t>
  </si>
  <si>
    <t>5 C 2: Land converted to grassland</t>
  </si>
  <si>
    <t>5 D 2: Land converted to Wetlands</t>
  </si>
  <si>
    <t>5 E 2: Land converted to Settlements</t>
  </si>
  <si>
    <t>5 F 2: Land converted to Other land</t>
  </si>
  <si>
    <t>Total (with net CO2 emissions/removals)</t>
  </si>
  <si>
    <t>IPCC Source category        2010</t>
  </si>
  <si>
    <t>Year t emissions 2010</t>
  </si>
  <si>
    <t>Combined uncertainty as % of total emissions in each gas,in year t</t>
  </si>
  <si>
    <t>Stationary Combustion - Other fuels</t>
  </si>
  <si>
    <t>2A42</t>
  </si>
  <si>
    <t>5.D.2</t>
  </si>
  <si>
    <t>Managed Waste Disposal on Land (Industrial waste)</t>
  </si>
  <si>
    <t>Unmanaged Waste Disposal on Land (Industrial waste)</t>
  </si>
  <si>
    <t>Agric/Fishing Liquid</t>
  </si>
  <si>
    <t>LULUCF-Forest Land</t>
  </si>
  <si>
    <t>LULUCF-Cropland</t>
  </si>
  <si>
    <t>LULUCF-Grassland</t>
  </si>
  <si>
    <t>LULUCF-Grassland-Soils</t>
  </si>
  <si>
    <t>LULUCF-Grassland-Biomass</t>
  </si>
  <si>
    <t>LULUCF-Wetlands</t>
  </si>
  <si>
    <t>LULUCF-Settlements</t>
  </si>
  <si>
    <t>LULUCF-Other Land</t>
  </si>
  <si>
    <t>LULUCF-Grassland-Remaining</t>
  </si>
  <si>
    <t>LULUCF-Grassland-Wetland</t>
  </si>
  <si>
    <t>a  AD uncertainty for CH4 generation based on equation 6.4 of GPG with uncertainties of 20%, 20% and 20% for MSW quantity, MSW composition and DOC, respectively</t>
  </si>
  <si>
    <t>b  EF uncertainty for CH4 generation based on equation 6.4 of GPG with uncertainties of 20%, 20% and 20% for fraction of DOC dissimilated, MCF and decay rate constant, respectively</t>
  </si>
  <si>
    <t>c  Combined uncertainty based on equation 6.3 of GPG using a and b above and assuming 30% and 10% uncertainties for CH4 flaring and utilisation, respectively</t>
  </si>
  <si>
    <t>d  AD uncertainty based on Equation 6.4 of IPCC GPG with uncertainties of 5%, 1% and 10% for AWMS proportion, livestock/fertiliser numbers and nitrogen excretion</t>
  </si>
  <si>
    <t>% Uncertainty Taken from Final F-Gas Report, 2006 (CTC, AEA)</t>
  </si>
  <si>
    <t>u</t>
  </si>
  <si>
    <t>eqn 6.4</t>
  </si>
  <si>
    <t>HFCs</t>
  </si>
  <si>
    <t>PFCs</t>
  </si>
  <si>
    <t>generation</t>
  </si>
  <si>
    <t>2F1 Refrigeration and air-con</t>
  </si>
  <si>
    <t>2F7 Semiconductor manufacture</t>
  </si>
  <si>
    <t>flaring</t>
  </si>
  <si>
    <t>2F1 MAC</t>
  </si>
  <si>
    <t>utilisation</t>
  </si>
  <si>
    <t>2F2 Foams</t>
  </si>
  <si>
    <t>2F3 Fire-extinguishers</t>
  </si>
  <si>
    <t>2F8 Electrical equipment</t>
  </si>
  <si>
    <t>2F4 Aerosols</t>
  </si>
  <si>
    <t>2F9 Other - windowsoundproofing</t>
  </si>
  <si>
    <t>2F4 MDIs</t>
  </si>
  <si>
    <t>2F9 Other - medical application</t>
  </si>
  <si>
    <t>2F7 Semiconductors</t>
  </si>
  <si>
    <t>2F9 Other - sporting goods</t>
  </si>
  <si>
    <t>2F9 Other - gas-air tracer</t>
  </si>
  <si>
    <t>Emissions   in 2010</t>
  </si>
  <si>
    <t>Combined Uncertainty as % of Emissions   in 2010</t>
  </si>
  <si>
    <t>2C1 - Iron &amp; Steel Prod.</t>
  </si>
  <si>
    <t>5A Forest Land</t>
  </si>
  <si>
    <t>2010 emissions</t>
  </si>
  <si>
    <t>Combined uncertainty as % of total national emissions in 2009</t>
  </si>
  <si>
    <t>CO2-eq base year</t>
  </si>
  <si>
    <t>CO2-eq last year</t>
  </si>
  <si>
    <t>Total F-gases</t>
  </si>
  <si>
    <t>Total Netherlands (CO2-eq.)</t>
  </si>
  <si>
    <t>Other Waste</t>
  </si>
  <si>
    <t>F Gases</t>
  </si>
  <si>
    <t>Substance</t>
  </si>
  <si>
    <t>Base year emissions or removals (Gg CO2-eqv)</t>
  </si>
  <si>
    <t>Year 2010 emissions or removals (Gg CO2-eqv)</t>
  </si>
  <si>
    <t>Activity data uncertainty (%)</t>
  </si>
  <si>
    <t>Emission factor uncertainty (%)</t>
  </si>
  <si>
    <t>Combined uncertainty (%)</t>
  </si>
  <si>
    <t>Contribution to variance by category in year 2010</t>
  </si>
  <si>
    <t>Type A sensitivity (%)</t>
  </si>
  <si>
    <t>Type B sensitivity (%)</t>
  </si>
  <si>
    <t>Uncertainty in trend introduced by emission factor uncertainty (</t>
  </si>
  <si>
    <t>Uncertainty in trend introduced by activity data uncertainty (%)</t>
  </si>
  <si>
    <t>Combined uncertainty introduced into the trend (%)</t>
  </si>
  <si>
    <t>Uncertainty in total inventory (%)</t>
  </si>
  <si>
    <t>Trend uncertainty in total inventory (%)</t>
  </si>
  <si>
    <t>1.B.2 Flaring in refinery</t>
  </si>
  <si>
    <t>1.B.2 Flaring off-shore</t>
  </si>
  <si>
    <t>1.B.2 Land based activities</t>
  </si>
  <si>
    <t>1.B.2 Off-shore activities</t>
  </si>
  <si>
    <t>1.B.2 Transmission of natural gas</t>
  </si>
  <si>
    <t>1.B.2 Distribution of natural gas</t>
  </si>
  <si>
    <t>1.B.2 Refinery processes</t>
  </si>
  <si>
    <t>2A1 Cement production</t>
  </si>
  <si>
    <t>2A2 Lime production</t>
  </si>
  <si>
    <t>2A3 Limestone and dolomite use</t>
  </si>
  <si>
    <t>2A5 Asphalt roofing</t>
  </si>
  <si>
    <t>2A6 Road paving with asphalt</t>
  </si>
  <si>
    <t>2A7 Glass and Glass wool</t>
  </si>
  <si>
    <t>2B5 Catalysts/Fertilizers, Pesticides and Sulphuric acid</t>
  </si>
  <si>
    <t>2C1 Iron and steel production</t>
  </si>
  <si>
    <t>2D2 Food and Drink</t>
  </si>
  <si>
    <t>2G Lubricants</t>
  </si>
  <si>
    <t>2B2 Nitric acid production</t>
  </si>
  <si>
    <t>2F Consumption of HFC</t>
  </si>
  <si>
    <t>2F Consumption of PFC</t>
  </si>
  <si>
    <t>2F Consumption of SF6</t>
  </si>
  <si>
    <t>3A Paint application</t>
  </si>
  <si>
    <t>3B Degreasing and dry cleaning</t>
  </si>
  <si>
    <t>3C Chemical products, manufacturing and processing</t>
  </si>
  <si>
    <t>3D5 Other</t>
  </si>
  <si>
    <t>3D5 Consumption of fireworks</t>
  </si>
  <si>
    <t>3D1 Other - Use of N2O for Anaesthesia</t>
  </si>
  <si>
    <t>3D3 Use of tobacco</t>
  </si>
  <si>
    <t>3D3 Use of charcoal for BBQ</t>
  </si>
  <si>
    <t>3D3 Consumption of fireworks</t>
  </si>
  <si>
    <t>4A Enteric Fermentation</t>
  </si>
  <si>
    <t>4B Manure Management</t>
  </si>
  <si>
    <t>5(II) Forest Land.</t>
  </si>
  <si>
    <t>5(III) Disturbance, Land converted to cropland</t>
  </si>
  <si>
    <t>5(II) Wetlands</t>
  </si>
  <si>
    <t>5(IV) Cropland Limestone</t>
  </si>
  <si>
    <t>5(V) Biomass Burning</t>
  </si>
  <si>
    <t>AUSTRIA, submission 2012</t>
  </si>
  <si>
    <t>Code IPCC</t>
  </si>
  <si>
    <t>1A3a2</t>
  </si>
  <si>
    <t>1A3d2</t>
  </si>
  <si>
    <t>2-2A1-2A2-2A3-2C1</t>
  </si>
  <si>
    <t>CO2-eq (net)</t>
  </si>
  <si>
    <t>CO2-eq (adjusted: sum of the absolute values)</t>
  </si>
  <si>
    <t xml:space="preserve">Emissions
Reference year 90/95  </t>
  </si>
  <si>
    <t>UNCERTAINTY ANALYSIS OF GREENHOUSE GASES EMISSIONS (including LULUCF) .TIER1 . YEAR  2010</t>
  </si>
  <si>
    <t>Key categories (Year 2010)</t>
  </si>
  <si>
    <t xml:space="preserve">Emissions
2010 </t>
  </si>
  <si>
    <t>(% Net emissions 2010)</t>
  </si>
  <si>
    <t xml:space="preserve">source CITEPA / format CCNUCC </t>
  </si>
  <si>
    <t>Mise à jour 21/02/2012</t>
  </si>
  <si>
    <t>rang</t>
  </si>
  <si>
    <t>Emissions totales hors UTCF</t>
  </si>
  <si>
    <t>Incertitude sur les émissions totales hors UTCF</t>
  </si>
  <si>
    <t>Emissions totales nettes</t>
  </si>
  <si>
    <t>Incertitude sur les émissions totales nettes</t>
  </si>
  <si>
    <t xml:space="preserve">UTCF : Utilisation des terres, leur changement et la forêt ("Land-Use Change and Forestry").  </t>
  </si>
  <si>
    <t>(*) Calcul d' incertitudes selon les bonnes pratiques du GIEC (cf. "IPCC Good Practice Guidance and Uncertainty Management in National Greenhouse Gas Inventories", chap.6)</t>
  </si>
  <si>
    <t xml:space="preserve">(**) Les activités sont supposées non corrélées d'une année sur l'autre, sauf pour l'UTCF, et les émissions des décharges ("Solid Waste Disposal on Land") </t>
  </si>
  <si>
    <t>Date</t>
  </si>
  <si>
    <t>Source</t>
  </si>
  <si>
    <t>N:\naei10\8_ghgi\uncertainties\Approach 1\Uncertainty_2012NIR_BaseYear_2010_v3.0.xls</t>
  </si>
  <si>
    <t>Table 6.1 of the IPCC Good Practice Guidance (Section 6.16) "Tier 1 Uncertanity calculation and reporting"</t>
  </si>
  <si>
    <t>This table should be sent to the EUMM each year.</t>
  </si>
  <si>
    <t>Old NIR Table 5: Tier 1 Uncertainty Calculation and Reporting</t>
  </si>
  <si>
    <t>1A</t>
  </si>
  <si>
    <t>1A(stationary)</t>
  </si>
  <si>
    <t>Old NIR Table 5: Tier 1 Uncertainty Calculation and Reporting (Continued)</t>
  </si>
  <si>
    <t>1A1&amp;1A2&amp;1A4&amp;1A5</t>
  </si>
  <si>
    <t>4G</t>
  </si>
  <si>
    <t>Emissions     in 1990</t>
  </si>
  <si>
    <t>5F</t>
  </si>
  <si>
    <t>Gg CO2eq</t>
  </si>
  <si>
    <t>IPCC category</t>
  </si>
  <si>
    <t>CH4 stationary combustion</t>
  </si>
  <si>
    <t>N2O stationary combustion</t>
  </si>
  <si>
    <t>CO2 Mobile combustion: Road Vehicles</t>
  </si>
  <si>
    <t>CH4 Mobile combustion: Road Vehicles</t>
  </si>
  <si>
    <t>N2O Mobile combustion: Road Vehicles</t>
  </si>
  <si>
    <t>CO2 Mobile combustion: Waterborne Navigation</t>
  </si>
  <si>
    <t>CH4 Mobile combustion: Waterborne Navigation</t>
  </si>
  <si>
    <t>N2O Mobile combustion: Waterborne Navigation</t>
  </si>
  <si>
    <t>CO2 Mobile combustion: Aircraft</t>
  </si>
  <si>
    <t>CH4 Mobile combustion: Aircraft</t>
  </si>
  <si>
    <t>N2O Mobile combustion: Aircraft</t>
  </si>
  <si>
    <t>CO2 Mobile combustion: Other</t>
  </si>
  <si>
    <t>CH4 Mobile combustion: Other</t>
  </si>
  <si>
    <t>N2O Mobile combustion: Other</t>
  </si>
  <si>
    <t>CH4 Fugitive emissions from Coal Mining and Handling</t>
  </si>
  <si>
    <t>CO2 Fugitive emissions from Oil and Gas Operations</t>
  </si>
  <si>
    <t>CH4 Fugitive emissions from Oil and Gas Operations</t>
  </si>
  <si>
    <t>N2O Fugitive emissions from Oil and Gas Operations</t>
  </si>
  <si>
    <t>CO2 Cement production</t>
  </si>
  <si>
    <t>CO2 Lime production</t>
  </si>
  <si>
    <t>CO2 Limestone and Dolomite Use</t>
  </si>
  <si>
    <t>CO2 Iron and Steel production</t>
  </si>
  <si>
    <t>CO2 Ammonia production</t>
  </si>
  <si>
    <t>CO2 Other industrial processes</t>
  </si>
  <si>
    <t>N2O Adipic Acid</t>
  </si>
  <si>
    <t>N2O Nitric Acid</t>
  </si>
  <si>
    <t>N2O Other industrial processes</t>
  </si>
  <si>
    <t>CH4 Industrial Processes</t>
  </si>
  <si>
    <t>PFC Aluminium production</t>
  </si>
  <si>
    <t>SF6 Magnesium production</t>
  </si>
  <si>
    <t>SF6 Electrical Equipment</t>
  </si>
  <si>
    <t>SF6 Production of SF6</t>
  </si>
  <si>
    <t>PFC, HFC, SF6 Semiconductor manufacturing</t>
  </si>
  <si>
    <t>PFC-HFC</t>
  </si>
  <si>
    <t>HFC, PFC substitutes for ODS</t>
  </si>
  <si>
    <t xml:space="preserve">HFC-23 from HCFC-22 Manufacture and HFCs fugitive </t>
  </si>
  <si>
    <t>CH4 Enteric Fermentation in Domestic Livestock</t>
  </si>
  <si>
    <t>CH4 Manure Management</t>
  </si>
  <si>
    <t>N2O Manure Management</t>
  </si>
  <si>
    <t>CH4 Agricultural Residue Burning</t>
  </si>
  <si>
    <t>N2O Agricultural Residue Burning</t>
  </si>
  <si>
    <t>Direct N2O Agricultural Soils</t>
  </si>
  <si>
    <t>Indirect N2O from Nitrogen used in agriculture</t>
  </si>
  <si>
    <t>CH4 from Rice production</t>
  </si>
  <si>
    <t>N2O from animal production</t>
  </si>
  <si>
    <t>CH4 from Solid waste Disposal Sites</t>
  </si>
  <si>
    <t>CH4 Emissions from Wastewater Handling</t>
  </si>
  <si>
    <t>N2O Emissions from Wastewater Handling</t>
  </si>
  <si>
    <t>CO2 Emissions from Waste Incineration</t>
  </si>
  <si>
    <t>CH4 Emissions from Waste Incineration</t>
  </si>
  <si>
    <t>N2O Emissions from Waste Incineration</t>
  </si>
  <si>
    <t>CH4 Emissions from Other Waste</t>
  </si>
  <si>
    <t>CO2 Emissions from solvent use</t>
  </si>
  <si>
    <t>N2O Emissions from solvent use</t>
  </si>
  <si>
    <t>TOTAL</t>
  </si>
  <si>
    <t>IPCC</t>
  </si>
  <si>
    <t>2G</t>
  </si>
  <si>
    <t>4A8</t>
  </si>
  <si>
    <t>3, 6D</t>
  </si>
  <si>
    <t>1.B.1 (Solid Fuels)</t>
  </si>
  <si>
    <t>1.B.2 (Oil and Natural Gas)</t>
  </si>
  <si>
    <t>2.A.1 (Cement production)</t>
  </si>
  <si>
    <t>2.A.2 (Lime Production)</t>
  </si>
  <si>
    <t>2.A.3 (Limestone and Dolomite Use)</t>
  </si>
  <si>
    <t>2.A.4 (Soda Ash use)</t>
  </si>
  <si>
    <t>2.A.7 (Other Mineral Use)</t>
  </si>
  <si>
    <t>2.B.2 (Nitric Acid Production)</t>
  </si>
  <si>
    <t>2.B.4 (Carbide Production)</t>
  </si>
  <si>
    <t>2.B.5 (Other Chemical Industry)</t>
  </si>
  <si>
    <t>2.C.1 (Iron and Steel Production)</t>
  </si>
  <si>
    <t>2.C.2 (Ferroalloys Production)</t>
  </si>
  <si>
    <t>2.C.3 (Aluminium production)</t>
  </si>
  <si>
    <t>2.C.4 (Magnesium Foundries)</t>
  </si>
  <si>
    <t>2.C.5 (Metal Production. Other)</t>
  </si>
  <si>
    <t>2.D.1 (Other Production. Pulp and Paper)</t>
  </si>
  <si>
    <t>2.F.1 (Refrigeration and Air Conditioning Equipment)</t>
  </si>
  <si>
    <t>2.F.3 (Fire Extinguishers)</t>
  </si>
  <si>
    <t>2.F.8 (Electrical equipment)</t>
  </si>
  <si>
    <t>2.F.9 (Other)</t>
  </si>
  <si>
    <t>3.A (Paint Applications)</t>
  </si>
  <si>
    <t>3.B (Degreasing and Dry Cleaning)</t>
  </si>
  <si>
    <t>3.C (Chemical Products, Manufacture and Processing)</t>
  </si>
  <si>
    <t>3.D (Other)</t>
  </si>
  <si>
    <t>4.A (Enteric Fermentation)</t>
  </si>
  <si>
    <t>4.B (Manure Management)</t>
  </si>
  <si>
    <t>4.D.1 (Direct Soil Emissions )</t>
  </si>
  <si>
    <t>4.D.2 (Pasture, Range and Paddock Manure)</t>
  </si>
  <si>
    <t>4.D.3 (Indirect Emissions )</t>
  </si>
  <si>
    <t>4.D.4 (Agricultural Soils. Other)</t>
  </si>
  <si>
    <t>5.A (Forest Land)</t>
  </si>
  <si>
    <t>5.B (Cropland)</t>
  </si>
  <si>
    <t>5.C (Grassland)</t>
  </si>
  <si>
    <t>5.D (Wetlands)</t>
  </si>
  <si>
    <t>5.E (Settlements)</t>
  </si>
  <si>
    <t>6.A (Solid Waste Disposal on Land)</t>
  </si>
  <si>
    <t>6.B (Wastewater Handling)</t>
  </si>
  <si>
    <t>6.C (Waste Incineration)</t>
  </si>
  <si>
    <t>1.A.1.A (Public Electricity and Heat Production)</t>
  </si>
  <si>
    <t>1.A.1.B (Petroleum Refining)</t>
  </si>
  <si>
    <t>1.A.1.C (Manufacture of Solid Fuels and Other Energy Industries)</t>
  </si>
  <si>
    <t>1.A.2.A (Iron and Steel)</t>
  </si>
  <si>
    <t>1.A.2.B (Non-Ferrous Metals)</t>
  </si>
  <si>
    <t>1.A.2.C (Chemicals)</t>
  </si>
  <si>
    <t>1.A.2.D (Pulp. Paper and Print)</t>
  </si>
  <si>
    <t>1.A.2.E (Food Processing. Beverages and Tobacco)</t>
  </si>
  <si>
    <t>1.A.2.F (Other Manufacturing Industries and Construction)</t>
  </si>
  <si>
    <t>1.A.3.A (Civil Aviation)</t>
  </si>
  <si>
    <t>1.A.3.B (Road Transportation)</t>
  </si>
  <si>
    <t>1.A.3.C (Railways)</t>
  </si>
  <si>
    <t>1.A.3.D (Navigation)</t>
  </si>
  <si>
    <t>1.A.3.E (Other Transportation)</t>
  </si>
  <si>
    <t>1.A.4.A (Commercial/Institutional)</t>
  </si>
  <si>
    <t>1.A.4.B (Residential)</t>
  </si>
  <si>
    <t>1.A.4.C (Agriculture/Forestry/Fisheries)</t>
  </si>
  <si>
    <t>1.A.5.B (Military Use)</t>
  </si>
  <si>
    <t>1 A 3 b Diesel Oil oil: Road Transportation</t>
  </si>
  <si>
    <t>1 A 4 mobile-Diesel Oil: Other Sectors</t>
  </si>
  <si>
    <t>Road transportation - Diesel Oil</t>
  </si>
  <si>
    <t>1.A.3.b. Road Transportation  - Liquid Fuels (Diesel Oil oil)</t>
  </si>
  <si>
    <t>1.A.3.d. Navigation - Liquid Fuels (gas/Diesel Oil oil)</t>
  </si>
  <si>
    <t>Other Diesel Oil</t>
  </si>
  <si>
    <t>Mobile combustion: road vehicles: Diesel Oil oil</t>
  </si>
  <si>
    <t>1 A 1 a Gaseous Fuels: Public Electricity and Heat Production</t>
  </si>
  <si>
    <t>1 A 1 b Gaseous Fuels: Petroleum refining</t>
  </si>
  <si>
    <t>1 A 1 c Gaseous Fuels: Manufacture of Solid fuels and Other Energy Industries</t>
  </si>
  <si>
    <t>1 A 2 Gaseous Fuels: Manufacturing Industries and Construction</t>
  </si>
  <si>
    <t xml:space="preserve">1 A 3 e Gaseous Fuels: Other </t>
  </si>
  <si>
    <t>1 A 4 Gaseous Fuels: Other Sectors</t>
  </si>
  <si>
    <t>1.A.3.b. Road Transportation - Gaseous Fuels fuels</t>
  </si>
  <si>
    <t>Stationary combustion - Industry sector - Gaseous Fuels</t>
  </si>
  <si>
    <t>Public electricity and heat production - Gaseous Fuels</t>
  </si>
  <si>
    <t>Stationary combustion - Other sectors - Gaseous Fuels</t>
  </si>
  <si>
    <t>Petroleum refining - Gaseous Fuels</t>
  </si>
  <si>
    <t>1.A.5.a.3. Other non-specified - Gaseous Fuels fuels</t>
  </si>
  <si>
    <t>Stationary Combustion - Gaseous Fuels fuels</t>
  </si>
  <si>
    <t>CO2 stationary combustion Gaseous Fuels fuels</t>
  </si>
  <si>
    <t>Tier 1 Uncertainty Estimates (based on Table 6.1 of the IPCC Gaseous Fuelsood Practice Gaseous Fuelsuidance): 2010</t>
  </si>
  <si>
    <t>Gaseous Fuelsas</t>
  </si>
  <si>
    <t>Gaseous FuelsCO2 eq</t>
  </si>
  <si>
    <t>Gaseous Fuels CO2 eq</t>
  </si>
  <si>
    <t>1 A 3 b Gasoline: Road Transportation</t>
  </si>
  <si>
    <t>1.A.3.b. Road Transportation  - Liquid Fuels (Gasoline)</t>
  </si>
  <si>
    <t>1.A.3.d. Navigation - Liquid Fuels (Gasoline)</t>
  </si>
  <si>
    <t>Mobile combustion: road vehicles: Gasoline</t>
  </si>
  <si>
    <t>Stationary Combustion - Liquid Fuels</t>
  </si>
  <si>
    <t>CO2 stationary combustion Liquid Fuels</t>
  </si>
  <si>
    <t>1 A 1 a Liquid Fuels: Public Electricity and Heat Production</t>
  </si>
  <si>
    <t>1 A 1 b Liquid Fuels: Petroleum refining</t>
  </si>
  <si>
    <t>1.A.1.a. Public Electricity and Heat Production - Liquid Fuels</t>
  </si>
  <si>
    <t>1.A.1.b. Petroleum Refining - Liquid Fuels</t>
  </si>
  <si>
    <t>1.A.1.c. Manuf.of Solid Fuels and Other Energ.Ind. - Liquid Fuels</t>
  </si>
  <si>
    <t>1.A.2.a. Iron and Steel - Liquid Fuels</t>
  </si>
  <si>
    <t>1.A.2.b. Non-Ferrous Metals - Liquid Fuels</t>
  </si>
  <si>
    <t>1.A.2.c. Chemicals - Liquid Fuels</t>
  </si>
  <si>
    <t>1.A.2.d. Pulp, Paper and Print - Liquid Fuels</t>
  </si>
  <si>
    <t>1.A.2.e. Food Processing, Beverages and Tobacco - Liquid Fuels</t>
  </si>
  <si>
    <t>1.A.2.f. Other manufact. Industr. and Constr. - Liquid Fuels</t>
  </si>
  <si>
    <t>1.A.4.a. Commercial / Institutional - Liquid Fuels</t>
  </si>
  <si>
    <t>1.A.4.b. Residential - Liquid Fuels</t>
  </si>
  <si>
    <t>1.A.4.c. Agriculture / Forestry / Fisheries - Liquid Fuels</t>
  </si>
  <si>
    <t>1.A.5. Other (Not elsewhere specified) - Liquid Fuels</t>
  </si>
  <si>
    <t>Stationary combustion:  Public Electricity and Heat Production: Liquid Fuelss</t>
  </si>
  <si>
    <t>Stationary combustion : Petroleum Refining: Liquid Fuelss</t>
  </si>
  <si>
    <t>Stationary combustion : Manuf. of Solid Fuels and Other En. Ind.: Liquid Fuelss</t>
  </si>
  <si>
    <t>Stationary combustion : Manufacturing Industries and Construction, Liquid Fuelss</t>
  </si>
  <si>
    <t>Stationary combustion : Other Sectors, Agriculture/Forestry/Fisheries, Liquid Fuelss</t>
  </si>
  <si>
    <t>Stationary combustion : Other Sectors,  Liquid Fuelss excl. From 1A4c</t>
  </si>
  <si>
    <t>1 A 1 a Other Fuels: Public Electricity and Heat Production</t>
  </si>
  <si>
    <t>1 A 2 Other Fuels: Manufacturing Industries and Construction</t>
  </si>
  <si>
    <t>1 A 4 Other Fuels: Other Sectors</t>
  </si>
  <si>
    <t>2.A.7 Mineral products-Other Fuels</t>
  </si>
  <si>
    <t>2.B.5. Chemical Industry - Other Fuelss / Other Fuels non specified</t>
  </si>
  <si>
    <t>Other Fuels animals</t>
  </si>
  <si>
    <t>Solvent and Other Fuels product use</t>
  </si>
  <si>
    <t>1.A.3.d. Navigation - Liquid Fuels (Other Fuels Liquid Fuels)</t>
  </si>
  <si>
    <t>1.A.3.e. Other Transportation- Biomass (off road vehicles and Other Fuels machinery)</t>
  </si>
  <si>
    <t>1.A.3.e. Other Transportation- Liquid Fuels (off road vehicles and Other Fuels machinery)</t>
  </si>
  <si>
    <t>Energy Industries /  Other Fuels fuels</t>
  </si>
  <si>
    <t>Manufacturing Industries / Other Fuels fuels</t>
  </si>
  <si>
    <t>CO2 stationary combustion Other Fuels fuels</t>
  </si>
  <si>
    <t>Mobile combustion: Other Fuels (railways)</t>
  </si>
  <si>
    <t>Mobile combustion: Other Fuels (non-road)</t>
  </si>
  <si>
    <t>Fugitive emissions from oil and gas operations: Other Fuels</t>
  </si>
  <si>
    <t>CH4 emissions from enteric fermentation in domestic livestock: Other Fuels</t>
  </si>
  <si>
    <t>Emissions from manure management : Other Fuels</t>
  </si>
  <si>
    <t>Uncertainty introduced intOther Fuelsthe trend in total national emissions</t>
  </si>
  <si>
    <t>1 A 1 a Solid Fuels: Public Electricity and Heat Production</t>
  </si>
  <si>
    <t>1 A 2 Solid Fuels: Manufacturing Industries and Construction</t>
  </si>
  <si>
    <t>1 A 4 Solid Fuels: Other Sectors</t>
  </si>
  <si>
    <t>Manufacture of Solid Fuels fuels and Other Fuelss - Solid</t>
  </si>
  <si>
    <t>Stationary Combustion - Solid Fuels fuels</t>
  </si>
  <si>
    <t>Managed Solid Fuels waste disposal</t>
  </si>
  <si>
    <t>Unmanaged Solid Fuels waste disposal</t>
  </si>
  <si>
    <t>CO2 stationary combustion Solid Fuels fuels</t>
  </si>
  <si>
    <t>Stationary combustion : Public Electricity and Heat Production: Solid Fuelss</t>
  </si>
  <si>
    <t>Stationary combustion : Manufacturing Industries and Construction, Solid Fuelss</t>
  </si>
  <si>
    <t>Stationary combustion : Other Sectors, Solid Fuelss</t>
  </si>
  <si>
    <t>CH4 emissions from Solid Fuels waste disposal sites</t>
  </si>
  <si>
    <t>1 A 4 Biomass: Other Sectors</t>
  </si>
  <si>
    <t>1.A.2.d. Pulp, Paper and Print - Biomass</t>
  </si>
  <si>
    <t xml:space="preserve">1.A.2.f. Other manufact. Industr. and Constr. - Biomass </t>
  </si>
  <si>
    <t>5.B Cropland, Living Biomass</t>
  </si>
  <si>
    <t>5.C Grassland, Living Biomass</t>
  </si>
  <si>
    <t>5.D Wetlands, Living Biomass</t>
  </si>
  <si>
    <t>5.E Settlements, Living Biomass</t>
  </si>
  <si>
    <t>Commercial, resid., agriculture... / Biomass</t>
  </si>
  <si>
    <t>All Fuels</t>
  </si>
  <si>
    <t>Stationary Combustion - All Fuels</t>
  </si>
  <si>
    <t>3B</t>
  </si>
  <si>
    <t>3C</t>
  </si>
  <si>
    <t>Forest Land</t>
  </si>
  <si>
    <t>Cropland</t>
  </si>
  <si>
    <t>Grassland</t>
  </si>
  <si>
    <t>Wetlands</t>
  </si>
  <si>
    <t>Other Land</t>
  </si>
  <si>
    <t>2010 emission</t>
  </si>
  <si>
    <t>Uncertainty i trend in national emissions introduced by emission factor uncertarinty</t>
  </si>
  <si>
    <t>Stationary Combustion, Fossil waste</t>
  </si>
  <si>
    <t>4F Field burning of agricultural residues</t>
  </si>
  <si>
    <t>4.D1.1 Synthetic Fertilizer</t>
  </si>
  <si>
    <t>6 B.  Wastewater Handling - Direct</t>
  </si>
  <si>
    <t>Solvent And Other Product Use</t>
  </si>
  <si>
    <t>Degreasing And Dry Cleaning</t>
  </si>
  <si>
    <t>Chemical Products, Manufacture And Processing</t>
  </si>
  <si>
    <t>GF1_rK0qDwEACADDAAwjACYAPABZAGIAYwBvAHsAoQApAL0ALQD//wAAAAABAQEAAQQAAAAABSMsIyMwAAAAARcxQTFhX0NPMiAvIFQyX2VtaV90cmVuZAEAAQEFAAEAAQMBAQD/AQEBAQEAAQEBAAIAAQEBAQEAAQEBAAIAAX8AAh4AFzFBMWFfQ08yIC8gVDJfZW1pX3RyZW5kAAAvAQIAAgCpALMAAQECAZqZmZmZmak/AABmZmZmZmbuPwAABQABAQEA</t>
  </si>
  <si>
    <t>&gt;75%</t>
  </si>
  <si>
    <t>&lt;25%</t>
  </si>
  <si>
    <t>&gt;90%</t>
  </si>
  <si>
    <t>GF1_rK0qDwEACADDAAwjACYAPABZAGIAYwBvAHsAoQApAL0ALQD//wAAAAABAQEAAQQAAAAABSMsIyMwAAAAARcxQTRjX0NINCAvIFQyX2VtaV90cmVuZAEAAQEFAAEAAQMBAQD/AQEBAQEAAQEBAAIAAQEBAQEAAQEBAAIAAX8AAh4AFzFBNGNfQ0g0IC8gVDJfZW1pX3RyZW5kAAAvAQIAAgCpALMAAQECAZqZmZmZmak/AABmZmZmZmbuPwAABQABAQEA</t>
  </si>
</sst>
</file>

<file path=xl/styles.xml><?xml version="1.0" encoding="utf-8"?>
<styleSheet xmlns="http://schemas.openxmlformats.org/spreadsheetml/2006/main">
  <numFmts count="19">
    <numFmt numFmtId="164" formatCode="_-* #,##0_-;\-* #,##0_-;_-* &quot;-&quot;_-;_-@_-"/>
    <numFmt numFmtId="165" formatCode="_-* #,##0.00_-;\-* #,##0.00_-;_-* &quot;-&quot;??_-;_-@_-"/>
    <numFmt numFmtId="166" formatCode="_-&quot;£&quot;* #,##0_-;\-&quot;£&quot;* #,##0_-;_-&quot;£&quot;* &quot;-&quot;_-;_-@_-"/>
    <numFmt numFmtId="167" formatCode="0.000"/>
    <numFmt numFmtId="168" formatCode="#,##0.0000"/>
    <numFmt numFmtId="169" formatCode="0.000000"/>
    <numFmt numFmtId="170" formatCode="0.0"/>
    <numFmt numFmtId="171" formatCode="0.00000000000"/>
    <numFmt numFmtId="172" formatCode="0.0000"/>
    <numFmt numFmtId="173" formatCode="#,##0.0"/>
    <numFmt numFmtId="174" formatCode="0.0%"/>
    <numFmt numFmtId="175" formatCode="#,##0.000"/>
    <numFmt numFmtId="176" formatCode="_-* #,##0.00\ [$€-1]_-;\-* #,##0.00\ [$€-1]_-;_-* &quot;-&quot;??\ [$€-1]_-"/>
    <numFmt numFmtId="177" formatCode="_-* #,##0.00\ _F_-;\-* #,##0.00\ _F_-;_-* &quot;-&quot;??\ _F_-;_-@_-"/>
    <numFmt numFmtId="178" formatCode="&quot;$&quot;#,##0.00_);[Red]\(&quot;$&quot;#,##0.00\)"/>
    <numFmt numFmtId="179" formatCode="0.0000%"/>
    <numFmt numFmtId="180" formatCode="0.0\ %"/>
    <numFmt numFmtId="181" formatCode="#;##0"/>
    <numFmt numFmtId="182" formatCode="_-* #,##0.0_-;\-* #,##0.0_-;_-* &quot;-&quot;??_-;_-@_-"/>
  </numFmts>
  <fonts count="78">
    <font>
      <sz val="10"/>
      <name val="Arial"/>
    </font>
    <font>
      <sz val="11"/>
      <color theme="1"/>
      <name val="Calibri"/>
      <family val="2"/>
      <scheme val="minor"/>
    </font>
    <font>
      <sz val="10"/>
      <name val="Arial"/>
      <family val="2"/>
    </font>
    <font>
      <u/>
      <sz val="10"/>
      <color indexed="12"/>
      <name val="Arial"/>
      <family val="2"/>
    </font>
    <font>
      <sz val="8"/>
      <name val="Arial"/>
      <family val="2"/>
    </font>
    <font>
      <sz val="8"/>
      <name val="Arial"/>
      <family val="2"/>
    </font>
    <font>
      <b/>
      <sz val="8"/>
      <name val="Arial"/>
      <family val="2"/>
    </font>
    <font>
      <sz val="9"/>
      <name val="Times New Roman"/>
      <family val="1"/>
    </font>
    <font>
      <b/>
      <sz val="9"/>
      <name val="Times New Roman"/>
      <family val="1"/>
    </font>
    <font>
      <sz val="9"/>
      <name val="Arial"/>
      <family val="2"/>
    </font>
    <font>
      <b/>
      <sz val="12"/>
      <name val="Times New Roman"/>
      <family val="1"/>
    </font>
    <font>
      <sz val="8"/>
      <name val="Helvetica"/>
      <family val="2"/>
    </font>
    <font>
      <sz val="10"/>
      <color indexed="8"/>
      <name val="MS Sans Serif"/>
      <family val="2"/>
    </font>
    <font>
      <b/>
      <sz val="8"/>
      <color indexed="81"/>
      <name val="Tahoma"/>
      <family val="2"/>
    </font>
    <font>
      <sz val="8"/>
      <color indexed="81"/>
      <name val="Tahoma"/>
      <family val="2"/>
    </font>
    <font>
      <b/>
      <sz val="10"/>
      <name val="Arial"/>
      <family val="2"/>
    </font>
    <font>
      <sz val="10"/>
      <name val="Arial"/>
      <family val="2"/>
    </font>
    <font>
      <b/>
      <sz val="14"/>
      <name val="Arial"/>
      <family val="2"/>
    </font>
    <font>
      <b/>
      <sz val="11"/>
      <name val="Arial"/>
      <family val="2"/>
    </font>
    <font>
      <sz val="8"/>
      <name val="Tahoma"/>
      <family val="2"/>
    </font>
    <font>
      <b/>
      <sz val="8"/>
      <name val="Tahoma"/>
      <family val="2"/>
    </font>
    <font>
      <sz val="12"/>
      <name val="Tahoma"/>
      <family val="2"/>
    </font>
    <font>
      <i/>
      <sz val="9"/>
      <name val="Verdana"/>
      <family val="2"/>
    </font>
    <font>
      <b/>
      <sz val="12"/>
      <name val="Tahoma"/>
      <family val="2"/>
    </font>
    <font>
      <i/>
      <sz val="8"/>
      <name val="Tahoma"/>
      <family val="2"/>
    </font>
    <font>
      <sz val="8"/>
      <name val="Tahoma"/>
      <family val="2"/>
    </font>
    <font>
      <sz val="10"/>
      <name val="MS Sans Serif"/>
      <family val="2"/>
    </font>
    <font>
      <sz val="12"/>
      <name val="Arial"/>
      <family val="2"/>
    </font>
    <font>
      <b/>
      <sz val="14"/>
      <name val="Californian FB"/>
      <family val="1"/>
    </font>
    <font>
      <b/>
      <sz val="12"/>
      <name val="Arial"/>
      <family val="2"/>
    </font>
    <font>
      <vertAlign val="subscript"/>
      <sz val="11"/>
      <name val="Arial"/>
      <family val="2"/>
    </font>
    <font>
      <i/>
      <sz val="10"/>
      <name val="Arial"/>
      <family val="2"/>
    </font>
    <font>
      <sz val="11"/>
      <name val="Arial"/>
      <family val="2"/>
    </font>
    <font>
      <sz val="10"/>
      <color indexed="12"/>
      <name val="Arial"/>
      <family val="2"/>
    </font>
    <font>
      <sz val="10"/>
      <name val="Arial"/>
      <family val="2"/>
    </font>
    <font>
      <b/>
      <sz val="10"/>
      <name val="Times New Roman"/>
      <family val="1"/>
    </font>
    <font>
      <sz val="10"/>
      <name val="Times New Roman"/>
      <family val="1"/>
    </font>
    <font>
      <b/>
      <sz val="16"/>
      <name val="Arial"/>
      <family val="2"/>
    </font>
    <font>
      <sz val="16"/>
      <name val="Arial"/>
      <family val="2"/>
    </font>
    <font>
      <sz val="10"/>
      <name val="Arial"/>
      <family val="2"/>
    </font>
    <font>
      <sz val="10"/>
      <color indexed="8"/>
      <name val="Arial"/>
      <family val="2"/>
    </font>
    <font>
      <i/>
      <sz val="11"/>
      <name val="Arial"/>
      <family val="2"/>
    </font>
    <font>
      <sz val="9"/>
      <color indexed="8"/>
      <name val="Times New Roman"/>
      <family val="1"/>
    </font>
    <font>
      <b/>
      <sz val="12"/>
      <name val="Calibri"/>
      <family val="2"/>
    </font>
    <font>
      <sz val="10"/>
      <name val="Calibri"/>
      <family val="2"/>
    </font>
    <font>
      <b/>
      <sz val="10"/>
      <color indexed="10"/>
      <name val="Calibri"/>
      <family val="2"/>
    </font>
    <font>
      <sz val="14"/>
      <name val="Calibri"/>
      <family val="2"/>
    </font>
    <font>
      <b/>
      <sz val="10"/>
      <name val="Calibri"/>
      <family val="2"/>
    </font>
    <font>
      <b/>
      <sz val="10"/>
      <color indexed="9"/>
      <name val="Calibri"/>
      <family val="2"/>
    </font>
    <font>
      <sz val="10"/>
      <color indexed="9"/>
      <name val="Calibri"/>
      <family val="2"/>
    </font>
    <font>
      <b/>
      <i/>
      <sz val="10"/>
      <color indexed="9"/>
      <name val="Calibri"/>
      <family val="2"/>
    </font>
    <font>
      <b/>
      <i/>
      <sz val="10"/>
      <name val="Calibri"/>
      <family val="2"/>
    </font>
    <font>
      <i/>
      <sz val="10"/>
      <name val="Calibri"/>
      <family val="2"/>
    </font>
    <font>
      <sz val="10"/>
      <name val="Arial Narrow"/>
      <family val="2"/>
      <charset val="161"/>
    </font>
    <font>
      <b/>
      <sz val="9"/>
      <name val="Arial"/>
      <family val="2"/>
    </font>
    <font>
      <sz val="12"/>
      <color indexed="8"/>
      <name val="Times New Roman"/>
      <family val="1"/>
    </font>
    <font>
      <b/>
      <sz val="12"/>
      <color indexed="8"/>
      <name val="Times New Roman"/>
      <family val="1"/>
    </font>
    <font>
      <u/>
      <sz val="10"/>
      <color indexed="12"/>
      <name val="Times New Roman"/>
      <family val="1"/>
    </font>
    <font>
      <b/>
      <sz val="10"/>
      <color indexed="10"/>
      <name val="Arial Narrow"/>
      <family val="2"/>
      <charset val="161"/>
    </font>
    <font>
      <b/>
      <sz val="10"/>
      <name val="Arial Narrow"/>
      <family val="2"/>
      <charset val="161"/>
    </font>
    <font>
      <sz val="8"/>
      <name val="Helvetica"/>
      <family val="2"/>
    </font>
    <font>
      <sz val="10"/>
      <name val="Arial"/>
      <family val="2"/>
    </font>
    <font>
      <sz val="10"/>
      <name val="Arial"/>
      <family val="2"/>
    </font>
    <font>
      <sz val="10"/>
      <name val="Book Antiqua"/>
      <family val="1"/>
    </font>
    <font>
      <b/>
      <sz val="10"/>
      <name val="Book Antiqua"/>
      <family val="1"/>
    </font>
    <font>
      <b/>
      <sz val="10"/>
      <color indexed="9"/>
      <name val="Times New Roman"/>
      <family val="1"/>
    </font>
    <font>
      <b/>
      <sz val="10"/>
      <color indexed="9"/>
      <name val="Book Antiqua"/>
      <family val="1"/>
    </font>
    <font>
      <sz val="8.25"/>
      <name val="Arial"/>
      <family val="2"/>
    </font>
    <font>
      <sz val="7"/>
      <name val="Arial"/>
      <family val="2"/>
    </font>
    <font>
      <b/>
      <i/>
      <sz val="10"/>
      <color indexed="10"/>
      <name val="Calibri"/>
      <family val="2"/>
    </font>
    <font>
      <b/>
      <sz val="10"/>
      <color indexed="8"/>
      <name val="Times New Roman"/>
      <family val="1"/>
    </font>
    <font>
      <sz val="12"/>
      <color indexed="12"/>
      <name val="Arial"/>
      <family val="2"/>
    </font>
    <font>
      <b/>
      <sz val="10"/>
      <color indexed="12"/>
      <name val="Arial Narrow"/>
      <family val="2"/>
      <charset val="161"/>
    </font>
    <font>
      <b/>
      <sz val="10"/>
      <color rgb="FFFF0000"/>
      <name val="Arial"/>
      <family val="2"/>
    </font>
    <font>
      <sz val="10"/>
      <color rgb="FFFF0000"/>
      <name val="Arial"/>
      <family val="2"/>
    </font>
    <font>
      <sz val="10"/>
      <color theme="1"/>
      <name val="Arial Narrow"/>
      <family val="2"/>
      <charset val="161"/>
    </font>
    <font>
      <sz val="8"/>
      <color rgb="FFFF0000"/>
      <name val="Tahoma"/>
      <family val="2"/>
    </font>
    <font>
      <sz val="10"/>
      <color rgb="FFFF0000"/>
      <name val="Arial Narrow"/>
      <family val="2"/>
      <charset val="161"/>
    </font>
  </fonts>
  <fills count="23">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darkTrellis"/>
    </fill>
    <fill>
      <patternFill patternType="solid">
        <fgColor indexed="55"/>
        <bgColor indexed="64"/>
      </patternFill>
    </fill>
    <fill>
      <patternFill patternType="solid">
        <fgColor indexed="44"/>
        <bgColor indexed="64"/>
      </patternFill>
    </fill>
    <fill>
      <patternFill patternType="solid">
        <fgColor indexed="41"/>
        <bgColor indexed="64"/>
      </patternFill>
    </fill>
    <fill>
      <patternFill patternType="solid">
        <fgColor indexed="8"/>
        <bgColor indexed="64"/>
      </patternFill>
    </fill>
    <fill>
      <patternFill patternType="solid">
        <fgColor indexed="54"/>
        <bgColor indexed="64"/>
      </patternFill>
    </fill>
    <fill>
      <patternFill patternType="solid">
        <fgColor indexed="43"/>
        <bgColor indexed="64"/>
      </patternFill>
    </fill>
    <fill>
      <patternFill patternType="solid">
        <fgColor indexed="51"/>
        <bgColor indexed="64"/>
      </patternFill>
    </fill>
    <fill>
      <patternFill patternType="solid">
        <fgColor indexed="50"/>
        <bgColor indexed="64"/>
      </patternFill>
    </fill>
    <fill>
      <patternFill patternType="solid">
        <fgColor indexed="15"/>
        <bgColor indexed="64"/>
      </patternFill>
    </fill>
    <fill>
      <patternFill patternType="solid">
        <fgColor indexed="45"/>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4"/>
        <bgColor indexed="64"/>
      </patternFill>
    </fill>
    <fill>
      <patternFill patternType="solid">
        <fgColor theme="0"/>
        <bgColor indexed="64"/>
      </patternFill>
    </fill>
    <fill>
      <patternFill patternType="solid">
        <fgColor rgb="FFFFFF00"/>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22"/>
      </bottom>
      <diagonal/>
    </border>
    <border>
      <left style="thin">
        <color indexed="64"/>
      </left>
      <right style="thin">
        <color indexed="64"/>
      </right>
      <top style="thin">
        <color indexed="22"/>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22"/>
      </right>
      <top/>
      <bottom/>
      <diagonal/>
    </border>
    <border>
      <left style="thin">
        <color indexed="64"/>
      </left>
      <right/>
      <top style="thin">
        <color indexed="64"/>
      </top>
      <bottom style="thin">
        <color indexed="22"/>
      </bottom>
      <diagonal/>
    </border>
    <border>
      <left style="thin">
        <color indexed="64"/>
      </left>
      <right style="thin">
        <color indexed="64"/>
      </right>
      <top style="thin">
        <color indexed="64"/>
      </top>
      <bottom/>
      <diagonal/>
    </border>
    <border>
      <left/>
      <right style="thin">
        <color indexed="64"/>
      </right>
      <top style="thin">
        <color indexed="64"/>
      </top>
      <bottom style="thin">
        <color indexed="22"/>
      </bottom>
      <diagonal/>
    </border>
    <border>
      <left style="thin">
        <color indexed="64"/>
      </left>
      <right/>
      <top style="thin">
        <color indexed="22"/>
      </top>
      <bottom style="thin">
        <color indexed="22"/>
      </bottom>
      <diagonal/>
    </border>
    <border>
      <left/>
      <right style="thin">
        <color indexed="64"/>
      </right>
      <top/>
      <bottom style="thin">
        <color indexed="22"/>
      </bottom>
      <diagonal/>
    </border>
    <border>
      <left/>
      <right style="thin">
        <color indexed="64"/>
      </right>
      <top style="thin">
        <color indexed="22"/>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64"/>
      </top>
      <bottom/>
      <diagonal/>
    </border>
    <border>
      <left/>
      <right/>
      <top style="thin">
        <color indexed="22"/>
      </top>
      <bottom/>
      <diagonal/>
    </border>
    <border>
      <left style="thin">
        <color indexed="64"/>
      </left>
      <right style="thin">
        <color indexed="22"/>
      </right>
      <top style="thin">
        <color indexed="22"/>
      </top>
      <bottom style="thin">
        <color indexed="22"/>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hair">
        <color indexed="9"/>
      </left>
      <right style="hair">
        <color indexed="9"/>
      </right>
      <top style="thin">
        <color indexed="64"/>
      </top>
      <bottom style="thin">
        <color indexed="64"/>
      </bottom>
      <diagonal/>
    </border>
    <border>
      <left style="hair">
        <color indexed="9"/>
      </left>
      <right style="hair">
        <color indexed="9"/>
      </right>
      <top/>
      <bottom/>
      <diagonal/>
    </border>
    <border>
      <left style="medium">
        <color indexed="64"/>
      </left>
      <right/>
      <top style="thin">
        <color indexed="64"/>
      </top>
      <bottom style="medium">
        <color indexed="64"/>
      </bottom>
      <diagonal/>
    </border>
    <border>
      <left style="hair">
        <color indexed="9"/>
      </left>
      <right style="hair">
        <color indexed="9"/>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hair">
        <color indexed="9"/>
      </left>
      <right/>
      <top style="thin">
        <color indexed="64"/>
      </top>
      <bottom style="thin">
        <color indexed="64"/>
      </bottom>
      <diagonal/>
    </border>
    <border>
      <left/>
      <right style="hair">
        <color indexed="9"/>
      </right>
      <top style="thin">
        <color indexed="64"/>
      </top>
      <bottom style="thin">
        <color indexed="64"/>
      </bottom>
      <diagonal/>
    </border>
    <border>
      <left style="hair">
        <color indexed="9"/>
      </left>
      <right/>
      <top style="thin">
        <color indexed="64"/>
      </top>
      <bottom style="medium">
        <color indexed="64"/>
      </bottom>
      <diagonal/>
    </border>
    <border>
      <left/>
      <right style="hair">
        <color indexed="9"/>
      </right>
      <top style="thin">
        <color indexed="64"/>
      </top>
      <bottom style="medium">
        <color indexed="64"/>
      </bottom>
      <diagonal/>
    </border>
    <border>
      <left style="thin">
        <color indexed="22"/>
      </left>
      <right/>
      <top style="thin">
        <color indexed="22"/>
      </top>
      <bottom style="thin">
        <color indexed="22"/>
      </bottom>
      <diagonal/>
    </border>
    <border>
      <left/>
      <right style="medium">
        <color indexed="64"/>
      </right>
      <top/>
      <bottom style="medium">
        <color indexed="64"/>
      </bottom>
      <diagonal/>
    </border>
    <border>
      <left/>
      <right/>
      <top style="thin">
        <color indexed="64"/>
      </top>
      <bottom style="medium">
        <color indexed="10"/>
      </bottom>
      <diagonal/>
    </border>
    <border>
      <left/>
      <right style="medium">
        <color indexed="64"/>
      </right>
      <top style="thin">
        <color indexed="64"/>
      </top>
      <bottom style="medium">
        <color indexed="10"/>
      </bottom>
      <diagonal/>
    </border>
  </borders>
  <cellStyleXfs count="184">
    <xf numFmtId="0" fontId="0" fillId="0" borderId="0"/>
    <xf numFmtId="49" fontId="7" fillId="0" borderId="1" applyNumberFormat="0" applyFont="0" applyFill="0" applyBorder="0" applyProtection="0">
      <alignment horizontal="left" vertical="center" indent="2"/>
    </xf>
    <xf numFmtId="49" fontId="7" fillId="0" borderId="2" applyNumberFormat="0" applyFont="0" applyFill="0" applyBorder="0" applyProtection="0">
      <alignment horizontal="left" vertical="center" indent="5"/>
    </xf>
    <xf numFmtId="0" fontId="8" fillId="2" borderId="0" applyBorder="0" applyAlignment="0"/>
    <xf numFmtId="0" fontId="7" fillId="2" borderId="0" applyBorder="0">
      <alignment horizontal="right" vertical="center"/>
    </xf>
    <xf numFmtId="4" fontId="7" fillId="3" borderId="0" applyBorder="0">
      <alignment horizontal="right" vertical="center"/>
    </xf>
    <xf numFmtId="4" fontId="7" fillId="3" borderId="0" applyBorder="0">
      <alignment horizontal="right" vertical="center"/>
    </xf>
    <xf numFmtId="0" fontId="42" fillId="3" borderId="1">
      <alignment horizontal="right" vertical="center"/>
    </xf>
    <xf numFmtId="0" fontId="55" fillId="3" borderId="1">
      <alignment horizontal="right" vertical="center"/>
    </xf>
    <xf numFmtId="0" fontId="42" fillId="4" borderId="1">
      <alignment horizontal="right" vertical="center"/>
    </xf>
    <xf numFmtId="0" fontId="42" fillId="4" borderId="1">
      <alignment horizontal="right" vertical="center"/>
    </xf>
    <xf numFmtId="0" fontId="42" fillId="4" borderId="3">
      <alignment horizontal="right" vertical="center"/>
    </xf>
    <xf numFmtId="0" fontId="42" fillId="4" borderId="2">
      <alignment horizontal="right" vertical="center"/>
    </xf>
    <xf numFmtId="0" fontId="42" fillId="4" borderId="4">
      <alignment horizontal="right" vertical="center"/>
    </xf>
    <xf numFmtId="4" fontId="42" fillId="4" borderId="4">
      <alignment horizontal="right" vertical="center"/>
    </xf>
    <xf numFmtId="4" fontId="8" fillId="0" borderId="5" applyFill="0" applyBorder="0" applyProtection="0">
      <alignment horizontal="right" vertical="center"/>
    </xf>
    <xf numFmtId="177" fontId="11" fillId="0" borderId="0" applyFont="0" applyFill="0" applyBorder="0" applyAlignment="0" applyProtection="0"/>
    <xf numFmtId="0" fontId="42" fillId="0" borderId="0" applyNumberFormat="0">
      <alignment horizontal="right"/>
    </xf>
    <xf numFmtId="0" fontId="7" fillId="4" borderId="6">
      <alignment horizontal="left" vertical="center" wrapText="1" indent="2"/>
    </xf>
    <xf numFmtId="0" fontId="7" fillId="0" borderId="6">
      <alignment horizontal="left" vertical="center" wrapText="1" indent="2"/>
    </xf>
    <xf numFmtId="0" fontId="7" fillId="3" borderId="2">
      <alignment horizontal="left" vertical="center"/>
    </xf>
    <xf numFmtId="165" fontId="2"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0" fontId="42" fillId="0" borderId="7">
      <alignment horizontal="left" vertical="top" wrapText="1"/>
    </xf>
    <xf numFmtId="0" fontId="16" fillId="0" borderId="8"/>
    <xf numFmtId="176" fontId="9" fillId="0" borderId="0" applyFont="0" applyFill="0" applyBorder="0" applyAlignment="0" applyProtection="0"/>
    <xf numFmtId="0" fontId="10" fillId="0" borderId="0" applyNumberFormat="0" applyFill="0" applyBorder="0" applyAlignment="0" applyProtection="0"/>
    <xf numFmtId="0" fontId="3" fillId="0" borderId="0" applyNumberFormat="0" applyFill="0" applyBorder="0" applyAlignment="0" applyProtection="0">
      <alignment vertical="top"/>
      <protection locked="0"/>
    </xf>
    <xf numFmtId="168" fontId="7" fillId="0" borderId="0" applyBorder="0">
      <alignment horizontal="right" vertical="center"/>
    </xf>
    <xf numFmtId="0" fontId="7" fillId="0" borderId="1">
      <alignment horizontal="right" vertical="center"/>
    </xf>
    <xf numFmtId="1" fontId="56" fillId="3" borderId="0" applyBorder="0">
      <alignment horizontal="right" vertical="center"/>
    </xf>
    <xf numFmtId="0" fontId="26" fillId="0" borderId="0"/>
    <xf numFmtId="0" fontId="16" fillId="0" borderId="0"/>
    <xf numFmtId="0" fontId="16" fillId="0" borderId="0"/>
    <xf numFmtId="4" fontId="7" fillId="0" borderId="1" applyFill="0" applyBorder="0" applyProtection="0">
      <alignment horizontal="right" vertical="center"/>
    </xf>
    <xf numFmtId="49" fontId="8" fillId="0" borderId="1" applyNumberFormat="0" applyFill="0" applyBorder="0" applyProtection="0">
      <alignment horizontal="left" vertical="center"/>
    </xf>
    <xf numFmtId="0" fontId="7" fillId="0" borderId="1" applyNumberFormat="0" applyFill="0" applyAlignment="0" applyProtection="0"/>
    <xf numFmtId="0" fontId="11" fillId="5" borderId="0" applyNumberFormat="0" applyFont="0" applyBorder="0" applyAlignment="0" applyProtection="0"/>
    <xf numFmtId="0" fontId="60" fillId="5" borderId="0" applyNumberFormat="0" applyFont="0" applyBorder="0" applyAlignment="0" applyProtection="0"/>
    <xf numFmtId="0" fontId="60" fillId="5" borderId="0" applyNumberFormat="0" applyFont="0" applyBorder="0" applyAlignment="0" applyProtection="0"/>
    <xf numFmtId="0" fontId="2" fillId="0" borderId="0"/>
    <xf numFmtId="0" fontId="9" fillId="0" borderId="0"/>
    <xf numFmtId="0" fontId="2" fillId="0" borderId="0"/>
    <xf numFmtId="0" fontId="2" fillId="0" borderId="0"/>
    <xf numFmtId="0" fontId="12" fillId="0" borderId="0"/>
    <xf numFmtId="0" fontId="19" fillId="0" borderId="0"/>
    <xf numFmtId="0" fontId="10" fillId="0" borderId="0" applyNumberFormat="0" applyFont="0" applyFill="0" applyBorder="0" applyAlignment="0">
      <protection locked="0"/>
    </xf>
    <xf numFmtId="168" fontId="7" fillId="6" borderId="1" applyNumberFormat="0" applyFont="0" applyBorder="0" applyAlignment="0" applyProtection="0">
      <alignment horizontal="right" vertical="center"/>
    </xf>
    <xf numFmtId="4" fontId="2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39" fillId="0" borderId="0" applyFont="0" applyFill="0" applyBorder="0" applyAlignment="0" applyProtection="0"/>
    <xf numFmtId="164" fontId="2" fillId="0" borderId="0" applyFont="0" applyFill="0" applyBorder="0" applyAlignment="0" applyProtection="0"/>
    <xf numFmtId="166" fontId="2" fillId="0" borderId="0" applyFont="0" applyFill="0" applyBorder="0" applyAlignment="0" applyProtection="0"/>
    <xf numFmtId="0" fontId="7" fillId="7" borderId="1"/>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178" fontId="26" fillId="0" borderId="0" applyFont="0" applyFill="0" applyBorder="0" applyAlignment="0" applyProtection="0"/>
    <xf numFmtId="0" fontId="57" fillId="0" borderId="0" applyNumberFormat="0" applyFill="0" applyBorder="0" applyAlignment="0" applyProtection="0"/>
    <xf numFmtId="4" fontId="7" fillId="0" borderId="0"/>
    <xf numFmtId="0" fontId="2" fillId="0" borderId="0"/>
    <xf numFmtId="0" fontId="2" fillId="0" borderId="0"/>
    <xf numFmtId="0" fontId="2" fillId="0" borderId="0"/>
    <xf numFmtId="9" fontId="1"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165" fontId="1" fillId="0" borderId="0" applyFont="0" applyFill="0" applyBorder="0" applyAlignment="0" applyProtection="0"/>
  </cellStyleXfs>
  <cellXfs count="797">
    <xf numFmtId="0" fontId="0" fillId="0" borderId="0" xfId="0"/>
    <xf numFmtId="0" fontId="0" fillId="0" borderId="0" xfId="0" applyBorder="1"/>
    <xf numFmtId="3" fontId="0" fillId="0" borderId="0" xfId="0" applyNumberFormat="1" applyBorder="1"/>
    <xf numFmtId="10" fontId="0" fillId="0" borderId="0" xfId="0" applyNumberFormat="1" applyBorder="1"/>
    <xf numFmtId="0" fontId="16" fillId="0" borderId="0" xfId="0" applyFont="1"/>
    <xf numFmtId="3" fontId="0" fillId="0" borderId="0" xfId="0" applyNumberFormat="1"/>
    <xf numFmtId="0" fontId="0" fillId="0" borderId="0" xfId="0" applyFill="1"/>
    <xf numFmtId="0" fontId="0" fillId="4" borderId="0" xfId="0" applyFill="1" applyProtection="1">
      <protection locked="0"/>
    </xf>
    <xf numFmtId="0" fontId="0" fillId="0" borderId="0" xfId="0" applyProtection="1">
      <protection locked="0"/>
    </xf>
    <xf numFmtId="0" fontId="0" fillId="0" borderId="0" xfId="0" applyFill="1" applyProtection="1">
      <protection locked="0"/>
    </xf>
    <xf numFmtId="0" fontId="2" fillId="0" borderId="0" xfId="0" applyFont="1" applyFill="1" applyProtection="1">
      <protection locked="0"/>
    </xf>
    <xf numFmtId="49" fontId="0" fillId="0" borderId="0" xfId="0" applyNumberFormat="1"/>
    <xf numFmtId="0" fontId="20" fillId="0" borderId="0" xfId="53" applyFont="1"/>
    <xf numFmtId="0" fontId="20" fillId="0" borderId="0" xfId="53" applyFont="1" applyAlignment="1">
      <alignment horizontal="center"/>
    </xf>
    <xf numFmtId="0" fontId="24" fillId="0" borderId="0" xfId="53" applyFont="1"/>
    <xf numFmtId="0" fontId="25" fillId="0" borderId="0" xfId="53" applyFont="1"/>
    <xf numFmtId="0" fontId="24" fillId="0" borderId="0" xfId="53" applyFont="1" applyAlignment="1">
      <alignment vertical="top"/>
    </xf>
    <xf numFmtId="0" fontId="24" fillId="0" borderId="0" xfId="53" applyFont="1" applyFill="1" applyBorder="1"/>
    <xf numFmtId="0" fontId="15" fillId="0" borderId="0" xfId="0" applyFont="1" applyFill="1" applyBorder="1"/>
    <xf numFmtId="0" fontId="0" fillId="0" borderId="0" xfId="0" applyAlignment="1">
      <alignment wrapText="1"/>
    </xf>
    <xf numFmtId="170" fontId="0" fillId="0" borderId="0" xfId="0" applyNumberFormat="1"/>
    <xf numFmtId="171" fontId="0" fillId="0" borderId="0" xfId="0" applyNumberFormat="1" applyBorder="1"/>
    <xf numFmtId="0" fontId="6" fillId="0" borderId="0" xfId="50" applyFont="1"/>
    <xf numFmtId="0" fontId="15" fillId="0" borderId="0" xfId="50" applyFont="1"/>
    <xf numFmtId="1" fontId="31" fillId="0" borderId="11" xfId="48" quotePrefix="1" applyNumberFormat="1" applyFont="1" applyFill="1" applyBorder="1" applyAlignment="1">
      <alignment horizontal="right"/>
    </xf>
    <xf numFmtId="0" fontId="32" fillId="0" borderId="0" xfId="48" applyFont="1"/>
    <xf numFmtId="4" fontId="18" fillId="0" borderId="12" xfId="50" applyNumberFormat="1" applyFont="1" applyBorder="1" applyAlignment="1">
      <alignment horizontal="center"/>
    </xf>
    <xf numFmtId="4" fontId="32" fillId="0" borderId="12" xfId="50" applyNumberFormat="1" applyFont="1" applyBorder="1"/>
    <xf numFmtId="4" fontId="18" fillId="0" borderId="12" xfId="50" applyNumberFormat="1" applyFont="1" applyBorder="1"/>
    <xf numFmtId="4" fontId="18" fillId="0" borderId="12" xfId="50" applyNumberFormat="1" applyFont="1" applyBorder="1" applyAlignment="1">
      <alignment horizontal="right"/>
    </xf>
    <xf numFmtId="1" fontId="18" fillId="0" borderId="13" xfId="50" applyNumberFormat="1" applyFont="1" applyBorder="1" applyAlignment="1">
      <alignment horizontal="center"/>
    </xf>
    <xf numFmtId="173" fontId="18" fillId="8" borderId="13" xfId="50" applyNumberFormat="1" applyFont="1" applyFill="1" applyBorder="1"/>
    <xf numFmtId="4" fontId="18" fillId="0" borderId="13" xfId="50" applyNumberFormat="1" applyFont="1" applyBorder="1"/>
    <xf numFmtId="173" fontId="18" fillId="9" borderId="13" xfId="50" applyNumberFormat="1" applyFont="1" applyFill="1" applyBorder="1"/>
    <xf numFmtId="0" fontId="0" fillId="0" borderId="0" xfId="0" applyAlignment="1"/>
    <xf numFmtId="0" fontId="38" fillId="0" borderId="0" xfId="48" applyFont="1"/>
    <xf numFmtId="0" fontId="16" fillId="0" borderId="0" xfId="48" applyFont="1"/>
    <xf numFmtId="0" fontId="15" fillId="0" borderId="14" xfId="50" applyFont="1" applyBorder="1" applyAlignment="1">
      <alignment horizontal="centerContinuous"/>
    </xf>
    <xf numFmtId="3" fontId="29" fillId="0" borderId="15" xfId="50" applyNumberFormat="1" applyFont="1" applyBorder="1" applyAlignment="1">
      <alignment horizontal="center"/>
    </xf>
    <xf numFmtId="0" fontId="29" fillId="0" borderId="15" xfId="48" applyFont="1" applyBorder="1" applyAlignment="1">
      <alignment horizontal="center"/>
    </xf>
    <xf numFmtId="1" fontId="29" fillId="0" borderId="15" xfId="48" applyNumberFormat="1" applyFont="1" applyBorder="1" applyAlignment="1">
      <alignment horizontal="center"/>
    </xf>
    <xf numFmtId="0" fontId="29" fillId="0" borderId="15" xfId="51" applyFont="1" applyBorder="1" applyAlignment="1">
      <alignment horizontal="center"/>
    </xf>
    <xf numFmtId="0" fontId="15" fillId="0" borderId="16" xfId="50" applyFont="1" applyFill="1" applyBorder="1" applyAlignment="1">
      <alignment horizontal="center" vertical="center" wrapText="1"/>
    </xf>
    <xf numFmtId="3" fontId="15" fillId="0" borderId="17" xfId="50" applyNumberFormat="1" applyFont="1" applyFill="1" applyBorder="1" applyAlignment="1">
      <alignment horizontal="center" vertical="center" wrapText="1"/>
    </xf>
    <xf numFmtId="170" fontId="15" fillId="0" borderId="17" xfId="50" applyNumberFormat="1" applyFont="1" applyFill="1" applyBorder="1" applyAlignment="1">
      <alignment horizontal="center" vertical="center" wrapText="1"/>
    </xf>
    <xf numFmtId="0" fontId="15" fillId="0" borderId="18" xfId="50" applyFont="1" applyFill="1" applyBorder="1" applyAlignment="1">
      <alignment horizontal="center" vertical="center" wrapText="1"/>
    </xf>
    <xf numFmtId="0" fontId="16" fillId="0" borderId="19" xfId="50" applyFont="1" applyFill="1" applyBorder="1" applyAlignment="1">
      <alignment horizontal="center" vertical="center" wrapText="1"/>
    </xf>
    <xf numFmtId="1" fontId="16" fillId="0" borderId="20" xfId="50" applyNumberFormat="1" applyFont="1" applyFill="1" applyBorder="1" applyAlignment="1">
      <alignment horizontal="center" vertical="center" wrapText="1"/>
    </xf>
    <xf numFmtId="170" fontId="16" fillId="0" borderId="21" xfId="50" applyNumberFormat="1" applyFont="1" applyFill="1" applyBorder="1" applyAlignment="1">
      <alignment horizontal="center"/>
    </xf>
    <xf numFmtId="1" fontId="16" fillId="0" borderId="21" xfId="50" applyNumberFormat="1" applyFont="1" applyFill="1" applyBorder="1" applyAlignment="1">
      <alignment horizontal="center"/>
    </xf>
    <xf numFmtId="170" fontId="16" fillId="0" borderId="21" xfId="48" applyNumberFormat="1" applyFont="1" applyFill="1" applyBorder="1" applyAlignment="1">
      <alignment horizontal="center"/>
    </xf>
    <xf numFmtId="2" fontId="16" fillId="0" borderId="22" xfId="50" applyNumberFormat="1" applyFont="1" applyBorder="1"/>
    <xf numFmtId="2" fontId="16" fillId="0" borderId="23" xfId="50" applyNumberFormat="1" applyFont="1" applyBorder="1" applyAlignment="1">
      <alignment horizontal="center"/>
    </xf>
    <xf numFmtId="3" fontId="16" fillId="5" borderId="1" xfId="48" applyNumberFormat="1" applyFont="1" applyFill="1" applyBorder="1" applyAlignment="1">
      <alignment horizontal="center"/>
    </xf>
    <xf numFmtId="170" fontId="16" fillId="0" borderId="1" xfId="50" applyNumberFormat="1" applyFont="1" applyFill="1" applyBorder="1" applyAlignment="1">
      <alignment horizontal="center"/>
    </xf>
    <xf numFmtId="1" fontId="16" fillId="0" borderId="1" xfId="50" applyNumberFormat="1" applyFont="1" applyFill="1" applyBorder="1" applyAlignment="1">
      <alignment horizontal="center"/>
    </xf>
    <xf numFmtId="170" fontId="16" fillId="0" borderId="1" xfId="48" applyNumberFormat="1" applyFont="1" applyFill="1" applyBorder="1" applyAlignment="1">
      <alignment horizontal="center"/>
    </xf>
    <xf numFmtId="170" fontId="16" fillId="0" borderId="10" xfId="50" applyNumberFormat="1" applyFont="1" applyFill="1" applyBorder="1" applyAlignment="1">
      <alignment horizontal="center"/>
    </xf>
    <xf numFmtId="1" fontId="16" fillId="0" borderId="10" xfId="50" applyNumberFormat="1" applyFont="1" applyFill="1" applyBorder="1" applyAlignment="1">
      <alignment horizontal="center"/>
    </xf>
    <xf numFmtId="170" fontId="16" fillId="0" borderId="10" xfId="48" applyNumberFormat="1" applyFont="1" applyFill="1" applyBorder="1" applyAlignment="1">
      <alignment horizontal="center"/>
    </xf>
    <xf numFmtId="0" fontId="18" fillId="0" borderId="11" xfId="50" applyFont="1" applyBorder="1"/>
    <xf numFmtId="4" fontId="32" fillId="0" borderId="11" xfId="50" applyNumberFormat="1" applyFont="1" applyBorder="1"/>
    <xf numFmtId="0" fontId="18" fillId="0" borderId="11" xfId="50" applyFont="1" applyBorder="1" applyAlignment="1">
      <alignment horizontal="center"/>
    </xf>
    <xf numFmtId="3" fontId="32" fillId="0" borderId="11" xfId="50" applyNumberFormat="1" applyFont="1" applyBorder="1"/>
    <xf numFmtId="0" fontId="32" fillId="0" borderId="11" xfId="48" applyFont="1" applyFill="1" applyBorder="1"/>
    <xf numFmtId="1" fontId="32" fillId="0" borderId="11" xfId="48" applyNumberFormat="1" applyFont="1" applyFill="1" applyBorder="1"/>
    <xf numFmtId="1" fontId="16" fillId="0" borderId="11" xfId="48" quotePrefix="1" applyNumberFormat="1" applyFont="1" applyFill="1" applyBorder="1" applyAlignment="1">
      <alignment horizontal="right"/>
    </xf>
    <xf numFmtId="0" fontId="32" fillId="0" borderId="0" xfId="48" applyFont="1" applyFill="1" applyBorder="1"/>
    <xf numFmtId="0" fontId="18" fillId="0" borderId="12" xfId="50" applyFont="1" applyBorder="1"/>
    <xf numFmtId="170" fontId="32" fillId="0" borderId="0" xfId="48" applyNumberFormat="1" applyFont="1" applyFill="1" applyBorder="1"/>
    <xf numFmtId="0" fontId="16" fillId="0" borderId="0" xfId="50" applyFont="1" applyFill="1"/>
    <xf numFmtId="0" fontId="16" fillId="0" borderId="0" xfId="50" applyFont="1" applyFill="1" applyAlignment="1">
      <alignment horizontal="center"/>
    </xf>
    <xf numFmtId="0" fontId="16" fillId="0" borderId="0" xfId="48" applyFont="1" applyFill="1"/>
    <xf numFmtId="1" fontId="16" fillId="0" borderId="0" xfId="48" applyNumberFormat="1" applyFont="1" applyFill="1"/>
    <xf numFmtId="0" fontId="17" fillId="4" borderId="0" xfId="0" quotePrefix="1" applyFont="1" applyFill="1" applyAlignment="1" applyProtection="1">
      <alignment horizontal="left"/>
      <protection locked="0"/>
    </xf>
    <xf numFmtId="2" fontId="16" fillId="0" borderId="23" xfId="50" applyNumberFormat="1" applyFont="1" applyFill="1" applyBorder="1" applyAlignment="1">
      <alignment horizontal="center"/>
    </xf>
    <xf numFmtId="2" fontId="16" fillId="0" borderId="22" xfId="50" applyNumberFormat="1" applyFont="1" applyFill="1" applyBorder="1"/>
    <xf numFmtId="0" fontId="31" fillId="0" borderId="12" xfId="50" applyFont="1" applyBorder="1"/>
    <xf numFmtId="4" fontId="31" fillId="0" borderId="12" xfId="50" quotePrefix="1" applyNumberFormat="1" applyFont="1" applyBorder="1" applyAlignment="1"/>
    <xf numFmtId="4" fontId="31" fillId="0" borderId="12" xfId="50" applyNumberFormat="1" applyFont="1" applyBorder="1" applyAlignment="1"/>
    <xf numFmtId="4" fontId="31" fillId="0" borderId="12" xfId="50" applyNumberFormat="1" applyFont="1" applyBorder="1" applyAlignment="1">
      <alignment horizontal="center"/>
    </xf>
    <xf numFmtId="3" fontId="31" fillId="0" borderId="12" xfId="50" applyNumberFormat="1" applyFont="1" applyFill="1" applyBorder="1" applyAlignment="1"/>
    <xf numFmtId="170" fontId="31" fillId="0" borderId="12" xfId="50" applyNumberFormat="1" applyFont="1" applyFill="1" applyBorder="1" applyAlignment="1"/>
    <xf numFmtId="173" fontId="31" fillId="0" borderId="12" xfId="50" applyNumberFormat="1" applyFont="1" applyFill="1" applyBorder="1" applyAlignment="1"/>
    <xf numFmtId="1" fontId="31" fillId="0" borderId="12" xfId="48" applyNumberFormat="1" applyFont="1" applyFill="1" applyBorder="1" applyAlignment="1"/>
    <xf numFmtId="1" fontId="31" fillId="0" borderId="12" xfId="48" applyNumberFormat="1" applyFont="1" applyFill="1" applyBorder="1"/>
    <xf numFmtId="170" fontId="15" fillId="0" borderId="0" xfId="48" applyNumberFormat="1" applyFont="1" applyFill="1" applyBorder="1"/>
    <xf numFmtId="0" fontId="32" fillId="0" borderId="11" xfId="50" applyFont="1" applyBorder="1"/>
    <xf numFmtId="3" fontId="32" fillId="0" borderId="11" xfId="50" applyNumberFormat="1" applyFont="1" applyFill="1" applyBorder="1"/>
    <xf numFmtId="0" fontId="32" fillId="0" borderId="12" xfId="50" applyFont="1" applyBorder="1"/>
    <xf numFmtId="0" fontId="41" fillId="0" borderId="11" xfId="50" applyFont="1" applyBorder="1"/>
    <xf numFmtId="4" fontId="41" fillId="0" borderId="11" xfId="50" applyNumberFormat="1" applyFont="1" applyBorder="1"/>
    <xf numFmtId="0" fontId="41" fillId="0" borderId="11" xfId="50" applyFont="1" applyBorder="1" applyAlignment="1">
      <alignment horizontal="center"/>
    </xf>
    <xf numFmtId="3" fontId="41" fillId="0" borderId="11" xfId="50" applyNumberFormat="1" applyFont="1" applyFill="1" applyBorder="1"/>
    <xf numFmtId="3" fontId="41" fillId="0" borderId="11" xfId="50" applyNumberFormat="1" applyFont="1" applyBorder="1"/>
    <xf numFmtId="0" fontId="41" fillId="0" borderId="11" xfId="48" applyFont="1" applyFill="1" applyBorder="1"/>
    <xf numFmtId="1" fontId="41" fillId="0" borderId="11" xfId="48" applyNumberFormat="1" applyFont="1" applyFill="1" applyBorder="1"/>
    <xf numFmtId="0" fontId="41" fillId="0" borderId="12" xfId="50" applyFont="1" applyBorder="1"/>
    <xf numFmtId="4" fontId="41" fillId="0" borderId="12" xfId="50" applyNumberFormat="1" applyFont="1" applyBorder="1"/>
    <xf numFmtId="4" fontId="41" fillId="0" borderId="12" xfId="50" applyNumberFormat="1" applyFont="1" applyBorder="1" applyAlignment="1">
      <alignment horizontal="center"/>
    </xf>
    <xf numFmtId="4" fontId="41" fillId="0" borderId="12" xfId="50" applyNumberFormat="1" applyFont="1" applyBorder="1" applyAlignment="1">
      <alignment horizontal="right"/>
    </xf>
    <xf numFmtId="1" fontId="41" fillId="0" borderId="13" xfId="50" applyNumberFormat="1" applyFont="1" applyBorder="1" applyAlignment="1">
      <alignment horizontal="center"/>
    </xf>
    <xf numFmtId="173" fontId="41" fillId="8" borderId="13" xfId="50" applyNumberFormat="1" applyFont="1" applyFill="1" applyBorder="1"/>
    <xf numFmtId="4" fontId="41" fillId="0" borderId="13" xfId="50" applyNumberFormat="1" applyFont="1" applyBorder="1"/>
    <xf numFmtId="173" fontId="41" fillId="9" borderId="13" xfId="50" applyNumberFormat="1" applyFont="1" applyFill="1" applyBorder="1"/>
    <xf numFmtId="0" fontId="32" fillId="0" borderId="0" xfId="50" applyFont="1" applyBorder="1"/>
    <xf numFmtId="0" fontId="18" fillId="0" borderId="0" xfId="50" applyFont="1" applyBorder="1"/>
    <xf numFmtId="4" fontId="32" fillId="0" borderId="0" xfId="50" applyNumberFormat="1" applyFont="1" applyBorder="1"/>
    <xf numFmtId="0" fontId="18" fillId="0" borderId="0" xfId="50" applyFont="1" applyBorder="1" applyAlignment="1">
      <alignment horizontal="center"/>
    </xf>
    <xf numFmtId="3" fontId="18" fillId="0" borderId="0" xfId="50" applyNumberFormat="1" applyFont="1" applyBorder="1" applyAlignment="1">
      <alignment horizontal="right"/>
    </xf>
    <xf numFmtId="49" fontId="18" fillId="0" borderId="0" xfId="50" applyNumberFormat="1" applyFont="1" applyBorder="1"/>
    <xf numFmtId="0" fontId="32" fillId="0" borderId="0" xfId="48" applyFont="1" applyBorder="1"/>
    <xf numFmtId="1" fontId="32" fillId="0" borderId="0" xfId="48" applyNumberFormat="1" applyFont="1" applyBorder="1"/>
    <xf numFmtId="170" fontId="32" fillId="0" borderId="0" xfId="48" applyNumberFormat="1" applyFont="1" applyBorder="1"/>
    <xf numFmtId="0" fontId="36" fillId="0" borderId="0" xfId="0" applyFont="1" applyFill="1"/>
    <xf numFmtId="0" fontId="35" fillId="0" borderId="0" xfId="0" applyFont="1" applyFill="1"/>
    <xf numFmtId="2" fontId="0" fillId="0" borderId="0" xfId="0" applyNumberFormat="1"/>
    <xf numFmtId="0" fontId="0" fillId="0" borderId="0" xfId="0" applyFill="1" applyBorder="1" applyAlignment="1"/>
    <xf numFmtId="167" fontId="0" fillId="0" borderId="0" xfId="0" applyNumberFormat="1" applyFill="1"/>
    <xf numFmtId="3" fontId="0" fillId="0" borderId="0" xfId="0" applyNumberFormat="1" applyFill="1"/>
    <xf numFmtId="0" fontId="40" fillId="0" borderId="24" xfId="52" applyFont="1" applyFill="1" applyBorder="1" applyAlignment="1">
      <alignment horizontal="left"/>
    </xf>
    <xf numFmtId="0" fontId="40" fillId="0" borderId="25" xfId="52" applyFont="1" applyFill="1" applyBorder="1" applyAlignment="1">
      <alignment horizontal="left" wrapText="1"/>
    </xf>
    <xf numFmtId="0" fontId="40" fillId="0" borderId="26" xfId="52" applyFont="1" applyFill="1" applyBorder="1" applyAlignment="1">
      <alignment horizontal="left" wrapText="1"/>
    </xf>
    <xf numFmtId="0" fontId="40" fillId="0" borderId="27" xfId="52" applyFont="1" applyFill="1" applyBorder="1" applyAlignment="1">
      <alignment horizontal="left" wrapText="1"/>
    </xf>
    <xf numFmtId="1" fontId="40" fillId="0" borderId="27" xfId="52" applyNumberFormat="1" applyFont="1" applyFill="1" applyBorder="1" applyAlignment="1">
      <alignment horizontal="left" wrapText="1"/>
    </xf>
    <xf numFmtId="167" fontId="40" fillId="0" borderId="27" xfId="52" applyNumberFormat="1" applyFont="1" applyFill="1" applyBorder="1" applyAlignment="1">
      <alignment horizontal="left" wrapText="1"/>
    </xf>
    <xf numFmtId="169" fontId="40" fillId="0" borderId="27" xfId="52" applyNumberFormat="1" applyFont="1" applyFill="1" applyBorder="1" applyAlignment="1">
      <alignment horizontal="left" wrapText="1"/>
    </xf>
    <xf numFmtId="0" fontId="40" fillId="0" borderId="28" xfId="52" applyFont="1" applyFill="1" applyBorder="1" applyAlignment="1">
      <alignment horizontal="left" wrapText="1"/>
    </xf>
    <xf numFmtId="1" fontId="40" fillId="0" borderId="28" xfId="52" applyNumberFormat="1" applyFont="1" applyFill="1" applyBorder="1" applyAlignment="1">
      <alignment horizontal="left" wrapText="1"/>
    </xf>
    <xf numFmtId="167" fontId="40" fillId="0" borderId="28" xfId="52" applyNumberFormat="1" applyFont="1" applyFill="1" applyBorder="1" applyAlignment="1">
      <alignment horizontal="left" wrapText="1"/>
    </xf>
    <xf numFmtId="169" fontId="40" fillId="0" borderId="28" xfId="52" applyNumberFormat="1" applyFont="1" applyFill="1" applyBorder="1" applyAlignment="1">
      <alignment horizontal="left" wrapText="1"/>
    </xf>
    <xf numFmtId="0" fontId="40" fillId="0" borderId="28" xfId="52" applyFont="1" applyFill="1" applyBorder="1" applyAlignment="1">
      <alignment horizontal="left"/>
    </xf>
    <xf numFmtId="1" fontId="40" fillId="0" borderId="28" xfId="52" applyNumberFormat="1" applyFont="1" applyFill="1" applyBorder="1" applyAlignment="1">
      <alignment horizontal="left"/>
    </xf>
    <xf numFmtId="167" fontId="40" fillId="0" borderId="28" xfId="52" applyNumberFormat="1" applyFont="1" applyFill="1" applyBorder="1" applyAlignment="1">
      <alignment horizontal="left"/>
    </xf>
    <xf numFmtId="169" fontId="40" fillId="0" borderId="28" xfId="52" applyNumberFormat="1" applyFont="1" applyFill="1" applyBorder="1" applyAlignment="1">
      <alignment horizontal="left"/>
    </xf>
    <xf numFmtId="0" fontId="40" fillId="0" borderId="29" xfId="52" applyFont="1" applyFill="1" applyBorder="1" applyAlignment="1">
      <alignment horizontal="left"/>
    </xf>
    <xf numFmtId="1" fontId="40" fillId="0" borderId="29" xfId="52" applyNumberFormat="1" applyFont="1" applyFill="1" applyBorder="1" applyAlignment="1">
      <alignment horizontal="left"/>
    </xf>
    <xf numFmtId="167" fontId="40" fillId="0" borderId="29" xfId="52" applyNumberFormat="1" applyFont="1" applyFill="1" applyBorder="1" applyAlignment="1">
      <alignment horizontal="left"/>
    </xf>
    <xf numFmtId="169" fontId="40" fillId="0" borderId="29" xfId="52" applyNumberFormat="1" applyFont="1" applyFill="1" applyBorder="1" applyAlignment="1">
      <alignment horizontal="left"/>
    </xf>
    <xf numFmtId="0" fontId="40" fillId="0" borderId="24" xfId="52" applyFont="1" applyFill="1" applyBorder="1" applyAlignment="1">
      <alignment horizontal="left" wrapText="1"/>
    </xf>
    <xf numFmtId="0" fontId="40" fillId="0" borderId="27" xfId="52" applyFont="1" applyFill="1" applyBorder="1" applyAlignment="1">
      <alignment horizontal="right" wrapText="1"/>
    </xf>
    <xf numFmtId="2" fontId="40" fillId="0" borderId="27" xfId="52" applyNumberFormat="1" applyFont="1" applyFill="1" applyBorder="1" applyAlignment="1">
      <alignment horizontal="right" wrapText="1"/>
    </xf>
    <xf numFmtId="1" fontId="40" fillId="0" borderId="27" xfId="52" applyNumberFormat="1" applyFont="1" applyFill="1" applyBorder="1" applyAlignment="1">
      <alignment horizontal="right" wrapText="1"/>
    </xf>
    <xf numFmtId="167" fontId="40" fillId="0" borderId="27" xfId="52" applyNumberFormat="1" applyFont="1" applyFill="1" applyBorder="1" applyAlignment="1">
      <alignment horizontal="right" wrapText="1"/>
    </xf>
    <xf numFmtId="0" fontId="40" fillId="0" borderId="26" xfId="52" applyFont="1" applyFill="1" applyBorder="1" applyAlignment="1">
      <alignment horizontal="right" wrapText="1"/>
    </xf>
    <xf numFmtId="167" fontId="40" fillId="0" borderId="26" xfId="52" applyNumberFormat="1" applyFont="1" applyFill="1" applyBorder="1" applyAlignment="1">
      <alignment horizontal="right" wrapText="1"/>
    </xf>
    <xf numFmtId="0" fontId="40" fillId="0" borderId="30" xfId="52" applyFont="1" applyFill="1" applyBorder="1" applyAlignment="1">
      <alignment horizontal="left" wrapText="1"/>
    </xf>
    <xf numFmtId="0" fontId="40" fillId="0" borderId="31" xfId="52" applyFont="1" applyFill="1" applyBorder="1" applyAlignment="1">
      <alignment horizontal="right" wrapText="1"/>
    </xf>
    <xf numFmtId="0" fontId="40" fillId="0" borderId="32" xfId="52" applyFont="1" applyFill="1" applyBorder="1" applyAlignment="1">
      <alignment horizontal="left" wrapText="1"/>
    </xf>
    <xf numFmtId="0" fontId="40" fillId="0" borderId="33" xfId="52" applyFont="1" applyFill="1" applyBorder="1" applyAlignment="1">
      <alignment horizontal="left" wrapText="1"/>
    </xf>
    <xf numFmtId="0" fontId="40" fillId="0" borderId="34" xfId="52" applyFont="1" applyFill="1" applyBorder="1" applyAlignment="1">
      <alignment horizontal="left" wrapText="1"/>
    </xf>
    <xf numFmtId="0" fontId="40" fillId="0" borderId="35" xfId="52" applyFont="1" applyFill="1" applyBorder="1" applyAlignment="1">
      <alignment horizontal="left" wrapText="1"/>
    </xf>
    <xf numFmtId="0" fontId="40" fillId="0" borderId="36" xfId="52" applyFont="1" applyFill="1" applyBorder="1" applyAlignment="1">
      <alignment horizontal="left" wrapText="1"/>
    </xf>
    <xf numFmtId="167" fontId="40" fillId="0" borderId="37" xfId="52" applyNumberFormat="1" applyFont="1" applyFill="1" applyBorder="1" applyAlignment="1">
      <alignment horizontal="left" wrapText="1"/>
    </xf>
    <xf numFmtId="0" fontId="40" fillId="0" borderId="35" xfId="52" applyFont="1" applyFill="1" applyBorder="1" applyAlignment="1">
      <alignment horizontal="left"/>
    </xf>
    <xf numFmtId="167" fontId="40" fillId="0" borderId="37" xfId="52" applyNumberFormat="1" applyFont="1" applyFill="1" applyBorder="1" applyAlignment="1">
      <alignment horizontal="left"/>
    </xf>
    <xf numFmtId="0" fontId="40" fillId="0" borderId="38" xfId="52" applyFont="1" applyFill="1" applyBorder="1" applyAlignment="1">
      <alignment horizontal="left" wrapText="1"/>
    </xf>
    <xf numFmtId="167" fontId="40" fillId="0" borderId="39" xfId="52" applyNumberFormat="1" applyFont="1" applyFill="1" applyBorder="1" applyAlignment="1">
      <alignment horizontal="left" wrapText="1"/>
    </xf>
    <xf numFmtId="167" fontId="40" fillId="0" borderId="26" xfId="52" applyNumberFormat="1" applyFont="1" applyFill="1" applyBorder="1" applyAlignment="1">
      <alignment horizontal="left" wrapText="1"/>
    </xf>
    <xf numFmtId="169" fontId="40" fillId="0" borderId="26" xfId="52" applyNumberFormat="1" applyFont="1" applyFill="1" applyBorder="1" applyAlignment="1">
      <alignment horizontal="left" wrapText="1"/>
    </xf>
    <xf numFmtId="0" fontId="40" fillId="0" borderId="40" xfId="52" applyFont="1" applyFill="1" applyBorder="1" applyAlignment="1">
      <alignment horizontal="right" wrapText="1"/>
    </xf>
    <xf numFmtId="0" fontId="40" fillId="0" borderId="41" xfId="52" applyFont="1" applyFill="1" applyBorder="1" applyAlignment="1">
      <alignment horizontal="left" wrapText="1"/>
    </xf>
    <xf numFmtId="1" fontId="40" fillId="0" borderId="0" xfId="52" applyNumberFormat="1" applyFont="1" applyFill="1" applyBorder="1" applyAlignment="1">
      <alignment horizontal="left" wrapText="1"/>
    </xf>
    <xf numFmtId="0" fontId="40" fillId="0" borderId="0" xfId="52" applyFont="1" applyFill="1" applyBorder="1" applyAlignment="1">
      <alignment horizontal="right" wrapText="1"/>
    </xf>
    <xf numFmtId="0" fontId="40" fillId="0" borderId="27" xfId="52" applyFont="1" applyFill="1" applyBorder="1" applyAlignment="1">
      <alignment wrapText="1"/>
    </xf>
    <xf numFmtId="0" fontId="40" fillId="0" borderId="28" xfId="52" applyFont="1" applyFill="1" applyBorder="1" applyAlignment="1">
      <alignment wrapText="1"/>
    </xf>
    <xf numFmtId="0" fontId="40" fillId="0" borderId="26" xfId="52" applyFont="1" applyFill="1" applyBorder="1" applyAlignment="1">
      <alignment wrapText="1"/>
    </xf>
    <xf numFmtId="2" fontId="40" fillId="0" borderId="27" xfId="52" applyNumberFormat="1" applyFont="1" applyFill="1" applyBorder="1" applyAlignment="1">
      <alignment horizontal="left" wrapText="1"/>
    </xf>
    <xf numFmtId="0" fontId="40" fillId="0" borderId="9" xfId="52" applyFont="1" applyFill="1" applyBorder="1" applyAlignment="1">
      <alignment horizontal="right" wrapText="1"/>
    </xf>
    <xf numFmtId="1" fontId="40" fillId="0" borderId="26" xfId="52" applyNumberFormat="1" applyFont="1" applyFill="1" applyBorder="1" applyAlignment="1">
      <alignment horizontal="left" wrapText="1"/>
    </xf>
    <xf numFmtId="0" fontId="40" fillId="0" borderId="42" xfId="52" applyFont="1" applyFill="1" applyBorder="1" applyAlignment="1">
      <alignment horizontal="left" wrapText="1"/>
    </xf>
    <xf numFmtId="170" fontId="40" fillId="0" borderId="26" xfId="52" applyNumberFormat="1" applyFont="1" applyFill="1" applyBorder="1" applyAlignment="1">
      <alignment horizontal="left" wrapText="1"/>
    </xf>
    <xf numFmtId="2" fontId="40" fillId="0" borderId="26" xfId="52" applyNumberFormat="1" applyFont="1" applyFill="1" applyBorder="1" applyAlignment="1">
      <alignment horizontal="left" wrapText="1"/>
    </xf>
    <xf numFmtId="165" fontId="40" fillId="0" borderId="26" xfId="21" applyFont="1" applyFill="1" applyBorder="1" applyAlignment="1">
      <alignment horizontal="left" wrapText="1"/>
    </xf>
    <xf numFmtId="165" fontId="40" fillId="0" borderId="27" xfId="21" applyFont="1" applyFill="1" applyBorder="1" applyAlignment="1">
      <alignment horizontal="left" wrapText="1"/>
    </xf>
    <xf numFmtId="0" fontId="43" fillId="0" borderId="0" xfId="0" applyFont="1" applyFill="1" applyAlignment="1" applyProtection="1">
      <alignment horizontal="center" wrapText="1"/>
      <protection locked="0"/>
    </xf>
    <xf numFmtId="0" fontId="44" fillId="0" borderId="0" xfId="0" applyFont="1" applyFill="1" applyProtection="1">
      <protection locked="0"/>
    </xf>
    <xf numFmtId="0" fontId="44" fillId="0" borderId="0" xfId="0" applyFont="1" applyFill="1" applyBorder="1" applyProtection="1">
      <protection locked="0"/>
    </xf>
    <xf numFmtId="0" fontId="45" fillId="0" borderId="0" xfId="0" applyFont="1" applyFill="1" applyAlignment="1" applyProtection="1">
      <alignment wrapText="1"/>
      <protection locked="0"/>
    </xf>
    <xf numFmtId="0" fontId="44" fillId="0" borderId="0" xfId="0" applyFont="1" applyProtection="1">
      <protection locked="0"/>
    </xf>
    <xf numFmtId="0" fontId="44" fillId="0" borderId="0" xfId="0" applyFont="1" applyAlignment="1" applyProtection="1">
      <alignment wrapText="1"/>
      <protection locked="0"/>
    </xf>
    <xf numFmtId="0" fontId="47" fillId="0" borderId="43" xfId="0" applyFont="1" applyBorder="1" applyAlignment="1" applyProtection="1">
      <alignment horizontal="center" wrapText="1"/>
      <protection locked="0"/>
    </xf>
    <xf numFmtId="0" fontId="47" fillId="0" borderId="21" xfId="0" applyFont="1" applyBorder="1" applyAlignment="1" applyProtection="1">
      <alignment horizontal="center"/>
      <protection locked="0"/>
    </xf>
    <xf numFmtId="0" fontId="47" fillId="0" borderId="44" xfId="0" applyFont="1" applyBorder="1" applyAlignment="1" applyProtection="1">
      <alignment horizontal="center"/>
      <protection locked="0"/>
    </xf>
    <xf numFmtId="0" fontId="47" fillId="0" borderId="0" xfId="0" applyFont="1" applyFill="1" applyBorder="1" applyAlignment="1" applyProtection="1">
      <alignment horizontal="center"/>
      <protection locked="0"/>
    </xf>
    <xf numFmtId="0" fontId="48" fillId="10" borderId="6" xfId="0" applyFont="1" applyFill="1" applyBorder="1" applyAlignment="1" applyProtection="1">
      <alignment horizontal="center" vertical="center" wrapText="1"/>
      <protection locked="0"/>
    </xf>
    <xf numFmtId="0" fontId="48" fillId="10" borderId="45" xfId="0" applyFont="1" applyFill="1" applyBorder="1" applyAlignment="1" applyProtection="1">
      <alignment horizontal="center" vertical="center" wrapText="1"/>
      <protection locked="0"/>
    </xf>
    <xf numFmtId="0" fontId="48" fillId="10" borderId="45" xfId="0" quotePrefix="1" applyFont="1" applyFill="1" applyBorder="1" applyAlignment="1" applyProtection="1">
      <alignment horizontal="center" vertical="center" wrapText="1"/>
      <protection locked="0"/>
    </xf>
    <xf numFmtId="0" fontId="48" fillId="10" borderId="22" xfId="0" applyFont="1" applyFill="1" applyBorder="1" applyAlignment="1" applyProtection="1">
      <alignment horizontal="center" vertical="center" wrapText="1"/>
      <protection locked="0"/>
    </xf>
    <xf numFmtId="0" fontId="47" fillId="0" borderId="0" xfId="0" applyFont="1" applyFill="1" applyBorder="1" applyAlignment="1" applyProtection="1">
      <alignment horizontal="center" vertical="center"/>
      <protection locked="0"/>
    </xf>
    <xf numFmtId="0" fontId="49" fillId="10" borderId="6" xfId="0" applyFont="1" applyFill="1" applyBorder="1" applyAlignment="1" applyProtection="1">
      <alignment wrapText="1"/>
      <protection locked="0"/>
    </xf>
    <xf numFmtId="0" fontId="49" fillId="10" borderId="45" xfId="0" applyFont="1" applyFill="1" applyBorder="1" applyProtection="1">
      <protection locked="0"/>
    </xf>
    <xf numFmtId="0" fontId="49" fillId="10" borderId="46" xfId="0" applyFont="1" applyFill="1" applyBorder="1" applyProtection="1">
      <protection locked="0"/>
    </xf>
    <xf numFmtId="0" fontId="49" fillId="10" borderId="0" xfId="0" applyFont="1" applyFill="1" applyBorder="1" applyProtection="1">
      <protection locked="0"/>
    </xf>
    <xf numFmtId="0" fontId="49" fillId="10" borderId="47" xfId="0" applyFont="1" applyFill="1" applyBorder="1" applyAlignment="1" applyProtection="1">
      <alignment wrapText="1"/>
      <protection locked="0"/>
    </xf>
    <xf numFmtId="0" fontId="49" fillId="10" borderId="48" xfId="0" applyFont="1" applyFill="1" applyBorder="1" applyProtection="1">
      <protection locked="0"/>
    </xf>
    <xf numFmtId="0" fontId="50" fillId="10" borderId="48" xfId="0" applyFont="1" applyFill="1" applyBorder="1" applyAlignment="1" applyProtection="1">
      <alignment horizontal="center"/>
      <protection locked="0"/>
    </xf>
    <xf numFmtId="0" fontId="50" fillId="10" borderId="13" xfId="0" applyFont="1" applyFill="1" applyBorder="1" applyAlignment="1" applyProtection="1">
      <alignment horizontal="center"/>
      <protection locked="0"/>
    </xf>
    <xf numFmtId="0" fontId="44" fillId="0" borderId="1" xfId="0" applyFont="1" applyFill="1" applyBorder="1" applyAlignment="1" applyProtection="1">
      <alignment vertical="center"/>
      <protection locked="0"/>
    </xf>
    <xf numFmtId="0" fontId="44" fillId="0" borderId="4" xfId="0" applyFont="1" applyFill="1" applyBorder="1" applyAlignment="1" applyProtection="1">
      <alignment vertical="center"/>
      <protection locked="0"/>
    </xf>
    <xf numFmtId="0" fontId="51" fillId="0" borderId="1" xfId="0" applyFont="1" applyFill="1" applyBorder="1" applyAlignment="1" applyProtection="1">
      <alignment vertical="center"/>
      <protection locked="0"/>
    </xf>
    <xf numFmtId="0" fontId="52" fillId="0" borderId="0" xfId="0" applyFont="1" applyFill="1" applyBorder="1" applyProtection="1">
      <protection locked="0"/>
    </xf>
    <xf numFmtId="2" fontId="0" fillId="0" borderId="0" xfId="0" applyNumberFormat="1" applyBorder="1"/>
    <xf numFmtId="0" fontId="0" fillId="0" borderId="0" xfId="0" applyNumberFormat="1" applyBorder="1"/>
    <xf numFmtId="0" fontId="27" fillId="0" borderId="0" xfId="0" applyFont="1" applyFill="1" applyBorder="1" applyAlignment="1">
      <alignment horizontal="left" vertical="center"/>
    </xf>
    <xf numFmtId="0" fontId="27" fillId="0" borderId="0" xfId="0" applyFont="1" applyFill="1" applyBorder="1" applyAlignment="1">
      <alignment horizontal="centerContinuous" vertical="center"/>
    </xf>
    <xf numFmtId="0" fontId="27" fillId="0" borderId="0" xfId="0" applyFont="1" applyFill="1" applyBorder="1" applyAlignment="1">
      <alignment horizontal="center" vertical="center"/>
    </xf>
    <xf numFmtId="10" fontId="27" fillId="0" borderId="0" xfId="0" applyNumberFormat="1" applyFont="1" applyFill="1" applyBorder="1" applyAlignment="1">
      <alignment horizontal="centerContinuous" vertical="center"/>
    </xf>
    <xf numFmtId="0" fontId="0" fillId="0" borderId="0" xfId="0" applyBorder="1" applyAlignment="1">
      <alignment wrapText="1"/>
    </xf>
    <xf numFmtId="10" fontId="0" fillId="0" borderId="0" xfId="0" applyNumberFormat="1" applyBorder="1" applyAlignment="1">
      <alignment wrapText="1"/>
    </xf>
    <xf numFmtId="0" fontId="0" fillId="0" borderId="0" xfId="0" applyNumberFormat="1" applyFill="1" applyBorder="1"/>
    <xf numFmtId="9" fontId="0" fillId="0" borderId="0" xfId="0" applyNumberFormat="1" applyBorder="1"/>
    <xf numFmtId="172" fontId="0" fillId="0" borderId="0" xfId="0" applyNumberFormat="1" applyFill="1" applyBorder="1" applyAlignment="1">
      <alignment horizontal="center"/>
    </xf>
    <xf numFmtId="172" fontId="0" fillId="0" borderId="0" xfId="0" applyNumberFormat="1" applyBorder="1"/>
    <xf numFmtId="10" fontId="0" fillId="0" borderId="0" xfId="0" applyNumberFormat="1" applyFill="1" applyBorder="1" applyAlignment="1">
      <alignment horizontal="center"/>
    </xf>
    <xf numFmtId="2" fontId="16" fillId="0" borderId="44" xfId="50" quotePrefix="1" applyNumberFormat="1" applyFont="1" applyFill="1" applyBorder="1"/>
    <xf numFmtId="2" fontId="16" fillId="0" borderId="49" xfId="50" applyNumberFormat="1" applyFont="1" applyFill="1" applyBorder="1" applyAlignment="1">
      <alignment horizontal="center"/>
    </xf>
    <xf numFmtId="3" fontId="16" fillId="5" borderId="21" xfId="48" applyNumberFormat="1" applyFont="1" applyFill="1" applyBorder="1" applyAlignment="1">
      <alignment horizontal="center"/>
    </xf>
    <xf numFmtId="4" fontId="16" fillId="0" borderId="13" xfId="50" applyNumberFormat="1" applyFont="1" applyBorder="1"/>
    <xf numFmtId="4" fontId="16" fillId="0" borderId="50" xfId="50" applyNumberFormat="1" applyFont="1" applyBorder="1" applyAlignment="1">
      <alignment horizontal="center"/>
    </xf>
    <xf numFmtId="3" fontId="16" fillId="5" borderId="10" xfId="50" applyNumberFormat="1" applyFont="1" applyFill="1" applyBorder="1" applyAlignment="1">
      <alignment horizontal="center"/>
    </xf>
    <xf numFmtId="0" fontId="6" fillId="0" borderId="1" xfId="0" applyNumberFormat="1" applyFont="1" applyFill="1" applyBorder="1" applyAlignment="1">
      <alignment horizontal="center" vertical="top" wrapText="1"/>
    </xf>
    <xf numFmtId="0" fontId="0" fillId="0" borderId="0" xfId="0" applyFill="1" applyBorder="1"/>
    <xf numFmtId="0" fontId="53" fillId="0" borderId="0" xfId="0" applyFont="1" applyFill="1" applyBorder="1"/>
    <xf numFmtId="0" fontId="53" fillId="0" borderId="0" xfId="0" applyFont="1"/>
    <xf numFmtId="0" fontId="53" fillId="0" borderId="51" xfId="0" applyFont="1" applyBorder="1"/>
    <xf numFmtId="0" fontId="53" fillId="0" borderId="52" xfId="0" applyFont="1" applyBorder="1"/>
    <xf numFmtId="0" fontId="53" fillId="0" borderId="53" xfId="0" applyFont="1" applyBorder="1"/>
    <xf numFmtId="4" fontId="53" fillId="0" borderId="0" xfId="50" applyNumberFormat="1" applyFont="1" applyFill="1" applyBorder="1"/>
    <xf numFmtId="0" fontId="4" fillId="0" borderId="0" xfId="0" applyFont="1" applyBorder="1"/>
    <xf numFmtId="1" fontId="0" fillId="0" borderId="0" xfId="0" applyNumberFormat="1"/>
    <xf numFmtId="0" fontId="6" fillId="0" borderId="1" xfId="0" applyNumberFormat="1" applyFont="1" applyFill="1" applyBorder="1" applyAlignment="1">
      <alignment horizontal="center" vertical="top"/>
    </xf>
    <xf numFmtId="0" fontId="54" fillId="0" borderId="1" xfId="0" applyNumberFormat="1" applyFont="1" applyFill="1" applyBorder="1" applyAlignment="1">
      <alignment horizontal="center" vertical="center" textRotation="90" wrapText="1"/>
    </xf>
    <xf numFmtId="0" fontId="54" fillId="0" borderId="23" xfId="0" applyNumberFormat="1" applyFont="1" applyFill="1" applyBorder="1" applyAlignment="1">
      <alignment horizontal="center" vertical="center" textRotation="90" wrapText="1"/>
    </xf>
    <xf numFmtId="0" fontId="4" fillId="0" borderId="0" xfId="0" applyFont="1" applyFill="1" applyBorder="1"/>
    <xf numFmtId="0" fontId="0" fillId="0" borderId="0" xfId="0" applyBorder="1" applyAlignment="1"/>
    <xf numFmtId="14" fontId="0" fillId="9" borderId="0" xfId="0" applyNumberFormat="1" applyFill="1" applyBorder="1" applyAlignment="1"/>
    <xf numFmtId="167" fontId="0" fillId="0" borderId="0" xfId="0" applyNumberFormat="1" applyBorder="1" applyAlignment="1"/>
    <xf numFmtId="1" fontId="0" fillId="0" borderId="0" xfId="0" applyNumberFormat="1" applyBorder="1" applyAlignment="1"/>
    <xf numFmtId="0" fontId="0" fillId="0" borderId="33" xfId="0" applyBorder="1" applyAlignment="1">
      <alignment horizontal="left"/>
    </xf>
    <xf numFmtId="0" fontId="0" fillId="0" borderId="24" xfId="0" applyBorder="1" applyAlignment="1">
      <alignment horizontal="left"/>
    </xf>
    <xf numFmtId="0" fontId="33" fillId="0" borderId="24" xfId="0" applyFont="1" applyBorder="1" applyAlignment="1">
      <alignment horizontal="left"/>
    </xf>
    <xf numFmtId="0" fontId="0" fillId="0" borderId="24" xfId="0" applyFill="1" applyBorder="1" applyAlignment="1">
      <alignment horizontal="left"/>
    </xf>
    <xf numFmtId="170" fontId="0" fillId="0" borderId="0" xfId="0" applyNumberFormat="1" applyBorder="1" applyAlignment="1"/>
    <xf numFmtId="167" fontId="0" fillId="0" borderId="54" xfId="0" applyNumberFormat="1" applyBorder="1" applyAlignment="1"/>
    <xf numFmtId="0" fontId="16" fillId="0" borderId="0" xfId="41"/>
    <xf numFmtId="3" fontId="16" fillId="0" borderId="0" xfId="41" applyNumberFormat="1"/>
    <xf numFmtId="0" fontId="15" fillId="0" borderId="0" xfId="41" applyFont="1"/>
    <xf numFmtId="0" fontId="16" fillId="17" borderId="1" xfId="41" applyNumberFormat="1" applyFont="1" applyFill="1" applyBorder="1" applyAlignment="1">
      <alignment horizontal="center" vertical="center" wrapText="1"/>
    </xf>
    <xf numFmtId="0" fontId="16" fillId="17" borderId="1" xfId="41" applyFont="1" applyFill="1" applyBorder="1" applyAlignment="1">
      <alignment horizontal="center" vertical="center" wrapText="1"/>
    </xf>
    <xf numFmtId="0" fontId="16" fillId="17" borderId="33" xfId="41" applyFont="1" applyFill="1" applyBorder="1" applyAlignment="1">
      <alignment horizontal="center" vertical="center" wrapText="1"/>
    </xf>
    <xf numFmtId="0" fontId="16" fillId="17" borderId="24" xfId="41" applyNumberFormat="1" applyFont="1" applyFill="1" applyBorder="1" applyAlignment="1">
      <alignment horizontal="center" vertical="center" wrapText="1"/>
    </xf>
    <xf numFmtId="0" fontId="16" fillId="17" borderId="55" xfId="41" applyFont="1" applyFill="1" applyBorder="1" applyAlignment="1">
      <alignment horizontal="center" vertical="center" wrapText="1"/>
    </xf>
    <xf numFmtId="0" fontId="16" fillId="17" borderId="23" xfId="41" applyFont="1" applyFill="1" applyBorder="1" applyAlignment="1">
      <alignment horizontal="center"/>
    </xf>
    <xf numFmtId="0" fontId="16" fillId="17" borderId="1" xfId="41" applyFont="1" applyFill="1" applyBorder="1" applyAlignment="1">
      <alignment horizontal="center"/>
    </xf>
    <xf numFmtId="0" fontId="16" fillId="17" borderId="24" xfId="0" applyFont="1" applyFill="1" applyBorder="1" applyAlignment="1">
      <alignment horizontal="center"/>
    </xf>
    <xf numFmtId="0" fontId="16" fillId="17" borderId="55" xfId="0" applyFont="1" applyFill="1" applyBorder="1" applyAlignment="1">
      <alignment horizontal="center"/>
    </xf>
    <xf numFmtId="0" fontId="16" fillId="17" borderId="54" xfId="0" applyFont="1" applyFill="1" applyBorder="1" applyAlignment="1">
      <alignment horizontal="center"/>
    </xf>
    <xf numFmtId="0" fontId="0" fillId="0" borderId="56" xfId="0" applyBorder="1"/>
    <xf numFmtId="0" fontId="0" fillId="0" borderId="40" xfId="0" applyBorder="1"/>
    <xf numFmtId="3" fontId="16" fillId="0" borderId="40" xfId="41" applyNumberFormat="1" applyBorder="1"/>
    <xf numFmtId="4" fontId="16" fillId="0" borderId="40" xfId="41" applyNumberFormat="1" applyBorder="1"/>
    <xf numFmtId="4" fontId="16" fillId="0" borderId="57" xfId="41" applyNumberFormat="1" applyBorder="1"/>
    <xf numFmtId="0" fontId="0" fillId="0" borderId="55" xfId="0" applyBorder="1"/>
    <xf numFmtId="3" fontId="16" fillId="0" borderId="0" xfId="41" applyNumberFormat="1" applyBorder="1"/>
    <xf numFmtId="4" fontId="16" fillId="0" borderId="0" xfId="41" applyNumberFormat="1" applyBorder="1"/>
    <xf numFmtId="4" fontId="16" fillId="0" borderId="54" xfId="41" applyNumberFormat="1" applyBorder="1"/>
    <xf numFmtId="0" fontId="16" fillId="0" borderId="55" xfId="41" applyBorder="1"/>
    <xf numFmtId="0" fontId="16" fillId="0" borderId="0" xfId="41" applyBorder="1"/>
    <xf numFmtId="0" fontId="16" fillId="0" borderId="58" xfId="41" applyBorder="1"/>
    <xf numFmtId="3" fontId="16" fillId="0" borderId="58" xfId="41" applyNumberFormat="1" applyBorder="1"/>
    <xf numFmtId="4" fontId="16" fillId="0" borderId="58" xfId="41" applyNumberFormat="1" applyBorder="1"/>
    <xf numFmtId="4" fontId="16" fillId="0" borderId="59" xfId="41" applyNumberFormat="1" applyBorder="1"/>
    <xf numFmtId="4" fontId="16" fillId="0" borderId="0" xfId="41" applyNumberFormat="1"/>
    <xf numFmtId="0" fontId="3" fillId="0" borderId="0" xfId="35" applyFill="1" applyBorder="1" applyAlignment="1" applyProtection="1"/>
    <xf numFmtId="10" fontId="0" fillId="0" borderId="0" xfId="0" applyNumberFormat="1" applyBorder="1" applyAlignment="1">
      <alignment horizontal="center"/>
    </xf>
    <xf numFmtId="10" fontId="27" fillId="0" borderId="0" xfId="0" applyNumberFormat="1" applyFont="1" applyFill="1" applyBorder="1" applyAlignment="1">
      <alignment horizontal="center" vertical="center"/>
    </xf>
    <xf numFmtId="0" fontId="9" fillId="0" borderId="0" xfId="0" applyFont="1" applyFill="1" applyBorder="1" applyAlignment="1">
      <alignment horizontal="center" vertical="center"/>
    </xf>
    <xf numFmtId="10" fontId="9" fillId="0" borderId="0" xfId="0" applyNumberFormat="1" applyFont="1" applyFill="1" applyBorder="1" applyAlignment="1">
      <alignment horizontal="center" vertical="center"/>
    </xf>
    <xf numFmtId="9" fontId="16" fillId="0" borderId="0" xfId="58" applyNumberFormat="1" applyFill="1" applyBorder="1" applyAlignment="1">
      <alignment horizontal="center"/>
    </xf>
    <xf numFmtId="3" fontId="9" fillId="0" borderId="0" xfId="51" applyNumberFormat="1" applyFont="1" applyAlignment="1">
      <alignment horizontal="center"/>
    </xf>
    <xf numFmtId="0" fontId="9" fillId="0" borderId="0" xfId="50" applyFont="1" applyAlignment="1">
      <alignment horizontal="right"/>
    </xf>
    <xf numFmtId="170" fontId="53" fillId="0" borderId="53" xfId="0" applyNumberFormat="1" applyFont="1" applyBorder="1"/>
    <xf numFmtId="1" fontId="53" fillId="0" borderId="0" xfId="0" applyNumberFormat="1" applyFont="1" applyBorder="1"/>
    <xf numFmtId="0" fontId="53" fillId="0" borderId="0" xfId="0" applyFont="1" applyBorder="1"/>
    <xf numFmtId="0" fontId="61" fillId="0" borderId="0" xfId="48" applyFont="1" applyFill="1" applyBorder="1"/>
    <xf numFmtId="0" fontId="61" fillId="0" borderId="0" xfId="48" applyFont="1"/>
    <xf numFmtId="3" fontId="9" fillId="0" borderId="0" xfId="50" applyNumberFormat="1" applyFont="1" applyAlignment="1">
      <alignment horizontal="center"/>
    </xf>
    <xf numFmtId="3" fontId="9" fillId="0" borderId="0" xfId="50" applyNumberFormat="1" applyFont="1"/>
    <xf numFmtId="3" fontId="9" fillId="0" borderId="0" xfId="51" quotePrefix="1" applyNumberFormat="1" applyFont="1" applyAlignment="1">
      <alignment horizontal="center"/>
    </xf>
    <xf numFmtId="0" fontId="9" fillId="0" borderId="0" xfId="51" applyFont="1" applyAlignment="1">
      <alignment horizontal="right"/>
    </xf>
    <xf numFmtId="170" fontId="61" fillId="0" borderId="0" xfId="50" applyNumberFormat="1" applyFont="1" applyFill="1" applyBorder="1" applyAlignment="1">
      <alignment horizontal="right" vertical="center" wrapText="1"/>
    </xf>
    <xf numFmtId="170" fontId="61" fillId="0" borderId="0" xfId="48" applyNumberFormat="1" applyFont="1" applyFill="1" applyBorder="1"/>
    <xf numFmtId="0" fontId="61" fillId="0" borderId="0" xfId="50" applyFont="1"/>
    <xf numFmtId="0" fontId="61" fillId="0" borderId="0" xfId="51" applyFont="1" applyAlignment="1"/>
    <xf numFmtId="0" fontId="61" fillId="0" borderId="0" xfId="48" applyNumberFormat="1" applyFont="1" applyFill="1" applyBorder="1"/>
    <xf numFmtId="0" fontId="21" fillId="0" borderId="0" xfId="53" applyFont="1" applyFill="1" applyAlignment="1">
      <alignment horizontal="center"/>
    </xf>
    <xf numFmtId="0" fontId="21" fillId="0" borderId="0" xfId="53" applyFont="1" applyFill="1"/>
    <xf numFmtId="2" fontId="21" fillId="0" borderId="0" xfId="16" applyNumberFormat="1" applyFont="1" applyFill="1"/>
    <xf numFmtId="2" fontId="21" fillId="0" borderId="0" xfId="53" applyNumberFormat="1" applyFont="1" applyFill="1"/>
    <xf numFmtId="0" fontId="22" fillId="0" borderId="0" xfId="53" applyFont="1" applyFill="1"/>
    <xf numFmtId="0" fontId="22" fillId="0" borderId="0" xfId="53" applyFont="1" applyFill="1" applyAlignment="1">
      <alignment horizontal="center"/>
    </xf>
    <xf numFmtId="2" fontId="22" fillId="0" borderId="0" xfId="16" applyNumberFormat="1" applyFont="1" applyFill="1"/>
    <xf numFmtId="2" fontId="22" fillId="0" borderId="0" xfId="53" applyNumberFormat="1" applyFont="1" applyFill="1"/>
    <xf numFmtId="0" fontId="23" fillId="0" borderId="0" xfId="53" applyFont="1" applyFill="1"/>
    <xf numFmtId="0" fontId="20" fillId="0" borderId="55" xfId="53" applyFont="1" applyFill="1" applyBorder="1" applyAlignment="1">
      <alignment horizontal="center"/>
    </xf>
    <xf numFmtId="0" fontId="20" fillId="0" borderId="0" xfId="53" applyFont="1" applyFill="1" applyBorder="1" applyAlignment="1">
      <alignment horizontal="center"/>
    </xf>
    <xf numFmtId="0" fontId="20" fillId="0" borderId="24" xfId="53" applyFont="1" applyFill="1" applyBorder="1" applyAlignment="1">
      <alignment horizontal="center"/>
    </xf>
    <xf numFmtId="0" fontId="20" fillId="0" borderId="54" xfId="53" applyFont="1" applyFill="1" applyBorder="1" applyAlignment="1">
      <alignment horizontal="center"/>
    </xf>
    <xf numFmtId="2" fontId="20" fillId="0" borderId="54" xfId="53" applyNumberFormat="1" applyFont="1" applyFill="1" applyBorder="1" applyAlignment="1">
      <alignment horizontal="center"/>
    </xf>
    <xf numFmtId="170" fontId="19" fillId="0" borderId="54" xfId="53" applyNumberFormat="1" applyFont="1" applyFill="1" applyBorder="1" applyAlignment="1">
      <alignment horizontal="right"/>
    </xf>
    <xf numFmtId="0" fontId="20" fillId="0" borderId="0" xfId="53" applyFont="1" applyFill="1" applyBorder="1"/>
    <xf numFmtId="170" fontId="20" fillId="0" borderId="55" xfId="53" applyNumberFormat="1" applyFont="1" applyFill="1" applyBorder="1" applyAlignment="1">
      <alignment horizontal="right"/>
    </xf>
    <xf numFmtId="170" fontId="20" fillId="0" borderId="54" xfId="53" applyNumberFormat="1" applyFont="1" applyFill="1" applyBorder="1" applyAlignment="1">
      <alignment horizontal="right"/>
    </xf>
    <xf numFmtId="0" fontId="20" fillId="0" borderId="55" xfId="53" applyFont="1" applyFill="1" applyBorder="1"/>
    <xf numFmtId="4" fontId="20" fillId="0" borderId="0" xfId="53" applyNumberFormat="1" applyFont="1" applyFill="1" applyBorder="1"/>
    <xf numFmtId="2" fontId="20" fillId="0" borderId="54" xfId="53" applyNumberFormat="1" applyFont="1" applyFill="1" applyBorder="1"/>
    <xf numFmtId="0" fontId="20" fillId="0" borderId="54" xfId="53" applyFont="1" applyFill="1" applyBorder="1"/>
    <xf numFmtId="0" fontId="24" fillId="0" borderId="55" xfId="53" applyFont="1" applyFill="1" applyBorder="1"/>
    <xf numFmtId="2" fontId="19" fillId="0" borderId="0" xfId="53" applyNumberFormat="1" applyFont="1" applyFill="1" applyBorder="1"/>
    <xf numFmtId="0" fontId="24" fillId="0" borderId="54" xfId="53" applyFont="1" applyFill="1" applyBorder="1"/>
    <xf numFmtId="2" fontId="24" fillId="0" borderId="54" xfId="53" applyNumberFormat="1" applyFont="1" applyFill="1" applyBorder="1"/>
    <xf numFmtId="170" fontId="19" fillId="0" borderId="0" xfId="53" applyNumberFormat="1" applyFont="1" applyFill="1" applyBorder="1"/>
    <xf numFmtId="170" fontId="19" fillId="0" borderId="0" xfId="53" applyNumberFormat="1" applyFont="1" applyFill="1" applyBorder="1" applyAlignment="1">
      <alignment horizontal="right"/>
    </xf>
    <xf numFmtId="170" fontId="20" fillId="0" borderId="0" xfId="53" applyNumberFormat="1" applyFont="1" applyFill="1" applyBorder="1" applyAlignment="1">
      <alignment horizontal="right"/>
    </xf>
    <xf numFmtId="0" fontId="19" fillId="0" borderId="0" xfId="53" applyFont="1" applyFill="1" applyBorder="1"/>
    <xf numFmtId="0" fontId="19" fillId="0" borderId="24" xfId="53" applyFont="1" applyFill="1" applyBorder="1" applyAlignment="1">
      <alignment horizontal="center"/>
    </xf>
    <xf numFmtId="2" fontId="19" fillId="0" borderId="54" xfId="53" applyNumberFormat="1" applyFont="1" applyFill="1" applyBorder="1"/>
    <xf numFmtId="0" fontId="20" fillId="0" borderId="0" xfId="53" applyFont="1" applyFill="1" applyBorder="1" applyAlignment="1">
      <alignment horizontal="right"/>
    </xf>
    <xf numFmtId="0" fontId="20" fillId="0" borderId="54" xfId="53" applyFont="1" applyFill="1" applyBorder="1" applyAlignment="1">
      <alignment horizontal="right"/>
    </xf>
    <xf numFmtId="2" fontId="20" fillId="0" borderId="0" xfId="53" applyNumberFormat="1" applyFont="1" applyFill="1" applyBorder="1"/>
    <xf numFmtId="0" fontId="24" fillId="0" borderId="24" xfId="53" applyFont="1" applyFill="1" applyBorder="1"/>
    <xf numFmtId="0" fontId="24" fillId="0" borderId="0" xfId="53" applyFont="1" applyFill="1" applyBorder="1" applyAlignment="1">
      <alignment horizontal="right"/>
    </xf>
    <xf numFmtId="0" fontId="24" fillId="0" borderId="54" xfId="53" applyFont="1" applyFill="1" applyBorder="1" applyAlignment="1">
      <alignment horizontal="right"/>
    </xf>
    <xf numFmtId="0" fontId="20" fillId="0" borderId="58" xfId="53" applyFont="1" applyFill="1" applyBorder="1" applyAlignment="1">
      <alignment horizontal="right"/>
    </xf>
    <xf numFmtId="0" fontId="20" fillId="0" borderId="59" xfId="53" applyFont="1" applyFill="1" applyBorder="1" applyAlignment="1">
      <alignment horizontal="right"/>
    </xf>
    <xf numFmtId="0" fontId="20" fillId="0" borderId="58" xfId="53" applyFont="1" applyFill="1" applyBorder="1"/>
    <xf numFmtId="4" fontId="20" fillId="0" borderId="58" xfId="53" applyNumberFormat="1" applyFont="1" applyFill="1" applyBorder="1"/>
    <xf numFmtId="4" fontId="20" fillId="0" borderId="59" xfId="53" applyNumberFormat="1" applyFont="1" applyFill="1" applyBorder="1"/>
    <xf numFmtId="0" fontId="20" fillId="0" borderId="60" xfId="53" applyFont="1" applyFill="1" applyBorder="1"/>
    <xf numFmtId="2" fontId="20" fillId="0" borderId="59" xfId="53" applyNumberFormat="1" applyFont="1" applyFill="1" applyBorder="1"/>
    <xf numFmtId="4" fontId="0" fillId="0" borderId="0" xfId="0" applyNumberFormat="1" applyFill="1"/>
    <xf numFmtId="175" fontId="15" fillId="0" borderId="0" xfId="0" applyNumberFormat="1" applyFont="1" applyFill="1"/>
    <xf numFmtId="0" fontId="15" fillId="0" borderId="33" xfId="0" applyFont="1" applyBorder="1" applyProtection="1">
      <protection locked="0"/>
    </xf>
    <xf numFmtId="0" fontId="62" fillId="0" borderId="0" xfId="50" applyFont="1"/>
    <xf numFmtId="0" fontId="62" fillId="0" borderId="0" xfId="51" applyFont="1" applyAlignment="1"/>
    <xf numFmtId="0" fontId="44" fillId="0" borderId="0" xfId="21" applyNumberFormat="1" applyFont="1" applyFill="1" applyProtection="1">
      <protection locked="0"/>
    </xf>
    <xf numFmtId="0" fontId="44" fillId="0" borderId="1" xfId="0" applyFont="1" applyBorder="1" applyProtection="1">
      <protection locked="0"/>
    </xf>
    <xf numFmtId="0" fontId="44" fillId="0" borderId="1" xfId="0" applyFont="1" applyFill="1" applyBorder="1" applyProtection="1">
      <protection locked="0"/>
    </xf>
    <xf numFmtId="0" fontId="44" fillId="0" borderId="1" xfId="0" applyFont="1" applyBorder="1" applyAlignment="1" applyProtection="1">
      <alignment wrapText="1"/>
      <protection locked="0"/>
    </xf>
    <xf numFmtId="167" fontId="16" fillId="0" borderId="21" xfId="48" applyNumberFormat="1" applyFont="1" applyFill="1" applyBorder="1" applyAlignment="1">
      <alignment horizontal="center"/>
    </xf>
    <xf numFmtId="2" fontId="16" fillId="0" borderId="21" xfId="48" applyNumberFormat="1" applyFont="1" applyFill="1" applyBorder="1" applyAlignment="1">
      <alignment horizontal="center"/>
    </xf>
    <xf numFmtId="2" fontId="16" fillId="0" borderId="61" xfId="48" applyNumberFormat="1" applyFont="1" applyFill="1" applyBorder="1" applyAlignment="1">
      <alignment horizontal="center"/>
    </xf>
    <xf numFmtId="167" fontId="16" fillId="0" borderId="1" xfId="48" applyNumberFormat="1" applyFont="1" applyFill="1" applyBorder="1" applyAlignment="1">
      <alignment horizontal="center"/>
    </xf>
    <xf numFmtId="2" fontId="16" fillId="0" borderId="1" xfId="48" applyNumberFormat="1" applyFont="1" applyFill="1" applyBorder="1" applyAlignment="1">
      <alignment horizontal="center"/>
    </xf>
    <xf numFmtId="2" fontId="16" fillId="0" borderId="4" xfId="48" applyNumberFormat="1" applyFont="1" applyFill="1" applyBorder="1" applyAlignment="1">
      <alignment horizontal="center"/>
    </xf>
    <xf numFmtId="167" fontId="16" fillId="0" borderId="10" xfId="48" applyNumberFormat="1" applyFont="1" applyFill="1" applyBorder="1" applyAlignment="1">
      <alignment horizontal="center"/>
    </xf>
    <xf numFmtId="2" fontId="16" fillId="0" borderId="10" xfId="48" applyNumberFormat="1" applyFont="1" applyFill="1" applyBorder="1" applyAlignment="1">
      <alignment horizontal="center"/>
    </xf>
    <xf numFmtId="2" fontId="16" fillId="0" borderId="62" xfId="48" applyNumberFormat="1" applyFont="1" applyFill="1" applyBorder="1" applyAlignment="1">
      <alignment horizontal="center"/>
    </xf>
    <xf numFmtId="3" fontId="29" fillId="0" borderId="15" xfId="51" applyNumberFormat="1" applyFont="1" applyBorder="1" applyAlignment="1">
      <alignment horizontal="center"/>
    </xf>
    <xf numFmtId="1" fontId="15" fillId="0" borderId="17" xfId="50" applyNumberFormat="1" applyFont="1" applyFill="1" applyBorder="1" applyAlignment="1">
      <alignment horizontal="center" vertical="center" wrapText="1"/>
    </xf>
    <xf numFmtId="1" fontId="15" fillId="0" borderId="63" xfId="50" applyNumberFormat="1" applyFont="1" applyFill="1" applyBorder="1" applyAlignment="1">
      <alignment horizontal="center" vertical="center" wrapText="1"/>
    </xf>
    <xf numFmtId="0" fontId="9" fillId="0" borderId="20" xfId="49" applyFont="1" applyBorder="1" applyAlignment="1">
      <alignment horizontal="center" wrapText="1"/>
    </xf>
    <xf numFmtId="1" fontId="16" fillId="0" borderId="64" xfId="50" applyNumberFormat="1" applyFont="1" applyFill="1" applyBorder="1" applyAlignment="1">
      <alignment horizontal="center" vertical="center" wrapText="1"/>
    </xf>
    <xf numFmtId="0" fontId="37" fillId="0" borderId="0" xfId="50" applyFont="1" applyFill="1" applyAlignment="1">
      <alignment horizontal="centerContinuous"/>
    </xf>
    <xf numFmtId="0" fontId="38" fillId="0" borderId="0" xfId="48" applyFont="1" applyAlignment="1">
      <alignment horizontal="centerContinuous"/>
    </xf>
    <xf numFmtId="0" fontId="9" fillId="0" borderId="0" xfId="49" applyFont="1" applyAlignment="1"/>
    <xf numFmtId="1" fontId="16" fillId="0" borderId="0" xfId="48" applyNumberFormat="1" applyFont="1"/>
    <xf numFmtId="0" fontId="16" fillId="0" borderId="65" xfId="50" applyFont="1" applyFill="1" applyBorder="1" applyAlignment="1">
      <alignment horizontal="center" vertical="center" wrapText="1"/>
    </xf>
    <xf numFmtId="3" fontId="16" fillId="0" borderId="65" xfId="50" applyNumberFormat="1" applyFont="1" applyFill="1" applyBorder="1" applyAlignment="1">
      <alignment horizontal="center" wrapText="1"/>
    </xf>
    <xf numFmtId="170" fontId="16" fillId="0" borderId="65" xfId="50" applyNumberFormat="1" applyFont="1" applyFill="1" applyBorder="1" applyAlignment="1">
      <alignment horizontal="center" wrapText="1"/>
    </xf>
    <xf numFmtId="1" fontId="16" fillId="0" borderId="65" xfId="50" applyNumberFormat="1" applyFont="1" applyFill="1" applyBorder="1" applyAlignment="1">
      <alignment horizontal="center" wrapText="1"/>
    </xf>
    <xf numFmtId="0" fontId="16" fillId="0" borderId="8" xfId="50" applyFont="1" applyFill="1" applyBorder="1" applyAlignment="1">
      <alignment horizontal="center" vertical="center" wrapText="1"/>
    </xf>
    <xf numFmtId="0" fontId="16" fillId="0" borderId="8" xfId="50" applyFont="1" applyFill="1" applyBorder="1" applyAlignment="1">
      <alignment horizontal="left" vertical="center" wrapText="1"/>
    </xf>
    <xf numFmtId="1" fontId="16" fillId="0" borderId="8" xfId="50" applyNumberFormat="1" applyFont="1" applyFill="1" applyBorder="1" applyAlignment="1">
      <alignment horizontal="center" vertical="center" wrapText="1"/>
    </xf>
    <xf numFmtId="4" fontId="16" fillId="0" borderId="58" xfId="50" applyNumberFormat="1" applyFont="1" applyBorder="1"/>
    <xf numFmtId="4" fontId="16" fillId="0" borderId="58" xfId="50" applyNumberFormat="1" applyFont="1" applyBorder="1" applyAlignment="1">
      <alignment horizontal="center"/>
    </xf>
    <xf numFmtId="3" fontId="16" fillId="0" borderId="58" xfId="50" applyNumberFormat="1" applyFont="1" applyFill="1" applyBorder="1"/>
    <xf numFmtId="0" fontId="16" fillId="0" borderId="0" xfId="50" applyFont="1"/>
    <xf numFmtId="4" fontId="16" fillId="0" borderId="0" xfId="50" applyNumberFormat="1" applyFont="1"/>
    <xf numFmtId="4" fontId="16" fillId="0" borderId="0" xfId="50" applyNumberFormat="1" applyFont="1" applyAlignment="1">
      <alignment horizontal="center"/>
    </xf>
    <xf numFmtId="170" fontId="16" fillId="0" borderId="0" xfId="48" applyNumberFormat="1" applyFont="1" applyFill="1"/>
    <xf numFmtId="0" fontId="16" fillId="0" borderId="0" xfId="51" applyFont="1" applyAlignment="1"/>
    <xf numFmtId="0" fontId="19" fillId="0" borderId="56" xfId="53" applyFont="1" applyFill="1" applyBorder="1" applyAlignment="1">
      <alignment horizontal="center" vertical="top" wrapText="1"/>
    </xf>
    <xf numFmtId="0" fontId="19" fillId="0" borderId="40" xfId="53" applyFont="1" applyFill="1" applyBorder="1" applyAlignment="1">
      <alignment horizontal="center" vertical="top" wrapText="1"/>
    </xf>
    <xf numFmtId="0" fontId="19" fillId="0" borderId="33" xfId="53" applyFont="1" applyFill="1" applyBorder="1" applyAlignment="1">
      <alignment horizontal="center" vertical="top" wrapText="1"/>
    </xf>
    <xf numFmtId="0" fontId="19" fillId="0" borderId="57" xfId="53" applyFont="1" applyFill="1" applyBorder="1" applyAlignment="1">
      <alignment horizontal="center" vertical="top" wrapText="1"/>
    </xf>
    <xf numFmtId="2" fontId="19" fillId="0" borderId="57" xfId="53" applyNumberFormat="1" applyFont="1" applyFill="1" applyBorder="1" applyAlignment="1">
      <alignment horizontal="center" vertical="top" wrapText="1"/>
    </xf>
    <xf numFmtId="0" fontId="19" fillId="0" borderId="58" xfId="53" applyFont="1" applyFill="1" applyBorder="1"/>
    <xf numFmtId="0" fontId="19" fillId="0" borderId="5" xfId="53" applyFont="1" applyFill="1" applyBorder="1" applyAlignment="1">
      <alignment horizontal="center"/>
    </xf>
    <xf numFmtId="0" fontId="19" fillId="0" borderId="60" xfId="53" applyFont="1" applyFill="1" applyBorder="1"/>
    <xf numFmtId="0" fontId="19" fillId="0" borderId="59" xfId="53" applyFont="1" applyFill="1" applyBorder="1"/>
    <xf numFmtId="2" fontId="19" fillId="0" borderId="59" xfId="53" applyNumberFormat="1" applyFont="1" applyFill="1" applyBorder="1"/>
    <xf numFmtId="0" fontId="19" fillId="0" borderId="40" xfId="53" applyFont="1" applyFill="1" applyBorder="1" applyAlignment="1"/>
    <xf numFmtId="170" fontId="19" fillId="0" borderId="40" xfId="53" applyNumberFormat="1" applyFont="1" applyFill="1" applyBorder="1" applyAlignment="1"/>
    <xf numFmtId="170" fontId="19" fillId="0" borderId="57" xfId="53" applyNumberFormat="1" applyFont="1" applyFill="1" applyBorder="1" applyAlignment="1"/>
    <xf numFmtId="2" fontId="19" fillId="0" borderId="40" xfId="53" applyNumberFormat="1" applyFont="1" applyFill="1" applyBorder="1" applyAlignment="1"/>
    <xf numFmtId="2" fontId="19" fillId="0" borderId="57" xfId="53" applyNumberFormat="1" applyFont="1" applyFill="1" applyBorder="1" applyAlignment="1"/>
    <xf numFmtId="0" fontId="19" fillId="0" borderId="0" xfId="53" applyFont="1" applyFill="1" applyBorder="1" applyAlignment="1"/>
    <xf numFmtId="170" fontId="19" fillId="0" borderId="0" xfId="53" applyNumberFormat="1" applyFont="1" applyFill="1" applyBorder="1" applyAlignment="1"/>
    <xf numFmtId="170" fontId="19" fillId="0" borderId="54" xfId="53" applyNumberFormat="1" applyFont="1" applyFill="1" applyBorder="1" applyAlignment="1"/>
    <xf numFmtId="2" fontId="19" fillId="0" borderId="0" xfId="53" applyNumberFormat="1" applyFont="1" applyFill="1" applyBorder="1" applyAlignment="1"/>
    <xf numFmtId="2" fontId="19" fillId="0" borderId="54" xfId="53" applyNumberFormat="1" applyFont="1" applyFill="1" applyBorder="1" applyAlignment="1"/>
    <xf numFmtId="167" fontId="19" fillId="0" borderId="24" xfId="21" applyNumberFormat="1" applyFont="1" applyFill="1" applyBorder="1" applyAlignment="1"/>
    <xf numFmtId="2" fontId="20" fillId="0" borderId="55" xfId="53" applyNumberFormat="1" applyFont="1" applyFill="1" applyBorder="1" applyAlignment="1">
      <alignment horizontal="right"/>
    </xf>
    <xf numFmtId="0" fontId="20" fillId="0" borderId="5" xfId="53" applyFont="1" applyFill="1" applyBorder="1" applyAlignment="1">
      <alignment horizontal="center"/>
    </xf>
    <xf numFmtId="170" fontId="20" fillId="0" borderId="60" xfId="53" applyNumberFormat="1" applyFont="1" applyFill="1" applyBorder="1" applyAlignment="1">
      <alignment horizontal="right"/>
    </xf>
    <xf numFmtId="170" fontId="20" fillId="0" borderId="59" xfId="53" applyNumberFormat="1" applyFont="1" applyFill="1" applyBorder="1" applyAlignment="1">
      <alignment horizontal="right"/>
    </xf>
    <xf numFmtId="0" fontId="20" fillId="0" borderId="59" xfId="53" applyFont="1" applyFill="1" applyBorder="1"/>
    <xf numFmtId="170" fontId="19" fillId="0" borderId="55" xfId="53" applyNumberFormat="1" applyFont="1" applyFill="1" applyBorder="1" applyAlignment="1"/>
    <xf numFmtId="2" fontId="19" fillId="0" borderId="55" xfId="53" applyNumberFormat="1" applyFont="1" applyFill="1" applyBorder="1" applyAlignment="1"/>
    <xf numFmtId="0" fontId="20" fillId="0" borderId="40" xfId="53" applyFont="1" applyFill="1" applyBorder="1"/>
    <xf numFmtId="0" fontId="20" fillId="0" borderId="33" xfId="53" applyFont="1" applyFill="1" applyBorder="1" applyAlignment="1">
      <alignment horizontal="center"/>
    </xf>
    <xf numFmtId="170" fontId="20" fillId="0" borderId="56" xfId="53" applyNumberFormat="1" applyFont="1" applyFill="1" applyBorder="1" applyAlignment="1">
      <alignment horizontal="right"/>
    </xf>
    <xf numFmtId="170" fontId="20" fillId="0" borderId="57" xfId="53" applyNumberFormat="1" applyFont="1" applyFill="1" applyBorder="1" applyAlignment="1">
      <alignment horizontal="right"/>
    </xf>
    <xf numFmtId="4" fontId="20" fillId="0" borderId="40" xfId="53" applyNumberFormat="1" applyFont="1" applyFill="1" applyBorder="1"/>
    <xf numFmtId="2" fontId="20" fillId="0" borderId="57" xfId="53" applyNumberFormat="1" applyFont="1" applyFill="1" applyBorder="1"/>
    <xf numFmtId="0" fontId="20" fillId="0" borderId="57" xfId="53" applyFont="1" applyFill="1" applyBorder="1"/>
    <xf numFmtId="0" fontId="20" fillId="0" borderId="56" xfId="53" applyFont="1" applyFill="1" applyBorder="1"/>
    <xf numFmtId="2" fontId="19" fillId="0" borderId="55" xfId="21" applyNumberFormat="1" applyFont="1" applyFill="1" applyBorder="1" applyAlignment="1">
      <alignment horizontal="right"/>
    </xf>
    <xf numFmtId="2" fontId="19" fillId="0" borderId="54" xfId="21" applyNumberFormat="1" applyFont="1" applyFill="1" applyBorder="1" applyAlignment="1">
      <alignment horizontal="right"/>
    </xf>
    <xf numFmtId="2" fontId="19" fillId="0" borderId="0" xfId="21" applyNumberFormat="1" applyFont="1" applyFill="1" applyBorder="1" applyAlignment="1">
      <alignment horizontal="right"/>
    </xf>
    <xf numFmtId="0" fontId="19" fillId="0" borderId="54" xfId="53" applyFont="1" applyFill="1" applyBorder="1"/>
    <xf numFmtId="0" fontId="19" fillId="0" borderId="55" xfId="53" applyFont="1" applyFill="1" applyBorder="1"/>
    <xf numFmtId="0" fontId="19" fillId="0" borderId="0" xfId="53" applyFont="1" applyFill="1" applyBorder="1" applyAlignment="1">
      <alignment horizontal="right"/>
    </xf>
    <xf numFmtId="0" fontId="19" fillId="0" borderId="54" xfId="53" applyFont="1" applyFill="1" applyBorder="1" applyAlignment="1">
      <alignment horizontal="right"/>
    </xf>
    <xf numFmtId="2" fontId="19" fillId="0" borderId="58" xfId="53" applyNumberFormat="1" applyFont="1" applyFill="1" applyBorder="1"/>
    <xf numFmtId="3" fontId="36" fillId="0" borderId="0" xfId="0" applyNumberFormat="1" applyFont="1"/>
    <xf numFmtId="167" fontId="0" fillId="0" borderId="0" xfId="0" applyNumberFormat="1"/>
    <xf numFmtId="3" fontId="35" fillId="0" borderId="0" xfId="0" applyNumberFormat="1" applyFont="1"/>
    <xf numFmtId="3" fontId="63" fillId="0" borderId="0" xfId="0" applyNumberFormat="1" applyFont="1" applyFill="1"/>
    <xf numFmtId="175" fontId="35" fillId="0" borderId="0" xfId="0" applyNumberFormat="1" applyFont="1"/>
    <xf numFmtId="167" fontId="64" fillId="0" borderId="0" xfId="0" applyNumberFormat="1" applyFont="1" applyFill="1" applyAlignment="1">
      <alignment vertical="center"/>
    </xf>
    <xf numFmtId="167" fontId="64" fillId="0" borderId="0" xfId="0" applyNumberFormat="1" applyFont="1" applyFill="1" applyAlignment="1">
      <alignment horizontal="center" vertical="center"/>
    </xf>
    <xf numFmtId="0" fontId="65" fillId="11" borderId="0" xfId="0" applyFont="1" applyFill="1" applyAlignment="1">
      <alignment horizontal="left" vertical="center" wrapText="1"/>
    </xf>
    <xf numFmtId="9" fontId="35" fillId="0" borderId="0" xfId="0" applyNumberFormat="1" applyFont="1" applyFill="1" applyAlignment="1">
      <alignment horizontal="center" vertical="center"/>
    </xf>
    <xf numFmtId="0" fontId="66" fillId="11" borderId="0" xfId="0" applyFont="1" applyFill="1" applyAlignment="1">
      <alignment horizontal="center" vertical="center" wrapText="1"/>
    </xf>
    <xf numFmtId="174" fontId="64" fillId="0" borderId="0" xfId="0" applyNumberFormat="1" applyFont="1" applyFill="1" applyAlignment="1">
      <alignment horizontal="center" vertical="center"/>
    </xf>
    <xf numFmtId="0" fontId="16" fillId="0" borderId="60" xfId="41" applyBorder="1"/>
    <xf numFmtId="0" fontId="67" fillId="0" borderId="1" xfId="0" applyNumberFormat="1" applyFont="1" applyFill="1" applyBorder="1" applyAlignment="1" applyProtection="1">
      <alignment horizontal="left" vertical="top"/>
    </xf>
    <xf numFmtId="0" fontId="67" fillId="0" borderId="1" xfId="0" applyNumberFormat="1" applyFont="1" applyFill="1" applyBorder="1" applyAlignment="1" applyProtection="1">
      <alignment horizontal="right" vertical="top"/>
    </xf>
    <xf numFmtId="2" fontId="67" fillId="0" borderId="1" xfId="0" applyNumberFormat="1" applyFont="1" applyFill="1" applyBorder="1" applyAlignment="1" applyProtection="1">
      <alignment horizontal="right" vertical="top"/>
    </xf>
    <xf numFmtId="0" fontId="54" fillId="0" borderId="1" xfId="0" applyNumberFormat="1" applyFont="1" applyFill="1" applyBorder="1" applyAlignment="1" applyProtection="1">
      <alignment horizontal="left" vertical="center"/>
    </xf>
    <xf numFmtId="0" fontId="54" fillId="0" borderId="1" xfId="0" applyNumberFormat="1" applyFont="1" applyFill="1" applyBorder="1" applyAlignment="1" applyProtection="1">
      <alignment horizontal="left" vertical="center" wrapText="1"/>
    </xf>
    <xf numFmtId="0" fontId="15" fillId="12" borderId="11" xfId="0" applyFont="1" applyFill="1" applyBorder="1" applyAlignment="1">
      <alignment horizontal="left" wrapText="1"/>
    </xf>
    <xf numFmtId="0" fontId="15" fillId="12" borderId="11" xfId="0" applyFont="1" applyFill="1" applyBorder="1" applyAlignment="1">
      <alignment horizontal="center" wrapText="1"/>
    </xf>
    <xf numFmtId="0" fontId="15" fillId="12" borderId="66" xfId="0" applyFont="1" applyFill="1" applyBorder="1" applyAlignment="1">
      <alignment horizontal="center" wrapText="1"/>
    </xf>
    <xf numFmtId="0" fontId="16" fillId="19" borderId="43" xfId="104" applyFont="1" applyFill="1" applyBorder="1" applyAlignment="1" applyProtection="1">
      <alignment vertical="top" wrapText="1"/>
      <protection locked="0"/>
    </xf>
    <xf numFmtId="0" fontId="16" fillId="19" borderId="21" xfId="104" applyFont="1" applyFill="1" applyBorder="1" applyAlignment="1" applyProtection="1">
      <alignment vertical="top" wrapText="1"/>
      <protection locked="0"/>
    </xf>
    <xf numFmtId="0" fontId="16" fillId="19" borderId="21" xfId="104" applyFont="1" applyFill="1" applyBorder="1" applyAlignment="1" applyProtection="1">
      <alignment horizontal="center" vertical="top" wrapText="1"/>
      <protection locked="0"/>
    </xf>
    <xf numFmtId="0" fontId="16" fillId="19" borderId="21" xfId="104" quotePrefix="1" applyFill="1" applyBorder="1" applyAlignment="1" applyProtection="1">
      <alignment horizontal="center" vertical="top" wrapText="1"/>
      <protection locked="0"/>
    </xf>
    <xf numFmtId="0" fontId="16" fillId="19" borderId="61" xfId="104" quotePrefix="1" applyFont="1" applyFill="1" applyBorder="1" applyAlignment="1" applyProtection="1">
      <alignment horizontal="center" vertical="top" wrapText="1"/>
      <protection locked="0"/>
    </xf>
    <xf numFmtId="0" fontId="16" fillId="0" borderId="2" xfId="104" applyBorder="1" applyAlignment="1" applyProtection="1">
      <alignment vertical="top"/>
      <protection locked="0"/>
    </xf>
    <xf numFmtId="0" fontId="16" fillId="0" borderId="1" xfId="104" applyBorder="1" applyAlignment="1" applyProtection="1">
      <alignment vertical="top"/>
      <protection locked="0"/>
    </xf>
    <xf numFmtId="0" fontId="16" fillId="0" borderId="1" xfId="104" applyBorder="1" applyAlignment="1" applyProtection="1">
      <alignment horizontal="center" vertical="top"/>
      <protection locked="0"/>
    </xf>
    <xf numFmtId="0" fontId="16" fillId="0" borderId="1" xfId="104" applyFill="1" applyBorder="1" applyAlignment="1" applyProtection="1">
      <alignment horizontal="center" vertical="top"/>
      <protection locked="0"/>
    </xf>
    <xf numFmtId="0" fontId="44" fillId="0" borderId="1" xfId="104" applyFont="1" applyFill="1" applyBorder="1" applyAlignment="1" applyProtection="1">
      <alignment horizontal="center" vertical="top"/>
      <protection locked="0"/>
    </xf>
    <xf numFmtId="0" fontId="16" fillId="0" borderId="1" xfId="104" applyBorder="1" applyAlignment="1" applyProtection="1">
      <alignment horizontal="center" vertical="top" wrapText="1"/>
      <protection locked="0"/>
    </xf>
    <xf numFmtId="0" fontId="16" fillId="0" borderId="4" xfId="104" applyBorder="1" applyAlignment="1" applyProtection="1">
      <alignment horizontal="center" vertical="top"/>
      <protection locked="0"/>
    </xf>
    <xf numFmtId="0" fontId="16" fillId="0" borderId="67" xfId="104" applyBorder="1" applyProtection="1">
      <protection locked="0"/>
    </xf>
    <xf numFmtId="0" fontId="16" fillId="0" borderId="33" xfId="104" applyBorder="1" applyProtection="1">
      <protection locked="0"/>
    </xf>
    <xf numFmtId="0" fontId="16" fillId="0" borderId="33" xfId="104" applyBorder="1" applyAlignment="1" applyProtection="1">
      <alignment horizontal="center" vertical="top" wrapText="1"/>
      <protection locked="0"/>
    </xf>
    <xf numFmtId="0" fontId="16" fillId="0" borderId="33" xfId="104" applyFill="1" applyBorder="1" applyAlignment="1" applyProtection="1">
      <alignment horizontal="center" vertical="top"/>
      <protection locked="0"/>
    </xf>
    <xf numFmtId="0" fontId="16" fillId="0" borderId="33" xfId="104" applyBorder="1" applyAlignment="1" applyProtection="1">
      <alignment horizontal="center" vertical="top"/>
      <protection locked="0"/>
    </xf>
    <xf numFmtId="0" fontId="16" fillId="0" borderId="68" xfId="104" applyBorder="1" applyAlignment="1" applyProtection="1">
      <alignment horizontal="center" vertical="top"/>
      <protection locked="0"/>
    </xf>
    <xf numFmtId="0" fontId="16" fillId="0" borderId="43" xfId="104" applyFont="1" applyFill="1" applyBorder="1" applyProtection="1">
      <protection locked="0"/>
    </xf>
    <xf numFmtId="3" fontId="16" fillId="0" borderId="21" xfId="104" applyNumberFormat="1" applyFont="1" applyFill="1" applyBorder="1" applyProtection="1">
      <protection locked="0"/>
    </xf>
    <xf numFmtId="3" fontId="16" fillId="0" borderId="21" xfId="104" applyNumberFormat="1" applyFont="1" applyFill="1" applyBorder="1" applyAlignment="1" applyProtection="1">
      <alignment horizontal="right"/>
      <protection locked="0"/>
    </xf>
    <xf numFmtId="170" fontId="16" fillId="20" borderId="21" xfId="104" applyNumberFormat="1" applyFont="1" applyFill="1" applyBorder="1" applyProtection="1">
      <protection locked="0"/>
    </xf>
    <xf numFmtId="170" fontId="16" fillId="0" borderId="21" xfId="104" applyNumberFormat="1" applyFont="1" applyFill="1" applyBorder="1" applyProtection="1">
      <protection locked="0"/>
    </xf>
    <xf numFmtId="2" fontId="16" fillId="0" borderId="21" xfId="68" applyNumberFormat="1" applyFont="1" applyFill="1" applyBorder="1" applyProtection="1">
      <protection locked="0"/>
    </xf>
    <xf numFmtId="165" fontId="16" fillId="0" borderId="21" xfId="104" applyNumberFormat="1" applyFont="1" applyFill="1" applyBorder="1" applyProtection="1">
      <protection locked="0"/>
    </xf>
    <xf numFmtId="2" fontId="16" fillId="0" borderId="21" xfId="104" applyNumberFormat="1" applyFont="1" applyFill="1" applyBorder="1" applyProtection="1">
      <protection locked="0"/>
    </xf>
    <xf numFmtId="165" fontId="16" fillId="0" borderId="21" xfId="104" applyNumberFormat="1" applyFont="1" applyFill="1" applyBorder="1"/>
    <xf numFmtId="2" fontId="16" fillId="0" borderId="61" xfId="104" applyNumberFormat="1" applyFont="1" applyFill="1" applyBorder="1"/>
    <xf numFmtId="0" fontId="16" fillId="0" borderId="2" xfId="104" applyFont="1" applyFill="1" applyBorder="1" applyProtection="1">
      <protection locked="0"/>
    </xf>
    <xf numFmtId="3" fontId="16" fillId="0" borderId="1" xfId="104" applyNumberFormat="1" applyFont="1" applyFill="1" applyBorder="1" applyAlignment="1" applyProtection="1">
      <alignment horizontal="right"/>
      <protection locked="0"/>
    </xf>
    <xf numFmtId="170" fontId="16" fillId="20" borderId="1" xfId="104" applyNumberFormat="1" applyFont="1" applyFill="1" applyBorder="1" applyProtection="1">
      <protection locked="0"/>
    </xf>
    <xf numFmtId="170" fontId="16" fillId="0" borderId="1" xfId="104" applyNumberFormat="1" applyFont="1" applyFill="1" applyBorder="1" applyProtection="1">
      <protection locked="0"/>
    </xf>
    <xf numFmtId="2" fontId="16" fillId="0" borderId="1" xfId="68" applyNumberFormat="1" applyFont="1" applyFill="1" applyBorder="1" applyProtection="1">
      <protection locked="0"/>
    </xf>
    <xf numFmtId="165" fontId="16" fillId="0" borderId="1" xfId="104" applyNumberFormat="1" applyFont="1" applyFill="1" applyBorder="1" applyProtection="1">
      <protection locked="0"/>
    </xf>
    <xf numFmtId="2" fontId="16" fillId="0" borderId="1" xfId="104" applyNumberFormat="1" applyFont="1" applyFill="1" applyBorder="1" applyProtection="1">
      <protection locked="0"/>
    </xf>
    <xf numFmtId="165" fontId="16" fillId="0" borderId="1" xfId="104" applyNumberFormat="1" applyFont="1" applyFill="1" applyBorder="1"/>
    <xf numFmtId="2" fontId="16" fillId="0" borderId="4" xfId="104" applyNumberFormat="1" applyFont="1" applyFill="1" applyBorder="1"/>
    <xf numFmtId="0" fontId="16" fillId="0" borderId="2" xfId="104" applyFont="1" applyBorder="1" applyProtection="1">
      <protection locked="0"/>
    </xf>
    <xf numFmtId="0" fontId="16" fillId="0" borderId="3" xfId="104" applyFont="1" applyBorder="1" applyProtection="1">
      <protection locked="0"/>
    </xf>
    <xf numFmtId="3" fontId="16" fillId="0" borderId="10" xfId="104" applyNumberFormat="1" applyFont="1" applyFill="1" applyBorder="1" applyAlignment="1" applyProtection="1">
      <alignment horizontal="right"/>
      <protection locked="0"/>
    </xf>
    <xf numFmtId="170" fontId="16" fillId="20" borderId="10" xfId="104" applyNumberFormat="1" applyFont="1" applyFill="1" applyBorder="1" applyProtection="1">
      <protection locked="0"/>
    </xf>
    <xf numFmtId="170" fontId="16" fillId="0" borderId="10" xfId="104" applyNumberFormat="1" applyFont="1" applyFill="1" applyBorder="1" applyProtection="1">
      <protection locked="0"/>
    </xf>
    <xf numFmtId="2" fontId="16" fillId="0" borderId="10" xfId="68" applyNumberFormat="1" applyFont="1" applyFill="1" applyBorder="1" applyProtection="1">
      <protection locked="0"/>
    </xf>
    <xf numFmtId="165" fontId="16" fillId="0" borderId="10" xfId="104" applyNumberFormat="1" applyFont="1" applyFill="1" applyBorder="1" applyProtection="1">
      <protection locked="0"/>
    </xf>
    <xf numFmtId="2" fontId="16" fillId="0" borderId="10" xfId="104" applyNumberFormat="1" applyFont="1" applyFill="1" applyBorder="1" applyProtection="1">
      <protection locked="0"/>
    </xf>
    <xf numFmtId="165" fontId="16" fillId="0" borderId="10" xfId="104" applyNumberFormat="1" applyFont="1" applyFill="1" applyBorder="1"/>
    <xf numFmtId="2" fontId="16" fillId="0" borderId="62" xfId="104" applyNumberFormat="1" applyFont="1" applyFill="1" applyBorder="1"/>
    <xf numFmtId="0" fontId="15" fillId="0" borderId="69" xfId="104" applyFont="1" applyFill="1" applyBorder="1" applyProtection="1">
      <protection locked="0"/>
    </xf>
    <xf numFmtId="0" fontId="16" fillId="5" borderId="20" xfId="104" applyFont="1" applyFill="1" applyBorder="1" applyProtection="1">
      <protection locked="0"/>
    </xf>
    <xf numFmtId="3" fontId="15" fillId="0" borderId="20" xfId="104" applyNumberFormat="1" applyFont="1" applyFill="1" applyBorder="1" applyAlignment="1" applyProtection="1">
      <alignment horizontal="right"/>
      <protection locked="0"/>
    </xf>
    <xf numFmtId="165" fontId="15" fillId="0" borderId="64" xfId="104" applyNumberFormat="1" applyFont="1" applyFill="1" applyBorder="1" applyProtection="1">
      <protection locked="0"/>
    </xf>
    <xf numFmtId="0" fontId="16" fillId="0" borderId="5" xfId="104" applyFont="1" applyFill="1" applyBorder="1" applyProtection="1">
      <protection locked="0"/>
    </xf>
    <xf numFmtId="0" fontId="16" fillId="5" borderId="5" xfId="104" applyFont="1" applyFill="1" applyBorder="1" applyProtection="1">
      <protection locked="0"/>
    </xf>
    <xf numFmtId="3" fontId="15" fillId="0" borderId="5" xfId="104" applyNumberFormat="1" applyFont="1" applyFill="1" applyBorder="1" applyAlignment="1" applyProtection="1">
      <alignment horizontal="right"/>
      <protection locked="0"/>
    </xf>
    <xf numFmtId="165" fontId="15" fillId="0" borderId="5" xfId="104" applyNumberFormat="1" applyFont="1" applyFill="1" applyBorder="1" applyProtection="1">
      <protection locked="0"/>
    </xf>
    <xf numFmtId="0" fontId="9" fillId="18" borderId="51" xfId="0" applyFont="1" applyFill="1" applyBorder="1" applyAlignment="1">
      <alignment horizontal="center" vertical="top"/>
    </xf>
    <xf numFmtId="0" fontId="9" fillId="18" borderId="51" xfId="0" applyFont="1" applyFill="1" applyBorder="1" applyAlignment="1">
      <alignment horizontal="center" vertical="top" wrapText="1"/>
    </xf>
    <xf numFmtId="4" fontId="9" fillId="18" borderId="51" xfId="0" applyNumberFormat="1" applyFont="1" applyFill="1" applyBorder="1" applyAlignment="1">
      <alignment horizontal="center" vertical="top" wrapText="1"/>
    </xf>
    <xf numFmtId="0" fontId="16" fillId="21" borderId="40" xfId="0" applyFont="1" applyFill="1" applyBorder="1"/>
    <xf numFmtId="9" fontId="16" fillId="21" borderId="40" xfId="57" applyFont="1" applyFill="1" applyBorder="1" applyAlignment="1">
      <alignment horizontal="right" indent="1"/>
    </xf>
    <xf numFmtId="4" fontId="16" fillId="21" borderId="40" xfId="0" applyNumberFormat="1" applyFont="1" applyFill="1" applyBorder="1" applyAlignment="1">
      <alignment horizontal="right" indent="1"/>
    </xf>
    <xf numFmtId="180" fontId="16" fillId="21" borderId="40" xfId="57" applyNumberFormat="1" applyFont="1" applyFill="1" applyBorder="1" applyAlignment="1">
      <alignment horizontal="right" indent="1"/>
    </xf>
    <xf numFmtId="0" fontId="16" fillId="21" borderId="0" xfId="0" applyFont="1" applyFill="1" applyBorder="1"/>
    <xf numFmtId="9" fontId="16" fillId="21" borderId="0" xfId="57" applyFont="1" applyFill="1" applyBorder="1" applyAlignment="1">
      <alignment horizontal="right" indent="1"/>
    </xf>
    <xf numFmtId="4" fontId="16" fillId="21" borderId="0" xfId="0" applyNumberFormat="1" applyFont="1" applyFill="1" applyBorder="1" applyAlignment="1">
      <alignment horizontal="right" indent="1"/>
    </xf>
    <xf numFmtId="180" fontId="16" fillId="21" borderId="0" xfId="57" applyNumberFormat="1" applyFont="1" applyFill="1" applyBorder="1" applyAlignment="1">
      <alignment horizontal="right" indent="1"/>
    </xf>
    <xf numFmtId="9" fontId="16" fillId="21" borderId="0" xfId="57" applyNumberFormat="1" applyFont="1" applyFill="1" applyBorder="1" applyAlignment="1">
      <alignment horizontal="right" indent="1"/>
    </xf>
    <xf numFmtId="10" fontId="16" fillId="21" borderId="0" xfId="0" applyNumberFormat="1" applyFont="1" applyFill="1" applyBorder="1" applyAlignment="1">
      <alignment horizontal="left" vertical="top"/>
    </xf>
    <xf numFmtId="9" fontId="16" fillId="21" borderId="0" xfId="0" applyNumberFormat="1" applyFont="1" applyFill="1" applyBorder="1" applyAlignment="1">
      <alignment horizontal="right" vertical="top" indent="1"/>
    </xf>
    <xf numFmtId="4" fontId="16" fillId="21" borderId="0" xfId="0" applyNumberFormat="1" applyFont="1" applyFill="1" applyBorder="1" applyAlignment="1">
      <alignment horizontal="right" vertical="top" indent="1"/>
    </xf>
    <xf numFmtId="9" fontId="16" fillId="21" borderId="0" xfId="0" applyNumberFormat="1" applyFont="1" applyFill="1" applyBorder="1" applyAlignment="1">
      <alignment horizontal="right" indent="1"/>
    </xf>
    <xf numFmtId="9" fontId="16" fillId="21" borderId="0" xfId="57" applyFont="1" applyFill="1" applyBorder="1" applyAlignment="1">
      <alignment horizontal="right" vertical="top" indent="1"/>
    </xf>
    <xf numFmtId="0" fontId="16" fillId="21" borderId="0" xfId="0" applyFont="1" applyFill="1" applyAlignment="1">
      <alignment horizontal="left"/>
    </xf>
    <xf numFmtId="9" fontId="16" fillId="21" borderId="0" xfId="57" applyFont="1" applyFill="1" applyAlignment="1">
      <alignment horizontal="right" indent="1"/>
    </xf>
    <xf numFmtId="4" fontId="16" fillId="21" borderId="0" xfId="0" applyNumberFormat="1" applyFont="1" applyFill="1" applyAlignment="1">
      <alignment horizontal="right" indent="1"/>
    </xf>
    <xf numFmtId="0" fontId="2" fillId="0" borderId="11" xfId="50" applyBorder="1"/>
    <xf numFmtId="0" fontId="2" fillId="0" borderId="51" xfId="50" applyBorder="1"/>
    <xf numFmtId="0" fontId="2" fillId="0" borderId="58" xfId="50" applyBorder="1"/>
    <xf numFmtId="0" fontId="16" fillId="0" borderId="1" xfId="104" applyFont="1" applyFill="1" applyBorder="1" applyProtection="1">
      <protection locked="0"/>
    </xf>
    <xf numFmtId="170" fontId="16" fillId="20" borderId="5" xfId="104" applyNumberFormat="1" applyFont="1" applyFill="1" applyBorder="1" applyProtection="1">
      <protection locked="0"/>
    </xf>
    <xf numFmtId="0" fontId="16" fillId="0" borderId="1" xfId="104" applyFont="1" applyBorder="1" applyProtection="1">
      <protection locked="0"/>
    </xf>
    <xf numFmtId="0" fontId="16" fillId="0" borderId="10" xfId="104" applyFont="1" applyBorder="1" applyProtection="1">
      <protection locked="0"/>
    </xf>
    <xf numFmtId="182" fontId="15" fillId="0" borderId="20" xfId="104" applyNumberFormat="1" applyFont="1" applyFill="1" applyBorder="1" applyProtection="1">
      <protection locked="0"/>
    </xf>
    <xf numFmtId="0" fontId="53" fillId="0" borderId="0" xfId="0" applyFont="1" applyAlignment="1">
      <alignment horizontal="left"/>
    </xf>
    <xf numFmtId="4" fontId="47" fillId="0" borderId="2" xfId="0" applyNumberFormat="1" applyFont="1" applyFill="1" applyBorder="1" applyAlignment="1">
      <alignment vertical="center" wrapText="1"/>
    </xf>
    <xf numFmtId="4" fontId="51" fillId="0" borderId="1" xfId="0" applyNumberFormat="1" applyFont="1" applyFill="1" applyBorder="1" applyAlignment="1">
      <alignment vertical="center"/>
    </xf>
    <xf numFmtId="2" fontId="47" fillId="13" borderId="1" xfId="0" applyNumberFormat="1" applyFont="1" applyFill="1" applyBorder="1" applyAlignment="1" applyProtection="1">
      <alignment horizontal="right" vertical="center"/>
      <protection locked="0"/>
    </xf>
    <xf numFmtId="2" fontId="47" fillId="0" borderId="1" xfId="0" applyNumberFormat="1" applyFont="1" applyFill="1" applyBorder="1" applyAlignment="1" applyProtection="1">
      <alignment horizontal="right" vertical="center"/>
      <protection locked="0"/>
    </xf>
    <xf numFmtId="10" fontId="44" fillId="8" borderId="1" xfId="58" applyNumberFormat="1" applyFont="1" applyFill="1" applyBorder="1" applyAlignment="1" applyProtection="1">
      <alignment horizontal="right" vertical="center"/>
      <protection locked="0"/>
    </xf>
    <xf numFmtId="10" fontId="44" fillId="0" borderId="5" xfId="58" applyNumberFormat="1" applyFont="1" applyFill="1" applyBorder="1" applyAlignment="1" applyProtection="1">
      <alignment horizontal="right" vertical="center"/>
      <protection locked="0"/>
    </xf>
    <xf numFmtId="10" fontId="44" fillId="0" borderId="5" xfId="58" applyNumberFormat="1" applyFont="1" applyBorder="1" applyAlignment="1" applyProtection="1">
      <alignment horizontal="right" vertical="center"/>
      <protection locked="0"/>
    </xf>
    <xf numFmtId="10" fontId="44" fillId="0" borderId="5" xfId="58" applyNumberFormat="1" applyFont="1" applyBorder="1" applyAlignment="1">
      <alignment horizontal="right" vertical="center"/>
    </xf>
    <xf numFmtId="4" fontId="47" fillId="0" borderId="2" xfId="0" quotePrefix="1" applyNumberFormat="1" applyFont="1" applyFill="1" applyBorder="1" applyAlignment="1">
      <alignment horizontal="left" vertical="center" wrapText="1"/>
    </xf>
    <xf numFmtId="2" fontId="47" fillId="0" borderId="1" xfId="0" applyNumberFormat="1" applyFont="1" applyFill="1" applyBorder="1" applyAlignment="1">
      <alignment horizontal="right" vertical="center"/>
    </xf>
    <xf numFmtId="10" fontId="44" fillId="8" borderId="1" xfId="58" applyNumberFormat="1" applyFont="1" applyFill="1" applyBorder="1" applyAlignment="1">
      <alignment horizontal="right" vertical="center"/>
    </xf>
    <xf numFmtId="10" fontId="44" fillId="0" borderId="5" xfId="58" applyNumberFormat="1" applyFont="1" applyFill="1" applyBorder="1" applyAlignment="1">
      <alignment horizontal="right" vertical="center"/>
    </xf>
    <xf numFmtId="4" fontId="47" fillId="7" borderId="2" xfId="0" quotePrefix="1" applyNumberFormat="1" applyFont="1" applyFill="1" applyBorder="1" applyAlignment="1">
      <alignment vertical="center" wrapText="1"/>
    </xf>
    <xf numFmtId="179" fontId="44" fillId="7" borderId="1" xfId="58" applyNumberFormat="1" applyFont="1" applyFill="1" applyBorder="1" applyAlignment="1" applyProtection="1">
      <alignment horizontal="right" vertical="center"/>
      <protection locked="0"/>
    </xf>
    <xf numFmtId="0" fontId="44" fillId="7" borderId="4" xfId="0" applyFont="1" applyFill="1" applyBorder="1" applyAlignment="1" applyProtection="1">
      <alignment vertical="center"/>
      <protection locked="0"/>
    </xf>
    <xf numFmtId="0" fontId="45" fillId="0" borderId="2" xfId="0" quotePrefix="1" applyFont="1" applyFill="1" applyBorder="1" applyAlignment="1" applyProtection="1">
      <alignment horizontal="left" vertical="center" wrapText="1"/>
      <protection locked="0"/>
    </xf>
    <xf numFmtId="0" fontId="69" fillId="0" borderId="1" xfId="0" applyFont="1" applyFill="1" applyBorder="1" applyAlignment="1" applyProtection="1">
      <alignment vertical="center"/>
      <protection locked="0"/>
    </xf>
    <xf numFmtId="2" fontId="45" fillId="0" borderId="1" xfId="0" applyNumberFormat="1" applyFont="1" applyFill="1" applyBorder="1" applyAlignment="1" applyProtection="1">
      <alignment horizontal="right" vertical="center"/>
      <protection locked="0"/>
    </xf>
    <xf numFmtId="10" fontId="45" fillId="0" borderId="1" xfId="58" applyNumberFormat="1" applyFont="1" applyFill="1" applyBorder="1" applyAlignment="1" applyProtection="1">
      <alignment horizontal="right" vertical="center"/>
      <protection locked="0"/>
    </xf>
    <xf numFmtId="10" fontId="44" fillId="7" borderId="1" xfId="58" applyNumberFormat="1" applyFont="1" applyFill="1" applyBorder="1" applyAlignment="1" applyProtection="1">
      <alignment horizontal="right" vertical="center"/>
      <protection locked="0"/>
    </xf>
    <xf numFmtId="10" fontId="44" fillId="7" borderId="4" xfId="58" applyNumberFormat="1" applyFont="1" applyFill="1" applyBorder="1" applyAlignment="1" applyProtection="1">
      <alignment horizontal="right" vertical="center"/>
      <protection locked="0"/>
    </xf>
    <xf numFmtId="0" fontId="45" fillId="0" borderId="3" xfId="0" quotePrefix="1" applyFont="1" applyFill="1" applyBorder="1" applyAlignment="1" applyProtection="1">
      <alignment horizontal="left" vertical="center" wrapText="1"/>
      <protection locked="0"/>
    </xf>
    <xf numFmtId="0" fontId="69" fillId="0" borderId="10" xfId="0" applyFont="1" applyFill="1" applyBorder="1" applyAlignment="1" applyProtection="1">
      <alignment vertical="center"/>
      <protection locked="0"/>
    </xf>
    <xf numFmtId="2" fontId="45" fillId="0" borderId="10" xfId="0" applyNumberFormat="1" applyFont="1" applyFill="1" applyBorder="1" applyAlignment="1" applyProtection="1">
      <alignment horizontal="right" vertical="center"/>
      <protection locked="0"/>
    </xf>
    <xf numFmtId="179" fontId="44" fillId="7" borderId="10" xfId="58" applyNumberFormat="1" applyFont="1" applyFill="1" applyBorder="1" applyAlignment="1" applyProtection="1">
      <alignment horizontal="right" vertical="center"/>
      <protection locked="0"/>
    </xf>
    <xf numFmtId="10" fontId="44" fillId="7" borderId="10" xfId="58" applyNumberFormat="1" applyFont="1" applyFill="1" applyBorder="1" applyAlignment="1" applyProtection="1">
      <alignment horizontal="right" vertical="center"/>
      <protection locked="0"/>
    </xf>
    <xf numFmtId="10" fontId="44" fillId="7" borderId="62" xfId="58" applyNumberFormat="1" applyFont="1" applyFill="1" applyBorder="1" applyAlignment="1" applyProtection="1">
      <alignment horizontal="right" vertical="center"/>
      <protection locked="0"/>
    </xf>
    <xf numFmtId="0" fontId="0" fillId="12" borderId="0" xfId="0" applyFill="1"/>
    <xf numFmtId="3" fontId="0" fillId="9" borderId="0" xfId="0" applyNumberFormat="1" applyFill="1"/>
    <xf numFmtId="9" fontId="0" fillId="4" borderId="0" xfId="0" applyNumberFormat="1" applyFill="1"/>
    <xf numFmtId="0" fontId="70" fillId="14" borderId="0" xfId="0" applyFont="1" applyFill="1"/>
    <xf numFmtId="0" fontId="70" fillId="15" borderId="0" xfId="0" applyFont="1" applyFill="1"/>
    <xf numFmtId="3" fontId="70" fillId="15" borderId="0" xfId="0" applyNumberFormat="1" applyFont="1" applyFill="1"/>
    <xf numFmtId="9" fontId="70" fillId="15" borderId="0" xfId="0" applyNumberFormat="1" applyFont="1" applyFill="1"/>
    <xf numFmtId="0" fontId="35" fillId="12" borderId="0" xfId="0" applyFont="1" applyFill="1" applyAlignment="1">
      <alignment wrapText="1"/>
    </xf>
    <xf numFmtId="0" fontId="35" fillId="14" borderId="0" xfId="0" applyFont="1" applyFill="1"/>
    <xf numFmtId="0" fontId="35" fillId="15" borderId="0" xfId="0" applyFont="1" applyFill="1"/>
    <xf numFmtId="3" fontId="35" fillId="15" borderId="0" xfId="0" applyNumberFormat="1" applyFont="1" applyFill="1"/>
    <xf numFmtId="9" fontId="35" fillId="15" borderId="0" xfId="0" applyNumberFormat="1" applyFont="1" applyFill="1"/>
    <xf numFmtId="9" fontId="0" fillId="0" borderId="0" xfId="0" applyNumberFormat="1"/>
    <xf numFmtId="1" fontId="35" fillId="15" borderId="0" xfId="0" applyNumberFormat="1" applyFont="1" applyFill="1"/>
    <xf numFmtId="1" fontId="16" fillId="0" borderId="0" xfId="41" applyNumberFormat="1" applyBorder="1"/>
    <xf numFmtId="1" fontId="16" fillId="0" borderId="58" xfId="41" applyNumberFormat="1" applyBorder="1"/>
    <xf numFmtId="9" fontId="0" fillId="16" borderId="0" xfId="0" applyNumberFormat="1" applyFill="1"/>
    <xf numFmtId="9" fontId="0" fillId="0" borderId="0" xfId="0" applyNumberFormat="1" applyFill="1"/>
    <xf numFmtId="0" fontId="67" fillId="0" borderId="0" xfId="0" applyNumberFormat="1" applyFont="1" applyFill="1" applyBorder="1" applyAlignment="1" applyProtection="1">
      <alignment horizontal="left" vertical="top"/>
    </xf>
    <xf numFmtId="0" fontId="67" fillId="0" borderId="0" xfId="0" applyNumberFormat="1" applyFont="1" applyFill="1" applyBorder="1" applyAlignment="1" applyProtection="1">
      <alignment horizontal="right" vertical="top"/>
    </xf>
    <xf numFmtId="2" fontId="67" fillId="0" borderId="0" xfId="0" applyNumberFormat="1" applyFont="1" applyFill="1" applyBorder="1" applyAlignment="1" applyProtection="1">
      <alignment horizontal="right" vertical="top"/>
    </xf>
    <xf numFmtId="0" fontId="16" fillId="0" borderId="0" xfId="0" applyFont="1" applyFill="1" applyBorder="1"/>
    <xf numFmtId="0" fontId="0" fillId="0" borderId="1" xfId="0" applyBorder="1"/>
    <xf numFmtId="0" fontId="0" fillId="21" borderId="0" xfId="0" applyFill="1"/>
    <xf numFmtId="0" fontId="29" fillId="0" borderId="70" xfId="50" applyFont="1" applyBorder="1" applyAlignment="1">
      <alignment horizontal="centerContinuous"/>
    </xf>
    <xf numFmtId="0" fontId="15" fillId="0" borderId="71" xfId="50" applyFont="1" applyFill="1" applyBorder="1" applyAlignment="1">
      <alignment horizontal="center" vertical="center" wrapText="1"/>
    </xf>
    <xf numFmtId="0" fontId="16" fillId="0" borderId="72" xfId="50" applyFont="1" applyFill="1" applyBorder="1" applyAlignment="1">
      <alignment horizontal="center"/>
    </xf>
    <xf numFmtId="0" fontId="16" fillId="0" borderId="6" xfId="50" applyFont="1" applyFill="1" applyBorder="1" applyAlignment="1">
      <alignment horizontal="center"/>
    </xf>
    <xf numFmtId="0" fontId="16" fillId="0" borderId="6" xfId="50" applyFont="1" applyBorder="1" applyAlignment="1">
      <alignment horizontal="center"/>
    </xf>
    <xf numFmtId="4" fontId="16" fillId="0" borderId="47" xfId="50" applyNumberFormat="1" applyFont="1" applyBorder="1" applyAlignment="1">
      <alignment horizontal="center"/>
    </xf>
    <xf numFmtId="0" fontId="18" fillId="0" borderId="51" xfId="50" applyFont="1" applyBorder="1"/>
    <xf numFmtId="0" fontId="16" fillId="5" borderId="21" xfId="48" applyFont="1" applyFill="1" applyBorder="1" applyAlignment="1">
      <alignment horizontal="center"/>
    </xf>
    <xf numFmtId="0" fontId="16" fillId="5" borderId="1" xfId="48" applyFont="1" applyFill="1" applyBorder="1" applyAlignment="1">
      <alignment horizontal="center"/>
    </xf>
    <xf numFmtId="1" fontId="16" fillId="5" borderId="1" xfId="48" applyNumberFormat="1" applyFont="1" applyFill="1" applyBorder="1" applyAlignment="1">
      <alignment horizontal="center"/>
    </xf>
    <xf numFmtId="1" fontId="16" fillId="5" borderId="10" xfId="48" applyNumberFormat="1" applyFont="1" applyFill="1" applyBorder="1" applyAlignment="1">
      <alignment horizontal="center"/>
    </xf>
    <xf numFmtId="3" fontId="32" fillId="5" borderId="21" xfId="50" applyNumberFormat="1" applyFont="1" applyFill="1" applyBorder="1" applyAlignment="1">
      <alignment horizontal="left" indent="2"/>
    </xf>
    <xf numFmtId="1" fontId="18" fillId="0" borderId="11" xfId="48" applyNumberFormat="1" applyFont="1" applyFill="1" applyBorder="1"/>
    <xf numFmtId="1" fontId="18" fillId="0" borderId="65" xfId="48" applyNumberFormat="1" applyFont="1" applyFill="1" applyBorder="1"/>
    <xf numFmtId="3" fontId="32" fillId="5" borderId="1" xfId="50" applyNumberFormat="1" applyFont="1" applyFill="1" applyBorder="1" applyAlignment="1">
      <alignment horizontal="left" indent="2"/>
    </xf>
    <xf numFmtId="3" fontId="32" fillId="0" borderId="0" xfId="50" applyNumberFormat="1" applyFont="1" applyBorder="1"/>
    <xf numFmtId="1" fontId="32" fillId="0" borderId="0" xfId="48" applyNumberFormat="1" applyFont="1" applyFill="1" applyBorder="1"/>
    <xf numFmtId="1" fontId="18" fillId="0" borderId="0" xfId="48" applyNumberFormat="1" applyFont="1" applyFill="1" applyBorder="1"/>
    <xf numFmtId="1" fontId="16" fillId="0" borderId="0" xfId="48" quotePrefix="1" applyNumberFormat="1" applyFont="1" applyFill="1" applyBorder="1" applyAlignment="1">
      <alignment horizontal="right"/>
    </xf>
    <xf numFmtId="4" fontId="32" fillId="0" borderId="8" xfId="50" applyNumberFormat="1" applyFont="1" applyBorder="1"/>
    <xf numFmtId="4" fontId="15" fillId="0" borderId="12" xfId="50" applyNumberFormat="1" applyFont="1" applyBorder="1" applyAlignment="1">
      <alignment horizontal="right"/>
    </xf>
    <xf numFmtId="3" fontId="18" fillId="0" borderId="13" xfId="50" applyNumberFormat="1" applyFont="1" applyBorder="1" applyAlignment="1">
      <alignment horizontal="center"/>
    </xf>
    <xf numFmtId="173" fontId="18" fillId="0" borderId="13" xfId="50" applyNumberFormat="1" applyFont="1" applyFill="1" applyBorder="1" applyAlignment="1">
      <alignment horizontal="center"/>
    </xf>
    <xf numFmtId="173" fontId="18" fillId="0" borderId="12" xfId="50" applyNumberFormat="1" applyFont="1" applyFill="1" applyBorder="1"/>
    <xf numFmtId="170" fontId="18" fillId="0" borderId="62" xfId="48" applyNumberFormat="1" applyFont="1" applyFill="1" applyBorder="1" applyAlignment="1">
      <alignment horizontal="center"/>
    </xf>
    <xf numFmtId="173" fontId="18" fillId="0" borderId="70" xfId="50" applyNumberFormat="1" applyFont="1" applyFill="1" applyBorder="1"/>
    <xf numFmtId="0" fontId="16" fillId="0" borderId="73" xfId="48" applyFont="1" applyFill="1" applyBorder="1"/>
    <xf numFmtId="1" fontId="16" fillId="0" borderId="73" xfId="48" applyNumberFormat="1" applyFont="1" applyFill="1" applyBorder="1"/>
    <xf numFmtId="170" fontId="18" fillId="0" borderId="74" xfId="48" applyNumberFormat="1" applyFont="1" applyFill="1" applyBorder="1" applyAlignment="1">
      <alignment horizontal="center"/>
    </xf>
    <xf numFmtId="0" fontId="29" fillId="0" borderId="0" xfId="50" applyFont="1" applyFill="1" applyAlignment="1">
      <alignment horizontal="left"/>
    </xf>
    <xf numFmtId="0" fontId="4" fillId="0" borderId="0" xfId="50" applyFont="1"/>
    <xf numFmtId="0" fontId="16" fillId="0" borderId="65" xfId="50" applyFont="1" applyFill="1" applyBorder="1" applyAlignment="1">
      <alignment horizontal="center" vertical="center" textRotation="90" wrapText="1"/>
    </xf>
    <xf numFmtId="0" fontId="16" fillId="0" borderId="11" xfId="50" applyFont="1" applyBorder="1"/>
    <xf numFmtId="2" fontId="16" fillId="0" borderId="11" xfId="50" applyNumberFormat="1" applyFont="1" applyBorder="1"/>
    <xf numFmtId="2" fontId="16" fillId="0" borderId="11" xfId="50" applyNumberFormat="1" applyFont="1" applyBorder="1" applyAlignment="1">
      <alignment horizontal="center"/>
    </xf>
    <xf numFmtId="3" fontId="16" fillId="0" borderId="11" xfId="48" applyNumberFormat="1" applyFont="1" applyFill="1" applyBorder="1"/>
    <xf numFmtId="170" fontId="16" fillId="0" borderId="11" xfId="50" applyNumberFormat="1" applyFont="1" applyFill="1" applyBorder="1"/>
    <xf numFmtId="1" fontId="16" fillId="12" borderId="11" xfId="48" applyNumberFormat="1" applyFont="1" applyFill="1" applyBorder="1"/>
    <xf numFmtId="0" fontId="16" fillId="12" borderId="11" xfId="48" applyFont="1" applyFill="1" applyBorder="1"/>
    <xf numFmtId="1" fontId="16" fillId="8" borderId="11" xfId="48" applyNumberFormat="1" applyFont="1" applyFill="1" applyBorder="1"/>
    <xf numFmtId="170" fontId="16" fillId="8" borderId="11" xfId="48" applyNumberFormat="1" applyFont="1" applyFill="1" applyBorder="1"/>
    <xf numFmtId="2" fontId="16" fillId="9" borderId="11" xfId="48" applyNumberFormat="1" applyFont="1" applyFill="1" applyBorder="1"/>
    <xf numFmtId="0" fontId="16" fillId="0" borderId="51" xfId="50" applyFont="1" applyBorder="1"/>
    <xf numFmtId="2" fontId="16" fillId="0" borderId="51" xfId="50" applyNumberFormat="1" applyFont="1" applyBorder="1"/>
    <xf numFmtId="2" fontId="16" fillId="0" borderId="51" xfId="50" applyNumberFormat="1" applyFont="1" applyBorder="1" applyAlignment="1">
      <alignment horizontal="center"/>
    </xf>
    <xf numFmtId="3" fontId="16" fillId="0" borderId="51" xfId="48" applyNumberFormat="1" applyFont="1" applyFill="1" applyBorder="1"/>
    <xf numFmtId="170" fontId="16" fillId="0" borderId="51" xfId="50" applyNumberFormat="1" applyFont="1" applyFill="1" applyBorder="1"/>
    <xf numFmtId="0" fontId="16" fillId="12" borderId="51" xfId="48" applyFont="1" applyFill="1" applyBorder="1"/>
    <xf numFmtId="1" fontId="16" fillId="8" borderId="51" xfId="48" applyNumberFormat="1" applyFont="1" applyFill="1" applyBorder="1"/>
    <xf numFmtId="170" fontId="16" fillId="8" borderId="51" xfId="48" applyNumberFormat="1" applyFont="1" applyFill="1" applyBorder="1"/>
    <xf numFmtId="2" fontId="16" fillId="9" borderId="51" xfId="48" applyNumberFormat="1" applyFont="1" applyFill="1" applyBorder="1"/>
    <xf numFmtId="1" fontId="16" fillId="12" borderId="51" xfId="48" applyNumberFormat="1" applyFont="1" applyFill="1" applyBorder="1"/>
    <xf numFmtId="0" fontId="16" fillId="0" borderId="58" xfId="50" applyFont="1" applyBorder="1"/>
    <xf numFmtId="170" fontId="16" fillId="0" borderId="58" xfId="50" applyNumberFormat="1" applyFont="1" applyFill="1" applyBorder="1"/>
    <xf numFmtId="1" fontId="16" fillId="12" borderId="58" xfId="48" applyNumberFormat="1" applyFont="1" applyFill="1" applyBorder="1"/>
    <xf numFmtId="1" fontId="16" fillId="8" borderId="58" xfId="48" applyNumberFormat="1" applyFont="1" applyFill="1" applyBorder="1"/>
    <xf numFmtId="170" fontId="16" fillId="8" borderId="58" xfId="48" applyNumberFormat="1" applyFont="1" applyFill="1" applyBorder="1"/>
    <xf numFmtId="2" fontId="16" fillId="9" borderId="58" xfId="48" applyNumberFormat="1" applyFont="1" applyFill="1" applyBorder="1"/>
    <xf numFmtId="170" fontId="16" fillId="0" borderId="12" xfId="48" applyNumberFormat="1" applyFont="1" applyFill="1" applyBorder="1"/>
    <xf numFmtId="2" fontId="16" fillId="0" borderId="12" xfId="48" applyNumberFormat="1" applyFont="1" applyFill="1" applyBorder="1"/>
    <xf numFmtId="2" fontId="16" fillId="0" borderId="12" xfId="48" applyNumberFormat="1" applyFont="1" applyFill="1" applyBorder="1" applyAlignment="1">
      <alignment horizontal="right"/>
    </xf>
    <xf numFmtId="4" fontId="16" fillId="0" borderId="0" xfId="51" quotePrefix="1" applyNumberFormat="1" applyFont="1" applyAlignment="1">
      <alignment horizontal="left"/>
    </xf>
    <xf numFmtId="0" fontId="16" fillId="0" borderId="0" xfId="51" quotePrefix="1" applyFont="1" applyAlignment="1"/>
    <xf numFmtId="3" fontId="16" fillId="0" borderId="0" xfId="50" applyNumberFormat="1" applyFont="1"/>
    <xf numFmtId="0" fontId="16" fillId="0" borderId="0" xfId="50" applyFont="1" applyAlignment="1">
      <alignment horizontal="center"/>
    </xf>
    <xf numFmtId="0" fontId="0" fillId="0" borderId="0" xfId="0" applyBorder="1" applyAlignment="1">
      <alignment horizontal="right"/>
    </xf>
    <xf numFmtId="0" fontId="0" fillId="0" borderId="0" xfId="0" applyAlignment="1">
      <alignment horizontal="right"/>
    </xf>
    <xf numFmtId="14" fontId="0" fillId="9" borderId="0" xfId="0" applyNumberFormat="1" applyFill="1" applyBorder="1" applyAlignment="1">
      <alignment horizontal="left"/>
    </xf>
    <xf numFmtId="0" fontId="71" fillId="0" borderId="0" xfId="0" applyFont="1" applyFill="1" applyBorder="1" applyAlignment="1"/>
    <xf numFmtId="0" fontId="27" fillId="0" borderId="0" xfId="0" applyFont="1" applyBorder="1" applyAlignment="1"/>
    <xf numFmtId="0" fontId="40" fillId="0" borderId="29" xfId="52" applyFont="1" applyFill="1" applyBorder="1" applyAlignment="1">
      <alignment horizontal="left" wrapText="1"/>
    </xf>
    <xf numFmtId="49" fontId="40" fillId="0" borderId="29" xfId="52" applyNumberFormat="1" applyFont="1" applyFill="1" applyBorder="1" applyAlignment="1">
      <alignment horizontal="left"/>
    </xf>
    <xf numFmtId="0" fontId="40" fillId="0" borderId="81" xfId="52" applyFont="1" applyFill="1" applyBorder="1" applyAlignment="1">
      <alignment horizontal="left" wrapText="1"/>
    </xf>
    <xf numFmtId="0" fontId="73" fillId="0" borderId="28" xfId="52" applyFont="1" applyFill="1" applyBorder="1" applyAlignment="1">
      <alignment horizontal="left" wrapText="1"/>
    </xf>
    <xf numFmtId="0" fontId="74" fillId="0" borderId="35" xfId="52" applyFont="1" applyFill="1" applyBorder="1" applyAlignment="1">
      <alignment horizontal="left"/>
    </xf>
    <xf numFmtId="0" fontId="74" fillId="0" borderId="35" xfId="52" applyFont="1" applyFill="1" applyBorder="1" applyAlignment="1">
      <alignment horizontal="left" wrapText="1"/>
    </xf>
    <xf numFmtId="0" fontId="53" fillId="8" borderId="73" xfId="0" applyFont="1" applyFill="1" applyBorder="1"/>
    <xf numFmtId="0" fontId="58" fillId="8" borderId="14" xfId="0" applyFont="1" applyFill="1" applyBorder="1" applyAlignment="1">
      <alignment horizontal="center"/>
    </xf>
    <xf numFmtId="0" fontId="58" fillId="8" borderId="73" xfId="0" applyFont="1" applyFill="1" applyBorder="1" applyAlignment="1">
      <alignment horizontal="center"/>
    </xf>
    <xf numFmtId="1" fontId="58" fillId="8" borderId="73" xfId="0" applyNumberFormat="1" applyFont="1" applyFill="1" applyBorder="1" applyAlignment="1">
      <alignment horizontal="center"/>
    </xf>
    <xf numFmtId="0" fontId="53" fillId="0" borderId="82" xfId="0" applyNumberFormat="1" applyFont="1" applyBorder="1" applyAlignment="1">
      <alignment horizontal="center" vertical="top" wrapText="1"/>
    </xf>
    <xf numFmtId="0" fontId="53" fillId="0" borderId="8" xfId="0" applyFont="1" applyBorder="1" applyAlignment="1">
      <alignment horizontal="center" vertical="top"/>
    </xf>
    <xf numFmtId="0" fontId="53" fillId="0" borderId="8" xfId="0" applyFont="1" applyBorder="1" applyAlignment="1">
      <alignment horizontal="center" vertical="top" wrapText="1"/>
    </xf>
    <xf numFmtId="1" fontId="53" fillId="0" borderId="8" xfId="0" applyNumberFormat="1" applyFont="1" applyBorder="1" applyAlignment="1">
      <alignment horizontal="center" vertical="top" wrapText="1"/>
    </xf>
    <xf numFmtId="0" fontId="53" fillId="0" borderId="82" xfId="0" applyFont="1" applyBorder="1" applyAlignment="1">
      <alignment horizontal="center" vertical="top" wrapText="1"/>
    </xf>
    <xf numFmtId="0" fontId="53" fillId="0" borderId="73" xfId="0" applyFont="1" applyBorder="1"/>
    <xf numFmtId="0" fontId="53" fillId="0" borderId="14" xfId="0" applyFont="1" applyBorder="1"/>
    <xf numFmtId="1" fontId="53" fillId="0" borderId="73" xfId="0" applyNumberFormat="1" applyFont="1" applyBorder="1" applyAlignment="1">
      <alignment horizontal="center"/>
    </xf>
    <xf numFmtId="0" fontId="53" fillId="0" borderId="14" xfId="0" applyFont="1" applyBorder="1" applyAlignment="1">
      <alignment horizontal="center"/>
    </xf>
    <xf numFmtId="0" fontId="53" fillId="0" borderId="0" xfId="0" applyFont="1" applyAlignment="1">
      <alignment horizontal="center"/>
    </xf>
    <xf numFmtId="4" fontId="53" fillId="0" borderId="65" xfId="50" applyNumberFormat="1" applyFont="1" applyFill="1" applyBorder="1"/>
    <xf numFmtId="1" fontId="53" fillId="0" borderId="65" xfId="50" applyNumberFormat="1" applyFont="1" applyFill="1" applyBorder="1"/>
    <xf numFmtId="1" fontId="53" fillId="0" borderId="0" xfId="0" applyNumberFormat="1" applyFont="1"/>
    <xf numFmtId="1" fontId="53" fillId="0" borderId="0" xfId="50" applyNumberFormat="1" applyFont="1" applyFill="1" applyBorder="1"/>
    <xf numFmtId="0" fontId="75" fillId="0" borderId="0" xfId="0" applyFont="1" applyFill="1"/>
    <xf numFmtId="0" fontId="75" fillId="0" borderId="53" xfId="0" applyFont="1" applyFill="1" applyBorder="1"/>
    <xf numFmtId="0" fontId="75" fillId="0" borderId="0" xfId="0" applyFont="1" applyFill="1" applyAlignment="1">
      <alignment horizontal="center"/>
    </xf>
    <xf numFmtId="4" fontId="75" fillId="0" borderId="0" xfId="50" applyNumberFormat="1" applyFont="1" applyFill="1" applyBorder="1"/>
    <xf numFmtId="1" fontId="75" fillId="0" borderId="0" xfId="50" applyNumberFormat="1" applyFont="1" applyFill="1" applyBorder="1"/>
    <xf numFmtId="1" fontId="75" fillId="0" borderId="0" xfId="0" applyNumberFormat="1" applyFont="1" applyFill="1"/>
    <xf numFmtId="170" fontId="75" fillId="0" borderId="53" xfId="0" applyNumberFormat="1" applyFont="1" applyFill="1" applyBorder="1"/>
    <xf numFmtId="0" fontId="75" fillId="0" borderId="53" xfId="0" applyFont="1" applyFill="1" applyBorder="1" applyAlignment="1">
      <alignment horizontal="left"/>
    </xf>
    <xf numFmtId="0" fontId="75" fillId="0" borderId="0" xfId="0" applyFont="1" applyFill="1" applyAlignment="1">
      <alignment horizontal="left"/>
    </xf>
    <xf numFmtId="181" fontId="75" fillId="0" borderId="0" xfId="50" applyNumberFormat="1" applyFont="1" applyFill="1" applyBorder="1"/>
    <xf numFmtId="0" fontId="53" fillId="0" borderId="51" xfId="0" applyFont="1" applyBorder="1" applyAlignment="1">
      <alignment horizontal="center"/>
    </xf>
    <xf numFmtId="4" fontId="59" fillId="0" borderId="51" xfId="0" applyNumberFormat="1" applyFont="1" applyBorder="1"/>
    <xf numFmtId="1" fontId="53" fillId="0" borderId="51" xfId="0" applyNumberFormat="1" applyFont="1" applyBorder="1"/>
    <xf numFmtId="1" fontId="59" fillId="0" borderId="51" xfId="0" applyNumberFormat="1" applyFont="1" applyBorder="1"/>
    <xf numFmtId="170" fontId="59" fillId="0" borderId="52" xfId="0" applyNumberFormat="1" applyFont="1" applyBorder="1"/>
    <xf numFmtId="4" fontId="53" fillId="0" borderId="0" xfId="0" applyNumberFormat="1" applyFont="1"/>
    <xf numFmtId="4" fontId="53" fillId="0" borderId="0" xfId="0" applyNumberFormat="1" applyFont="1" applyFill="1"/>
    <xf numFmtId="1" fontId="53" fillId="0" borderId="0" xfId="0" applyNumberFormat="1" applyFont="1" applyFill="1"/>
    <xf numFmtId="0" fontId="53" fillId="0" borderId="53" xfId="0" applyFont="1" applyFill="1" applyBorder="1" applyAlignment="1">
      <alignment horizontal="left"/>
    </xf>
    <xf numFmtId="0" fontId="53" fillId="0" borderId="53" xfId="0" applyFont="1" applyBorder="1" applyAlignment="1">
      <alignment horizontal="left"/>
    </xf>
    <xf numFmtId="0" fontId="53" fillId="0" borderId="0" xfId="0" applyFont="1" applyFill="1"/>
    <xf numFmtId="0" fontId="53" fillId="0" borderId="0" xfId="0" applyFont="1" applyFill="1" applyAlignment="1">
      <alignment horizontal="center"/>
    </xf>
    <xf numFmtId="170" fontId="53" fillId="0" borderId="53" xfId="0" applyNumberFormat="1" applyFont="1" applyFill="1" applyBorder="1"/>
    <xf numFmtId="0" fontId="53" fillId="0" borderId="53" xfId="0" applyFont="1" applyFill="1" applyBorder="1"/>
    <xf numFmtId="0" fontId="53" fillId="0" borderId="52" xfId="0" applyFont="1" applyBorder="1" applyAlignment="1">
      <alignment horizontal="left"/>
    </xf>
    <xf numFmtId="4" fontId="59" fillId="0" borderId="51" xfId="0" applyNumberFormat="1" applyFont="1" applyBorder="1" applyAlignment="1">
      <alignment horizontal="right"/>
    </xf>
    <xf numFmtId="4" fontId="53" fillId="0" borderId="0" xfId="0" applyNumberFormat="1" applyFont="1" applyAlignment="1">
      <alignment horizontal="right"/>
    </xf>
    <xf numFmtId="4" fontId="53" fillId="0" borderId="51" xfId="50" applyNumberFormat="1" applyFont="1" applyBorder="1"/>
    <xf numFmtId="2" fontId="53" fillId="0" borderId="52" xfId="0" applyNumberFormat="1" applyFont="1" applyBorder="1"/>
    <xf numFmtId="1" fontId="53" fillId="0" borderId="51" xfId="50" applyNumberFormat="1" applyFont="1" applyBorder="1"/>
    <xf numFmtId="0" fontId="53" fillId="0" borderId="52" xfId="0" applyFont="1" applyFill="1" applyBorder="1" applyAlignment="1">
      <alignment horizontal="left"/>
    </xf>
    <xf numFmtId="0" fontId="53" fillId="0" borderId="51" xfId="0" applyFont="1" applyFill="1" applyBorder="1" applyAlignment="1">
      <alignment horizontal="center"/>
    </xf>
    <xf numFmtId="0" fontId="53" fillId="0" borderId="83" xfId="0" applyFont="1" applyBorder="1"/>
    <xf numFmtId="0" fontId="53" fillId="0" borderId="84" xfId="0" applyFont="1" applyBorder="1"/>
    <xf numFmtId="1" fontId="53" fillId="0" borderId="83" xfId="0" applyNumberFormat="1" applyFont="1" applyBorder="1"/>
    <xf numFmtId="2" fontId="59" fillId="0" borderId="84" xfId="0" applyNumberFormat="1" applyFont="1" applyBorder="1"/>
    <xf numFmtId="2" fontId="53" fillId="0" borderId="0" xfId="0" applyNumberFormat="1" applyFont="1"/>
    <xf numFmtId="169" fontId="53" fillId="0" borderId="0" xfId="0" applyNumberFormat="1" applyFont="1"/>
    <xf numFmtId="0" fontId="59" fillId="0" borderId="0" xfId="0" applyFont="1" applyBorder="1"/>
    <xf numFmtId="1" fontId="72" fillId="0" borderId="0" xfId="0" applyNumberFormat="1" applyFont="1" applyBorder="1"/>
    <xf numFmtId="0" fontId="19" fillId="0" borderId="0" xfId="53" applyFont="1" applyFill="1" applyAlignment="1">
      <alignment horizontal="center"/>
    </xf>
    <xf numFmtId="0" fontId="19" fillId="0" borderId="0" xfId="53" applyFont="1" applyFill="1"/>
    <xf numFmtId="2" fontId="19" fillId="0" borderId="0" xfId="21" applyNumberFormat="1" applyFont="1" applyFill="1"/>
    <xf numFmtId="2" fontId="19" fillId="0" borderId="0" xfId="53" applyNumberFormat="1" applyFont="1" applyFill="1"/>
    <xf numFmtId="2" fontId="19" fillId="0" borderId="33" xfId="21" applyNumberFormat="1" applyFont="1" applyFill="1" applyBorder="1" applyAlignment="1">
      <alignment horizontal="center" vertical="top" wrapText="1"/>
    </xf>
    <xf numFmtId="2" fontId="20" fillId="0" borderId="24" xfId="21" applyNumberFormat="1" applyFont="1" applyFill="1" applyBorder="1" applyAlignment="1">
      <alignment horizontal="center"/>
    </xf>
    <xf numFmtId="0" fontId="19" fillId="0" borderId="60" xfId="53" applyFont="1" applyFill="1" applyBorder="1" applyAlignment="1">
      <alignment horizontal="center"/>
    </xf>
    <xf numFmtId="2" fontId="19" fillId="0" borderId="5" xfId="21" applyNumberFormat="1" applyFont="1" applyFill="1" applyBorder="1"/>
    <xf numFmtId="0" fontId="19" fillId="0" borderId="56" xfId="53" applyFont="1" applyFill="1" applyBorder="1" applyAlignment="1">
      <alignment horizontal="center"/>
    </xf>
    <xf numFmtId="2" fontId="19" fillId="0" borderId="33" xfId="53" applyNumberFormat="1" applyFont="1" applyFill="1" applyBorder="1" applyAlignment="1"/>
    <xf numFmtId="0" fontId="19" fillId="0" borderId="55" xfId="53" applyFont="1" applyFill="1" applyBorder="1" applyAlignment="1">
      <alignment horizontal="center"/>
    </xf>
    <xf numFmtId="2" fontId="19" fillId="0" borderId="24" xfId="53" applyNumberFormat="1" applyFont="1" applyFill="1" applyBorder="1" applyAlignment="1"/>
    <xf numFmtId="2" fontId="19" fillId="0" borderId="24" xfId="21" applyNumberFormat="1" applyFont="1" applyFill="1" applyBorder="1" applyAlignment="1"/>
    <xf numFmtId="1" fontId="19" fillId="0" borderId="0" xfId="53" applyNumberFormat="1" applyFont="1" applyFill="1" applyBorder="1"/>
    <xf numFmtId="1" fontId="19" fillId="0" borderId="54" xfId="53" applyNumberFormat="1" applyFont="1" applyFill="1" applyBorder="1"/>
    <xf numFmtId="2" fontId="20" fillId="0" borderId="24" xfId="21" applyNumberFormat="1" applyFont="1" applyFill="1" applyBorder="1" applyAlignment="1">
      <alignment horizontal="right"/>
    </xf>
    <xf numFmtId="0" fontId="20" fillId="0" borderId="60" xfId="53" applyFont="1" applyFill="1" applyBorder="1" applyAlignment="1">
      <alignment horizontal="center"/>
    </xf>
    <xf numFmtId="2" fontId="20" fillId="0" borderId="5" xfId="21" applyNumberFormat="1" applyFont="1" applyFill="1" applyBorder="1" applyAlignment="1">
      <alignment horizontal="right"/>
    </xf>
    <xf numFmtId="2" fontId="20" fillId="0" borderId="59" xfId="21" applyNumberFormat="1" applyFont="1" applyFill="1" applyBorder="1" applyAlignment="1">
      <alignment horizontal="right"/>
    </xf>
    <xf numFmtId="2" fontId="20" fillId="0" borderId="54" xfId="21" applyNumberFormat="1" applyFont="1" applyFill="1" applyBorder="1" applyAlignment="1">
      <alignment horizontal="right"/>
    </xf>
    <xf numFmtId="2" fontId="20" fillId="0" borderId="24" xfId="53" applyNumberFormat="1" applyFont="1" applyFill="1" applyBorder="1"/>
    <xf numFmtId="0" fontId="20" fillId="0" borderId="56" xfId="53" applyFont="1" applyFill="1" applyBorder="1" applyAlignment="1">
      <alignment horizontal="center"/>
    </xf>
    <xf numFmtId="2" fontId="20" fillId="0" borderId="33" xfId="53" applyNumberFormat="1" applyFont="1" applyFill="1" applyBorder="1"/>
    <xf numFmtId="2" fontId="19" fillId="0" borderId="24" xfId="21" applyNumberFormat="1" applyFont="1" applyFill="1" applyBorder="1" applyAlignment="1">
      <alignment horizontal="right"/>
    </xf>
    <xf numFmtId="2" fontId="24" fillId="0" borderId="24" xfId="21" applyNumberFormat="1" applyFont="1" applyFill="1" applyBorder="1" applyAlignment="1">
      <alignment horizontal="right"/>
    </xf>
    <xf numFmtId="2" fontId="24" fillId="0" borderId="54" xfId="21" applyNumberFormat="1" applyFont="1" applyFill="1" applyBorder="1" applyAlignment="1">
      <alignment horizontal="right"/>
    </xf>
    <xf numFmtId="2" fontId="20" fillId="0" borderId="24" xfId="21" applyNumberFormat="1" applyFont="1" applyFill="1" applyBorder="1"/>
    <xf numFmtId="2" fontId="20" fillId="0" borderId="54" xfId="21" applyNumberFormat="1" applyFont="1" applyFill="1" applyBorder="1"/>
    <xf numFmtId="2" fontId="19" fillId="0" borderId="59" xfId="21" applyNumberFormat="1" applyFont="1" applyFill="1" applyBorder="1"/>
    <xf numFmtId="0" fontId="19" fillId="0" borderId="0" xfId="53" applyFont="1" applyFill="1" applyBorder="1" applyAlignment="1">
      <alignment horizontal="center"/>
    </xf>
    <xf numFmtId="2" fontId="19" fillId="0" borderId="0" xfId="21" applyNumberFormat="1" applyFont="1" applyFill="1" applyBorder="1"/>
    <xf numFmtId="172" fontId="19" fillId="0" borderId="0" xfId="53" applyNumberFormat="1" applyFont="1" applyFill="1" applyBorder="1"/>
    <xf numFmtId="0" fontId="24" fillId="0" borderId="0" xfId="53" applyFont="1" applyFill="1" applyBorder="1" applyAlignment="1">
      <alignment horizontal="center"/>
    </xf>
    <xf numFmtId="0" fontId="24" fillId="0" borderId="0" xfId="53" applyFont="1" applyFill="1"/>
    <xf numFmtId="2" fontId="24" fillId="0" borderId="0" xfId="21" applyNumberFormat="1" applyFont="1" applyFill="1" applyBorder="1"/>
    <xf numFmtId="2" fontId="24" fillId="0" borderId="0" xfId="53" applyNumberFormat="1" applyFont="1" applyFill="1" applyBorder="1"/>
    <xf numFmtId="0" fontId="19" fillId="0" borderId="0" xfId="53"/>
    <xf numFmtId="2" fontId="19" fillId="0" borderId="58" xfId="53" applyNumberFormat="1" applyFont="1" applyFill="1" applyBorder="1" applyAlignment="1">
      <alignment horizontal="center"/>
    </xf>
    <xf numFmtId="0" fontId="19" fillId="0" borderId="1" xfId="53" applyFont="1" applyFill="1" applyBorder="1"/>
    <xf numFmtId="0" fontId="19" fillId="0" borderId="23" xfId="53" applyFont="1" applyFill="1" applyBorder="1" applyAlignment="1">
      <alignment horizontal="left"/>
    </xf>
    <xf numFmtId="0" fontId="19" fillId="0" borderId="22" xfId="53" applyFont="1" applyFill="1" applyBorder="1" applyAlignment="1">
      <alignment horizontal="left"/>
    </xf>
    <xf numFmtId="0" fontId="19" fillId="0" borderId="56" xfId="53" applyFont="1" applyFill="1" applyBorder="1" applyAlignment="1">
      <alignment vertical="top" wrapText="1"/>
    </xf>
    <xf numFmtId="0" fontId="19" fillId="0" borderId="57" xfId="53" applyFont="1" applyFill="1" applyBorder="1" applyAlignment="1">
      <alignment vertical="top" wrapText="1"/>
    </xf>
    <xf numFmtId="0" fontId="20" fillId="0" borderId="23" xfId="53" applyFont="1" applyFill="1" applyBorder="1" applyAlignment="1"/>
    <xf numFmtId="0" fontId="20" fillId="0" borderId="22" xfId="53" applyFont="1" applyFill="1" applyBorder="1" applyAlignment="1"/>
    <xf numFmtId="0" fontId="20" fillId="0" borderId="51" xfId="53" applyFont="1" applyFill="1" applyBorder="1" applyAlignment="1"/>
    <xf numFmtId="0" fontId="19" fillId="0" borderId="23" xfId="53" applyFont="1" applyFill="1" applyBorder="1" applyAlignment="1"/>
    <xf numFmtId="0" fontId="19" fillId="0" borderId="51" xfId="53" applyFont="1" applyFill="1" applyBorder="1" applyAlignment="1"/>
    <xf numFmtId="0" fontId="19" fillId="0" borderId="22" xfId="53" applyFont="1" applyFill="1" applyBorder="1" applyAlignment="1"/>
    <xf numFmtId="0" fontId="76" fillId="0" borderId="0" xfId="53" applyFont="1" applyFill="1" applyBorder="1" applyAlignment="1"/>
    <xf numFmtId="0" fontId="76" fillId="0" borderId="0" xfId="53" applyFont="1" applyFill="1" applyBorder="1"/>
    <xf numFmtId="0" fontId="35" fillId="0" borderId="0" xfId="0" applyFont="1"/>
    <xf numFmtId="0" fontId="36" fillId="0" borderId="0" xfId="0" applyFont="1"/>
    <xf numFmtId="0" fontId="35" fillId="0" borderId="0" xfId="0" applyFont="1" applyAlignment="1">
      <alignment wrapText="1"/>
    </xf>
    <xf numFmtId="9" fontId="64" fillId="0" borderId="0" xfId="0" applyNumberFormat="1" applyFont="1" applyFill="1" applyAlignment="1">
      <alignment horizontal="center" vertical="center"/>
    </xf>
    <xf numFmtId="0" fontId="65" fillId="0" borderId="0" xfId="0" applyFont="1" applyFill="1" applyAlignment="1">
      <alignment horizontal="left" vertical="center" wrapText="1"/>
    </xf>
    <xf numFmtId="0" fontId="66" fillId="0" borderId="0" xfId="0" applyFont="1" applyFill="1" applyAlignment="1">
      <alignment horizontal="center" vertical="center" wrapText="1"/>
    </xf>
    <xf numFmtId="0" fontId="0" fillId="12" borderId="0" xfId="0" applyFill="1" applyAlignment="1">
      <alignment horizontal="left"/>
    </xf>
    <xf numFmtId="0" fontId="77" fillId="22" borderId="0" xfId="0" applyFont="1" applyFill="1"/>
    <xf numFmtId="0" fontId="4" fillId="22" borderId="0" xfId="0" applyFont="1" applyFill="1" applyBorder="1"/>
    <xf numFmtId="0" fontId="67" fillId="22" borderId="1" xfId="0" applyNumberFormat="1" applyFont="1" applyFill="1" applyBorder="1" applyAlignment="1" applyProtection="1">
      <alignment horizontal="left" vertical="top"/>
    </xf>
    <xf numFmtId="0" fontId="67" fillId="22" borderId="1" xfId="0" applyNumberFormat="1" applyFont="1" applyFill="1" applyBorder="1" applyAlignment="1" applyProtection="1">
      <alignment horizontal="right" vertical="top"/>
    </xf>
    <xf numFmtId="0" fontId="15" fillId="0" borderId="75" xfId="50" applyFont="1" applyFill="1" applyBorder="1" applyAlignment="1">
      <alignment horizontal="center" vertical="center" wrapText="1"/>
    </xf>
    <xf numFmtId="0" fontId="15" fillId="0" borderId="76" xfId="50" applyFont="1" applyFill="1" applyBorder="1" applyAlignment="1">
      <alignment horizontal="center" vertical="center" wrapText="1"/>
    </xf>
    <xf numFmtId="1" fontId="16" fillId="0" borderId="65" xfId="50" applyNumberFormat="1" applyFont="1" applyFill="1" applyBorder="1" applyAlignment="1">
      <alignment horizontal="center" wrapText="1"/>
    </xf>
    <xf numFmtId="0" fontId="0" fillId="0" borderId="8" xfId="0" applyBorder="1" applyAlignment="1">
      <alignment horizontal="center" wrapText="1"/>
    </xf>
    <xf numFmtId="0" fontId="28" fillId="0" borderId="0" xfId="50" applyFont="1" applyFill="1" applyAlignment="1">
      <alignment horizontal="center"/>
    </xf>
    <xf numFmtId="170" fontId="16" fillId="0" borderId="65" xfId="50" applyNumberFormat="1" applyFont="1" applyFill="1" applyBorder="1" applyAlignment="1">
      <alignment horizontal="center" wrapText="1"/>
    </xf>
    <xf numFmtId="0" fontId="16" fillId="0" borderId="65" xfId="50" applyFont="1" applyFill="1" applyBorder="1" applyAlignment="1">
      <alignment horizontal="center" vertical="center" wrapText="1"/>
    </xf>
    <xf numFmtId="0" fontId="16" fillId="0" borderId="65" xfId="50" applyFont="1" applyFill="1" applyBorder="1" applyAlignment="1">
      <alignment horizontal="center" wrapText="1"/>
    </xf>
    <xf numFmtId="0" fontId="16" fillId="0" borderId="8" xfId="50" applyFont="1" applyFill="1" applyBorder="1" applyAlignment="1">
      <alignment horizontal="center" wrapText="1"/>
    </xf>
    <xf numFmtId="0" fontId="46" fillId="0" borderId="0" xfId="0" applyFont="1" applyAlignment="1" applyProtection="1">
      <alignment horizontal="center" wrapText="1"/>
      <protection locked="0"/>
    </xf>
    <xf numFmtId="0" fontId="44" fillId="0" borderId="8" xfId="0" applyFont="1" applyBorder="1" applyAlignment="1" applyProtection="1">
      <alignment wrapText="1"/>
      <protection locked="0"/>
    </xf>
    <xf numFmtId="0" fontId="49" fillId="10" borderId="77" xfId="0" applyFont="1" applyFill="1" applyBorder="1" applyAlignment="1" applyProtection="1">
      <alignment horizontal="center"/>
      <protection locked="0"/>
    </xf>
    <xf numFmtId="0" fontId="49" fillId="10" borderId="78" xfId="0" applyFont="1" applyFill="1" applyBorder="1" applyAlignment="1" applyProtection="1">
      <alignment horizontal="center"/>
      <protection locked="0"/>
    </xf>
    <xf numFmtId="0" fontId="50" fillId="10" borderId="79" xfId="0" applyFont="1" applyFill="1" applyBorder="1" applyAlignment="1" applyProtection="1">
      <alignment horizontal="center" vertical="center" wrapText="1"/>
      <protection locked="0"/>
    </xf>
    <xf numFmtId="0" fontId="50" fillId="10" borderId="80" xfId="0" applyFont="1" applyFill="1" applyBorder="1" applyAlignment="1" applyProtection="1">
      <alignment horizontal="center" vertical="center" wrapText="1"/>
      <protection locked="0"/>
    </xf>
    <xf numFmtId="0" fontId="16" fillId="17" borderId="33" xfId="41" applyNumberFormat="1" applyFill="1" applyBorder="1" applyAlignment="1">
      <alignment horizontal="center" vertical="center" wrapText="1"/>
    </xf>
    <xf numFmtId="0" fontId="16" fillId="17" borderId="24" xfId="41" applyNumberFormat="1" applyFill="1" applyBorder="1" applyAlignment="1">
      <alignment horizontal="center" vertical="center" wrapText="1"/>
    </xf>
    <xf numFmtId="0" fontId="16" fillId="17" borderId="33" xfId="41" applyNumberFormat="1" applyFont="1" applyFill="1" applyBorder="1" applyAlignment="1">
      <alignment horizontal="center" vertical="center" wrapText="1"/>
    </xf>
    <xf numFmtId="0" fontId="16" fillId="17" borderId="24" xfId="41" applyNumberFormat="1" applyFont="1" applyFill="1" applyBorder="1" applyAlignment="1">
      <alignment horizontal="center" vertical="center" wrapText="1"/>
    </xf>
  </cellXfs>
  <cellStyles count="184">
    <cellStyle name="2x indented GHG Textfiels" xfId="1"/>
    <cellStyle name="5x indented GHG Textfiels" xfId="2"/>
    <cellStyle name="AggblueBoldCels" xfId="3"/>
    <cellStyle name="AggblueCels" xfId="4"/>
    <cellStyle name="AggBoldCells" xfId="5"/>
    <cellStyle name="AggCels" xfId="6"/>
    <cellStyle name="AggGreen" xfId="7"/>
    <cellStyle name="AggGreen12" xfId="8"/>
    <cellStyle name="AggOrange" xfId="9"/>
    <cellStyle name="AggOrange9" xfId="10"/>
    <cellStyle name="AggOrangeLB_2x" xfId="11"/>
    <cellStyle name="AggOrangeLBorder" xfId="12"/>
    <cellStyle name="AggOrangeRBorder" xfId="13"/>
    <cellStyle name="AggOrangeRBorder 2" xfId="14"/>
    <cellStyle name="Bold GHG Numbers (0.00)" xfId="15"/>
    <cellStyle name="Comma_Tier1_Uncertainty_2010" xfId="16"/>
    <cellStyle name="Constants" xfId="17"/>
    <cellStyle name="CustomCellsOrange" xfId="18"/>
    <cellStyle name="CustomizationCells" xfId="19"/>
    <cellStyle name="CustomizationGreenCells" xfId="20"/>
    <cellStyle name="Dezimal" xfId="21" builtinId="3"/>
    <cellStyle name="Dezimal 14 2" xfId="22"/>
    <cellStyle name="Dezimal 14 3" xfId="23"/>
    <cellStyle name="Dezimal 14 4" xfId="24"/>
    <cellStyle name="Dezimal 14 5" xfId="25"/>
    <cellStyle name="Dezimal 14 6" xfId="26"/>
    <cellStyle name="Dezimal 15 2" xfId="27"/>
    <cellStyle name="Dezimal 15 3" xfId="28"/>
    <cellStyle name="Dezimal 15 4" xfId="29"/>
    <cellStyle name="Dezimal 15 5" xfId="30"/>
    <cellStyle name="Dezimal 2" xfId="183"/>
    <cellStyle name="DocBox_EmptyRow" xfId="31"/>
    <cellStyle name="Empty_B_border" xfId="32"/>
    <cellStyle name="Euro" xfId="33"/>
    <cellStyle name="Headline" xfId="34"/>
    <cellStyle name="Hyperlink" xfId="35" builtinId="8"/>
    <cellStyle name="InputCells" xfId="36"/>
    <cellStyle name="InputCells12" xfId="37"/>
    <cellStyle name="IntCells" xfId="38"/>
    <cellStyle name="Komma 2" xfId="182"/>
    <cellStyle name="Normaali_DATA1" xfId="39"/>
    <cellStyle name="Normal 2" xfId="40"/>
    <cellStyle name="Normal 3" xfId="41"/>
    <cellStyle name="Normal GHG Numbers (0.00)" xfId="42"/>
    <cellStyle name="Normal GHG Textfiels Bold" xfId="43"/>
    <cellStyle name="Normal GHG whole table" xfId="44"/>
    <cellStyle name="Normal GHG-Shade" xfId="45"/>
    <cellStyle name="Normal GHG-Shade 2" xfId="46"/>
    <cellStyle name="Normal GHG-Shade 3" xfId="47"/>
    <cellStyle name="Normal_calcul-incertitudes" xfId="48"/>
    <cellStyle name="Normal_Incertitudes_tier1_2001_CITEPA" xfId="49"/>
    <cellStyle name="Normal_key_sources" xfId="50"/>
    <cellStyle name="Normal_key_sources_fuel_90-2001" xfId="51"/>
    <cellStyle name="Normal_Sheet1" xfId="52"/>
    <cellStyle name="Normal_Tier1_Uncertainty" xfId="53"/>
    <cellStyle name="Not Locked" xfId="54"/>
    <cellStyle name="Pattern" xfId="55"/>
    <cellStyle name="Pilkku_DATA1" xfId="56"/>
    <cellStyle name="Prozent" xfId="57" builtinId="5"/>
    <cellStyle name="Prozent 10" xfId="58"/>
    <cellStyle name="Prozent 11 10" xfId="59"/>
    <cellStyle name="Prozent 11 2" xfId="60"/>
    <cellStyle name="Prozent 11 3" xfId="61"/>
    <cellStyle name="Prozent 11 4" xfId="62"/>
    <cellStyle name="Prozent 11 5" xfId="63"/>
    <cellStyle name="Prozent 11 6" xfId="64"/>
    <cellStyle name="Prozent 11 7" xfId="65"/>
    <cellStyle name="Prozent 11 8" xfId="66"/>
    <cellStyle name="Prozent 11 9" xfId="67"/>
    <cellStyle name="Prozent 2" xfId="68"/>
    <cellStyle name="Prozent 2 2" xfId="180"/>
    <cellStyle name="Prozent 3" xfId="179"/>
    <cellStyle name="Pyör. luku_Epavarmuusmalli-2003-inventaario" xfId="69"/>
    <cellStyle name="Pyör. valuutta_Epavarmuusmalli-2003-inventaario" xfId="70"/>
    <cellStyle name="Shade" xfId="71"/>
    <cellStyle name="Standard" xfId="0" builtinId="0"/>
    <cellStyle name="Standard 10 10" xfId="72"/>
    <cellStyle name="Standard 10 2" xfId="73"/>
    <cellStyle name="Standard 10 3" xfId="74"/>
    <cellStyle name="Standard 10 4" xfId="75"/>
    <cellStyle name="Standard 10 5" xfId="76"/>
    <cellStyle name="Standard 10 6" xfId="77"/>
    <cellStyle name="Standard 10 7" xfId="78"/>
    <cellStyle name="Standard 10 8" xfId="79"/>
    <cellStyle name="Standard 10 9" xfId="80"/>
    <cellStyle name="Standard 11 2" xfId="81"/>
    <cellStyle name="Standard 11 3" xfId="82"/>
    <cellStyle name="Standard 11 4" xfId="83"/>
    <cellStyle name="Standard 11 5" xfId="84"/>
    <cellStyle name="Standard 11 6" xfId="85"/>
    <cellStyle name="Standard 11 7" xfId="86"/>
    <cellStyle name="Standard 11 8" xfId="87"/>
    <cellStyle name="Standard 11 9" xfId="88"/>
    <cellStyle name="Standard 13 2" xfId="89"/>
    <cellStyle name="Standard 13 3" xfId="90"/>
    <cellStyle name="Standard 13 4" xfId="91"/>
    <cellStyle name="Standard 13 5" xfId="92"/>
    <cellStyle name="Standard 13 6" xfId="93"/>
    <cellStyle name="Standard 13 7" xfId="94"/>
    <cellStyle name="Standard 14 2" xfId="95"/>
    <cellStyle name="Standard 14 3" xfId="96"/>
    <cellStyle name="Standard 14 4" xfId="97"/>
    <cellStyle name="Standard 14 5" xfId="98"/>
    <cellStyle name="Standard 14 6" xfId="99"/>
    <cellStyle name="Standard 15 2" xfId="100"/>
    <cellStyle name="Standard 15 3" xfId="101"/>
    <cellStyle name="Standard 15 4" xfId="102"/>
    <cellStyle name="Standard 15 5" xfId="103"/>
    <cellStyle name="Standard 18" xfId="177"/>
    <cellStyle name="Standard 2" xfId="104"/>
    <cellStyle name="Standard 2 2" xfId="178"/>
    <cellStyle name="Standard 3" xfId="176"/>
    <cellStyle name="Standard 4" xfId="181"/>
    <cellStyle name="Standard 4 10" xfId="105"/>
    <cellStyle name="Standard 4 11" xfId="106"/>
    <cellStyle name="Standard 4 12" xfId="107"/>
    <cellStyle name="Standard 4 13" xfId="108"/>
    <cellStyle name="Standard 4 14" xfId="109"/>
    <cellStyle name="Standard 4 15" xfId="110"/>
    <cellStyle name="Standard 4 16" xfId="111"/>
    <cellStyle name="Standard 4 17" xfId="112"/>
    <cellStyle name="Standard 4 2" xfId="113"/>
    <cellStyle name="Standard 4 3" xfId="114"/>
    <cellStyle name="Standard 4 4" xfId="115"/>
    <cellStyle name="Standard 4 5" xfId="116"/>
    <cellStyle name="Standard 4 6" xfId="117"/>
    <cellStyle name="Standard 4 7" xfId="118"/>
    <cellStyle name="Standard 4 8" xfId="119"/>
    <cellStyle name="Standard 4 9" xfId="120"/>
    <cellStyle name="Standard 5 10" xfId="121"/>
    <cellStyle name="Standard 5 11" xfId="122"/>
    <cellStyle name="Standard 5 12" xfId="123"/>
    <cellStyle name="Standard 5 13" xfId="124"/>
    <cellStyle name="Standard 5 14" xfId="125"/>
    <cellStyle name="Standard 5 15" xfId="126"/>
    <cellStyle name="Standard 5 16" xfId="127"/>
    <cellStyle name="Standard 5 2" xfId="128"/>
    <cellStyle name="Standard 5 3" xfId="129"/>
    <cellStyle name="Standard 5 4" xfId="130"/>
    <cellStyle name="Standard 5 5" xfId="131"/>
    <cellStyle name="Standard 5 6" xfId="132"/>
    <cellStyle name="Standard 5 7" xfId="133"/>
    <cellStyle name="Standard 5 8" xfId="134"/>
    <cellStyle name="Standard 5 9" xfId="135"/>
    <cellStyle name="Standard 6 10" xfId="136"/>
    <cellStyle name="Standard 6 11" xfId="137"/>
    <cellStyle name="Standard 6 12" xfId="138"/>
    <cellStyle name="Standard 6 13" xfId="139"/>
    <cellStyle name="Standard 6 14" xfId="140"/>
    <cellStyle name="Standard 6 15" xfId="141"/>
    <cellStyle name="Standard 6 2" xfId="142"/>
    <cellStyle name="Standard 6 3" xfId="143"/>
    <cellStyle name="Standard 6 4" xfId="144"/>
    <cellStyle name="Standard 6 5" xfId="145"/>
    <cellStyle name="Standard 6 6" xfId="146"/>
    <cellStyle name="Standard 6 7" xfId="147"/>
    <cellStyle name="Standard 6 8" xfId="148"/>
    <cellStyle name="Standard 6 9" xfId="149"/>
    <cellStyle name="Standard 7 10" xfId="150"/>
    <cellStyle name="Standard 7 11" xfId="151"/>
    <cellStyle name="Standard 7 12" xfId="152"/>
    <cellStyle name="Standard 7 13" xfId="153"/>
    <cellStyle name="Standard 7 2" xfId="154"/>
    <cellStyle name="Standard 7 3" xfId="155"/>
    <cellStyle name="Standard 7 4" xfId="156"/>
    <cellStyle name="Standard 7 5" xfId="157"/>
    <cellStyle name="Standard 7 6" xfId="158"/>
    <cellStyle name="Standard 7 7" xfId="159"/>
    <cellStyle name="Standard 7 8" xfId="160"/>
    <cellStyle name="Standard 7 9" xfId="161"/>
    <cellStyle name="Standard 8 10" xfId="162"/>
    <cellStyle name="Standard 8 11" xfId="163"/>
    <cellStyle name="Standard 8 12" xfId="164"/>
    <cellStyle name="Standard 8 2" xfId="165"/>
    <cellStyle name="Standard 8 3" xfId="166"/>
    <cellStyle name="Standard 8 4" xfId="167"/>
    <cellStyle name="Standard 8 5" xfId="168"/>
    <cellStyle name="Standard 8 6" xfId="169"/>
    <cellStyle name="Standard 8 7" xfId="170"/>
    <cellStyle name="Standard 8 8" xfId="171"/>
    <cellStyle name="Standard 8 9" xfId="172"/>
    <cellStyle name="Valuutta_DATA1" xfId="173"/>
    <cellStyle name="Гиперссылка" xfId="174"/>
    <cellStyle name="Обычный_2++" xfId="175"/>
  </cellStyles>
  <dxfs count="1">
    <dxf>
      <fill>
        <patternFill>
          <bgColor indexed="14"/>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Larissa-Design">
  <a:themeElements>
    <a:clrScheme name="Nyad">
      <a:dk1>
        <a:sysClr val="windowText" lastClr="000000"/>
      </a:dk1>
      <a:lt1>
        <a:sysClr val="window" lastClr="FFFFFF"/>
      </a:lt1>
      <a:dk2>
        <a:srgbClr val="4F271C"/>
      </a:dk2>
      <a:lt2>
        <a:srgbClr val="E7DEC9"/>
      </a:lt2>
      <a:accent1>
        <a:srgbClr val="3891A7"/>
      </a:accent1>
      <a:accent2>
        <a:srgbClr val="FEB80A"/>
      </a:accent2>
      <a:accent3>
        <a:srgbClr val="C32D2E"/>
      </a:accent3>
      <a:accent4>
        <a:srgbClr val="84AA33"/>
      </a:accent4>
      <a:accent5>
        <a:srgbClr val="964305"/>
      </a:accent5>
      <a:accent6>
        <a:srgbClr val="475A8D"/>
      </a:accent6>
      <a:hlink>
        <a:srgbClr val="8DC765"/>
      </a:hlink>
      <a:folHlink>
        <a:srgbClr val="AA8A14"/>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theme="6"/>
  </sheetPr>
  <dimension ref="A1:AN11"/>
  <sheetViews>
    <sheetView workbookViewId="0"/>
  </sheetViews>
  <sheetFormatPr baseColWidth="10" defaultRowHeight="12.75"/>
  <sheetData>
    <row r="1" spans="1:40">
      <c r="A1">
        <v>2</v>
      </c>
      <c r="B1">
        <v>0</v>
      </c>
    </row>
    <row r="2" spans="1:40">
      <c r="A2">
        <v>0</v>
      </c>
    </row>
    <row r="3" spans="1:40">
      <c r="A3" s="5" t="e">
        <f>#REF!</f>
        <v>#REF!</v>
      </c>
      <c r="B3" t="b">
        <v>1</v>
      </c>
      <c r="C3">
        <v>0</v>
      </c>
      <c r="D3">
        <v>1</v>
      </c>
      <c r="E3" t="s">
        <v>1492</v>
      </c>
      <c r="F3">
        <v>1</v>
      </c>
      <c r="G3">
        <v>0</v>
      </c>
      <c r="H3">
        <v>0</v>
      </c>
      <c r="J3" t="s">
        <v>1493</v>
      </c>
      <c r="K3" t="s">
        <v>1494</v>
      </c>
      <c r="L3" t="s">
        <v>1495</v>
      </c>
      <c r="AG3" s="5" t="e">
        <f>#REF!</f>
        <v>#REF!</v>
      </c>
      <c r="AH3">
        <v>3</v>
      </c>
      <c r="AI3">
        <v>1</v>
      </c>
      <c r="AJ3" t="b">
        <v>0</v>
      </c>
      <c r="AK3" t="b">
        <v>1</v>
      </c>
      <c r="AL3">
        <v>0</v>
      </c>
      <c r="AM3" t="b">
        <v>0</v>
      </c>
      <c r="AN3" t="e">
        <f>_</f>
        <v>#NAME?</v>
      </c>
    </row>
    <row r="4" spans="1:40">
      <c r="A4" s="5" t="e">
        <f>#REF!</f>
        <v>#REF!</v>
      </c>
      <c r="B4" t="b">
        <v>1</v>
      </c>
      <c r="C4">
        <v>0</v>
      </c>
      <c r="D4">
        <v>1</v>
      </c>
      <c r="E4" t="s">
        <v>1496</v>
      </c>
      <c r="F4">
        <v>1</v>
      </c>
      <c r="G4">
        <v>0</v>
      </c>
      <c r="H4">
        <v>0</v>
      </c>
      <c r="J4" t="s">
        <v>1493</v>
      </c>
      <c r="K4" t="s">
        <v>1494</v>
      </c>
      <c r="L4" t="s">
        <v>1495</v>
      </c>
      <c r="AG4" s="5" t="e">
        <f>#REF!</f>
        <v>#REF!</v>
      </c>
      <c r="AH4">
        <v>150</v>
      </c>
      <c r="AI4">
        <v>1</v>
      </c>
      <c r="AJ4" t="b">
        <v>0</v>
      </c>
      <c r="AK4" t="b">
        <v>1</v>
      </c>
      <c r="AL4">
        <v>0</v>
      </c>
      <c r="AM4" t="b">
        <v>0</v>
      </c>
      <c r="AN4" t="e">
        <f>_</f>
        <v>#NAME?</v>
      </c>
    </row>
    <row r="5" spans="1:40">
      <c r="A5">
        <v>0</v>
      </c>
    </row>
    <row r="6" spans="1:40">
      <c r="A6" t="b">
        <v>0</v>
      </c>
      <c r="B6">
        <v>22500</v>
      </c>
      <c r="C6" s="5">
        <v>8415</v>
      </c>
      <c r="D6">
        <v>1020</v>
      </c>
      <c r="E6">
        <v>4530</v>
      </c>
    </row>
    <row r="7" spans="1:40">
      <c r="A7" t="b">
        <v>0</v>
      </c>
      <c r="B7">
        <v>14000</v>
      </c>
      <c r="C7" s="5">
        <v>6709375</v>
      </c>
      <c r="D7">
        <v>11200</v>
      </c>
      <c r="E7">
        <v>500</v>
      </c>
    </row>
    <row r="8" spans="1:40">
      <c r="A8" t="b">
        <v>0</v>
      </c>
      <c r="B8">
        <v>14000</v>
      </c>
      <c r="C8" s="5">
        <v>6709375</v>
      </c>
      <c r="D8">
        <v>11200</v>
      </c>
      <c r="E8">
        <v>1000</v>
      </c>
    </row>
    <row r="9" spans="1:40">
      <c r="A9" t="b">
        <v>0</v>
      </c>
      <c r="B9">
        <v>14000</v>
      </c>
      <c r="C9" s="5">
        <v>6709375</v>
      </c>
      <c r="D9">
        <v>11200</v>
      </c>
      <c r="E9">
        <v>1500</v>
      </c>
    </row>
    <row r="10" spans="1:40">
      <c r="A10" t="b">
        <v>0</v>
      </c>
      <c r="B10">
        <v>14000</v>
      </c>
      <c r="C10" s="5">
        <v>6709375</v>
      </c>
      <c r="D10">
        <v>11200</v>
      </c>
      <c r="E10">
        <v>2000</v>
      </c>
    </row>
    <row r="11" spans="1:40">
      <c r="A11">
        <v>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sheetPr codeName="Sheet22" enableFormatConditionsCalculation="0">
    <tabColor rgb="FF92D050"/>
  </sheetPr>
  <dimension ref="A1:I107"/>
  <sheetViews>
    <sheetView topLeftCell="A67" zoomScaleNormal="100" workbookViewId="0">
      <selection activeCell="G3" sqref="A1:G1048576"/>
    </sheetView>
  </sheetViews>
  <sheetFormatPr baseColWidth="10" defaultColWidth="9.140625" defaultRowHeight="12.75"/>
  <cols>
    <col min="1" max="1" width="9.140625" style="224"/>
    <col min="2" max="2" width="35.5703125" style="227" customWidth="1"/>
    <col min="3" max="3" width="13.42578125" style="224" bestFit="1" customWidth="1"/>
    <col min="4" max="4" width="11.140625" style="224" customWidth="1"/>
    <col min="5" max="5" width="11" style="224" customWidth="1"/>
    <col min="6" max="8" width="10.85546875" style="674" customWidth="1"/>
    <col min="9" max="9" width="16.140625" style="224" customWidth="1"/>
    <col min="10" max="16384" width="9.140625" style="223"/>
  </cols>
  <sheetData>
    <row r="1" spans="1:9" ht="13.5" thickBot="1">
      <c r="A1" s="658"/>
      <c r="B1" s="659" t="s">
        <v>509</v>
      </c>
      <c r="C1" s="660" t="s">
        <v>510</v>
      </c>
      <c r="D1" s="660" t="s">
        <v>511</v>
      </c>
      <c r="E1" s="660" t="s">
        <v>512</v>
      </c>
      <c r="F1" s="661" t="s">
        <v>513</v>
      </c>
      <c r="G1" s="661" t="s">
        <v>514</v>
      </c>
      <c r="H1" s="661" t="s">
        <v>515</v>
      </c>
      <c r="I1" s="659" t="s">
        <v>68</v>
      </c>
    </row>
    <row r="2" spans="1:9" ht="80.25" customHeight="1" thickBot="1">
      <c r="B2" s="662" t="s">
        <v>1124</v>
      </c>
      <c r="C2" s="663" t="s">
        <v>284</v>
      </c>
      <c r="D2" s="664" t="s">
        <v>384</v>
      </c>
      <c r="E2" s="664" t="s">
        <v>1125</v>
      </c>
      <c r="F2" s="665" t="s">
        <v>79</v>
      </c>
      <c r="G2" s="665" t="s">
        <v>80</v>
      </c>
      <c r="H2" s="665" t="s">
        <v>81</v>
      </c>
      <c r="I2" s="666" t="s">
        <v>1126</v>
      </c>
    </row>
    <row r="3" spans="1:9" ht="13.5" thickBot="1">
      <c r="A3" s="667"/>
      <c r="B3" s="668"/>
      <c r="C3" s="667"/>
      <c r="D3" s="667" t="s">
        <v>385</v>
      </c>
      <c r="E3" s="667" t="s">
        <v>385</v>
      </c>
      <c r="F3" s="669" t="s">
        <v>508</v>
      </c>
      <c r="G3" s="669" t="s">
        <v>508</v>
      </c>
      <c r="H3" s="669" t="s">
        <v>508</v>
      </c>
      <c r="I3" s="670" t="s">
        <v>508</v>
      </c>
    </row>
    <row r="4" spans="1:9">
      <c r="A4" s="224" t="s">
        <v>17</v>
      </c>
      <c r="B4" s="227" t="s">
        <v>1458</v>
      </c>
      <c r="C4" s="671" t="s">
        <v>294</v>
      </c>
      <c r="D4" s="672">
        <v>39254.875345395682</v>
      </c>
      <c r="E4" s="672">
        <v>40363.760196198491</v>
      </c>
      <c r="F4" s="673">
        <v>5</v>
      </c>
      <c r="G4" s="673">
        <v>5</v>
      </c>
      <c r="H4" s="674">
        <v>7.0710678118654755</v>
      </c>
      <c r="I4" s="282">
        <v>3.0232093653024021</v>
      </c>
    </row>
    <row r="5" spans="1:9">
      <c r="A5" s="224" t="s">
        <v>17</v>
      </c>
      <c r="B5" s="227" t="s">
        <v>1412</v>
      </c>
      <c r="C5" s="671" t="s">
        <v>294</v>
      </c>
      <c r="D5" s="228">
        <v>21327.772314164569</v>
      </c>
      <c r="E5" s="228">
        <v>21221.777891996331</v>
      </c>
      <c r="F5" s="675">
        <v>5</v>
      </c>
      <c r="G5" s="675">
        <v>5</v>
      </c>
      <c r="H5" s="674">
        <v>7.0710678118654755</v>
      </c>
      <c r="I5" s="282">
        <v>1.5894920928970646</v>
      </c>
    </row>
    <row r="6" spans="1:9">
      <c r="A6" s="224" t="s">
        <v>17</v>
      </c>
      <c r="B6" s="227" t="s">
        <v>1402</v>
      </c>
      <c r="C6" s="671" t="s">
        <v>294</v>
      </c>
      <c r="D6" s="228">
        <v>102.0281955</v>
      </c>
      <c r="E6" s="228">
        <v>7028.3539628986009</v>
      </c>
      <c r="F6" s="675">
        <v>5</v>
      </c>
      <c r="G6" s="675">
        <v>5</v>
      </c>
      <c r="H6" s="674">
        <v>7.0710678118654755</v>
      </c>
      <c r="I6" s="282">
        <v>0.52641739570379475</v>
      </c>
    </row>
    <row r="7" spans="1:9">
      <c r="A7" s="224" t="s">
        <v>139</v>
      </c>
      <c r="B7" s="227" t="s">
        <v>1127</v>
      </c>
      <c r="C7" s="671" t="s">
        <v>294</v>
      </c>
      <c r="D7" s="228">
        <v>0</v>
      </c>
      <c r="E7" s="228">
        <v>18.793480772265859</v>
      </c>
      <c r="F7" s="675">
        <v>5</v>
      </c>
      <c r="G7" s="675">
        <v>5</v>
      </c>
      <c r="H7" s="674">
        <v>7.0710678118654755</v>
      </c>
      <c r="I7" s="282">
        <v>1.407614820848525E-3</v>
      </c>
    </row>
    <row r="8" spans="1:9">
      <c r="A8" s="224" t="s">
        <v>18</v>
      </c>
      <c r="B8" s="227" t="s">
        <v>19</v>
      </c>
      <c r="C8" s="671" t="s">
        <v>294</v>
      </c>
      <c r="D8" s="228">
        <v>11742.195485787233</v>
      </c>
      <c r="E8" s="228">
        <v>18907.117631039757</v>
      </c>
      <c r="F8" s="675">
        <v>5</v>
      </c>
      <c r="G8" s="675">
        <v>5</v>
      </c>
      <c r="H8" s="674">
        <v>7.0710678118654755</v>
      </c>
      <c r="I8" s="282">
        <v>1.4161261194495198</v>
      </c>
    </row>
    <row r="9" spans="1:9">
      <c r="A9" s="224" t="s">
        <v>517</v>
      </c>
      <c r="B9" s="227" t="s">
        <v>20</v>
      </c>
      <c r="C9" s="671" t="s">
        <v>294</v>
      </c>
      <c r="D9" s="228">
        <v>1824.81410067</v>
      </c>
      <c r="E9" s="228">
        <v>2285.9777269889996</v>
      </c>
      <c r="F9" s="675">
        <v>5</v>
      </c>
      <c r="G9" s="675">
        <v>5</v>
      </c>
      <c r="H9" s="674">
        <v>7.0710678118654755</v>
      </c>
      <c r="I9" s="282">
        <v>0.17121767742928784</v>
      </c>
    </row>
    <row r="10" spans="1:9">
      <c r="A10" s="224" t="s">
        <v>517</v>
      </c>
      <c r="B10" s="227" t="s">
        <v>21</v>
      </c>
      <c r="C10" s="671" t="s">
        <v>294</v>
      </c>
      <c r="D10" s="228">
        <v>716.83983392618586</v>
      </c>
      <c r="E10" s="228">
        <v>1307.5037847751614</v>
      </c>
      <c r="F10" s="675">
        <v>5</v>
      </c>
      <c r="G10" s="675">
        <v>5</v>
      </c>
      <c r="H10" s="674">
        <v>7.0710678118654755</v>
      </c>
      <c r="I10" s="282">
        <v>9.7930858475194532E-2</v>
      </c>
    </row>
    <row r="11" spans="1:9">
      <c r="A11" s="224" t="s">
        <v>517</v>
      </c>
      <c r="B11" s="227" t="s">
        <v>781</v>
      </c>
      <c r="C11" s="671" t="s">
        <v>294</v>
      </c>
      <c r="D11" s="228">
        <v>202.68716621999999</v>
      </c>
      <c r="E11" s="228">
        <v>64.455463379999998</v>
      </c>
      <c r="F11" s="675">
        <v>5</v>
      </c>
      <c r="G11" s="675">
        <v>5</v>
      </c>
      <c r="H11" s="674">
        <v>7.0710678118654755</v>
      </c>
      <c r="I11" s="282">
        <v>4.8276562834617771E-3</v>
      </c>
    </row>
    <row r="12" spans="1:9">
      <c r="A12" s="676" t="s">
        <v>517</v>
      </c>
      <c r="B12" s="677" t="s">
        <v>117</v>
      </c>
      <c r="C12" s="678" t="s">
        <v>294</v>
      </c>
      <c r="D12" s="679">
        <v>0</v>
      </c>
      <c r="E12" s="679">
        <v>9.1433160000000004</v>
      </c>
      <c r="F12" s="680">
        <v>5</v>
      </c>
      <c r="G12" s="680">
        <v>5</v>
      </c>
      <c r="H12" s="681">
        <v>7.0710678118654755</v>
      </c>
      <c r="I12" s="682">
        <v>6.8482615164586853E-4</v>
      </c>
    </row>
    <row r="13" spans="1:9">
      <c r="A13" s="676" t="s">
        <v>295</v>
      </c>
      <c r="B13" s="677" t="s">
        <v>23</v>
      </c>
      <c r="C13" s="678" t="s">
        <v>294</v>
      </c>
      <c r="D13" s="679">
        <v>70.226100920774911</v>
      </c>
      <c r="E13" s="679">
        <v>9.6539912088610009</v>
      </c>
      <c r="F13" s="680">
        <v>5</v>
      </c>
      <c r="G13" s="680">
        <v>300</v>
      </c>
      <c r="H13" s="681">
        <v>300.04166377354994</v>
      </c>
      <c r="I13" s="682">
        <v>3.0681745894102511E-2</v>
      </c>
    </row>
    <row r="14" spans="1:9">
      <c r="A14" s="676" t="s">
        <v>296</v>
      </c>
      <c r="B14" s="683" t="s">
        <v>464</v>
      </c>
      <c r="C14" s="678" t="s">
        <v>294</v>
      </c>
      <c r="D14" s="679">
        <v>5640.8969315116401</v>
      </c>
      <c r="E14" s="679">
        <v>4208.596306401073</v>
      </c>
      <c r="F14" s="680">
        <v>2</v>
      </c>
      <c r="G14" s="680">
        <v>2</v>
      </c>
      <c r="H14" s="681">
        <v>2.8284271247461903</v>
      </c>
      <c r="I14" s="682">
        <v>0.12608803249690434</v>
      </c>
    </row>
    <row r="15" spans="1:9">
      <c r="A15" s="676" t="s">
        <v>297</v>
      </c>
      <c r="B15" s="677" t="s">
        <v>465</v>
      </c>
      <c r="C15" s="678" t="s">
        <v>294</v>
      </c>
      <c r="D15" s="679">
        <v>431.966974149262</v>
      </c>
      <c r="E15" s="679">
        <v>229.96086660805133</v>
      </c>
      <c r="F15" s="680">
        <v>5</v>
      </c>
      <c r="G15" s="680">
        <v>6</v>
      </c>
      <c r="H15" s="681">
        <v>7.810249675906654</v>
      </c>
      <c r="I15" s="682">
        <v>1.9024377668102624E-2</v>
      </c>
    </row>
    <row r="16" spans="1:9">
      <c r="A16" s="676" t="s">
        <v>298</v>
      </c>
      <c r="B16" s="677" t="s">
        <v>782</v>
      </c>
      <c r="C16" s="678" t="s">
        <v>294</v>
      </c>
      <c r="D16" s="679">
        <v>582.79852560121628</v>
      </c>
      <c r="E16" s="679">
        <v>457.50024508179189</v>
      </c>
      <c r="F16" s="680">
        <v>10</v>
      </c>
      <c r="G16" s="680">
        <v>5</v>
      </c>
      <c r="H16" s="681">
        <v>11.180339887498949</v>
      </c>
      <c r="I16" s="682">
        <v>5.4179867963494818E-2</v>
      </c>
    </row>
    <row r="17" spans="1:9">
      <c r="A17" s="676" t="s">
        <v>1128</v>
      </c>
      <c r="B17" s="677" t="s">
        <v>630</v>
      </c>
      <c r="C17" s="678" t="s">
        <v>294</v>
      </c>
      <c r="D17" s="679">
        <v>33.164818063234968</v>
      </c>
      <c r="E17" s="679">
        <v>13.858743229999998</v>
      </c>
      <c r="F17" s="680">
        <v>10</v>
      </c>
      <c r="G17" s="680">
        <v>2</v>
      </c>
      <c r="H17" s="681">
        <v>10.198039027185569</v>
      </c>
      <c r="I17" s="682">
        <v>1.4970355816125709E-3</v>
      </c>
    </row>
    <row r="18" spans="1:9">
      <c r="A18" s="774" t="s">
        <v>469</v>
      </c>
      <c r="B18" s="677" t="s">
        <v>783</v>
      </c>
      <c r="C18" s="678" t="s">
        <v>294</v>
      </c>
      <c r="D18" s="679">
        <v>20.198339820239301</v>
      </c>
      <c r="E18" s="679">
        <v>15.162540916199999</v>
      </c>
      <c r="F18" s="680">
        <v>5</v>
      </c>
      <c r="G18" s="680">
        <v>3</v>
      </c>
      <c r="H18" s="681">
        <v>5.8309518948453007</v>
      </c>
      <c r="I18" s="682">
        <v>9.364897948069468E-4</v>
      </c>
    </row>
    <row r="19" spans="1:9">
      <c r="A19" s="676" t="s">
        <v>232</v>
      </c>
      <c r="B19" s="677" t="s">
        <v>472</v>
      </c>
      <c r="C19" s="678" t="s">
        <v>294</v>
      </c>
      <c r="D19" s="679">
        <v>240.28197599999999</v>
      </c>
      <c r="E19" s="679">
        <v>300.84162667056967</v>
      </c>
      <c r="F19" s="680">
        <v>3</v>
      </c>
      <c r="G19" s="680">
        <v>6</v>
      </c>
      <c r="H19" s="681">
        <v>6.7082039324993694</v>
      </c>
      <c r="I19" s="682">
        <v>2.1376460169572713E-2</v>
      </c>
    </row>
    <row r="20" spans="1:9">
      <c r="A20" s="676" t="s">
        <v>299</v>
      </c>
      <c r="B20" s="677" t="s">
        <v>22</v>
      </c>
      <c r="C20" s="678" t="s">
        <v>294</v>
      </c>
      <c r="D20" s="679">
        <v>92.699139687268499</v>
      </c>
      <c r="E20" s="679">
        <v>115.61168784930909</v>
      </c>
      <c r="F20" s="680">
        <v>5</v>
      </c>
      <c r="G20" s="680">
        <v>5</v>
      </c>
      <c r="H20" s="681">
        <v>7.0710678118654755</v>
      </c>
      <c r="I20" s="682">
        <v>8.6592115240385174E-3</v>
      </c>
    </row>
    <row r="21" spans="1:9" ht="13.5" customHeight="1">
      <c r="A21" s="676" t="s">
        <v>187</v>
      </c>
      <c r="B21" s="677" t="s">
        <v>784</v>
      </c>
      <c r="C21" s="678" t="s">
        <v>294</v>
      </c>
      <c r="D21" s="679">
        <v>622.2260870777568</v>
      </c>
      <c r="E21" s="679">
        <v>536.69443797754025</v>
      </c>
      <c r="F21" s="680">
        <v>7</v>
      </c>
      <c r="G21" s="680">
        <v>7</v>
      </c>
      <c r="H21" s="681">
        <v>9.8994949366116654</v>
      </c>
      <c r="I21" s="682">
        <v>5.6277103536382378E-2</v>
      </c>
    </row>
    <row r="22" spans="1:9" ht="13.5" customHeight="1">
      <c r="A22" s="676" t="s">
        <v>301</v>
      </c>
      <c r="B22" s="677" t="s">
        <v>785</v>
      </c>
      <c r="C22" s="678" t="s">
        <v>294</v>
      </c>
      <c r="D22" s="679">
        <v>231.9606</v>
      </c>
      <c r="E22" s="679">
        <v>211.98584454999997</v>
      </c>
      <c r="F22" s="680">
        <v>3</v>
      </c>
      <c r="G22" s="680">
        <v>5</v>
      </c>
      <c r="H22" s="681">
        <v>5.8309518948453007</v>
      </c>
      <c r="I22" s="682">
        <v>1.3092962529288267E-2</v>
      </c>
    </row>
    <row r="23" spans="1:9" ht="13.5" customHeight="1">
      <c r="A23" s="684">
        <v>3</v>
      </c>
      <c r="B23" s="677" t="s">
        <v>1441</v>
      </c>
      <c r="C23" s="678" t="s">
        <v>294</v>
      </c>
      <c r="D23" s="679">
        <v>169.714627896</v>
      </c>
      <c r="E23" s="679">
        <v>161.64379733333331</v>
      </c>
      <c r="F23" s="680">
        <v>5</v>
      </c>
      <c r="G23" s="680">
        <v>300</v>
      </c>
      <c r="H23" s="681">
        <v>300.04166377354994</v>
      </c>
      <c r="I23" s="682">
        <v>0.51372679007486599</v>
      </c>
    </row>
    <row r="24" spans="1:9" ht="13.5" customHeight="1">
      <c r="A24" s="684" t="s">
        <v>386</v>
      </c>
      <c r="B24" s="677" t="s">
        <v>387</v>
      </c>
      <c r="C24" s="678" t="s">
        <v>294</v>
      </c>
      <c r="D24" s="679">
        <v>-1327.3063667820379</v>
      </c>
      <c r="E24" s="679">
        <v>-1955.5580540550141</v>
      </c>
      <c r="F24" s="685">
        <v>5</v>
      </c>
      <c r="G24" s="685">
        <v>33.600595232822883</v>
      </c>
      <c r="H24" s="681">
        <v>33.970575502926053</v>
      </c>
      <c r="I24" s="682">
        <v>-0.70366382123943072</v>
      </c>
    </row>
    <row r="25" spans="1:9" ht="13.5" customHeight="1">
      <c r="A25" s="684" t="s">
        <v>388</v>
      </c>
      <c r="B25" s="677" t="s">
        <v>389</v>
      </c>
      <c r="C25" s="678" t="s">
        <v>294</v>
      </c>
      <c r="D25" s="679">
        <v>0</v>
      </c>
      <c r="E25" s="679">
        <v>-350.6256731175003</v>
      </c>
      <c r="F25" s="685">
        <v>5</v>
      </c>
      <c r="G25" s="685">
        <v>112.71202242884297</v>
      </c>
      <c r="H25" s="681">
        <v>112.8228700219951</v>
      </c>
      <c r="I25" s="682">
        <v>-0.41901778845495047</v>
      </c>
    </row>
    <row r="26" spans="1:9" ht="13.5" customHeight="1">
      <c r="A26" s="684" t="s">
        <v>390</v>
      </c>
      <c r="B26" s="677" t="s">
        <v>391</v>
      </c>
      <c r="C26" s="678" t="s">
        <v>294</v>
      </c>
      <c r="D26" s="679">
        <v>-1205.4134787951434</v>
      </c>
      <c r="E26" s="679">
        <v>-757.86885543778089</v>
      </c>
      <c r="F26" s="685">
        <v>12.427276122551383</v>
      </c>
      <c r="G26" s="685">
        <v>52.516494922288246</v>
      </c>
      <c r="H26" s="681">
        <v>53.966836397447487</v>
      </c>
      <c r="I26" s="682">
        <v>-0.43322411662047255</v>
      </c>
    </row>
    <row r="27" spans="1:9" ht="13.5" customHeight="1">
      <c r="A27" s="684" t="s">
        <v>789</v>
      </c>
      <c r="B27" s="677" t="s">
        <v>790</v>
      </c>
      <c r="C27" s="678" t="s">
        <v>294</v>
      </c>
      <c r="D27" s="679">
        <v>3.3137866666666696E-2</v>
      </c>
      <c r="E27" s="679">
        <v>0</v>
      </c>
      <c r="F27" s="685">
        <v>10</v>
      </c>
      <c r="G27" s="685">
        <v>50</v>
      </c>
      <c r="H27" s="681">
        <v>50.990195135927848</v>
      </c>
      <c r="I27" s="682">
        <v>0</v>
      </c>
    </row>
    <row r="28" spans="1:9" ht="13.5" customHeight="1">
      <c r="A28" s="684" t="s">
        <v>393</v>
      </c>
      <c r="B28" s="677" t="s">
        <v>394</v>
      </c>
      <c r="C28" s="678" t="s">
        <v>294</v>
      </c>
      <c r="D28" s="679">
        <v>0</v>
      </c>
      <c r="E28" s="679">
        <v>0</v>
      </c>
      <c r="F28" s="685">
        <v>10</v>
      </c>
      <c r="G28" s="685">
        <v>50</v>
      </c>
      <c r="H28" s="681">
        <v>50.990195135927848</v>
      </c>
      <c r="I28" s="682">
        <v>0</v>
      </c>
    </row>
    <row r="29" spans="1:9">
      <c r="A29" s="684" t="s">
        <v>791</v>
      </c>
      <c r="B29" s="677" t="s">
        <v>792</v>
      </c>
      <c r="C29" s="678" t="s">
        <v>294</v>
      </c>
      <c r="D29" s="679">
        <v>1.4286250000000012E-2</v>
      </c>
      <c r="E29" s="679">
        <v>0</v>
      </c>
      <c r="F29" s="685">
        <v>10</v>
      </c>
      <c r="G29" s="685">
        <v>50</v>
      </c>
      <c r="H29" s="681">
        <v>50.990195135927848</v>
      </c>
      <c r="I29" s="682">
        <v>0</v>
      </c>
    </row>
    <row r="30" spans="1:9">
      <c r="A30" s="684" t="s">
        <v>1129</v>
      </c>
      <c r="B30" s="677" t="s">
        <v>793</v>
      </c>
      <c r="C30" s="678" t="s">
        <v>294</v>
      </c>
      <c r="D30" s="679">
        <v>2.5692333333333355E-3</v>
      </c>
      <c r="E30" s="679">
        <v>0</v>
      </c>
      <c r="F30" s="685">
        <v>10</v>
      </c>
      <c r="G30" s="685">
        <v>50</v>
      </c>
      <c r="H30" s="681">
        <v>50.990195135927848</v>
      </c>
      <c r="I30" s="682">
        <v>0</v>
      </c>
    </row>
    <row r="31" spans="1:9">
      <c r="A31" s="684" t="s">
        <v>794</v>
      </c>
      <c r="B31" s="677" t="s">
        <v>795</v>
      </c>
      <c r="C31" s="678" t="s">
        <v>294</v>
      </c>
      <c r="D31" s="679">
        <v>2.3002755492194078</v>
      </c>
      <c r="E31" s="679">
        <v>0</v>
      </c>
      <c r="F31" s="685">
        <v>10</v>
      </c>
      <c r="G31" s="685">
        <v>50</v>
      </c>
      <c r="H31" s="681">
        <v>50.990195135927848</v>
      </c>
      <c r="I31" s="682">
        <v>0</v>
      </c>
    </row>
    <row r="32" spans="1:9">
      <c r="A32" s="684" t="s">
        <v>796</v>
      </c>
      <c r="B32" s="677" t="s">
        <v>797</v>
      </c>
      <c r="C32" s="678" t="s">
        <v>294</v>
      </c>
      <c r="D32" s="679">
        <v>6.7690650524273392</v>
      </c>
      <c r="E32" s="679">
        <v>0</v>
      </c>
      <c r="F32" s="685">
        <v>10</v>
      </c>
      <c r="G32" s="685">
        <v>50</v>
      </c>
      <c r="H32" s="681">
        <v>50.990195135927848</v>
      </c>
      <c r="I32" s="682">
        <v>0</v>
      </c>
    </row>
    <row r="33" spans="1:9">
      <c r="A33" s="224" t="s">
        <v>400</v>
      </c>
      <c r="B33" s="227" t="s">
        <v>118</v>
      </c>
      <c r="C33" s="671" t="s">
        <v>294</v>
      </c>
      <c r="D33" s="228">
        <v>0.15048</v>
      </c>
      <c r="E33" s="228">
        <v>3.571626916</v>
      </c>
      <c r="F33" s="675">
        <v>5</v>
      </c>
      <c r="G33" s="675">
        <v>100</v>
      </c>
      <c r="H33" s="674">
        <v>100.12492197250393</v>
      </c>
      <c r="I33" s="282">
        <v>3.7879120137620332E-3</v>
      </c>
    </row>
    <row r="34" spans="1:9">
      <c r="A34" s="225"/>
      <c r="B34" s="226"/>
      <c r="C34" s="686" t="s">
        <v>392</v>
      </c>
      <c r="D34" s="687">
        <v>80783.896530765531</v>
      </c>
      <c r="E34" s="687">
        <v>94407.912586182036</v>
      </c>
      <c r="F34" s="688"/>
      <c r="G34" s="688"/>
      <c r="H34" s="689"/>
      <c r="I34" s="690">
        <v>3.8902547551082072</v>
      </c>
    </row>
    <row r="35" spans="1:9">
      <c r="C35" s="671"/>
      <c r="D35" s="691"/>
      <c r="E35" s="691"/>
      <c r="I35" s="227"/>
    </row>
    <row r="36" spans="1:9">
      <c r="A36" s="224" t="s">
        <v>17</v>
      </c>
      <c r="B36" s="227" t="s">
        <v>1475</v>
      </c>
      <c r="C36" s="671" t="s">
        <v>398</v>
      </c>
      <c r="D36" s="692">
        <v>105.62295501959088</v>
      </c>
      <c r="E36" s="692">
        <v>98.717385955430686</v>
      </c>
      <c r="F36" s="693">
        <v>5</v>
      </c>
      <c r="G36" s="693">
        <v>100</v>
      </c>
      <c r="H36" s="674">
        <v>100.12492197250393</v>
      </c>
      <c r="I36" s="282">
        <v>1.106110479849163</v>
      </c>
    </row>
    <row r="37" spans="1:9">
      <c r="A37" s="224" t="s">
        <v>517</v>
      </c>
      <c r="B37" s="227" t="s">
        <v>19</v>
      </c>
      <c r="C37" s="671" t="s">
        <v>398</v>
      </c>
      <c r="D37" s="692">
        <v>89.955051014554826</v>
      </c>
      <c r="E37" s="692">
        <v>86.237673479999998</v>
      </c>
      <c r="F37" s="693">
        <v>4</v>
      </c>
      <c r="G37" s="693">
        <v>40</v>
      </c>
      <c r="H37" s="674">
        <v>40.19950248448356</v>
      </c>
      <c r="I37" s="282">
        <v>0.38795413000986329</v>
      </c>
    </row>
    <row r="38" spans="1:9">
      <c r="A38" s="224" t="s">
        <v>517</v>
      </c>
      <c r="B38" s="227" t="s">
        <v>20</v>
      </c>
      <c r="C38" s="671" t="s">
        <v>398</v>
      </c>
      <c r="D38" s="692">
        <v>2.7033043799999996</v>
      </c>
      <c r="E38" s="692">
        <v>3.7367171100000003</v>
      </c>
      <c r="F38" s="693">
        <v>5</v>
      </c>
      <c r="G38" s="693">
        <v>100</v>
      </c>
      <c r="H38" s="674">
        <v>100.12492197250393</v>
      </c>
      <c r="I38" s="282">
        <v>4.1869240312631062E-2</v>
      </c>
    </row>
    <row r="39" spans="1:9">
      <c r="A39" s="224" t="s">
        <v>517</v>
      </c>
      <c r="B39" s="227" t="s">
        <v>21</v>
      </c>
      <c r="C39" s="671" t="s">
        <v>398</v>
      </c>
      <c r="D39" s="692">
        <v>0.25976779474873379</v>
      </c>
      <c r="E39" s="692">
        <v>0.45655114909896816</v>
      </c>
      <c r="F39" s="693">
        <v>5</v>
      </c>
      <c r="G39" s="693">
        <v>100</v>
      </c>
      <c r="H39" s="674">
        <v>100.12492197250393</v>
      </c>
      <c r="I39" s="282">
        <v>5.115573165942057E-3</v>
      </c>
    </row>
    <row r="40" spans="1:9">
      <c r="A40" s="224" t="s">
        <v>517</v>
      </c>
      <c r="B40" s="227" t="s">
        <v>781</v>
      </c>
      <c r="C40" s="671" t="s">
        <v>398</v>
      </c>
      <c r="D40" s="692">
        <v>2.3814000000000002</v>
      </c>
      <c r="E40" s="692">
        <v>0.75610500000000003</v>
      </c>
      <c r="F40" s="693">
        <v>5</v>
      </c>
      <c r="G40" s="693">
        <v>100</v>
      </c>
      <c r="H40" s="674">
        <v>100.12492197250393</v>
      </c>
      <c r="I40" s="282">
        <v>8.4720199615490599E-3</v>
      </c>
    </row>
    <row r="41" spans="1:9">
      <c r="A41" s="224" t="s">
        <v>517</v>
      </c>
      <c r="B41" s="227" t="s">
        <v>117</v>
      </c>
      <c r="C41" s="671" t="s">
        <v>398</v>
      </c>
      <c r="D41" s="692">
        <v>0</v>
      </c>
      <c r="E41" s="692">
        <v>4.8157199999999999E-3</v>
      </c>
      <c r="F41" s="693">
        <v>5</v>
      </c>
      <c r="G41" s="693">
        <v>100</v>
      </c>
      <c r="H41" s="674">
        <v>100.12492197250393</v>
      </c>
      <c r="I41" s="282">
        <v>5.3959272811621441E-5</v>
      </c>
    </row>
    <row r="42" spans="1:9">
      <c r="A42" s="224" t="s">
        <v>295</v>
      </c>
      <c r="B42" s="227" t="s">
        <v>23</v>
      </c>
      <c r="C42" s="671" t="s">
        <v>398</v>
      </c>
      <c r="D42" s="692">
        <v>91.588009312799997</v>
      </c>
      <c r="E42" s="692">
        <v>187.2574120495799</v>
      </c>
      <c r="F42" s="693">
        <v>5</v>
      </c>
      <c r="G42" s="693">
        <v>300</v>
      </c>
      <c r="H42" s="674">
        <v>300.04166377354994</v>
      </c>
      <c r="I42" s="282">
        <v>6.2875760611003333</v>
      </c>
    </row>
    <row r="43" spans="1:9">
      <c r="A43" s="224" t="s">
        <v>295</v>
      </c>
      <c r="B43" s="227" t="s">
        <v>476</v>
      </c>
      <c r="C43" s="671" t="s">
        <v>398</v>
      </c>
      <c r="D43" s="692">
        <v>1095.2650799999999</v>
      </c>
      <c r="E43" s="692">
        <v>1192.8546000000001</v>
      </c>
      <c r="F43" s="693">
        <v>2</v>
      </c>
      <c r="G43" s="693">
        <v>300</v>
      </c>
      <c r="H43" s="674">
        <v>300.00666659259423</v>
      </c>
      <c r="I43" s="282">
        <v>40.048023296318441</v>
      </c>
    </row>
    <row r="44" spans="1:9">
      <c r="A44" s="224" t="s">
        <v>352</v>
      </c>
      <c r="B44" s="227" t="s">
        <v>786</v>
      </c>
      <c r="C44" s="671" t="s">
        <v>398</v>
      </c>
      <c r="D44" s="692">
        <v>0.51598260000000007</v>
      </c>
      <c r="E44" s="692">
        <v>0</v>
      </c>
      <c r="F44" s="693">
        <v>5</v>
      </c>
      <c r="G44" s="693">
        <v>5</v>
      </c>
      <c r="H44" s="674">
        <v>7.0710678118654755</v>
      </c>
      <c r="I44" s="282">
        <v>0</v>
      </c>
    </row>
    <row r="45" spans="1:9">
      <c r="A45" s="224" t="s">
        <v>299</v>
      </c>
      <c r="B45" s="227" t="s">
        <v>22</v>
      </c>
      <c r="C45" s="671" t="s">
        <v>398</v>
      </c>
      <c r="D45" s="692">
        <v>0.20981121</v>
      </c>
      <c r="E45" s="692">
        <v>0.38241000000000003</v>
      </c>
      <c r="F45" s="693">
        <v>5</v>
      </c>
      <c r="G45" s="693">
        <v>4</v>
      </c>
      <c r="H45" s="674">
        <v>6.4031242374328485</v>
      </c>
      <c r="I45" s="282">
        <v>2.7402099478648375E-4</v>
      </c>
    </row>
    <row r="46" spans="1:9">
      <c r="A46" s="224" t="s">
        <v>114</v>
      </c>
      <c r="B46" s="694" t="s">
        <v>142</v>
      </c>
      <c r="C46" s="671" t="s">
        <v>398</v>
      </c>
      <c r="D46" s="692">
        <v>3246.280503981217</v>
      </c>
      <c r="E46" s="692">
        <v>3223.8412806924207</v>
      </c>
      <c r="F46" s="693">
        <v>5</v>
      </c>
      <c r="G46" s="693">
        <v>30</v>
      </c>
      <c r="H46" s="674">
        <v>30.413812651491099</v>
      </c>
      <c r="I46" s="282">
        <v>10.9725403898459</v>
      </c>
    </row>
    <row r="47" spans="1:9">
      <c r="A47" s="224" t="s">
        <v>115</v>
      </c>
      <c r="B47" s="695" t="s">
        <v>144</v>
      </c>
      <c r="C47" s="671" t="s">
        <v>398</v>
      </c>
      <c r="D47" s="692">
        <v>337.46118587215642</v>
      </c>
      <c r="E47" s="692">
        <v>314.55346003529831</v>
      </c>
      <c r="F47" s="693">
        <v>5</v>
      </c>
      <c r="G47" s="693">
        <v>50</v>
      </c>
      <c r="H47" s="674">
        <v>50.24937810560445</v>
      </c>
      <c r="I47" s="282">
        <v>1.7688370552732942</v>
      </c>
    </row>
    <row r="48" spans="1:9">
      <c r="A48" s="224" t="s">
        <v>450</v>
      </c>
      <c r="B48" s="227" t="s">
        <v>24</v>
      </c>
      <c r="C48" s="671" t="s">
        <v>398</v>
      </c>
      <c r="D48" s="692">
        <v>69.097139999999996</v>
      </c>
      <c r="E48" s="692">
        <v>117.6</v>
      </c>
      <c r="F48" s="693">
        <v>2</v>
      </c>
      <c r="G48" s="693">
        <v>40</v>
      </c>
      <c r="H48" s="674">
        <v>40.049968789001575</v>
      </c>
      <c r="I48" s="282">
        <v>0.5270747038986221</v>
      </c>
    </row>
    <row r="49" spans="1:9">
      <c r="A49" s="224" t="s">
        <v>116</v>
      </c>
      <c r="B49" s="695" t="s">
        <v>25</v>
      </c>
      <c r="C49" s="671" t="s">
        <v>398</v>
      </c>
      <c r="D49" s="692">
        <v>27.056897163097201</v>
      </c>
      <c r="E49" s="692">
        <v>30.469201314087865</v>
      </c>
      <c r="F49" s="693">
        <v>20</v>
      </c>
      <c r="G49" s="693">
        <v>20</v>
      </c>
      <c r="H49" s="674">
        <v>28.284271247461902</v>
      </c>
      <c r="I49" s="282">
        <v>9.6442560797131829E-2</v>
      </c>
    </row>
    <row r="50" spans="1:9">
      <c r="A50" s="696" t="s">
        <v>386</v>
      </c>
      <c r="B50" s="696" t="s">
        <v>387</v>
      </c>
      <c r="C50" s="697" t="s">
        <v>398</v>
      </c>
      <c r="D50" s="692">
        <v>10.927385250598572</v>
      </c>
      <c r="E50" s="692">
        <v>9.8489518324040137</v>
      </c>
      <c r="F50" s="693">
        <v>11.278297743897349</v>
      </c>
      <c r="G50" s="696">
        <v>70</v>
      </c>
      <c r="H50" s="693">
        <v>70.902750299265534</v>
      </c>
      <c r="I50" s="698">
        <v>7.8147621593841837E-2</v>
      </c>
    </row>
    <row r="51" spans="1:9">
      <c r="A51" s="696" t="s">
        <v>393</v>
      </c>
      <c r="B51" s="696" t="s">
        <v>394</v>
      </c>
      <c r="C51" s="697" t="s">
        <v>398</v>
      </c>
      <c r="D51" s="692">
        <v>14.033158943999998</v>
      </c>
      <c r="E51" s="692">
        <v>12.698859931016258</v>
      </c>
      <c r="F51" s="693">
        <v>10</v>
      </c>
      <c r="G51" s="696">
        <v>70</v>
      </c>
      <c r="H51" s="693">
        <v>70.710678118654755</v>
      </c>
      <c r="I51" s="698">
        <v>0.10048758403006076</v>
      </c>
    </row>
    <row r="52" spans="1:9">
      <c r="A52" s="224" t="s">
        <v>409</v>
      </c>
      <c r="B52" s="227" t="s">
        <v>1459</v>
      </c>
      <c r="C52" s="671" t="s">
        <v>398</v>
      </c>
      <c r="D52" s="692">
        <v>58.366909740541161</v>
      </c>
      <c r="E52" s="692">
        <v>927.66598566015455</v>
      </c>
      <c r="F52" s="693">
        <v>20</v>
      </c>
      <c r="G52" s="693">
        <v>40</v>
      </c>
      <c r="H52" s="674">
        <v>44.721359549995796</v>
      </c>
      <c r="I52" s="282">
        <v>4.6426858766108055</v>
      </c>
    </row>
    <row r="53" spans="1:9">
      <c r="A53" s="224" t="s">
        <v>410</v>
      </c>
      <c r="B53" s="227" t="s">
        <v>1460</v>
      </c>
      <c r="C53" s="671" t="s">
        <v>398</v>
      </c>
      <c r="D53" s="692">
        <v>1787.0301574133252</v>
      </c>
      <c r="E53" s="692">
        <v>1504.9701612427089</v>
      </c>
      <c r="F53" s="693">
        <v>20</v>
      </c>
      <c r="G53" s="693">
        <v>72</v>
      </c>
      <c r="H53" s="674">
        <v>74.726166769077622</v>
      </c>
      <c r="I53" s="282">
        <v>12.585291058764996</v>
      </c>
    </row>
    <row r="54" spans="1:9">
      <c r="A54" s="224" t="s">
        <v>230</v>
      </c>
      <c r="B54" s="227" t="s">
        <v>1130</v>
      </c>
      <c r="C54" s="671" t="s">
        <v>398</v>
      </c>
      <c r="D54" s="692">
        <v>1.340880861355862</v>
      </c>
      <c r="E54" s="692">
        <v>34.371330445879771</v>
      </c>
      <c r="F54" s="693">
        <v>20</v>
      </c>
      <c r="G54" s="693">
        <v>40</v>
      </c>
      <c r="H54" s="674">
        <v>44.721359549995796</v>
      </c>
      <c r="I54" s="282">
        <v>0.17201804624522316</v>
      </c>
    </row>
    <row r="55" spans="1:9">
      <c r="A55" s="224" t="s">
        <v>230</v>
      </c>
      <c r="B55" s="227" t="s">
        <v>1131</v>
      </c>
      <c r="C55" s="671" t="s">
        <v>398</v>
      </c>
      <c r="D55" s="692">
        <v>38.146963720826143</v>
      </c>
      <c r="E55" s="692">
        <v>31.648875702265709</v>
      </c>
      <c r="F55" s="693">
        <v>20</v>
      </c>
      <c r="G55" s="693">
        <v>72</v>
      </c>
      <c r="H55" s="674">
        <v>74.726166769077622</v>
      </c>
      <c r="I55" s="282">
        <v>0.26466326220500613</v>
      </c>
    </row>
    <row r="56" spans="1:9">
      <c r="A56" s="224" t="s">
        <v>230</v>
      </c>
      <c r="B56" s="227" t="s">
        <v>787</v>
      </c>
      <c r="C56" s="671" t="s">
        <v>398</v>
      </c>
      <c r="D56" s="692">
        <v>12.971095146501787</v>
      </c>
      <c r="E56" s="692">
        <v>260.30606027480042</v>
      </c>
      <c r="F56" s="693">
        <v>20</v>
      </c>
      <c r="G56" s="693">
        <v>40</v>
      </c>
      <c r="H56" s="674">
        <v>44.721359549995796</v>
      </c>
      <c r="I56" s="282">
        <v>1.3027525944847476</v>
      </c>
    </row>
    <row r="57" spans="1:9">
      <c r="A57" s="224" t="s">
        <v>404</v>
      </c>
      <c r="B57" s="695" t="s">
        <v>314</v>
      </c>
      <c r="C57" s="671" t="s">
        <v>398</v>
      </c>
      <c r="D57" s="692">
        <v>2835.353271659555</v>
      </c>
      <c r="E57" s="692">
        <v>897.49682583836795</v>
      </c>
      <c r="F57" s="693">
        <v>30</v>
      </c>
      <c r="G57" s="693">
        <v>100</v>
      </c>
      <c r="H57" s="674">
        <v>104.4030650891055</v>
      </c>
      <c r="I57" s="282">
        <v>10.485975532078703</v>
      </c>
    </row>
    <row r="58" spans="1:9">
      <c r="A58" s="224" t="s">
        <v>400</v>
      </c>
      <c r="B58" s="695" t="s">
        <v>118</v>
      </c>
      <c r="C58" s="671" t="s">
        <v>398</v>
      </c>
      <c r="D58" s="692">
        <v>2.2679999999999996E-4</v>
      </c>
      <c r="E58" s="692">
        <v>5.3830740599999996E-3</v>
      </c>
      <c r="F58" s="693">
        <v>5</v>
      </c>
      <c r="G58" s="693">
        <v>100</v>
      </c>
      <c r="H58" s="674">
        <v>100.12492197250393</v>
      </c>
      <c r="I58" s="282">
        <v>6.0316372581608276E-5</v>
      </c>
    </row>
    <row r="59" spans="1:9">
      <c r="A59" s="225"/>
      <c r="B59" s="226"/>
      <c r="C59" s="686" t="s">
        <v>263</v>
      </c>
      <c r="D59" s="687">
        <v>9826.5671378848692</v>
      </c>
      <c r="E59" s="687">
        <v>8935.8800465075728</v>
      </c>
      <c r="F59" s="688"/>
      <c r="G59" s="688"/>
      <c r="H59" s="688"/>
      <c r="I59" s="690">
        <v>45.390295555246986</v>
      </c>
    </row>
    <row r="60" spans="1:9">
      <c r="C60" s="671"/>
      <c r="D60" s="691"/>
      <c r="E60" s="691"/>
      <c r="I60" s="227"/>
    </row>
    <row r="61" spans="1:9">
      <c r="A61" s="224" t="s">
        <v>17</v>
      </c>
      <c r="B61" s="227" t="s">
        <v>1475</v>
      </c>
      <c r="C61" s="671" t="s">
        <v>399</v>
      </c>
      <c r="D61" s="691">
        <v>579.58019656688805</v>
      </c>
      <c r="E61" s="691">
        <v>426.7747240992378</v>
      </c>
      <c r="F61" s="674">
        <v>5</v>
      </c>
      <c r="G61" s="674">
        <v>300</v>
      </c>
      <c r="H61" s="674">
        <v>300.04166377354994</v>
      </c>
      <c r="I61" s="282">
        <v>17.476490141586599</v>
      </c>
    </row>
    <row r="62" spans="1:9">
      <c r="A62" s="224" t="s">
        <v>517</v>
      </c>
      <c r="B62" s="227" t="s">
        <v>19</v>
      </c>
      <c r="C62" s="671" t="s">
        <v>399</v>
      </c>
      <c r="D62" s="691">
        <v>122.44781261928611</v>
      </c>
      <c r="E62" s="691">
        <v>187.20825600000003</v>
      </c>
      <c r="F62" s="674">
        <v>5</v>
      </c>
      <c r="G62" s="674">
        <v>50</v>
      </c>
      <c r="H62" s="674">
        <v>50.24937810560445</v>
      </c>
      <c r="I62" s="282">
        <v>1.2838954204375974</v>
      </c>
    </row>
    <row r="63" spans="1:9">
      <c r="A63" s="696" t="s">
        <v>517</v>
      </c>
      <c r="B63" s="699" t="s">
        <v>20</v>
      </c>
      <c r="C63" s="697" t="s">
        <v>399</v>
      </c>
      <c r="D63" s="691">
        <v>141.44513405999999</v>
      </c>
      <c r="E63" s="691">
        <v>119.81123598000001</v>
      </c>
      <c r="F63" s="674">
        <v>5</v>
      </c>
      <c r="G63" s="674">
        <v>300</v>
      </c>
      <c r="H63" s="674">
        <v>300.04166377354994</v>
      </c>
      <c r="I63" s="282">
        <v>4.9062884145146475</v>
      </c>
    </row>
    <row r="64" spans="1:9">
      <c r="A64" s="696" t="s">
        <v>517</v>
      </c>
      <c r="B64" s="227" t="s">
        <v>21</v>
      </c>
      <c r="C64" s="671" t="s">
        <v>399</v>
      </c>
      <c r="D64" s="691">
        <v>7.7096160905994262</v>
      </c>
      <c r="E64" s="691">
        <v>13.980300905052855</v>
      </c>
      <c r="F64" s="674">
        <v>5</v>
      </c>
      <c r="G64" s="674">
        <v>300</v>
      </c>
      <c r="H64" s="674">
        <v>300.04166377354994</v>
      </c>
      <c r="I64" s="282">
        <v>0.57249545754906805</v>
      </c>
    </row>
    <row r="65" spans="1:9">
      <c r="A65" s="696" t="s">
        <v>517</v>
      </c>
      <c r="B65" s="227" t="s">
        <v>781</v>
      </c>
      <c r="C65" s="671" t="s">
        <v>399</v>
      </c>
      <c r="D65" s="691">
        <v>24.217199999999998</v>
      </c>
      <c r="E65" s="691">
        <v>7.688186</v>
      </c>
      <c r="F65" s="674">
        <v>5</v>
      </c>
      <c r="G65" s="674">
        <v>300</v>
      </c>
      <c r="H65" s="674">
        <v>300.04166377354994</v>
      </c>
      <c r="I65" s="282">
        <v>0.31483239106831651</v>
      </c>
    </row>
    <row r="66" spans="1:9">
      <c r="A66" s="224" t="s">
        <v>517</v>
      </c>
      <c r="B66" s="227" t="s">
        <v>117</v>
      </c>
      <c r="C66" s="697" t="s">
        <v>399</v>
      </c>
      <c r="D66" s="691">
        <v>0</v>
      </c>
      <c r="E66" s="691">
        <v>7.6166999999999999E-2</v>
      </c>
      <c r="F66" s="674">
        <v>5</v>
      </c>
      <c r="G66" s="674">
        <v>300</v>
      </c>
      <c r="H66" s="674">
        <v>300.04166377354994</v>
      </c>
      <c r="I66" s="282">
        <v>3.1190502844884943E-3</v>
      </c>
    </row>
    <row r="67" spans="1:9">
      <c r="A67" s="224" t="s">
        <v>295</v>
      </c>
      <c r="B67" s="227" t="s">
        <v>23</v>
      </c>
      <c r="C67" s="697" t="s">
        <v>399</v>
      </c>
      <c r="D67" s="691">
        <v>0.19884626633843663</v>
      </c>
      <c r="E67" s="691">
        <v>2.6937043280000007E-2</v>
      </c>
      <c r="F67" s="674">
        <v>5</v>
      </c>
      <c r="G67" s="674">
        <v>300</v>
      </c>
      <c r="H67" s="674">
        <v>300.04166377354994</v>
      </c>
      <c r="I67" s="282">
        <v>1.103076036942021E-3</v>
      </c>
    </row>
    <row r="68" spans="1:9">
      <c r="A68" s="224" t="s">
        <v>471</v>
      </c>
      <c r="B68" s="695" t="s">
        <v>26</v>
      </c>
      <c r="C68" s="671" t="s">
        <v>399</v>
      </c>
      <c r="D68" s="691">
        <v>1109.04143</v>
      </c>
      <c r="E68" s="691">
        <v>428.39272</v>
      </c>
      <c r="F68" s="674">
        <v>2</v>
      </c>
      <c r="G68" s="674">
        <v>20</v>
      </c>
      <c r="H68" s="674">
        <v>20.09975124224178</v>
      </c>
      <c r="I68" s="282">
        <v>1.1751863151950006</v>
      </c>
    </row>
    <row r="69" spans="1:9">
      <c r="A69" s="530">
        <v>3</v>
      </c>
      <c r="B69" s="695" t="s">
        <v>1441</v>
      </c>
      <c r="C69" s="671" t="s">
        <v>399</v>
      </c>
      <c r="D69" s="691">
        <v>138.62607752599652</v>
      </c>
      <c r="E69" s="691">
        <v>154.52982243729167</v>
      </c>
      <c r="F69" s="674">
        <v>5</v>
      </c>
      <c r="G69" s="674">
        <v>300</v>
      </c>
      <c r="H69" s="674">
        <v>300.04166377354994</v>
      </c>
      <c r="I69" s="282">
        <v>6.3280198331953619</v>
      </c>
    </row>
    <row r="70" spans="1:9">
      <c r="A70" s="224" t="s">
        <v>115</v>
      </c>
      <c r="B70" s="694" t="s">
        <v>144</v>
      </c>
      <c r="C70" s="697" t="s">
        <v>399</v>
      </c>
      <c r="D70" s="691">
        <v>341.76756649509082</v>
      </c>
      <c r="E70" s="691">
        <v>295.83721610768771</v>
      </c>
      <c r="F70" s="674">
        <v>50</v>
      </c>
      <c r="G70" s="674">
        <v>100</v>
      </c>
      <c r="H70" s="674">
        <v>111.80339887498948</v>
      </c>
      <c r="I70" s="282">
        <v>4.5142101673422461</v>
      </c>
    </row>
    <row r="71" spans="1:9">
      <c r="A71" s="224" t="s">
        <v>491</v>
      </c>
      <c r="B71" s="227" t="s">
        <v>27</v>
      </c>
      <c r="C71" s="671" t="s">
        <v>399</v>
      </c>
      <c r="D71" s="691">
        <v>2761.3624863335608</v>
      </c>
      <c r="E71" s="691">
        <v>1591.3210795663158</v>
      </c>
      <c r="F71" s="674">
        <v>20</v>
      </c>
      <c r="G71" s="674">
        <v>400</v>
      </c>
      <c r="H71" s="674">
        <v>400.49968789001571</v>
      </c>
      <c r="I71" s="282">
        <v>86.982915194676124</v>
      </c>
    </row>
    <row r="72" spans="1:9">
      <c r="A72" s="224" t="s">
        <v>491</v>
      </c>
      <c r="B72" s="227" t="s">
        <v>28</v>
      </c>
      <c r="C72" s="697" t="s">
        <v>399</v>
      </c>
      <c r="D72" s="691">
        <v>2868.9220165609668</v>
      </c>
      <c r="E72" s="691">
        <v>1937.0337541588647</v>
      </c>
      <c r="F72" s="674">
        <v>20</v>
      </c>
      <c r="G72" s="674">
        <v>50</v>
      </c>
      <c r="H72" s="674">
        <v>53.851648071345039</v>
      </c>
      <c r="I72" s="282">
        <v>14.236726720741844</v>
      </c>
    </row>
    <row r="73" spans="1:9">
      <c r="A73" s="224" t="s">
        <v>491</v>
      </c>
      <c r="B73" s="227" t="s">
        <v>315</v>
      </c>
      <c r="C73" s="671" t="s">
        <v>399</v>
      </c>
      <c r="D73" s="691">
        <v>1821.2447027161625</v>
      </c>
      <c r="E73" s="691">
        <v>1759.8963946492952</v>
      </c>
      <c r="F73" s="674">
        <v>50</v>
      </c>
      <c r="G73" s="674">
        <v>100</v>
      </c>
      <c r="H73" s="674">
        <v>111.80339887498948</v>
      </c>
      <c r="I73" s="282">
        <v>26.854438068072266</v>
      </c>
    </row>
    <row r="74" spans="1:9">
      <c r="A74" s="696" t="s">
        <v>116</v>
      </c>
      <c r="B74" s="695" t="s">
        <v>25</v>
      </c>
      <c r="C74" s="671" t="s">
        <v>399</v>
      </c>
      <c r="D74" s="691">
        <v>10.048329872201441</v>
      </c>
      <c r="E74" s="691">
        <v>11.669905592119328</v>
      </c>
      <c r="F74" s="674">
        <v>20</v>
      </c>
      <c r="G74" s="674">
        <v>20</v>
      </c>
      <c r="H74" s="674">
        <v>28.284271247461902</v>
      </c>
      <c r="I74" s="282">
        <v>4.5049118489971285E-2</v>
      </c>
    </row>
    <row r="75" spans="1:9">
      <c r="A75" s="696" t="s">
        <v>386</v>
      </c>
      <c r="B75" s="696" t="s">
        <v>231</v>
      </c>
      <c r="C75" s="697" t="s">
        <v>399</v>
      </c>
      <c r="D75" s="692">
        <v>1.1089995150161043</v>
      </c>
      <c r="E75" s="692">
        <v>0.99955136156243052</v>
      </c>
      <c r="F75" s="693">
        <v>11.278297743897349</v>
      </c>
      <c r="G75" s="696">
        <v>70</v>
      </c>
      <c r="H75" s="693">
        <v>70.902750299265534</v>
      </c>
      <c r="I75" s="698">
        <v>9.6725761569014627E-3</v>
      </c>
    </row>
    <row r="76" spans="1:9">
      <c r="A76" s="696" t="s">
        <v>393</v>
      </c>
      <c r="B76" s="696" t="s">
        <v>394</v>
      </c>
      <c r="C76" s="697" t="s">
        <v>399</v>
      </c>
      <c r="D76" s="692">
        <v>1.4241985713999998</v>
      </c>
      <c r="E76" s="692">
        <v>1.2887831060942101</v>
      </c>
      <c r="F76" s="693">
        <v>10</v>
      </c>
      <c r="G76" s="696">
        <v>70</v>
      </c>
      <c r="H76" s="693">
        <v>70.710678118654755</v>
      </c>
      <c r="I76" s="698">
        <v>1.2437663354688612E-2</v>
      </c>
    </row>
    <row r="77" spans="1:9">
      <c r="A77" s="696" t="s">
        <v>404</v>
      </c>
      <c r="B77" s="695" t="s">
        <v>314</v>
      </c>
      <c r="C77" s="671" t="s">
        <v>399</v>
      </c>
      <c r="D77" s="691">
        <v>328.77300329644731</v>
      </c>
      <c r="E77" s="691">
        <v>390.32995084238854</v>
      </c>
      <c r="F77" s="674">
        <v>5</v>
      </c>
      <c r="G77" s="674">
        <v>10</v>
      </c>
      <c r="H77" s="674">
        <v>11.180339887498949</v>
      </c>
      <c r="I77" s="282">
        <v>0.59560844166053561</v>
      </c>
    </row>
    <row r="78" spans="1:9">
      <c r="A78" s="696" t="s">
        <v>400</v>
      </c>
      <c r="B78" s="695" t="s">
        <v>118</v>
      </c>
      <c r="C78" s="671" t="s">
        <v>399</v>
      </c>
      <c r="D78" s="691">
        <v>5.579999999999999E-3</v>
      </c>
      <c r="E78" s="691">
        <v>0.13244071100000002</v>
      </c>
      <c r="F78" s="674">
        <v>5</v>
      </c>
      <c r="G78" s="674">
        <v>100</v>
      </c>
      <c r="H78" s="674">
        <v>100.12492197250393</v>
      </c>
      <c r="I78" s="282">
        <v>1.809829468289201E-3</v>
      </c>
    </row>
    <row r="79" spans="1:9">
      <c r="A79" s="225"/>
      <c r="B79" s="700"/>
      <c r="C79" s="686" t="s">
        <v>395</v>
      </c>
      <c r="D79" s="701">
        <v>10257.923196489954</v>
      </c>
      <c r="E79" s="701">
        <v>7326.9974255601901</v>
      </c>
      <c r="F79" s="688"/>
      <c r="G79" s="688"/>
      <c r="H79" s="688"/>
      <c r="I79" s="690">
        <v>94.252890839910407</v>
      </c>
    </row>
    <row r="80" spans="1:9">
      <c r="B80" s="695"/>
      <c r="C80" s="671"/>
      <c r="D80" s="702"/>
      <c r="E80" s="702"/>
      <c r="I80" s="227"/>
    </row>
    <row r="81" spans="1:9">
      <c r="A81" s="224" t="s">
        <v>29</v>
      </c>
      <c r="B81" s="694" t="s">
        <v>30</v>
      </c>
      <c r="C81" s="697" t="s">
        <v>113</v>
      </c>
      <c r="D81" s="228">
        <v>935.06400000000008</v>
      </c>
      <c r="E81" s="228">
        <v>0</v>
      </c>
      <c r="F81" s="675">
        <v>50</v>
      </c>
      <c r="G81" s="675">
        <v>50</v>
      </c>
      <c r="H81" s="674">
        <v>70.710678118654755</v>
      </c>
      <c r="I81" s="282">
        <v>0</v>
      </c>
    </row>
    <row r="82" spans="1:9">
      <c r="A82" s="224" t="s">
        <v>145</v>
      </c>
      <c r="B82" s="694" t="s">
        <v>31</v>
      </c>
      <c r="C82" s="697" t="s">
        <v>113</v>
      </c>
      <c r="D82" s="228">
        <v>0</v>
      </c>
      <c r="E82" s="228">
        <v>2359.5020010787362</v>
      </c>
      <c r="F82" s="675">
        <v>150</v>
      </c>
      <c r="G82" s="675">
        <v>200</v>
      </c>
      <c r="H82" s="674">
        <v>250</v>
      </c>
      <c r="I82" s="282">
        <v>245.83811295752562</v>
      </c>
    </row>
    <row r="83" spans="1:9">
      <c r="A83" s="225" t="s">
        <v>481</v>
      </c>
      <c r="B83" s="700" t="s">
        <v>32</v>
      </c>
      <c r="C83" s="686" t="s">
        <v>302</v>
      </c>
      <c r="D83" s="703">
        <v>163.37165880000001</v>
      </c>
      <c r="E83" s="703">
        <v>33.802608000000006</v>
      </c>
      <c r="F83" s="688">
        <v>3</v>
      </c>
      <c r="G83" s="688">
        <v>6</v>
      </c>
      <c r="H83" s="688">
        <v>6.7082039324993694</v>
      </c>
      <c r="I83" s="704">
        <v>9.4502940263594681E-2</v>
      </c>
    </row>
    <row r="84" spans="1:9">
      <c r="A84" s="225" t="s">
        <v>145</v>
      </c>
      <c r="B84" s="700" t="s">
        <v>788</v>
      </c>
      <c r="C84" s="686" t="s">
        <v>303</v>
      </c>
      <c r="D84" s="703">
        <v>3.0702084848699465</v>
      </c>
      <c r="E84" s="703">
        <v>6.1423000000000005</v>
      </c>
      <c r="F84" s="705">
        <v>100</v>
      </c>
      <c r="G84" s="705">
        <v>50</v>
      </c>
      <c r="H84" s="688">
        <v>111.80339887498948</v>
      </c>
      <c r="I84" s="704">
        <v>0.28620346393641066</v>
      </c>
    </row>
    <row r="85" spans="1:9">
      <c r="A85" s="225"/>
      <c r="B85" s="706"/>
      <c r="C85" s="707" t="s">
        <v>591</v>
      </c>
      <c r="D85" s="687">
        <v>1101.50586728487</v>
      </c>
      <c r="E85" s="687">
        <v>2399.4469090787361</v>
      </c>
      <c r="F85" s="688"/>
      <c r="G85" s="688"/>
      <c r="H85" s="688"/>
      <c r="I85" s="690">
        <v>245.8382977197524</v>
      </c>
    </row>
    <row r="86" spans="1:9" ht="13.5" thickBot="1">
      <c r="A86" s="708"/>
      <c r="B86" s="709"/>
      <c r="C86" s="708"/>
      <c r="D86" s="708"/>
      <c r="E86" s="708"/>
      <c r="F86" s="710"/>
      <c r="G86" s="710"/>
      <c r="H86" s="710"/>
      <c r="I86" s="711"/>
    </row>
    <row r="87" spans="1:9">
      <c r="D87" s="691"/>
      <c r="E87" s="691"/>
    </row>
    <row r="88" spans="1:9">
      <c r="E88" s="691"/>
    </row>
    <row r="90" spans="1:9">
      <c r="D90" s="712"/>
      <c r="E90" s="712"/>
    </row>
    <row r="91" spans="1:9">
      <c r="D91" s="713"/>
      <c r="E91" s="713"/>
    </row>
    <row r="92" spans="1:9">
      <c r="D92" s="713"/>
      <c r="E92" s="713"/>
    </row>
    <row r="94" spans="1:9">
      <c r="E94" s="284"/>
      <c r="F94" s="283"/>
      <c r="G94" s="283"/>
    </row>
    <row r="95" spans="1:9">
      <c r="E95" s="284"/>
      <c r="F95" s="283"/>
      <c r="G95" s="283"/>
    </row>
    <row r="96" spans="1:9">
      <c r="E96" s="284"/>
      <c r="F96" s="283"/>
      <c r="G96" s="283"/>
    </row>
    <row r="97" spans="5:7">
      <c r="E97" s="284"/>
      <c r="F97" s="283"/>
      <c r="G97" s="283"/>
    </row>
    <row r="98" spans="5:7">
      <c r="E98" s="284"/>
      <c r="F98" s="283"/>
      <c r="G98" s="283"/>
    </row>
    <row r="99" spans="5:7">
      <c r="E99" s="284"/>
      <c r="F99" s="283"/>
      <c r="G99" s="283"/>
    </row>
    <row r="100" spans="5:7">
      <c r="E100" s="284"/>
      <c r="F100" s="283"/>
      <c r="G100" s="283"/>
    </row>
    <row r="101" spans="5:7">
      <c r="E101" s="284"/>
      <c r="F101" s="283"/>
      <c r="G101" s="283"/>
    </row>
    <row r="102" spans="5:7">
      <c r="E102" s="284"/>
      <c r="F102" s="283"/>
      <c r="G102" s="283"/>
    </row>
    <row r="103" spans="5:7">
      <c r="E103" s="284"/>
      <c r="F103" s="283"/>
      <c r="G103" s="283"/>
    </row>
    <row r="104" spans="5:7">
      <c r="E104" s="284"/>
      <c r="F104" s="283"/>
      <c r="G104" s="283"/>
    </row>
    <row r="105" spans="5:7">
      <c r="E105" s="284"/>
      <c r="F105" s="283"/>
      <c r="G105" s="283"/>
    </row>
    <row r="106" spans="5:7">
      <c r="E106" s="714"/>
      <c r="F106" s="283"/>
      <c r="G106" s="715"/>
    </row>
    <row r="107" spans="5:7">
      <c r="E107" s="284"/>
      <c r="F107" s="283"/>
      <c r="G107" s="283"/>
    </row>
  </sheetData>
  <phoneticPr fontId="34" type="noConversion"/>
  <pageMargins left="0.78740157499999996" right="0.78740157499999996" top="0.984251969" bottom="0.984251969" header="0.5" footer="0.5"/>
  <pageSetup orientation="portrait" r:id="rId1"/>
  <headerFooter alignWithMargins="0"/>
</worksheet>
</file>

<file path=xl/worksheets/sheet11.xml><?xml version="1.0" encoding="utf-8"?>
<worksheet xmlns="http://schemas.openxmlformats.org/spreadsheetml/2006/main" xmlns:r="http://schemas.openxmlformats.org/officeDocument/2006/relationships">
  <sheetPr codeName="Sheet23" enableFormatConditionsCalculation="0">
    <tabColor rgb="FF92D050"/>
  </sheetPr>
  <dimension ref="A1:Q160"/>
  <sheetViews>
    <sheetView zoomScaleNormal="100" workbookViewId="0">
      <selection activeCell="G1" sqref="A1:G1048576"/>
    </sheetView>
  </sheetViews>
  <sheetFormatPr baseColWidth="10" defaultColWidth="8" defaultRowHeight="12.75"/>
  <cols>
    <col min="1" max="1" width="16.42578125" bestFit="1" customWidth="1"/>
    <col min="2" max="2" width="18.28515625" customWidth="1"/>
    <col min="3" max="3" width="9.42578125" customWidth="1"/>
    <col min="4" max="4" width="9.85546875" customWidth="1"/>
    <col min="5" max="6" width="8.85546875" customWidth="1"/>
    <col min="7" max="7" width="9" customWidth="1"/>
    <col min="8" max="8" width="9.140625" customWidth="1"/>
    <col min="9" max="9" width="8.7109375" customWidth="1"/>
    <col min="12" max="13" width="9" customWidth="1"/>
    <col min="14" max="14" width="8.85546875" customWidth="1"/>
    <col min="15" max="15" width="9" customWidth="1"/>
  </cols>
  <sheetData>
    <row r="1" spans="1:17">
      <c r="A1" s="300"/>
      <c r="B1" s="301"/>
      <c r="C1" s="302"/>
      <c r="D1" s="302"/>
      <c r="E1" s="300"/>
      <c r="F1" s="300"/>
      <c r="G1" s="300"/>
      <c r="H1" s="300"/>
      <c r="I1" s="300"/>
      <c r="J1" s="300"/>
      <c r="K1" s="300"/>
      <c r="L1" s="300"/>
      <c r="M1" s="300"/>
      <c r="N1" s="300"/>
      <c r="O1" s="303"/>
      <c r="P1" s="13"/>
      <c r="Q1" s="13"/>
    </row>
    <row r="2" spans="1:17" ht="15">
      <c r="A2" s="304"/>
      <c r="B2" s="296"/>
      <c r="C2" s="298"/>
      <c r="D2" s="298"/>
      <c r="E2" s="297"/>
      <c r="F2" s="297"/>
      <c r="G2" s="297"/>
      <c r="H2" s="297"/>
      <c r="I2" s="297"/>
      <c r="J2" s="297"/>
      <c r="K2" s="297"/>
      <c r="L2" s="297"/>
      <c r="M2" s="297"/>
      <c r="N2" s="297"/>
      <c r="O2" s="299"/>
      <c r="P2" s="15"/>
      <c r="Q2" s="15"/>
    </row>
    <row r="3" spans="1:17" ht="52.5">
      <c r="A3" s="757" t="s">
        <v>270</v>
      </c>
      <c r="B3" s="758"/>
      <c r="C3" s="385" t="s">
        <v>284</v>
      </c>
      <c r="D3" s="720" t="s">
        <v>1264</v>
      </c>
      <c r="E3" s="720" t="s">
        <v>1168</v>
      </c>
      <c r="F3" s="383" t="s">
        <v>271</v>
      </c>
      <c r="G3" s="386" t="s">
        <v>272</v>
      </c>
      <c r="H3" s="383" t="s">
        <v>273</v>
      </c>
      <c r="I3" s="384" t="s">
        <v>1169</v>
      </c>
      <c r="J3" s="386" t="s">
        <v>274</v>
      </c>
      <c r="K3" s="383" t="s">
        <v>275</v>
      </c>
      <c r="L3" s="386" t="s">
        <v>276</v>
      </c>
      <c r="M3" s="383" t="s">
        <v>277</v>
      </c>
      <c r="N3" s="384" t="s">
        <v>278</v>
      </c>
      <c r="O3" s="384" t="s">
        <v>279</v>
      </c>
      <c r="P3" s="387" t="s">
        <v>327</v>
      </c>
      <c r="Q3" s="15"/>
    </row>
    <row r="4" spans="1:17">
      <c r="A4" s="305"/>
      <c r="B4" s="306"/>
      <c r="C4" s="307"/>
      <c r="D4" s="721" t="s">
        <v>1266</v>
      </c>
      <c r="E4" s="721" t="s">
        <v>1266</v>
      </c>
      <c r="F4" s="305" t="s">
        <v>508</v>
      </c>
      <c r="G4" s="308" t="s">
        <v>508</v>
      </c>
      <c r="H4" s="305" t="s">
        <v>508</v>
      </c>
      <c r="I4" s="306" t="s">
        <v>508</v>
      </c>
      <c r="J4" s="308"/>
      <c r="K4" s="305" t="s">
        <v>508</v>
      </c>
      <c r="L4" s="308" t="s">
        <v>508</v>
      </c>
      <c r="M4" s="305" t="s">
        <v>508</v>
      </c>
      <c r="N4" s="306" t="s">
        <v>508</v>
      </c>
      <c r="O4" s="306" t="s">
        <v>508</v>
      </c>
      <c r="P4" s="309"/>
      <c r="Q4" s="15"/>
    </row>
    <row r="5" spans="1:17">
      <c r="A5" s="722"/>
      <c r="B5" s="388"/>
      <c r="C5" s="389"/>
      <c r="D5" s="723"/>
      <c r="E5" s="723"/>
      <c r="F5" s="390"/>
      <c r="G5" s="391"/>
      <c r="H5" s="390"/>
      <c r="I5" s="388"/>
      <c r="J5" s="391"/>
      <c r="K5" s="390"/>
      <c r="L5" s="391"/>
      <c r="M5" s="390"/>
      <c r="N5" s="388"/>
      <c r="O5" s="388"/>
      <c r="P5" s="392"/>
      <c r="Q5" s="15"/>
    </row>
    <row r="6" spans="1:17">
      <c r="A6" s="724" t="s">
        <v>348</v>
      </c>
      <c r="B6" s="393" t="s">
        <v>328</v>
      </c>
      <c r="C6" s="326" t="s">
        <v>294</v>
      </c>
      <c r="D6" s="725">
        <v>1268.51072169028</v>
      </c>
      <c r="E6" s="725">
        <v>728.63357634514682</v>
      </c>
      <c r="F6" s="394">
        <v>1</v>
      </c>
      <c r="G6" s="395">
        <v>2.5</v>
      </c>
      <c r="H6" s="396">
        <v>2.6925824035672519</v>
      </c>
      <c r="I6" s="396">
        <v>3.2553725572137919E-2</v>
      </c>
      <c r="J6" s="397">
        <v>1.8488463868015276E-3</v>
      </c>
      <c r="K6" s="396">
        <v>-1.1776774653259992E-2</v>
      </c>
      <c r="L6" s="397">
        <v>1.3160457414606332E-2</v>
      </c>
      <c r="M6" s="396">
        <v>1.8611697362769835E-2</v>
      </c>
      <c r="N6" s="396">
        <v>-2.9441936633149979E-2</v>
      </c>
      <c r="O6" s="396">
        <v>3.4831349549418154E-2</v>
      </c>
      <c r="P6" s="397">
        <v>1.2132229114337522E-3</v>
      </c>
      <c r="Q6" s="15"/>
    </row>
    <row r="7" spans="1:17">
      <c r="A7" s="726" t="s">
        <v>348</v>
      </c>
      <c r="B7" s="398" t="s">
        <v>329</v>
      </c>
      <c r="C7" s="326" t="s">
        <v>294</v>
      </c>
      <c r="D7" s="727">
        <v>8009.4442659421547</v>
      </c>
      <c r="E7" s="727">
        <v>5808.9478343440569</v>
      </c>
      <c r="F7" s="399">
        <v>1</v>
      </c>
      <c r="G7" s="400">
        <v>5</v>
      </c>
      <c r="H7" s="401">
        <v>5.0990195135927845</v>
      </c>
      <c r="I7" s="401">
        <v>0.4914809227582575</v>
      </c>
      <c r="J7" s="402">
        <v>0.23380656070911213</v>
      </c>
      <c r="K7" s="401">
        <v>-5.2475892891481024E-2</v>
      </c>
      <c r="L7" s="402">
        <v>0.1049202412288255</v>
      </c>
      <c r="M7" s="401">
        <v>0.1483796281132618</v>
      </c>
      <c r="N7" s="401">
        <v>-0.26237946445740512</v>
      </c>
      <c r="O7" s="401">
        <v>0.30142909184082511</v>
      </c>
      <c r="P7" s="402">
        <v>9.0859497407984588E-2</v>
      </c>
      <c r="Q7" s="15"/>
    </row>
    <row r="8" spans="1:17">
      <c r="A8" s="726" t="s">
        <v>348</v>
      </c>
      <c r="B8" s="398" t="s">
        <v>33</v>
      </c>
      <c r="C8" s="326" t="s">
        <v>294</v>
      </c>
      <c r="D8" s="727">
        <v>1880.66</v>
      </c>
      <c r="E8" s="727">
        <v>6633.1949456982438</v>
      </c>
      <c r="F8" s="399">
        <v>1</v>
      </c>
      <c r="G8" s="400">
        <v>2.5</v>
      </c>
      <c r="H8" s="401">
        <v>2.6925824035672519</v>
      </c>
      <c r="I8" s="401">
        <v>0.29635637848572938</v>
      </c>
      <c r="J8" s="402">
        <v>6.764221598908883E-2</v>
      </c>
      <c r="K8" s="401">
        <v>8.2804254883168227E-2</v>
      </c>
      <c r="L8" s="402">
        <v>0.1198076542718812</v>
      </c>
      <c r="M8" s="401">
        <v>0.16943360954740128</v>
      </c>
      <c r="N8" s="401">
        <v>0.20701063720792057</v>
      </c>
      <c r="O8" s="401">
        <v>0.26750916238792743</v>
      </c>
      <c r="P8" s="402">
        <v>7.1561151961490529E-2</v>
      </c>
      <c r="Q8" s="15"/>
    </row>
    <row r="9" spans="1:17">
      <c r="A9" s="726" t="s">
        <v>139</v>
      </c>
      <c r="B9" s="398" t="s">
        <v>629</v>
      </c>
      <c r="C9" s="326" t="s">
        <v>294</v>
      </c>
      <c r="D9" s="727">
        <v>2013.7131403525045</v>
      </c>
      <c r="E9" s="727">
        <v>2093.0110511748312</v>
      </c>
      <c r="F9" s="399">
        <v>10</v>
      </c>
      <c r="G9" s="400">
        <v>2.5</v>
      </c>
      <c r="H9" s="401">
        <v>10.307764064044152</v>
      </c>
      <c r="I9" s="401">
        <v>0.35797978706218408</v>
      </c>
      <c r="J9" s="402">
        <v>0.13726072782454021</v>
      </c>
      <c r="K9" s="401">
        <v>-1.786938530786486E-3</v>
      </c>
      <c r="L9" s="402">
        <v>3.7803614466208738E-2</v>
      </c>
      <c r="M9" s="401">
        <v>0.53462384284836129</v>
      </c>
      <c r="N9" s="401">
        <v>-4.467346326966215E-3</v>
      </c>
      <c r="O9" s="401">
        <v>0.53464250721875306</v>
      </c>
      <c r="P9" s="402">
        <v>0.28584261052515442</v>
      </c>
      <c r="Q9" s="15"/>
    </row>
    <row r="10" spans="1:17">
      <c r="A10" s="726" t="s">
        <v>139</v>
      </c>
      <c r="B10" s="398" t="s">
        <v>34</v>
      </c>
      <c r="C10" s="326" t="s">
        <v>294</v>
      </c>
      <c r="D10" s="727">
        <v>871.23524537877188</v>
      </c>
      <c r="E10" s="727">
        <v>409.17500228304681</v>
      </c>
      <c r="F10" s="399">
        <v>2</v>
      </c>
      <c r="G10" s="400">
        <v>5</v>
      </c>
      <c r="H10" s="401">
        <v>5.3851648071345037</v>
      </c>
      <c r="I10" s="401">
        <v>3.6562055792475782E-2</v>
      </c>
      <c r="J10" s="402">
        <v>1.4807944052102492E-3</v>
      </c>
      <c r="K10" s="401">
        <v>-9.7371957869363257E-3</v>
      </c>
      <c r="L10" s="402">
        <v>7.39045024479725E-3</v>
      </c>
      <c r="M10" s="401">
        <v>2.0903349936471662E-2</v>
      </c>
      <c r="N10" s="401">
        <v>-4.8685978934681629E-2</v>
      </c>
      <c r="O10" s="401">
        <v>5.2983719984490078E-2</v>
      </c>
      <c r="P10" s="402">
        <v>2.8072745833948535E-3</v>
      </c>
      <c r="Q10" s="15"/>
    </row>
    <row r="11" spans="1:17">
      <c r="A11" s="726" t="s">
        <v>139</v>
      </c>
      <c r="B11" s="398" t="s">
        <v>35</v>
      </c>
      <c r="C11" s="326" t="s">
        <v>294</v>
      </c>
      <c r="D11" s="727">
        <v>184.66964475498168</v>
      </c>
      <c r="E11" s="727">
        <v>320.69443912625951</v>
      </c>
      <c r="F11" s="399">
        <v>5</v>
      </c>
      <c r="G11" s="400">
        <v>5</v>
      </c>
      <c r="H11" s="401">
        <v>7.0710678118654755</v>
      </c>
      <c r="I11" s="401">
        <v>3.762694391130051E-2</v>
      </c>
      <c r="J11" s="402">
        <v>3.2159675711762585E-11</v>
      </c>
      <c r="K11" s="401">
        <v>2.1615048776872925E-3</v>
      </c>
      <c r="L11" s="402">
        <v>5.7923291572594196E-3</v>
      </c>
      <c r="M11" s="401">
        <v>4.0957952259626958E-2</v>
      </c>
      <c r="N11" s="401">
        <v>1.0807524388436462E-2</v>
      </c>
      <c r="O11" s="401">
        <v>4.2359844625641983E-2</v>
      </c>
      <c r="P11" s="402">
        <v>1.79435643670853E-3</v>
      </c>
      <c r="Q11" s="15"/>
    </row>
    <row r="12" spans="1:17">
      <c r="A12" s="726" t="s">
        <v>139</v>
      </c>
      <c r="B12" s="398" t="s">
        <v>36</v>
      </c>
      <c r="C12" s="326" t="s">
        <v>294</v>
      </c>
      <c r="D12" s="727">
        <v>873.0192211239264</v>
      </c>
      <c r="E12" s="727">
        <v>1686.1512463220538</v>
      </c>
      <c r="F12" s="399">
        <v>2.5</v>
      </c>
      <c r="G12" s="400">
        <v>2.5</v>
      </c>
      <c r="H12" s="401">
        <v>3.5355339059327378</v>
      </c>
      <c r="I12" s="401">
        <v>9.891770893219444E-2</v>
      </c>
      <c r="J12" s="402">
        <v>1.0544761081604763E-2</v>
      </c>
      <c r="K12" s="401">
        <v>1.3288632863957872E-2</v>
      </c>
      <c r="L12" s="402">
        <v>3.0454980928981155E-2</v>
      </c>
      <c r="M12" s="401">
        <v>0.10767461767894779</v>
      </c>
      <c r="N12" s="401">
        <v>3.322158215989468E-2</v>
      </c>
      <c r="O12" s="401">
        <v>0.11268317005442387</v>
      </c>
      <c r="P12" s="402">
        <v>1.2697496813514208E-2</v>
      </c>
      <c r="Q12" s="15"/>
    </row>
    <row r="13" spans="1:17">
      <c r="A13" s="726" t="s">
        <v>517</v>
      </c>
      <c r="B13" s="398" t="s">
        <v>37</v>
      </c>
      <c r="C13" s="326" t="s">
        <v>294</v>
      </c>
      <c r="D13" s="727">
        <v>4959.9924267212691</v>
      </c>
      <c r="E13" s="727">
        <v>11311.014687452338</v>
      </c>
      <c r="F13" s="399">
        <v>1</v>
      </c>
      <c r="G13" s="400">
        <v>2.5</v>
      </c>
      <c r="H13" s="401">
        <v>2.6925824035672519</v>
      </c>
      <c r="I13" s="401">
        <v>0.5053509473509693</v>
      </c>
      <c r="J13" s="402">
        <v>0.30703168896266403</v>
      </c>
      <c r="K13" s="401">
        <v>0.10668467607313126</v>
      </c>
      <c r="L13" s="402">
        <v>0.20429764965935437</v>
      </c>
      <c r="M13" s="401">
        <v>0.28892050690920612</v>
      </c>
      <c r="N13" s="401">
        <v>0.26671169018282814</v>
      </c>
      <c r="O13" s="401">
        <v>0.39320501648993944</v>
      </c>
      <c r="P13" s="402">
        <v>0.15461018499285356</v>
      </c>
      <c r="Q13" s="15"/>
    </row>
    <row r="14" spans="1:17">
      <c r="A14" s="726" t="s">
        <v>517</v>
      </c>
      <c r="B14" s="398" t="s">
        <v>38</v>
      </c>
      <c r="C14" s="326" t="s">
        <v>294</v>
      </c>
      <c r="D14" s="727">
        <v>62.042787345278064</v>
      </c>
      <c r="E14" s="727">
        <v>164.59985259183662</v>
      </c>
      <c r="F14" s="399">
        <v>1</v>
      </c>
      <c r="G14" s="400">
        <v>2.5</v>
      </c>
      <c r="H14" s="401">
        <v>2.6925824035672519</v>
      </c>
      <c r="I14" s="401">
        <v>7.3539548607773871E-3</v>
      </c>
      <c r="J14" s="402">
        <v>4.2305139645733822E-5</v>
      </c>
      <c r="K14" s="401">
        <v>1.7531447018210855E-3</v>
      </c>
      <c r="L14" s="402">
        <v>2.9729749229388145E-3</v>
      </c>
      <c r="M14" s="401">
        <v>4.2044214566151787E-3</v>
      </c>
      <c r="N14" s="401">
        <v>4.3828617545527138E-3</v>
      </c>
      <c r="O14" s="401">
        <v>6.0734369959988058E-3</v>
      </c>
      <c r="P14" s="402">
        <v>3.6886636944366999E-5</v>
      </c>
      <c r="Q14" s="15"/>
    </row>
    <row r="15" spans="1:17">
      <c r="A15" s="726" t="s">
        <v>138</v>
      </c>
      <c r="B15" s="398" t="s">
        <v>330</v>
      </c>
      <c r="C15" s="326" t="s">
        <v>294</v>
      </c>
      <c r="D15" s="727">
        <v>1957.0028286290515</v>
      </c>
      <c r="E15" s="727">
        <v>1230.3060156795877</v>
      </c>
      <c r="F15" s="399">
        <v>10</v>
      </c>
      <c r="G15" s="400">
        <v>5</v>
      </c>
      <c r="H15" s="401">
        <v>11.180339887498949</v>
      </c>
      <c r="I15" s="401">
        <v>0.22823942713925671</v>
      </c>
      <c r="J15" s="402">
        <v>6.4386701427807919E-2</v>
      </c>
      <c r="K15" s="401">
        <v>-1.6248908709570742E-2</v>
      </c>
      <c r="L15" s="402">
        <v>2.2221580849323224E-2</v>
      </c>
      <c r="M15" s="401">
        <v>0.31426061014483148</v>
      </c>
      <c r="N15" s="401">
        <v>-8.1244543547853709E-2</v>
      </c>
      <c r="O15" s="401">
        <v>0.32459267851401219</v>
      </c>
      <c r="P15" s="402">
        <v>0.10536040694490087</v>
      </c>
      <c r="Q15" s="15"/>
    </row>
    <row r="16" spans="1:17">
      <c r="A16" s="726" t="s">
        <v>138</v>
      </c>
      <c r="B16" s="398" t="s">
        <v>331</v>
      </c>
      <c r="C16" s="326" t="s">
        <v>294</v>
      </c>
      <c r="D16" s="727">
        <v>2.555751861348198</v>
      </c>
      <c r="E16" s="727">
        <v>0</v>
      </c>
      <c r="F16" s="399">
        <v>5</v>
      </c>
      <c r="G16" s="400">
        <v>10</v>
      </c>
      <c r="H16" s="401">
        <v>11.180339887498949</v>
      </c>
      <c r="I16" s="401">
        <v>0</v>
      </c>
      <c r="J16" s="402">
        <v>0</v>
      </c>
      <c r="K16" s="401">
        <v>-5.0248092371418807E-5</v>
      </c>
      <c r="L16" s="402">
        <v>0</v>
      </c>
      <c r="M16" s="401">
        <v>0</v>
      </c>
      <c r="N16" s="401">
        <v>-5.0248092371418807E-4</v>
      </c>
      <c r="O16" s="401">
        <v>5.0248092371418807E-4</v>
      </c>
      <c r="P16" s="402">
        <v>2.5248707869666368E-7</v>
      </c>
      <c r="Q16" s="15"/>
    </row>
    <row r="17" spans="1:17">
      <c r="A17" s="726" t="s">
        <v>138</v>
      </c>
      <c r="B17" s="398" t="s">
        <v>332</v>
      </c>
      <c r="C17" s="326" t="s">
        <v>294</v>
      </c>
      <c r="D17" s="727">
        <v>135.73237161599999</v>
      </c>
      <c r="E17" s="727">
        <v>0</v>
      </c>
      <c r="F17" s="399">
        <v>10</v>
      </c>
      <c r="G17" s="400">
        <v>20</v>
      </c>
      <c r="H17" s="401">
        <v>22.360679774997898</v>
      </c>
      <c r="I17" s="401">
        <v>0</v>
      </c>
      <c r="J17" s="402">
        <v>0</v>
      </c>
      <c r="K17" s="401">
        <v>-2.6685410257858422E-3</v>
      </c>
      <c r="L17" s="402">
        <v>0</v>
      </c>
      <c r="M17" s="401">
        <v>0</v>
      </c>
      <c r="N17" s="401">
        <v>-5.3370820515716844E-2</v>
      </c>
      <c r="O17" s="401">
        <v>5.3370820515716844E-2</v>
      </c>
      <c r="P17" s="402">
        <v>2.8484444825208621E-3</v>
      </c>
      <c r="Q17" s="15"/>
    </row>
    <row r="18" spans="1:17">
      <c r="A18" s="726" t="s">
        <v>138</v>
      </c>
      <c r="B18" s="398" t="s">
        <v>333</v>
      </c>
      <c r="C18" s="326" t="s">
        <v>294</v>
      </c>
      <c r="D18" s="727">
        <v>223.36990537883614</v>
      </c>
      <c r="E18" s="727">
        <v>1092.7378086842</v>
      </c>
      <c r="F18" s="399">
        <v>2.5</v>
      </c>
      <c r="G18" s="400">
        <v>2.5</v>
      </c>
      <c r="H18" s="401">
        <v>3.5355339059327378</v>
      </c>
      <c r="I18" s="401">
        <v>6.4105234174219705E-2</v>
      </c>
      <c r="J18" s="402">
        <v>3.5361457998515176E-3</v>
      </c>
      <c r="K18" s="401">
        <v>1.5344597794728188E-2</v>
      </c>
      <c r="L18" s="402">
        <v>1.9736846974104504E-2</v>
      </c>
      <c r="M18" s="401">
        <v>6.9780291673152445E-2</v>
      </c>
      <c r="N18" s="401">
        <v>3.8361494486820469E-2</v>
      </c>
      <c r="O18" s="401">
        <v>7.9629726643085902E-2</v>
      </c>
      <c r="P18" s="402">
        <v>6.3408933652525845E-3</v>
      </c>
      <c r="Q18" s="15"/>
    </row>
    <row r="19" spans="1:17">
      <c r="A19" s="726" t="s">
        <v>138</v>
      </c>
      <c r="B19" s="398" t="s">
        <v>334</v>
      </c>
      <c r="C19" s="326" t="s">
        <v>294</v>
      </c>
      <c r="D19" s="727">
        <v>1099.6628589567638</v>
      </c>
      <c r="E19" s="727">
        <v>3750.8984472966131</v>
      </c>
      <c r="F19" s="399">
        <v>10</v>
      </c>
      <c r="G19" s="400">
        <v>5</v>
      </c>
      <c r="H19" s="401">
        <v>11.180339887498949</v>
      </c>
      <c r="I19" s="401">
        <v>0.6958455066934045</v>
      </c>
      <c r="J19" s="402">
        <v>0.4012894060137317</v>
      </c>
      <c r="K19" s="401">
        <v>4.6118691452644356E-2</v>
      </c>
      <c r="L19" s="402">
        <v>6.7748098474639945E-2</v>
      </c>
      <c r="M19" s="401">
        <v>0.95810279687823807</v>
      </c>
      <c r="N19" s="401">
        <v>0.23059345726322178</v>
      </c>
      <c r="O19" s="401">
        <v>0.98546147155457464</v>
      </c>
      <c r="P19" s="402">
        <v>0.97113431191850774</v>
      </c>
      <c r="Q19" s="12"/>
    </row>
    <row r="20" spans="1:17">
      <c r="A20" s="726" t="s">
        <v>138</v>
      </c>
      <c r="B20" s="398" t="s">
        <v>335</v>
      </c>
      <c r="C20" s="326" t="s">
        <v>294</v>
      </c>
      <c r="D20" s="727">
        <v>2483.5659925727696</v>
      </c>
      <c r="E20" s="727">
        <v>1050.2774651941154</v>
      </c>
      <c r="F20" s="399">
        <v>5</v>
      </c>
      <c r="G20" s="400">
        <v>10</v>
      </c>
      <c r="H20" s="401">
        <v>11.180339887498949</v>
      </c>
      <c r="I20" s="401">
        <v>0.19484154668687334</v>
      </c>
      <c r="J20" s="402">
        <v>3.4083364019460827E-2</v>
      </c>
      <c r="K20" s="401">
        <v>-2.9845560511413183E-2</v>
      </c>
      <c r="L20" s="402">
        <v>1.8969935373470116E-2</v>
      </c>
      <c r="M20" s="401">
        <v>0.1341376994125128</v>
      </c>
      <c r="N20" s="401">
        <v>-0.29845560511413183</v>
      </c>
      <c r="O20" s="401">
        <v>0.32721349395726979</v>
      </c>
      <c r="P20" s="402">
        <v>0.10706867062772422</v>
      </c>
      <c r="Q20" s="14"/>
    </row>
    <row r="21" spans="1:17">
      <c r="A21" s="726" t="s">
        <v>138</v>
      </c>
      <c r="B21" s="398" t="s">
        <v>336</v>
      </c>
      <c r="C21" s="326" t="s">
        <v>294</v>
      </c>
      <c r="D21" s="727">
        <v>75.684280637287557</v>
      </c>
      <c r="E21" s="727">
        <v>52.051823112069492</v>
      </c>
      <c r="F21" s="399">
        <v>5</v>
      </c>
      <c r="G21" s="400">
        <v>5</v>
      </c>
      <c r="H21" s="401">
        <v>7.0710678118654755</v>
      </c>
      <c r="I21" s="401">
        <v>6.1072185537575843E-3</v>
      </c>
      <c r="J21" s="402">
        <v>1.3790112354392751E-4</v>
      </c>
      <c r="K21" s="401">
        <v>-5.4785440425852983E-4</v>
      </c>
      <c r="L21" s="402">
        <v>9.4015129642409173E-4</v>
      </c>
      <c r="M21" s="401">
        <v>6.6478735704279925E-3</v>
      </c>
      <c r="N21" s="401">
        <v>-2.7392720212926491E-3</v>
      </c>
      <c r="O21" s="401">
        <v>7.1901205980867758E-3</v>
      </c>
      <c r="P21" s="402">
        <v>5.1697834215031732E-5</v>
      </c>
      <c r="Q21" s="15"/>
    </row>
    <row r="22" spans="1:17">
      <c r="A22" s="726" t="s">
        <v>138</v>
      </c>
      <c r="B22" s="398" t="s">
        <v>337</v>
      </c>
      <c r="C22" s="326" t="s">
        <v>294</v>
      </c>
      <c r="D22" s="727">
        <v>3123.3733990559995</v>
      </c>
      <c r="E22" s="727">
        <v>1085.0208083793655</v>
      </c>
      <c r="F22" s="399">
        <v>10</v>
      </c>
      <c r="G22" s="400">
        <v>20</v>
      </c>
      <c r="H22" s="401">
        <v>22.360679774997898</v>
      </c>
      <c r="I22" s="401">
        <v>0.40257387118746624</v>
      </c>
      <c r="J22" s="402">
        <v>0.17344787305622111</v>
      </c>
      <c r="K22" s="401">
        <v>-4.1786969281675468E-2</v>
      </c>
      <c r="L22" s="402">
        <v>1.9597463809263676E-2</v>
      </c>
      <c r="M22" s="401">
        <v>0.27714999107176591</v>
      </c>
      <c r="N22" s="401">
        <v>-0.83573938563350936</v>
      </c>
      <c r="O22" s="401">
        <v>0.88049556401503559</v>
      </c>
      <c r="P22" s="402">
        <v>0.77527243825015568</v>
      </c>
      <c r="Q22" s="15"/>
    </row>
    <row r="23" spans="1:17">
      <c r="A23" s="726" t="s">
        <v>138</v>
      </c>
      <c r="B23" s="398" t="s">
        <v>338</v>
      </c>
      <c r="C23" s="326" t="s">
        <v>294</v>
      </c>
      <c r="D23" s="727">
        <v>269.73036937038796</v>
      </c>
      <c r="E23" s="727">
        <v>1696.6539429191319</v>
      </c>
      <c r="F23" s="399">
        <v>2.5</v>
      </c>
      <c r="G23" s="400">
        <v>2.5</v>
      </c>
      <c r="H23" s="401">
        <v>3.5355339059327378</v>
      </c>
      <c r="I23" s="401">
        <v>9.9533847423482827E-2</v>
      </c>
      <c r="J23" s="402">
        <v>7.1572051312454969E-3</v>
      </c>
      <c r="K23" s="401">
        <v>2.5340330612662498E-2</v>
      </c>
      <c r="L23" s="402">
        <v>3.0644678872902013E-2</v>
      </c>
      <c r="M23" s="401">
        <v>0.10834530119156571</v>
      </c>
      <c r="N23" s="401">
        <v>6.3350826531656246E-2</v>
      </c>
      <c r="O23" s="401">
        <v>0.12550709745880945</v>
      </c>
      <c r="P23" s="402">
        <v>1.5752031512535094E-2</v>
      </c>
      <c r="Q23" s="15"/>
    </row>
    <row r="24" spans="1:17">
      <c r="A24" s="726" t="s">
        <v>138</v>
      </c>
      <c r="B24" s="398" t="s">
        <v>1132</v>
      </c>
      <c r="C24" s="326" t="s">
        <v>294</v>
      </c>
      <c r="D24" s="727">
        <v>660.29504306688011</v>
      </c>
      <c r="E24" s="727">
        <v>767.25677007855757</v>
      </c>
      <c r="F24" s="399">
        <v>10</v>
      </c>
      <c r="G24" s="400">
        <v>5</v>
      </c>
      <c r="H24" s="401">
        <v>11.180339887498949</v>
      </c>
      <c r="I24" s="401">
        <v>0.14233714493764854</v>
      </c>
      <c r="J24" s="402">
        <v>1.3557616077094889E-2</v>
      </c>
      <c r="K24" s="401">
        <v>8.7603254803170216E-4</v>
      </c>
      <c r="L24" s="402">
        <v>1.3858063060086311E-2</v>
      </c>
      <c r="M24" s="401">
        <v>0.19598260727795661</v>
      </c>
      <c r="N24" s="401">
        <v>4.3801627401585108E-3</v>
      </c>
      <c r="O24" s="401">
        <v>0.19603154894326585</v>
      </c>
      <c r="P24" s="402">
        <v>3.8428368181096038E-2</v>
      </c>
      <c r="Q24" s="15"/>
    </row>
    <row r="25" spans="1:17">
      <c r="A25" s="726" t="s">
        <v>296</v>
      </c>
      <c r="B25" s="398" t="s">
        <v>464</v>
      </c>
      <c r="C25" s="326" t="s">
        <v>294</v>
      </c>
      <c r="D25" s="727">
        <v>884</v>
      </c>
      <c r="E25" s="727">
        <v>1105.1089530878239</v>
      </c>
      <c r="F25" s="399">
        <v>1.5</v>
      </c>
      <c r="G25" s="400">
        <v>1.5</v>
      </c>
      <c r="H25" s="401">
        <v>2.1213203435596424</v>
      </c>
      <c r="I25" s="401">
        <v>3.8898590858328398E-2</v>
      </c>
      <c r="J25" s="402">
        <v>2.0391396463657553E-3</v>
      </c>
      <c r="K25" s="401">
        <v>2.5797370893894112E-3</v>
      </c>
      <c r="L25" s="402">
        <v>1.9960292508841595E-2</v>
      </c>
      <c r="M25" s="401">
        <v>4.2342174562406812E-2</v>
      </c>
      <c r="N25" s="401">
        <v>3.8696056340841167E-3</v>
      </c>
      <c r="O25" s="401">
        <v>4.2518626441086574E-2</v>
      </c>
      <c r="P25" s="402">
        <v>1.8078335944366663E-3</v>
      </c>
      <c r="Q25" s="15"/>
    </row>
    <row r="26" spans="1:17">
      <c r="A26" s="726" t="s">
        <v>297</v>
      </c>
      <c r="B26" s="398" t="s">
        <v>465</v>
      </c>
      <c r="C26" s="326" t="s">
        <v>294</v>
      </c>
      <c r="D26" s="727">
        <v>214.077</v>
      </c>
      <c r="E26" s="727">
        <v>192.41449935002328</v>
      </c>
      <c r="F26" s="399">
        <v>5</v>
      </c>
      <c r="G26" s="400">
        <v>5</v>
      </c>
      <c r="H26" s="401">
        <v>7.0710678118654755</v>
      </c>
      <c r="I26" s="401">
        <v>2.2575912430816646E-2</v>
      </c>
      <c r="J26" s="402">
        <v>3.1485110583551131E-4</v>
      </c>
      <c r="K26" s="401">
        <v>-7.3353742140191969E-4</v>
      </c>
      <c r="L26" s="402">
        <v>3.4753584062797434E-3</v>
      </c>
      <c r="M26" s="401">
        <v>2.4574494961340791E-2</v>
      </c>
      <c r="N26" s="401">
        <v>-3.6676871070095984E-3</v>
      </c>
      <c r="O26" s="401">
        <v>2.4846684513630552E-2</v>
      </c>
      <c r="P26" s="402">
        <v>6.1735773131988835E-4</v>
      </c>
      <c r="Q26" s="15"/>
    </row>
    <row r="27" spans="1:17">
      <c r="A27" s="726" t="s">
        <v>298</v>
      </c>
      <c r="B27" s="398" t="s">
        <v>92</v>
      </c>
      <c r="C27" s="326" t="s">
        <v>294</v>
      </c>
      <c r="D27" s="727">
        <v>0.15099125559562251</v>
      </c>
      <c r="E27" s="727">
        <v>1.031868846184</v>
      </c>
      <c r="F27" s="399">
        <v>5</v>
      </c>
      <c r="G27" s="400">
        <v>2.5</v>
      </c>
      <c r="H27" s="401">
        <v>5.5901699437494745</v>
      </c>
      <c r="I27" s="401">
        <v>9.571324180098025E-5</v>
      </c>
      <c r="J27" s="402">
        <v>1.9075845283682284E-8</v>
      </c>
      <c r="K27" s="401">
        <v>1.566883329573443E-5</v>
      </c>
      <c r="L27" s="402">
        <v>1.8637441985285137E-5</v>
      </c>
      <c r="M27" s="401">
        <v>1.3178661611765993E-4</v>
      </c>
      <c r="N27" s="401">
        <v>3.9172083239336075E-5</v>
      </c>
      <c r="O27" s="401">
        <v>1.374851420810734E-4</v>
      </c>
      <c r="P27" s="402">
        <v>1.8902164293052941E-8</v>
      </c>
      <c r="Q27" s="15"/>
    </row>
    <row r="28" spans="1:17">
      <c r="A28" s="726" t="s">
        <v>467</v>
      </c>
      <c r="B28" s="398" t="s">
        <v>630</v>
      </c>
      <c r="C28" s="326" t="s">
        <v>294</v>
      </c>
      <c r="D28" s="727">
        <v>9.7491397029702984E-2</v>
      </c>
      <c r="E28" s="727">
        <v>7.2667698531621361E-2</v>
      </c>
      <c r="F28" s="399">
        <v>5</v>
      </c>
      <c r="G28" s="400">
        <v>2.5</v>
      </c>
      <c r="H28" s="401">
        <v>5.5901699437494745</v>
      </c>
      <c r="I28" s="401">
        <v>6.7404506167613959E-6</v>
      </c>
      <c r="J28" s="402">
        <v>2.3630622761403812E-11</v>
      </c>
      <c r="K28" s="401">
        <v>-6.0424667047698222E-7</v>
      </c>
      <c r="L28" s="402">
        <v>1.3125117795694948E-6</v>
      </c>
      <c r="M28" s="401">
        <v>9.2808597972081288E-6</v>
      </c>
      <c r="N28" s="401">
        <v>-1.5106166761924555E-6</v>
      </c>
      <c r="O28" s="401">
        <v>9.4029953375413768E-6</v>
      </c>
      <c r="P28" s="402">
        <v>8.8416321317824872E-11</v>
      </c>
      <c r="Q28" s="15"/>
    </row>
    <row r="29" spans="1:17">
      <c r="A29" s="726" t="s">
        <v>469</v>
      </c>
      <c r="B29" s="398" t="s">
        <v>593</v>
      </c>
      <c r="C29" s="326" t="s">
        <v>294</v>
      </c>
      <c r="D29" s="727">
        <v>13.325180000000001</v>
      </c>
      <c r="E29" s="727">
        <v>0</v>
      </c>
      <c r="F29" s="399">
        <v>5</v>
      </c>
      <c r="G29" s="400">
        <v>5</v>
      </c>
      <c r="H29" s="401">
        <v>7.0710678118654755</v>
      </c>
      <c r="I29" s="401">
        <v>0</v>
      </c>
      <c r="J29" s="402">
        <v>3.8831890281953232E-12</v>
      </c>
      <c r="K29" s="401">
        <v>-2.619830129599876E-4</v>
      </c>
      <c r="L29" s="402">
        <v>0</v>
      </c>
      <c r="M29" s="401">
        <v>0</v>
      </c>
      <c r="N29" s="401">
        <v>-1.309915064799938E-3</v>
      </c>
      <c r="O29" s="401">
        <v>1.309915064799938E-3</v>
      </c>
      <c r="P29" s="402">
        <v>1.7158774769898257E-6</v>
      </c>
      <c r="Q29" s="15"/>
    </row>
    <row r="30" spans="1:17">
      <c r="A30" s="726" t="s">
        <v>469</v>
      </c>
      <c r="B30" s="398" t="s">
        <v>268</v>
      </c>
      <c r="C30" s="326" t="s">
        <v>294</v>
      </c>
      <c r="D30" s="727">
        <v>5.0747458488078836</v>
      </c>
      <c r="E30" s="727">
        <v>0.42042576399999998</v>
      </c>
      <c r="F30" s="399">
        <v>5</v>
      </c>
      <c r="G30" s="400">
        <v>5</v>
      </c>
      <c r="H30" s="401">
        <v>7.0710678118654755</v>
      </c>
      <c r="I30" s="401">
        <v>4.9328378390326524E-5</v>
      </c>
      <c r="J30" s="402">
        <v>3.6345118292254105E-9</v>
      </c>
      <c r="K30" s="401">
        <v>-9.2179797963609644E-5</v>
      </c>
      <c r="L30" s="402">
        <v>7.5936596154119642E-6</v>
      </c>
      <c r="M30" s="401">
        <v>5.3695282080802306E-5</v>
      </c>
      <c r="N30" s="401">
        <v>-4.6089898981804822E-4</v>
      </c>
      <c r="O30" s="401">
        <v>4.6401623046293783E-4</v>
      </c>
      <c r="P30" s="402">
        <v>2.1531106213303423E-7</v>
      </c>
      <c r="Q30" s="12"/>
    </row>
    <row r="31" spans="1:17">
      <c r="A31" s="726" t="s">
        <v>232</v>
      </c>
      <c r="B31" s="398" t="s">
        <v>472</v>
      </c>
      <c r="C31" s="326" t="s">
        <v>294</v>
      </c>
      <c r="D31" s="727">
        <v>990.23349783919468</v>
      </c>
      <c r="E31" s="727">
        <v>0</v>
      </c>
      <c r="F31" s="399">
        <v>1</v>
      </c>
      <c r="G31" s="400">
        <v>5</v>
      </c>
      <c r="H31" s="401">
        <v>5.0990195135927845</v>
      </c>
      <c r="I31" s="401">
        <v>0</v>
      </c>
      <c r="J31" s="402">
        <v>0</v>
      </c>
      <c r="K31" s="401">
        <v>-1.9465297181524122E-2</v>
      </c>
      <c r="L31" s="402">
        <v>0</v>
      </c>
      <c r="M31" s="401">
        <v>0</v>
      </c>
      <c r="N31" s="401">
        <v>-9.7326485907620608E-2</v>
      </c>
      <c r="O31" s="401">
        <v>9.7326485907620608E-2</v>
      </c>
      <c r="P31" s="402">
        <v>9.4724448591262736E-3</v>
      </c>
      <c r="Q31" s="12"/>
    </row>
    <row r="32" spans="1:17">
      <c r="A32" s="726">
        <v>3</v>
      </c>
      <c r="B32" s="398" t="s">
        <v>206</v>
      </c>
      <c r="C32" s="326" t="s">
        <v>294</v>
      </c>
      <c r="D32" s="727">
        <v>80.027523936315959</v>
      </c>
      <c r="E32" s="727">
        <v>71.590147168215196</v>
      </c>
      <c r="F32" s="399">
        <v>30</v>
      </c>
      <c r="G32" s="400">
        <v>5</v>
      </c>
      <c r="H32" s="401">
        <v>30.413812651491099</v>
      </c>
      <c r="I32" s="401">
        <v>3.61282259304741E-2</v>
      </c>
      <c r="J32" s="402">
        <v>1.2274054611210435E-3</v>
      </c>
      <c r="K32" s="401">
        <v>-2.8035152966765509E-4</v>
      </c>
      <c r="L32" s="402">
        <v>1.2930492276222037E-3</v>
      </c>
      <c r="M32" s="401">
        <v>5.4859432635581282E-2</v>
      </c>
      <c r="N32" s="401">
        <v>-1.4017576483382754E-3</v>
      </c>
      <c r="O32" s="401">
        <v>5.4877338434025348E-2</v>
      </c>
      <c r="P32" s="402">
        <v>3.0115222736025555E-3</v>
      </c>
      <c r="Q32" s="15"/>
    </row>
    <row r="33" spans="1:17">
      <c r="A33" s="726" t="s">
        <v>248</v>
      </c>
      <c r="B33" s="325" t="s">
        <v>1133</v>
      </c>
      <c r="C33" s="326" t="s">
        <v>294</v>
      </c>
      <c r="D33" s="728">
        <v>-390.69564950339952</v>
      </c>
      <c r="E33" s="728">
        <v>-1415.4803119736493</v>
      </c>
      <c r="F33" s="729">
        <v>15</v>
      </c>
      <c r="G33" s="730">
        <v>50</v>
      </c>
      <c r="H33" s="410">
        <v>52.201532544552748</v>
      </c>
      <c r="I33" s="401">
        <v>-1.226054006870583</v>
      </c>
      <c r="J33" s="401">
        <v>1.5032084277634115</v>
      </c>
      <c r="K33" s="410">
        <v>-1.7886042683306513E-2</v>
      </c>
      <c r="L33" s="402">
        <v>-2.5566167922679996E-2</v>
      </c>
      <c r="M33" s="401">
        <v>-0.54234032121243048</v>
      </c>
      <c r="N33" s="401">
        <v>-0.89430213416532567</v>
      </c>
      <c r="O33" s="401">
        <v>1.0459012052701051</v>
      </c>
      <c r="P33" s="402">
        <v>1.0939093311854586</v>
      </c>
      <c r="Q33" s="14"/>
    </row>
    <row r="34" spans="1:17">
      <c r="A34" s="726" t="s">
        <v>250</v>
      </c>
      <c r="B34" s="325" t="s">
        <v>1134</v>
      </c>
      <c r="C34" s="326" t="s">
        <v>294</v>
      </c>
      <c r="D34" s="728">
        <v>19.999280420043597</v>
      </c>
      <c r="E34" s="728">
        <v>227.08672276814167</v>
      </c>
      <c r="F34" s="322"/>
      <c r="G34" s="322"/>
      <c r="H34" s="410">
        <v>73</v>
      </c>
      <c r="I34" s="401">
        <v>0.27506613013773001</v>
      </c>
      <c r="J34" s="401">
        <v>7.5661375948946619E-2</v>
      </c>
      <c r="K34" s="410">
        <v>3.7083871239342869E-3</v>
      </c>
      <c r="L34" s="402">
        <v>4.1016022887709856E-3</v>
      </c>
      <c r="M34" s="401">
        <v>0</v>
      </c>
      <c r="N34" s="401">
        <v>0</v>
      </c>
      <c r="O34" s="401">
        <v>0</v>
      </c>
      <c r="P34" s="402">
        <v>0</v>
      </c>
      <c r="Q34" s="15"/>
    </row>
    <row r="35" spans="1:17">
      <c r="A35" s="726" t="s">
        <v>224</v>
      </c>
      <c r="B35" s="325" t="s">
        <v>1135</v>
      </c>
      <c r="C35" s="326" t="s">
        <v>294</v>
      </c>
      <c r="D35" s="728">
        <v>602.37454320961047</v>
      </c>
      <c r="E35" s="728">
        <v>570.60701232510735</v>
      </c>
      <c r="F35" s="322"/>
      <c r="G35" s="322"/>
      <c r="H35" s="410">
        <v>94</v>
      </c>
      <c r="I35" s="401">
        <v>0.88999480715358892</v>
      </c>
      <c r="J35" s="401">
        <v>0.7920907567603539</v>
      </c>
      <c r="K35" s="410">
        <v>-1.5367875832499323E-3</v>
      </c>
      <c r="L35" s="402">
        <v>1.0306208127064365E-2</v>
      </c>
      <c r="M35" s="401">
        <v>0</v>
      </c>
      <c r="N35" s="401">
        <v>0</v>
      </c>
      <c r="O35" s="401">
        <v>0</v>
      </c>
      <c r="P35" s="402">
        <v>0</v>
      </c>
      <c r="Q35" s="15"/>
    </row>
    <row r="36" spans="1:17">
      <c r="A36" s="726" t="s">
        <v>259</v>
      </c>
      <c r="B36" s="325" t="s">
        <v>1136</v>
      </c>
      <c r="C36" s="326" t="s">
        <v>294</v>
      </c>
      <c r="D36" s="728">
        <v>-68.298227093187933</v>
      </c>
      <c r="E36" s="728">
        <v>-84.522059493249401</v>
      </c>
      <c r="F36" s="322"/>
      <c r="G36" s="322"/>
      <c r="H36" s="410">
        <v>74</v>
      </c>
      <c r="I36" s="401">
        <v>-0.10378254226101793</v>
      </c>
      <c r="J36" s="401">
        <v>1.0770816078159974E-2</v>
      </c>
      <c r="K36" s="410">
        <v>-1.8382802712757496E-4</v>
      </c>
      <c r="L36" s="402">
        <v>-1.5266232584769364E-3</v>
      </c>
      <c r="M36" s="401">
        <v>0</v>
      </c>
      <c r="N36" s="401">
        <v>0</v>
      </c>
      <c r="O36" s="401">
        <v>0</v>
      </c>
      <c r="P36" s="402">
        <v>0</v>
      </c>
      <c r="Q36" s="15"/>
    </row>
    <row r="37" spans="1:17">
      <c r="A37" s="726" t="s">
        <v>259</v>
      </c>
      <c r="B37" s="325" t="s">
        <v>1137</v>
      </c>
      <c r="C37" s="326" t="s">
        <v>294</v>
      </c>
      <c r="D37" s="728">
        <v>-40.498926830192246</v>
      </c>
      <c r="E37" s="728">
        <v>-277.58311079438357</v>
      </c>
      <c r="F37" s="322"/>
      <c r="G37" s="322"/>
      <c r="H37" s="410">
        <v>80</v>
      </c>
      <c r="I37" s="401">
        <v>-0.36847288950757279</v>
      </c>
      <c r="J37" s="401">
        <v>0.13577227030205993</v>
      </c>
      <c r="K37" s="410">
        <v>-4.2174492955240339E-3</v>
      </c>
      <c r="L37" s="402">
        <v>-5.0136595776269681E-3</v>
      </c>
      <c r="M37" s="401">
        <v>0</v>
      </c>
      <c r="N37" s="401">
        <v>0</v>
      </c>
      <c r="O37" s="401">
        <v>0</v>
      </c>
      <c r="P37" s="402">
        <v>0</v>
      </c>
      <c r="Q37" s="15"/>
    </row>
    <row r="38" spans="1:17">
      <c r="A38" s="726" t="s">
        <v>269</v>
      </c>
      <c r="B38" s="325" t="s">
        <v>1138</v>
      </c>
      <c r="C38" s="326" t="s">
        <v>294</v>
      </c>
      <c r="D38" s="728">
        <v>47.065645000000046</v>
      </c>
      <c r="E38" s="728">
        <v>37.216323336578782</v>
      </c>
      <c r="F38" s="322"/>
      <c r="G38" s="322"/>
      <c r="H38" s="410">
        <v>93</v>
      </c>
      <c r="I38" s="401">
        <v>5.7430014953056385E-2</v>
      </c>
      <c r="J38" s="401">
        <v>3.2982066175082799E-3</v>
      </c>
      <c r="K38" s="410">
        <v>-2.5315089695432391E-4</v>
      </c>
      <c r="L38" s="402">
        <v>6.7219498840012139E-4</v>
      </c>
      <c r="M38" s="401">
        <v>0</v>
      </c>
      <c r="N38" s="401">
        <v>0</v>
      </c>
      <c r="O38" s="401">
        <v>0</v>
      </c>
      <c r="P38" s="402">
        <v>0</v>
      </c>
      <c r="Q38" s="15"/>
    </row>
    <row r="39" spans="1:17">
      <c r="A39" s="726" t="s">
        <v>254</v>
      </c>
      <c r="B39" s="325" t="s">
        <v>1139</v>
      </c>
      <c r="C39" s="326" t="s">
        <v>294</v>
      </c>
      <c r="D39" s="728">
        <v>9.2205078260402136</v>
      </c>
      <c r="E39" s="728">
        <v>23.325632792309836</v>
      </c>
      <c r="F39" s="322"/>
      <c r="G39" s="322"/>
      <c r="H39" s="410">
        <v>85</v>
      </c>
      <c r="I39" s="401">
        <v>3.2898407419680475E-2</v>
      </c>
      <c r="J39" s="401">
        <v>1.0823052107512873E-3</v>
      </c>
      <c r="K39" s="410">
        <v>2.4002074456674904E-4</v>
      </c>
      <c r="L39" s="402">
        <v>4.2130366620179874E-4</v>
      </c>
      <c r="M39" s="401">
        <v>0</v>
      </c>
      <c r="N39" s="401">
        <v>0</v>
      </c>
      <c r="O39" s="401">
        <v>0</v>
      </c>
      <c r="P39" s="402">
        <v>0</v>
      </c>
      <c r="Q39" s="15"/>
    </row>
    <row r="40" spans="1:17">
      <c r="A40" s="726" t="s">
        <v>1265</v>
      </c>
      <c r="B40" s="325" t="s">
        <v>1140</v>
      </c>
      <c r="C40" s="326" t="s">
        <v>294</v>
      </c>
      <c r="D40" s="728">
        <v>-1.0592146381493777</v>
      </c>
      <c r="E40" s="728">
        <v>-183.25967250172667</v>
      </c>
      <c r="F40" s="322"/>
      <c r="G40" s="322"/>
      <c r="H40" s="410">
        <v>86</v>
      </c>
      <c r="I40" s="401">
        <v>-0.2615097418155336</v>
      </c>
      <c r="J40" s="401">
        <v>6.8387345064427049E-2</v>
      </c>
      <c r="K40" s="410">
        <v>-3.2891810861475079E-3</v>
      </c>
      <c r="L40" s="402">
        <v>-3.3100054596320702E-3</v>
      </c>
      <c r="M40" s="401">
        <v>0</v>
      </c>
      <c r="N40" s="401">
        <v>0</v>
      </c>
      <c r="O40" s="401">
        <v>0</v>
      </c>
      <c r="P40" s="402">
        <v>0</v>
      </c>
      <c r="Q40" s="15"/>
    </row>
    <row r="41" spans="1:17">
      <c r="A41" s="305"/>
      <c r="B41" s="311" t="s">
        <v>151</v>
      </c>
      <c r="C41" s="307" t="s">
        <v>505</v>
      </c>
      <c r="D41" s="731">
        <v>32519.354643122206</v>
      </c>
      <c r="E41" s="731">
        <v>40148.654815055357</v>
      </c>
      <c r="F41" s="404">
        <v>0.66618295000050565</v>
      </c>
      <c r="G41" s="313"/>
      <c r="H41" s="314"/>
      <c r="I41" s="315">
        <v>2.0127362062318541</v>
      </c>
      <c r="J41" s="316">
        <v>4.0511070358765968</v>
      </c>
      <c r="K41" s="311"/>
      <c r="L41" s="317"/>
      <c r="M41" s="314"/>
      <c r="N41" s="311"/>
      <c r="O41" s="315">
        <v>1.9371372273787237</v>
      </c>
      <c r="P41" s="316">
        <v>3.7525006376965289</v>
      </c>
      <c r="Q41" s="15"/>
    </row>
    <row r="42" spans="1:17">
      <c r="A42" s="732"/>
      <c r="B42" s="336"/>
      <c r="C42" s="405"/>
      <c r="D42" s="733"/>
      <c r="E42" s="734"/>
      <c r="F42" s="406"/>
      <c r="G42" s="407"/>
      <c r="H42" s="339"/>
      <c r="I42" s="337"/>
      <c r="J42" s="340"/>
      <c r="K42" s="336"/>
      <c r="L42" s="408"/>
      <c r="M42" s="339"/>
      <c r="N42" s="336"/>
      <c r="O42" s="337"/>
      <c r="P42" s="340"/>
      <c r="Q42" s="12"/>
    </row>
    <row r="43" spans="1:17">
      <c r="A43" s="305"/>
      <c r="B43" s="311"/>
      <c r="C43" s="307"/>
      <c r="D43" s="731"/>
      <c r="E43" s="735"/>
      <c r="F43" s="312"/>
      <c r="G43" s="313"/>
      <c r="H43" s="314"/>
      <c r="I43" s="315"/>
      <c r="J43" s="316"/>
      <c r="K43" s="311"/>
      <c r="L43" s="317"/>
      <c r="M43" s="314"/>
      <c r="N43" s="311"/>
      <c r="O43" s="315"/>
      <c r="P43" s="316"/>
      <c r="Q43" s="12"/>
    </row>
    <row r="44" spans="1:17">
      <c r="A44" s="726" t="s">
        <v>348</v>
      </c>
      <c r="B44" s="398" t="s">
        <v>328</v>
      </c>
      <c r="C44" s="326" t="s">
        <v>398</v>
      </c>
      <c r="D44" s="410">
        <v>0.32621646551256001</v>
      </c>
      <c r="E44" s="410">
        <v>0.21504228925800395</v>
      </c>
      <c r="F44" s="409">
        <v>1</v>
      </c>
      <c r="G44" s="399">
        <v>50</v>
      </c>
      <c r="H44" s="410">
        <v>50.009999000199947</v>
      </c>
      <c r="I44" s="401">
        <v>1.7844452812872016E-4</v>
      </c>
      <c r="J44" s="401">
        <v>3.18424496190816E-8</v>
      </c>
      <c r="K44" s="410">
        <v>-2.5296174221978163E-6</v>
      </c>
      <c r="L44" s="401">
        <v>3.8840577513804385E-6</v>
      </c>
      <c r="M44" s="410">
        <v>5.4928871490425637E-6</v>
      </c>
      <c r="N44" s="401">
        <v>-1.2648087110989081E-4</v>
      </c>
      <c r="O44" s="401">
        <v>1.2660008912298966E-4</v>
      </c>
      <c r="P44" s="402">
        <v>1.6027582565948924E-8</v>
      </c>
      <c r="Q44" s="15"/>
    </row>
    <row r="45" spans="1:17">
      <c r="A45" s="726" t="s">
        <v>348</v>
      </c>
      <c r="B45" s="398" t="s">
        <v>329</v>
      </c>
      <c r="C45" s="326" t="s">
        <v>398</v>
      </c>
      <c r="D45" s="410">
        <v>2.3595957881259273</v>
      </c>
      <c r="E45" s="410">
        <v>1.8593992988828285</v>
      </c>
      <c r="F45" s="409">
        <v>1</v>
      </c>
      <c r="G45" s="399">
        <v>50</v>
      </c>
      <c r="H45" s="410">
        <v>50.009999000199947</v>
      </c>
      <c r="I45" s="401">
        <v>1.5429506058407517E-3</v>
      </c>
      <c r="J45" s="401">
        <v>2.3806965720643425E-6</v>
      </c>
      <c r="K45" s="410">
        <v>-1.2807367403055991E-5</v>
      </c>
      <c r="L45" s="401">
        <v>3.3584158188868406E-5</v>
      </c>
      <c r="M45" s="410">
        <v>4.7495171991581145E-5</v>
      </c>
      <c r="N45" s="401">
        <v>-6.4036837015279957E-4</v>
      </c>
      <c r="O45" s="401">
        <v>6.4212727776871681E-4</v>
      </c>
      <c r="P45" s="402">
        <v>4.1232744085466277E-7</v>
      </c>
      <c r="Q45" s="15"/>
    </row>
    <row r="46" spans="1:17">
      <c r="A46" s="726" t="s">
        <v>348</v>
      </c>
      <c r="B46" s="398" t="s">
        <v>33</v>
      </c>
      <c r="C46" s="326" t="s">
        <v>398</v>
      </c>
      <c r="D46" s="410">
        <v>2.8786307360025596</v>
      </c>
      <c r="E46" s="410">
        <v>3.5064800506458256</v>
      </c>
      <c r="F46" s="409">
        <v>1</v>
      </c>
      <c r="G46" s="399">
        <v>50</v>
      </c>
      <c r="H46" s="410">
        <v>50.009999000199947</v>
      </c>
      <c r="I46" s="401">
        <v>2.9097168756399656E-3</v>
      </c>
      <c r="J46" s="401">
        <v>8.4664522963840023E-6</v>
      </c>
      <c r="K46" s="410">
        <v>6.7372796959119796E-6</v>
      </c>
      <c r="L46" s="401">
        <v>6.3333454399899488E-5</v>
      </c>
      <c r="M46" s="410">
        <v>8.9567030164275827E-5</v>
      </c>
      <c r="N46" s="401">
        <v>3.3686398479559898E-4</v>
      </c>
      <c r="O46" s="401">
        <v>3.485679232872954E-4</v>
      </c>
      <c r="P46" s="402">
        <v>1.2149959714481785E-7</v>
      </c>
      <c r="Q46" s="15"/>
    </row>
    <row r="47" spans="1:17">
      <c r="A47" s="726" t="s">
        <v>139</v>
      </c>
      <c r="B47" s="398" t="s">
        <v>629</v>
      </c>
      <c r="C47" s="326" t="s">
        <v>398</v>
      </c>
      <c r="D47" s="410">
        <v>1.6036730441570322</v>
      </c>
      <c r="E47" s="410">
        <v>1.6311958866344367</v>
      </c>
      <c r="F47" s="409">
        <v>10</v>
      </c>
      <c r="G47" s="399">
        <v>50</v>
      </c>
      <c r="H47" s="410">
        <v>50.990195135927848</v>
      </c>
      <c r="I47" s="401">
        <v>1.3801150955818399E-3</v>
      </c>
      <c r="J47" s="401">
        <v>1.904717677052871E-6</v>
      </c>
      <c r="K47" s="410">
        <v>-2.0671012670447908E-6</v>
      </c>
      <c r="L47" s="401">
        <v>2.9462386442049815E-5</v>
      </c>
      <c r="M47" s="410">
        <v>4.166610648622405E-4</v>
      </c>
      <c r="N47" s="401">
        <v>-1.0335506335223954E-4</v>
      </c>
      <c r="O47" s="401">
        <v>4.2928861165034604E-4</v>
      </c>
      <c r="P47" s="402">
        <v>1.8428871209268161E-7</v>
      </c>
      <c r="Q47" s="15"/>
    </row>
    <row r="48" spans="1:17">
      <c r="A48" s="726" t="s">
        <v>139</v>
      </c>
      <c r="B48" s="398" t="s">
        <v>34</v>
      </c>
      <c r="C48" s="326" t="s">
        <v>398</v>
      </c>
      <c r="D48" s="410">
        <v>1.9340317286420941</v>
      </c>
      <c r="E48" s="410">
        <v>0.90831660126257752</v>
      </c>
      <c r="F48" s="409">
        <v>2</v>
      </c>
      <c r="G48" s="399">
        <v>50</v>
      </c>
      <c r="H48" s="410">
        <v>50.039984012787215</v>
      </c>
      <c r="I48" s="401">
        <v>7.5418332980356712E-4</v>
      </c>
      <c r="J48" s="401">
        <v>5.6879249495359609E-7</v>
      </c>
      <c r="K48" s="410">
        <v>-2.1618733349271224E-5</v>
      </c>
      <c r="L48" s="401">
        <v>1.6405862065617577E-5</v>
      </c>
      <c r="M48" s="410">
        <v>4.6402785271237319E-5</v>
      </c>
      <c r="N48" s="401">
        <v>-1.0809366674635612E-3</v>
      </c>
      <c r="O48" s="401">
        <v>1.0819322056155635E-3</v>
      </c>
      <c r="P48" s="402">
        <v>1.170577297548158E-6</v>
      </c>
      <c r="Q48" s="12"/>
    </row>
    <row r="49" spans="1:17">
      <c r="A49" s="726" t="s">
        <v>139</v>
      </c>
      <c r="B49" s="398" t="s">
        <v>35</v>
      </c>
      <c r="C49" s="326" t="s">
        <v>398</v>
      </c>
      <c r="D49" s="410">
        <v>0.12422785736413712</v>
      </c>
      <c r="E49" s="410">
        <v>0.21585795999701787</v>
      </c>
      <c r="F49" s="409">
        <v>5</v>
      </c>
      <c r="G49" s="399">
        <v>50</v>
      </c>
      <c r="H49" s="410">
        <v>50.24937810560445</v>
      </c>
      <c r="I49" s="401">
        <v>1.7997876780816556E-4</v>
      </c>
      <c r="J49" s="401">
        <v>3.239235686174557E-8</v>
      </c>
      <c r="K49" s="410">
        <v>1.4563716845827912E-6</v>
      </c>
      <c r="L49" s="401">
        <v>3.8987902594251243E-6</v>
      </c>
      <c r="M49" s="410">
        <v>2.7568610308635644E-5</v>
      </c>
      <c r="N49" s="401">
        <v>7.281858422913956E-5</v>
      </c>
      <c r="O49" s="401">
        <v>7.7862535814637485E-5</v>
      </c>
      <c r="P49" s="402">
        <v>6.062574483485705E-9</v>
      </c>
      <c r="Q49" s="15"/>
    </row>
    <row r="50" spans="1:17">
      <c r="A50" s="726" t="s">
        <v>139</v>
      </c>
      <c r="B50" s="398" t="s">
        <v>36</v>
      </c>
      <c r="C50" s="326" t="s">
        <v>398</v>
      </c>
      <c r="D50" s="410">
        <v>0.33369864658905085</v>
      </c>
      <c r="E50" s="410">
        <v>0.62015049142075662</v>
      </c>
      <c r="F50" s="409">
        <v>2.5</v>
      </c>
      <c r="G50" s="399">
        <v>50</v>
      </c>
      <c r="H50" s="410">
        <v>50.062460986251963</v>
      </c>
      <c r="I50" s="401">
        <v>5.1514774339429803E-4</v>
      </c>
      <c r="J50" s="401">
        <v>2.6537719752423754E-7</v>
      </c>
      <c r="K50" s="410">
        <v>4.640272882383556E-6</v>
      </c>
      <c r="L50" s="401">
        <v>1.1201054134683534E-5</v>
      </c>
      <c r="M50" s="410">
        <v>3.9601706675361717E-5</v>
      </c>
      <c r="N50" s="401">
        <v>2.320136441191778E-4</v>
      </c>
      <c r="O50" s="401">
        <v>2.3536912760398692E-4</v>
      </c>
      <c r="P50" s="402">
        <v>5.5398626229061881E-8</v>
      </c>
      <c r="Q50" s="14"/>
    </row>
    <row r="51" spans="1:17">
      <c r="A51" s="726" t="s">
        <v>517</v>
      </c>
      <c r="B51" s="398" t="s">
        <v>37</v>
      </c>
      <c r="C51" s="326" t="s">
        <v>398</v>
      </c>
      <c r="D51" s="410">
        <v>36.171930010280668</v>
      </c>
      <c r="E51" s="410">
        <v>17.948464823661332</v>
      </c>
      <c r="F51" s="409">
        <v>1</v>
      </c>
      <c r="G51" s="399">
        <v>50</v>
      </c>
      <c r="H51" s="410">
        <v>50.009999000199947</v>
      </c>
      <c r="I51" s="401">
        <v>1.489383947289786E-2</v>
      </c>
      <c r="J51" s="401">
        <v>2.2182645424445043E-4</v>
      </c>
      <c r="K51" s="410">
        <v>-3.8698424227767703E-4</v>
      </c>
      <c r="L51" s="401">
        <v>3.2418216046835628E-4</v>
      </c>
      <c r="M51" s="410">
        <v>4.5846280801376053E-4</v>
      </c>
      <c r="N51" s="401">
        <v>-1.9349212113883851E-2</v>
      </c>
      <c r="O51" s="401">
        <v>1.9354642791185823E-2</v>
      </c>
      <c r="P51" s="402">
        <v>3.7460219757440137E-4</v>
      </c>
      <c r="Q51" s="15"/>
    </row>
    <row r="52" spans="1:17">
      <c r="A52" s="726" t="s">
        <v>517</v>
      </c>
      <c r="B52" s="398" t="s">
        <v>38</v>
      </c>
      <c r="C52" s="326" t="s">
        <v>398</v>
      </c>
      <c r="D52" s="410">
        <v>0.11857467548697118</v>
      </c>
      <c r="E52" s="410">
        <v>0.30269135018364479</v>
      </c>
      <c r="F52" s="409">
        <v>1</v>
      </c>
      <c r="G52" s="399">
        <v>50</v>
      </c>
      <c r="H52" s="410">
        <v>50.009999000199947</v>
      </c>
      <c r="I52" s="401">
        <v>2.5117671197854994E-4</v>
      </c>
      <c r="J52" s="401">
        <v>6.3089740640355427E-8</v>
      </c>
      <c r="K52" s="410">
        <v>3.1358878338494378E-6</v>
      </c>
      <c r="L52" s="401">
        <v>5.467160385118702E-6</v>
      </c>
      <c r="M52" s="410">
        <v>7.7317323643037817E-6</v>
      </c>
      <c r="N52" s="401">
        <v>1.5679439169247189E-4</v>
      </c>
      <c r="O52" s="401">
        <v>1.5698490676356602E-4</v>
      </c>
      <c r="P52" s="402">
        <v>2.4644260951565517E-8</v>
      </c>
      <c r="Q52" s="12"/>
    </row>
    <row r="53" spans="1:17">
      <c r="A53" s="726" t="s">
        <v>138</v>
      </c>
      <c r="B53" s="398" t="s">
        <v>330</v>
      </c>
      <c r="C53" s="326" t="s">
        <v>398</v>
      </c>
      <c r="D53" s="410">
        <v>5.5264287900861291</v>
      </c>
      <c r="E53" s="410">
        <v>3.4963695465973217</v>
      </c>
      <c r="F53" s="409">
        <v>10</v>
      </c>
      <c r="G53" s="399">
        <v>50</v>
      </c>
      <c r="H53" s="410">
        <v>50.990195135927848</v>
      </c>
      <c r="I53" s="401">
        <v>2.9581930843067435E-3</v>
      </c>
      <c r="J53" s="401">
        <v>8.7509063240402442E-6</v>
      </c>
      <c r="K53" s="410">
        <v>-4.5503102565902509E-5</v>
      </c>
      <c r="L53" s="401">
        <v>6.3150840171993653E-5</v>
      </c>
      <c r="M53" s="410">
        <v>8.9308774646489108E-4</v>
      </c>
      <c r="N53" s="401">
        <v>-2.2751551282951255E-3</v>
      </c>
      <c r="O53" s="401">
        <v>2.4441637794332333E-3</v>
      </c>
      <c r="P53" s="402">
        <v>5.9739365806933471E-6</v>
      </c>
      <c r="Q53" s="12"/>
    </row>
    <row r="54" spans="1:17">
      <c r="A54" s="726" t="s">
        <v>138</v>
      </c>
      <c r="B54" s="398" t="s">
        <v>331</v>
      </c>
      <c r="C54" s="326" t="s">
        <v>398</v>
      </c>
      <c r="D54" s="410">
        <v>5.6734449353395538E-3</v>
      </c>
      <c r="E54" s="410">
        <v>0</v>
      </c>
      <c r="F54" s="409">
        <v>5</v>
      </c>
      <c r="G54" s="399">
        <v>50</v>
      </c>
      <c r="H54" s="410">
        <v>50.24937810560445</v>
      </c>
      <c r="I54" s="401">
        <v>0</v>
      </c>
      <c r="J54" s="401">
        <v>0</v>
      </c>
      <c r="K54" s="410">
        <v>-1.1154443768646161E-7</v>
      </c>
      <c r="L54" s="401">
        <v>0</v>
      </c>
      <c r="M54" s="410">
        <v>0</v>
      </c>
      <c r="N54" s="401">
        <v>-5.5772218843230803E-6</v>
      </c>
      <c r="O54" s="401">
        <v>5.5772218843230803E-6</v>
      </c>
      <c r="P54" s="402">
        <v>3.1105403946972287E-11</v>
      </c>
      <c r="Q54" s="15"/>
    </row>
    <row r="55" spans="1:17">
      <c r="A55" s="726" t="s">
        <v>138</v>
      </c>
      <c r="B55" s="398" t="s">
        <v>332</v>
      </c>
      <c r="C55" s="326" t="s">
        <v>398</v>
      </c>
      <c r="D55" s="410">
        <v>0.28102764564000005</v>
      </c>
      <c r="E55" s="410">
        <v>0</v>
      </c>
      <c r="F55" s="409">
        <v>10</v>
      </c>
      <c r="G55" s="399">
        <v>50</v>
      </c>
      <c r="H55" s="410">
        <v>50.990195135927848</v>
      </c>
      <c r="I55" s="401">
        <v>0</v>
      </c>
      <c r="J55" s="401">
        <v>0</v>
      </c>
      <c r="K55" s="410">
        <v>-5.5252268840177976E-6</v>
      </c>
      <c r="L55" s="401">
        <v>0</v>
      </c>
      <c r="M55" s="410">
        <v>0</v>
      </c>
      <c r="N55" s="401">
        <v>-2.7626134420088988E-4</v>
      </c>
      <c r="O55" s="401">
        <v>2.7626134420088988E-4</v>
      </c>
      <c r="P55" s="402">
        <v>7.632033029968255E-8</v>
      </c>
      <c r="Q55" s="15"/>
    </row>
    <row r="56" spans="1:17">
      <c r="A56" s="726" t="s">
        <v>138</v>
      </c>
      <c r="B56" s="398" t="s">
        <v>333</v>
      </c>
      <c r="C56" s="326" t="s">
        <v>398</v>
      </c>
      <c r="D56" s="410">
        <v>0.42689916390203492</v>
      </c>
      <c r="E56" s="410">
        <v>2.0094931890828565</v>
      </c>
      <c r="F56" s="409">
        <v>2.5</v>
      </c>
      <c r="G56" s="399">
        <v>50</v>
      </c>
      <c r="H56" s="410">
        <v>50.062460986251963</v>
      </c>
      <c r="I56" s="401">
        <v>1.6692494741891563E-3</v>
      </c>
      <c r="J56" s="401">
        <v>2.786393807080775E-6</v>
      </c>
      <c r="K56" s="410">
        <v>2.7901949398057013E-5</v>
      </c>
      <c r="L56" s="401">
        <v>3.6295128852721513E-5</v>
      </c>
      <c r="M56" s="410">
        <v>1.2832265867899451E-4</v>
      </c>
      <c r="N56" s="401">
        <v>1.3950974699028507E-3</v>
      </c>
      <c r="O56" s="401">
        <v>1.400986672049303E-3</v>
      </c>
      <c r="P56" s="402">
        <v>1.9627636552597813E-6</v>
      </c>
      <c r="Q56" s="15"/>
    </row>
    <row r="57" spans="1:17">
      <c r="A57" s="726" t="s">
        <v>138</v>
      </c>
      <c r="B57" s="398" t="s">
        <v>334</v>
      </c>
      <c r="C57" s="326" t="s">
        <v>398</v>
      </c>
      <c r="D57" s="410">
        <v>2.9503027047507104</v>
      </c>
      <c r="E57" s="410">
        <v>10.855199408787591</v>
      </c>
      <c r="F57" s="409">
        <v>10</v>
      </c>
      <c r="G57" s="399">
        <v>50</v>
      </c>
      <c r="H57" s="410">
        <v>50.990195135927848</v>
      </c>
      <c r="I57" s="401">
        <v>9.1843197327631989E-3</v>
      </c>
      <c r="J57" s="401">
        <v>8.4351728953623476E-5</v>
      </c>
      <c r="K57" s="410">
        <v>1.3805941785705045E-4</v>
      </c>
      <c r="L57" s="401">
        <v>1.9606479056729302E-4</v>
      </c>
      <c r="M57" s="410">
        <v>2.7727748592410628E-3</v>
      </c>
      <c r="N57" s="401">
        <v>6.9029708928525224E-3</v>
      </c>
      <c r="O57" s="401">
        <v>7.4390380808010683E-3</v>
      </c>
      <c r="P57" s="402">
        <v>5.5339287567608445E-5</v>
      </c>
      <c r="Q57" s="16"/>
    </row>
    <row r="58" spans="1:17">
      <c r="A58" s="726" t="s">
        <v>138</v>
      </c>
      <c r="B58" s="398" t="s">
        <v>335</v>
      </c>
      <c r="C58" s="326" t="s">
        <v>398</v>
      </c>
      <c r="D58" s="410">
        <v>165.06506742247873</v>
      </c>
      <c r="E58" s="410">
        <v>69.074165157517484</v>
      </c>
      <c r="F58" s="409">
        <v>5</v>
      </c>
      <c r="G58" s="399">
        <v>50</v>
      </c>
      <c r="H58" s="410">
        <v>50.24937810560445</v>
      </c>
      <c r="I58" s="401">
        <v>5.7592887158756934E-2</v>
      </c>
      <c r="J58" s="401">
        <v>3.3169406512813093E-3</v>
      </c>
      <c r="K58" s="410">
        <v>-1.9976450507410703E-3</v>
      </c>
      <c r="L58" s="401">
        <v>1.2476059826460511E-3</v>
      </c>
      <c r="M58" s="410">
        <v>8.8219065057792891E-3</v>
      </c>
      <c r="N58" s="401">
        <v>-9.9882252537053517E-2</v>
      </c>
      <c r="O58" s="401">
        <v>0.10027108459706839</v>
      </c>
      <c r="P58" s="402">
        <v>1.0054290406272447E-2</v>
      </c>
      <c r="Q58" s="14"/>
    </row>
    <row r="59" spans="1:17">
      <c r="A59" s="726" t="s">
        <v>138</v>
      </c>
      <c r="B59" s="398" t="s">
        <v>336</v>
      </c>
      <c r="C59" s="326" t="s">
        <v>398</v>
      </c>
      <c r="D59" s="410">
        <v>0.16971018765592499</v>
      </c>
      <c r="E59" s="410">
        <v>0.11678614677270552</v>
      </c>
      <c r="F59" s="409">
        <v>5</v>
      </c>
      <c r="G59" s="399">
        <v>50</v>
      </c>
      <c r="H59" s="410">
        <v>50.24937810560445</v>
      </c>
      <c r="I59" s="401">
        <v>9.7374341875117754E-5</v>
      </c>
      <c r="J59" s="401">
        <v>9.481762455612311E-9</v>
      </c>
      <c r="K59" s="410">
        <v>-1.2272655247613784E-6</v>
      </c>
      <c r="L59" s="401">
        <v>2.1093717900396518E-6</v>
      </c>
      <c r="M59" s="410">
        <v>1.4915510967806443E-5</v>
      </c>
      <c r="N59" s="401">
        <v>-6.136327623806892E-5</v>
      </c>
      <c r="O59" s="401">
        <v>6.3150012969914005E-5</v>
      </c>
      <c r="P59" s="402">
        <v>3.9879241381003068E-9</v>
      </c>
      <c r="Q59" s="14"/>
    </row>
    <row r="60" spans="1:17">
      <c r="A60" s="726" t="s">
        <v>138</v>
      </c>
      <c r="B60" s="398" t="s">
        <v>337</v>
      </c>
      <c r="C60" s="326" t="s">
        <v>398</v>
      </c>
      <c r="D60" s="410">
        <v>191.22496825320005</v>
      </c>
      <c r="E60" s="410">
        <v>66.875538411327227</v>
      </c>
      <c r="F60" s="409">
        <v>10</v>
      </c>
      <c r="G60" s="399">
        <v>50</v>
      </c>
      <c r="H60" s="410">
        <v>50.990195135927848</v>
      </c>
      <c r="I60" s="401">
        <v>5.6581763626847657E-2</v>
      </c>
      <c r="J60" s="401">
        <v>3.2014959751244607E-3</v>
      </c>
      <c r="K60" s="410">
        <v>-2.551652174082264E-3</v>
      </c>
      <c r="L60" s="401">
        <v>1.2078947552153993E-3</v>
      </c>
      <c r="M60" s="410">
        <v>1.7082211447449473E-2</v>
      </c>
      <c r="N60" s="401">
        <v>-0.1275826087041132</v>
      </c>
      <c r="O60" s="401">
        <v>0.12872110934762113</v>
      </c>
      <c r="P60" s="402">
        <v>1.6569123991682234E-2</v>
      </c>
      <c r="Q60" s="15"/>
    </row>
    <row r="61" spans="1:17">
      <c r="A61" s="726" t="s">
        <v>138</v>
      </c>
      <c r="B61" s="398" t="s">
        <v>338</v>
      </c>
      <c r="C61" s="326" t="s">
        <v>398</v>
      </c>
      <c r="D61" s="410">
        <v>0.51550216206572153</v>
      </c>
      <c r="E61" s="410">
        <v>3.1200664198047217</v>
      </c>
      <c r="F61" s="409">
        <v>2.5</v>
      </c>
      <c r="G61" s="399">
        <v>50</v>
      </c>
      <c r="H61" s="410">
        <v>50.062460986251963</v>
      </c>
      <c r="I61" s="401">
        <v>2.5917824747996843E-3</v>
      </c>
      <c r="J61" s="401">
        <v>6.7173363966787761E-6</v>
      </c>
      <c r="K61" s="410">
        <v>4.621892915679382E-5</v>
      </c>
      <c r="L61" s="401">
        <v>5.635411622745867E-5</v>
      </c>
      <c r="M61" s="410">
        <v>1.9924188866105442E-4</v>
      </c>
      <c r="N61" s="401">
        <v>2.310946457839691E-3</v>
      </c>
      <c r="O61" s="401">
        <v>2.3195195324030014E-3</v>
      </c>
      <c r="P61" s="402">
        <v>5.3801708611990382E-6</v>
      </c>
      <c r="Q61" s="15"/>
    </row>
    <row r="62" spans="1:17">
      <c r="A62" s="726" t="s">
        <v>138</v>
      </c>
      <c r="B62" s="398" t="s">
        <v>1132</v>
      </c>
      <c r="C62" s="326" t="s">
        <v>398</v>
      </c>
      <c r="D62" s="410">
        <v>0.89572220473881614</v>
      </c>
      <c r="E62" s="410">
        <v>1.0896991172987582</v>
      </c>
      <c r="F62" s="409">
        <v>10</v>
      </c>
      <c r="G62" s="399">
        <v>50</v>
      </c>
      <c r="H62" s="410">
        <v>50.990195135927848</v>
      </c>
      <c r="I62" s="401">
        <v>9.219678726196174E-4</v>
      </c>
      <c r="J62" s="401">
        <v>8.5002475814274309E-7</v>
      </c>
      <c r="K62" s="410">
        <v>2.0713509147896048E-6</v>
      </c>
      <c r="L62" s="401">
        <v>1.968196264009559E-5</v>
      </c>
      <c r="M62" s="410">
        <v>2.7834498499743749E-4</v>
      </c>
      <c r="N62" s="401">
        <v>1.0356754573948024E-4</v>
      </c>
      <c r="O62" s="401">
        <v>2.9698849675319585E-4</v>
      </c>
      <c r="P62" s="402">
        <v>8.8202167203723026E-8</v>
      </c>
      <c r="Q62" s="15"/>
    </row>
    <row r="63" spans="1:17">
      <c r="A63" s="726"/>
      <c r="B63" s="765" t="s">
        <v>349</v>
      </c>
      <c r="C63" s="326" t="s">
        <v>398</v>
      </c>
      <c r="D63" s="410">
        <v>13.390071469336799</v>
      </c>
      <c r="E63" s="410">
        <v>15.900098342656532</v>
      </c>
      <c r="F63" s="409">
        <v>10</v>
      </c>
      <c r="G63" s="399">
        <v>50</v>
      </c>
      <c r="H63" s="410">
        <v>50.990195135927848</v>
      </c>
      <c r="I63" s="401">
        <v>1.3452685801710757E-2</v>
      </c>
      <c r="J63" s="401">
        <v>1.809747552795502E-4</v>
      </c>
      <c r="K63" s="410">
        <v>2.3925389440293543E-5</v>
      </c>
      <c r="L63" s="401">
        <v>2.8718490873863199E-4</v>
      </c>
      <c r="M63" s="410">
        <v>4.0614079284705291E-3</v>
      </c>
      <c r="N63" s="401">
        <v>1.1962694720146771E-3</v>
      </c>
      <c r="O63" s="401">
        <v>4.2339219420198986E-3</v>
      </c>
      <c r="P63" s="402">
        <v>1.7926095011117549E-5</v>
      </c>
      <c r="Q63" s="15"/>
    </row>
    <row r="64" spans="1:17">
      <c r="A64" s="726" t="s">
        <v>295</v>
      </c>
      <c r="B64" s="398" t="s">
        <v>39</v>
      </c>
      <c r="C64" s="326" t="s">
        <v>398</v>
      </c>
      <c r="D64" s="410">
        <v>131.26194585230604</v>
      </c>
      <c r="E64" s="410">
        <v>31.640586162596037</v>
      </c>
      <c r="F64" s="409">
        <v>2.5</v>
      </c>
      <c r="G64" s="399">
        <v>10</v>
      </c>
      <c r="H64" s="410">
        <v>10.307764064044152</v>
      </c>
      <c r="I64" s="401">
        <v>5.4116724757143613E-3</v>
      </c>
      <c r="J64" s="401">
        <v>2.9286198984404404E-5</v>
      </c>
      <c r="K64" s="410">
        <v>-2.009179725567023E-3</v>
      </c>
      <c r="L64" s="401">
        <v>5.7148695899347443E-4</v>
      </c>
      <c r="M64" s="410">
        <v>2.0205115203198211E-3</v>
      </c>
      <c r="N64" s="401">
        <v>-2.009179725567023E-2</v>
      </c>
      <c r="O64" s="401">
        <v>2.0193137046202181E-2</v>
      </c>
      <c r="P64" s="402">
        <v>4.0776278376670295E-4</v>
      </c>
      <c r="Q64" s="15"/>
    </row>
    <row r="65" spans="1:17">
      <c r="A65" s="726" t="s">
        <v>114</v>
      </c>
      <c r="B65" s="398" t="s">
        <v>631</v>
      </c>
      <c r="C65" s="326" t="s">
        <v>398</v>
      </c>
      <c r="D65" s="410">
        <v>2854.9934430459216</v>
      </c>
      <c r="E65" s="410">
        <v>2494.6112512662303</v>
      </c>
      <c r="F65" s="409">
        <v>1</v>
      </c>
      <c r="G65" s="399">
        <v>15</v>
      </c>
      <c r="H65" s="410">
        <v>15.033296378372908</v>
      </c>
      <c r="I65" s="401">
        <v>0.6222710703679265</v>
      </c>
      <c r="J65" s="401">
        <v>0.38722128501684494</v>
      </c>
      <c r="K65" s="410">
        <v>-1.1068485679592399E-2</v>
      </c>
      <c r="L65" s="401">
        <v>4.5057249904629254E-2</v>
      </c>
      <c r="M65" s="410">
        <v>6.3720573898360541E-2</v>
      </c>
      <c r="N65" s="401">
        <v>-0.16602728519388599</v>
      </c>
      <c r="O65" s="401">
        <v>0.17783523544783914</v>
      </c>
      <c r="P65" s="402">
        <v>3.1625370966788378E-2</v>
      </c>
      <c r="Q65" s="15"/>
    </row>
    <row r="66" spans="1:17">
      <c r="A66" s="726" t="s">
        <v>114</v>
      </c>
      <c r="B66" s="398" t="s">
        <v>632</v>
      </c>
      <c r="C66" s="326" t="s">
        <v>398</v>
      </c>
      <c r="D66" s="410">
        <v>5630.1741312700487</v>
      </c>
      <c r="E66" s="410">
        <v>5370.1991355907676</v>
      </c>
      <c r="F66" s="409">
        <v>1</v>
      </c>
      <c r="G66" s="399">
        <v>15</v>
      </c>
      <c r="H66" s="410">
        <v>15.033296378372908</v>
      </c>
      <c r="I66" s="401">
        <v>1.3395752795136995</v>
      </c>
      <c r="J66" s="401">
        <v>1.7944619294842061</v>
      </c>
      <c r="K66" s="410">
        <v>-1.3684152705240038E-2</v>
      </c>
      <c r="L66" s="401">
        <v>9.6995635839900271E-2</v>
      </c>
      <c r="M66" s="410">
        <v>0.13717254369578882</v>
      </c>
      <c r="N66" s="401">
        <v>-0.20526229057860057</v>
      </c>
      <c r="O66" s="401">
        <v>0.24687833983066834</v>
      </c>
      <c r="P66" s="402">
        <v>6.0948914677546963E-2</v>
      </c>
      <c r="Q66" s="15"/>
    </row>
    <row r="67" spans="1:17">
      <c r="A67" s="726" t="s">
        <v>114</v>
      </c>
      <c r="B67" s="398" t="s">
        <v>633</v>
      </c>
      <c r="C67" s="326" t="s">
        <v>398</v>
      </c>
      <c r="D67" s="410">
        <v>1088.9527650285668</v>
      </c>
      <c r="E67" s="410">
        <v>631.45089861710653</v>
      </c>
      <c r="F67" s="409">
        <v>1</v>
      </c>
      <c r="G67" s="399">
        <v>30</v>
      </c>
      <c r="H67" s="410">
        <v>30.016662039607269</v>
      </c>
      <c r="I67" s="401">
        <v>0.31450278508080737</v>
      </c>
      <c r="J67" s="401">
        <v>9.8912001823584506E-2</v>
      </c>
      <c r="K67" s="410">
        <v>-1.0002550448000136E-2</v>
      </c>
      <c r="L67" s="401">
        <v>1.1405160193618194E-2</v>
      </c>
      <c r="M67" s="410">
        <v>1.6129332226852606E-2</v>
      </c>
      <c r="N67" s="401">
        <v>-0.30007651344000408</v>
      </c>
      <c r="O67" s="401">
        <v>0.3005096825002368</v>
      </c>
      <c r="P67" s="402">
        <v>9.0306069276393119E-2</v>
      </c>
      <c r="Q67" s="15"/>
    </row>
    <row r="68" spans="1:17">
      <c r="A68" s="726" t="s">
        <v>115</v>
      </c>
      <c r="B68" s="398" t="s">
        <v>634</v>
      </c>
      <c r="C68" s="326" t="s">
        <v>398</v>
      </c>
      <c r="D68" s="410">
        <v>608.22691361699003</v>
      </c>
      <c r="E68" s="410">
        <v>461.77437314349476</v>
      </c>
      <c r="F68" s="409">
        <v>1</v>
      </c>
      <c r="G68" s="399">
        <v>15</v>
      </c>
      <c r="H68" s="410">
        <v>15.033296378372908</v>
      </c>
      <c r="I68" s="401">
        <v>0.11518782066689807</v>
      </c>
      <c r="J68" s="401">
        <v>1.3268234029989471E-2</v>
      </c>
      <c r="K68" s="410">
        <v>-3.6173365261085166E-3</v>
      </c>
      <c r="L68" s="401">
        <v>8.3404912567916073E-3</v>
      </c>
      <c r="M68" s="410">
        <v>1.1795235852208912E-2</v>
      </c>
      <c r="N68" s="401">
        <v>-5.426004789162775E-2</v>
      </c>
      <c r="O68" s="401">
        <v>5.552729406346911E-2</v>
      </c>
      <c r="P68" s="402">
        <v>3.0832803860109718E-3</v>
      </c>
      <c r="Q68" s="15"/>
    </row>
    <row r="69" spans="1:17">
      <c r="A69" s="726" t="s">
        <v>115</v>
      </c>
      <c r="B69" s="398" t="s">
        <v>635</v>
      </c>
      <c r="C69" s="326" t="s">
        <v>398</v>
      </c>
      <c r="D69" s="410">
        <v>1279.7509076616773</v>
      </c>
      <c r="E69" s="410">
        <v>1129.4766599887455</v>
      </c>
      <c r="F69" s="409">
        <v>1</v>
      </c>
      <c r="G69" s="399">
        <v>15</v>
      </c>
      <c r="H69" s="410">
        <v>15.033296378372908</v>
      </c>
      <c r="I69" s="401">
        <v>0.28174355816363572</v>
      </c>
      <c r="J69" s="401">
        <v>7.9379432566705987E-2</v>
      </c>
      <c r="K69" s="410">
        <v>-4.7594032582356505E-3</v>
      </c>
      <c r="L69" s="401">
        <v>2.0400417942766532E-2</v>
      </c>
      <c r="M69" s="410">
        <v>2.8850547732739866E-2</v>
      </c>
      <c r="N69" s="401">
        <v>-7.1391048873534757E-2</v>
      </c>
      <c r="O69" s="401">
        <v>7.7000233530441511E-2</v>
      </c>
      <c r="P69" s="402">
        <v>5.9290359637425294E-3</v>
      </c>
      <c r="Q69" s="15"/>
    </row>
    <row r="70" spans="1:17">
      <c r="A70" s="726" t="s">
        <v>115</v>
      </c>
      <c r="B70" s="398" t="s">
        <v>636</v>
      </c>
      <c r="C70" s="326" t="s">
        <v>398</v>
      </c>
      <c r="D70" s="410">
        <v>465.65426319350456</v>
      </c>
      <c r="E70" s="410">
        <v>542.52505734309079</v>
      </c>
      <c r="F70" s="409">
        <v>1</v>
      </c>
      <c r="G70" s="399">
        <v>30</v>
      </c>
      <c r="H70" s="410">
        <v>30.016662039607269</v>
      </c>
      <c r="I70" s="401">
        <v>0.27021204955793277</v>
      </c>
      <c r="J70" s="401">
        <v>7.3014551726298713E-2</v>
      </c>
      <c r="K70" s="410">
        <v>6.4380901925531475E-4</v>
      </c>
      <c r="L70" s="401">
        <v>9.7989965674303656E-3</v>
      </c>
      <c r="M70" s="410">
        <v>1.3857873843307429E-2</v>
      </c>
      <c r="N70" s="401">
        <v>1.9314270577659443E-2</v>
      </c>
      <c r="O70" s="401">
        <v>2.3771447482306699E-2</v>
      </c>
      <c r="P70" s="402">
        <v>5.6508171540406546E-4</v>
      </c>
      <c r="Q70" s="15"/>
    </row>
    <row r="71" spans="1:17">
      <c r="A71" s="726" t="s">
        <v>248</v>
      </c>
      <c r="B71" s="325" t="s">
        <v>1133</v>
      </c>
      <c r="C71" s="326" t="s">
        <v>398</v>
      </c>
      <c r="D71" s="728">
        <v>2.6942344880915523</v>
      </c>
      <c r="E71" s="728">
        <v>7.0167146980479567</v>
      </c>
      <c r="F71" s="729">
        <v>30</v>
      </c>
      <c r="G71" s="729">
        <v>100</v>
      </c>
      <c r="H71" s="410">
        <v>104.4030650891055</v>
      </c>
      <c r="I71" s="401">
        <v>1.2155409153821649E-2</v>
      </c>
      <c r="J71" s="401">
        <v>1.4775397169681113E-4</v>
      </c>
      <c r="K71" s="410">
        <v>7.3763893579936735E-5</v>
      </c>
      <c r="L71" s="401">
        <v>1.267347236965105E-4</v>
      </c>
      <c r="M71" s="410">
        <v>5.3768989522563603E-3</v>
      </c>
      <c r="N71" s="401">
        <v>7.3763893579936735E-3</v>
      </c>
      <c r="O71" s="401">
        <v>9.1280974087428451E-3</v>
      </c>
      <c r="P71" s="402">
        <v>8.3322162303497844E-5</v>
      </c>
      <c r="Q71" s="15"/>
    </row>
    <row r="72" spans="1:17">
      <c r="A72" s="726" t="s">
        <v>403</v>
      </c>
      <c r="B72" s="325" t="s">
        <v>798</v>
      </c>
      <c r="C72" s="326" t="s">
        <v>398</v>
      </c>
      <c r="D72" s="410">
        <v>1173.0494182636137</v>
      </c>
      <c r="E72" s="410">
        <v>727.46309547199621</v>
      </c>
      <c r="F72" s="409">
        <v>34.64</v>
      </c>
      <c r="G72" s="399">
        <v>34.64</v>
      </c>
      <c r="H72" s="410">
        <v>48.988357800604014</v>
      </c>
      <c r="I72" s="401">
        <v>0.59132516550702696</v>
      </c>
      <c r="J72" s="401">
        <v>0.34966545136191285</v>
      </c>
      <c r="K72" s="410">
        <v>-9.9216665906602941E-3</v>
      </c>
      <c r="L72" s="401">
        <v>1.3139316385444627E-2</v>
      </c>
      <c r="M72" s="410">
        <v>0.64367353234550051</v>
      </c>
      <c r="N72" s="401">
        <v>-0.34368653070047261</v>
      </c>
      <c r="O72" s="401">
        <v>0.7296821552066769</v>
      </c>
      <c r="P72" s="402">
        <v>0.53243604762706087</v>
      </c>
      <c r="Q72" s="15"/>
    </row>
    <row r="73" spans="1:17">
      <c r="A73" s="726" t="s">
        <v>404</v>
      </c>
      <c r="B73" s="398" t="s">
        <v>407</v>
      </c>
      <c r="C73" s="326" t="s">
        <v>398</v>
      </c>
      <c r="D73" s="410">
        <v>14.72829326554881</v>
      </c>
      <c r="E73" s="410">
        <v>16.03193909299528</v>
      </c>
      <c r="F73" s="409">
        <v>10</v>
      </c>
      <c r="G73" s="399">
        <v>30</v>
      </c>
      <c r="H73" s="410">
        <v>31.622776601683793</v>
      </c>
      <c r="I73" s="401">
        <v>8.4121802302426496E-3</v>
      </c>
      <c r="J73" s="401">
        <v>7.0764776226085282E-5</v>
      </c>
      <c r="K73" s="410">
        <v>-3.7726763935097551E-9</v>
      </c>
      <c r="L73" s="401">
        <v>2.8956619425260196E-4</v>
      </c>
      <c r="M73" s="410">
        <v>4.0950843911679189E-3</v>
      </c>
      <c r="N73" s="401">
        <v>-1.1318029180529265E-7</v>
      </c>
      <c r="O73" s="401">
        <v>4.0950843927319621E-3</v>
      </c>
      <c r="P73" s="402">
        <v>1.6769716183596902E-5</v>
      </c>
      <c r="Q73" s="15"/>
    </row>
    <row r="74" spans="1:17">
      <c r="A74" s="305"/>
      <c r="B74" s="311" t="s">
        <v>152</v>
      </c>
      <c r="C74" s="307" t="s">
        <v>505</v>
      </c>
      <c r="D74" s="731">
        <v>13675.788268087221</v>
      </c>
      <c r="E74" s="731">
        <v>11611.934725866862</v>
      </c>
      <c r="F74" s="312"/>
      <c r="G74" s="313"/>
      <c r="H74" s="314"/>
      <c r="I74" s="315">
        <v>1.6742786829035261</v>
      </c>
      <c r="J74" s="316">
        <v>2.803209108025166</v>
      </c>
      <c r="K74" s="311"/>
      <c r="L74" s="317"/>
      <c r="M74" s="314"/>
      <c r="N74" s="311"/>
      <c r="O74" s="315">
        <v>0.86746090026699452</v>
      </c>
      <c r="P74" s="316">
        <v>0.75248841349202455</v>
      </c>
      <c r="Q74" s="15"/>
    </row>
    <row r="75" spans="1:17" ht="12.75" customHeight="1">
      <c r="A75" s="305"/>
      <c r="B75" s="317"/>
      <c r="C75" s="308"/>
      <c r="D75" s="735"/>
      <c r="E75" s="735"/>
      <c r="F75" s="324"/>
      <c r="G75" s="313"/>
      <c r="H75" s="311"/>
      <c r="I75" s="315"/>
      <c r="J75" s="316"/>
      <c r="K75" s="311"/>
      <c r="L75" s="317"/>
      <c r="M75" s="311"/>
      <c r="N75" s="311"/>
      <c r="O75" s="315"/>
      <c r="P75" s="316"/>
      <c r="Q75" s="15"/>
    </row>
    <row r="76" spans="1:17">
      <c r="A76" s="305"/>
      <c r="B76" s="311" t="s">
        <v>799</v>
      </c>
      <c r="C76" s="307"/>
      <c r="D76" s="736">
        <v>46195.142911209427</v>
      </c>
      <c r="E76" s="316">
        <v>51760.589540922221</v>
      </c>
      <c r="F76" s="404">
        <v>0.85885871875354736</v>
      </c>
      <c r="G76" s="313"/>
      <c r="H76" s="314"/>
      <c r="I76" s="315">
        <v>2.618074892722086</v>
      </c>
      <c r="J76" s="316">
        <v>6.8543161439017624</v>
      </c>
      <c r="K76" s="311"/>
      <c r="L76" s="317"/>
      <c r="M76" s="314"/>
      <c r="N76" s="311"/>
      <c r="O76" s="315">
        <v>2.1224959484504446</v>
      </c>
      <c r="P76" s="316">
        <v>4.5049890511885531</v>
      </c>
      <c r="Q76" s="15"/>
    </row>
    <row r="77" spans="1:17" ht="12.75" customHeight="1">
      <c r="A77" s="305"/>
      <c r="B77" s="311"/>
      <c r="C77" s="307"/>
      <c r="D77" s="736"/>
      <c r="E77" s="316"/>
      <c r="F77" s="312"/>
      <c r="G77" s="313"/>
      <c r="H77" s="311"/>
      <c r="I77" s="315"/>
      <c r="J77" s="316"/>
      <c r="K77" s="311"/>
      <c r="L77" s="317"/>
      <c r="M77" s="314"/>
      <c r="N77" s="311"/>
      <c r="O77" s="315"/>
      <c r="P77" s="316"/>
      <c r="Q77" s="15"/>
    </row>
    <row r="78" spans="1:17">
      <c r="A78" s="737"/>
      <c r="B78" s="411"/>
      <c r="C78" s="412"/>
      <c r="D78" s="738"/>
      <c r="E78" s="416"/>
      <c r="F78" s="413"/>
      <c r="G78" s="414"/>
      <c r="H78" s="411"/>
      <c r="I78" s="415"/>
      <c r="J78" s="416"/>
      <c r="K78" s="411"/>
      <c r="L78" s="417"/>
      <c r="M78" s="418"/>
      <c r="N78" s="411"/>
      <c r="O78" s="415"/>
      <c r="P78" s="416"/>
      <c r="Q78" s="15"/>
    </row>
    <row r="79" spans="1:17">
      <c r="A79" s="726" t="s">
        <v>348</v>
      </c>
      <c r="B79" s="325" t="s">
        <v>328</v>
      </c>
      <c r="C79" s="326" t="s">
        <v>399</v>
      </c>
      <c r="D79" s="739">
        <v>1.5215610405348001</v>
      </c>
      <c r="E79" s="739">
        <v>0.72575495723025585</v>
      </c>
      <c r="F79" s="419">
        <v>1</v>
      </c>
      <c r="G79" s="420">
        <v>50</v>
      </c>
      <c r="H79" s="419">
        <v>50.009999000199947</v>
      </c>
      <c r="I79" s="421">
        <v>6.02239686560685E-4</v>
      </c>
      <c r="J79" s="420">
        <v>3.6269264006871213E-7</v>
      </c>
      <c r="K79" s="419">
        <v>-1.680663208247779E-5</v>
      </c>
      <c r="L79" s="420">
        <v>1.3108464279093114E-5</v>
      </c>
      <c r="M79" s="419">
        <v>1.8538167965376739E-5</v>
      </c>
      <c r="N79" s="421">
        <v>-8.4033160412388952E-4</v>
      </c>
      <c r="O79" s="421">
        <v>8.4053606023831121E-4</v>
      </c>
      <c r="P79" s="420">
        <v>7.0650086856094196E-7</v>
      </c>
      <c r="Q79" s="15"/>
    </row>
    <row r="80" spans="1:17">
      <c r="A80" s="726" t="s">
        <v>348</v>
      </c>
      <c r="B80" s="325" t="s">
        <v>329</v>
      </c>
      <c r="C80" s="326" t="s">
        <v>399</v>
      </c>
      <c r="D80" s="739">
        <v>62.220396765230383</v>
      </c>
      <c r="E80" s="739">
        <v>49.966992845827292</v>
      </c>
      <c r="F80" s="419">
        <v>1</v>
      </c>
      <c r="G80" s="420">
        <v>50</v>
      </c>
      <c r="H80" s="419">
        <v>50.009999000199947</v>
      </c>
      <c r="I80" s="421">
        <v>4.1463176806526288E-2</v>
      </c>
      <c r="J80" s="420">
        <v>1.7191950308892594E-3</v>
      </c>
      <c r="K80" s="419">
        <v>-3.2080347065388537E-4</v>
      </c>
      <c r="L80" s="420">
        <v>9.024954419228629E-4</v>
      </c>
      <c r="M80" s="419">
        <v>1.2763212939472127E-3</v>
      </c>
      <c r="N80" s="421">
        <v>-1.6040173532694268E-2</v>
      </c>
      <c r="O80" s="421">
        <v>1.6090872039896682E-2</v>
      </c>
      <c r="P80" s="420">
        <v>2.5891616300432882E-4</v>
      </c>
      <c r="Q80" s="15"/>
    </row>
    <row r="81" spans="1:17">
      <c r="A81" s="726" t="s">
        <v>348</v>
      </c>
      <c r="B81" s="325" t="s">
        <v>33</v>
      </c>
      <c r="C81" s="326" t="s">
        <v>399</v>
      </c>
      <c r="D81" s="739">
        <v>10.623518192390399</v>
      </c>
      <c r="E81" s="739">
        <v>97.229959545059003</v>
      </c>
      <c r="F81" s="419">
        <v>1</v>
      </c>
      <c r="G81" s="420">
        <v>50</v>
      </c>
      <c r="H81" s="419">
        <v>50.009999000199947</v>
      </c>
      <c r="I81" s="421">
        <v>8.068252207906973E-2</v>
      </c>
      <c r="J81" s="420">
        <v>6.5096693690395741E-3</v>
      </c>
      <c r="K81" s="419">
        <v>1.5472814260295564E-3</v>
      </c>
      <c r="L81" s="420">
        <v>1.7561512172347593E-3</v>
      </c>
      <c r="M81" s="419">
        <v>2.4835728689914164E-3</v>
      </c>
      <c r="N81" s="421">
        <v>7.7364071301477821E-2</v>
      </c>
      <c r="O81" s="421">
        <v>7.740392536903884E-2</v>
      </c>
      <c r="P81" s="420">
        <v>5.9913676625357347E-3</v>
      </c>
      <c r="Q81" s="15"/>
    </row>
    <row r="82" spans="1:17">
      <c r="A82" s="726" t="s">
        <v>139</v>
      </c>
      <c r="B82" s="325" t="s">
        <v>629</v>
      </c>
      <c r="C82" s="326" t="s">
        <v>399</v>
      </c>
      <c r="D82" s="739">
        <v>4.6544886711359998</v>
      </c>
      <c r="E82" s="739">
        <v>4.6826108248888243</v>
      </c>
      <c r="F82" s="419">
        <v>10</v>
      </c>
      <c r="G82" s="420">
        <v>50</v>
      </c>
      <c r="H82" s="419">
        <v>50.990195135927848</v>
      </c>
      <c r="I82" s="421">
        <v>3.9618429270918722E-3</v>
      </c>
      <c r="J82" s="420">
        <v>1.5696199378947895E-5</v>
      </c>
      <c r="K82" s="419">
        <v>-6.9344145376959432E-6</v>
      </c>
      <c r="L82" s="420">
        <v>8.4576531127262625E-5</v>
      </c>
      <c r="M82" s="419">
        <v>1.1960927737864504E-3</v>
      </c>
      <c r="N82" s="421">
        <v>-3.4672072688479716E-4</v>
      </c>
      <c r="O82" s="421">
        <v>1.2453325603852519E-3</v>
      </c>
      <c r="P82" s="420">
        <v>1.5508531859556871E-6</v>
      </c>
      <c r="Q82" s="15"/>
    </row>
    <row r="83" spans="1:17">
      <c r="A83" s="726" t="s">
        <v>139</v>
      </c>
      <c r="B83" s="325" t="s">
        <v>34</v>
      </c>
      <c r="C83" s="326" t="s">
        <v>399</v>
      </c>
      <c r="D83" s="739">
        <v>4.282498827707494</v>
      </c>
      <c r="E83" s="739">
        <v>2.0112724742242789</v>
      </c>
      <c r="F83" s="419">
        <v>2</v>
      </c>
      <c r="G83" s="420">
        <v>50</v>
      </c>
      <c r="H83" s="419">
        <v>50.039984012787215</v>
      </c>
      <c r="I83" s="421">
        <v>1.6699773731364703E-3</v>
      </c>
      <c r="J83" s="420">
        <v>2.7888244267877857E-6</v>
      </c>
      <c r="K83" s="419">
        <v>-4.7870032100050253E-5</v>
      </c>
      <c r="L83" s="420">
        <v>3.632726600243892E-5</v>
      </c>
      <c r="M83" s="419">
        <v>1.0274902452916834E-4</v>
      </c>
      <c r="N83" s="421">
        <v>-2.3935016050025126E-3</v>
      </c>
      <c r="O83" s="421">
        <v>2.3957060118452137E-3</v>
      </c>
      <c r="P83" s="420">
        <v>5.7394072951912994E-6</v>
      </c>
      <c r="Q83" s="15"/>
    </row>
    <row r="84" spans="1:17">
      <c r="A84" s="726" t="s">
        <v>139</v>
      </c>
      <c r="B84" s="325" t="s">
        <v>35</v>
      </c>
      <c r="C84" s="326" t="s">
        <v>399</v>
      </c>
      <c r="D84" s="739">
        <v>0.36676795983697619</v>
      </c>
      <c r="E84" s="739">
        <v>0.6372949295150051</v>
      </c>
      <c r="F84" s="419">
        <v>5</v>
      </c>
      <c r="G84" s="420">
        <v>50</v>
      </c>
      <c r="H84" s="419">
        <v>50.24937810560445</v>
      </c>
      <c r="I84" s="421">
        <v>5.3136588590982207E-4</v>
      </c>
      <c r="J84" s="420">
        <v>2.8234970470873006E-7</v>
      </c>
      <c r="K84" s="419">
        <v>4.299763835646786E-6</v>
      </c>
      <c r="L84" s="420">
        <v>1.1510714099255127E-5</v>
      </c>
      <c r="M84" s="419">
        <v>8.1393039958829036E-5</v>
      </c>
      <c r="N84" s="421">
        <v>2.149881917823393E-4</v>
      </c>
      <c r="O84" s="421">
        <v>2.2987985896893935E-4</v>
      </c>
      <c r="P84" s="420">
        <v>5.2844749559579443E-8</v>
      </c>
      <c r="Q84" s="15"/>
    </row>
    <row r="85" spans="1:17">
      <c r="A85" s="726" t="s">
        <v>139</v>
      </c>
      <c r="B85" s="325" t="s">
        <v>36</v>
      </c>
      <c r="C85" s="326" t="s">
        <v>399</v>
      </c>
      <c r="D85" s="739">
        <v>1.9340317286420941</v>
      </c>
      <c r="E85" s="739">
        <v>0.90831660126257752</v>
      </c>
      <c r="F85" s="419">
        <v>2.5</v>
      </c>
      <c r="G85" s="420">
        <v>50</v>
      </c>
      <c r="H85" s="419">
        <v>50.062460986251963</v>
      </c>
      <c r="I85" s="421">
        <v>7.5452209407429944E-4</v>
      </c>
      <c r="J85" s="420">
        <v>5.6930359044626597E-7</v>
      </c>
      <c r="K85" s="419">
        <v>-2.1618733349271224E-5</v>
      </c>
      <c r="L85" s="420">
        <v>1.6405862065617577E-5</v>
      </c>
      <c r="M85" s="419">
        <v>5.800348158904665E-5</v>
      </c>
      <c r="N85" s="421">
        <v>-1.0809366674635612E-3</v>
      </c>
      <c r="O85" s="421">
        <v>1.0824917934763665E-3</v>
      </c>
      <c r="P85" s="420">
        <v>1.1717884829436806E-6</v>
      </c>
      <c r="Q85" s="15"/>
    </row>
    <row r="86" spans="1:17">
      <c r="A86" s="726" t="s">
        <v>517</v>
      </c>
      <c r="B86" s="325" t="s">
        <v>37</v>
      </c>
      <c r="C86" s="326" t="s">
        <v>399</v>
      </c>
      <c r="D86" s="739">
        <v>58.514384245820416</v>
      </c>
      <c r="E86" s="739">
        <v>109.88578755643572</v>
      </c>
      <c r="F86" s="419">
        <v>1</v>
      </c>
      <c r="G86" s="420">
        <v>25</v>
      </c>
      <c r="H86" s="419">
        <v>25.019992006393608</v>
      </c>
      <c r="I86" s="421">
        <v>4.5619571987456566E-2</v>
      </c>
      <c r="J86" s="420">
        <v>2.0811453483187319E-3</v>
      </c>
      <c r="K86" s="419">
        <v>8.3429047981198323E-4</v>
      </c>
      <c r="L86" s="420">
        <v>1.9847386595343011E-3</v>
      </c>
      <c r="M86" s="419">
        <v>2.8068443300796058E-3</v>
      </c>
      <c r="N86" s="421">
        <v>2.0857261995299581E-2</v>
      </c>
      <c r="O86" s="421">
        <v>2.1045278639967403E-2</v>
      </c>
      <c r="P86" s="420">
        <v>4.429037530338682E-4</v>
      </c>
      <c r="Q86" s="15"/>
    </row>
    <row r="87" spans="1:17">
      <c r="A87" s="726" t="s">
        <v>517</v>
      </c>
      <c r="B87" s="325" t="s">
        <v>38</v>
      </c>
      <c r="C87" s="326" t="s">
        <v>399</v>
      </c>
      <c r="D87" s="739">
        <v>0.70015522668497265</v>
      </c>
      <c r="E87" s="739">
        <v>1.787320353465331</v>
      </c>
      <c r="F87" s="419">
        <v>1</v>
      </c>
      <c r="G87" s="420">
        <v>50</v>
      </c>
      <c r="H87" s="419">
        <v>50.009999000199947</v>
      </c>
      <c r="I87" s="421">
        <v>1.4831386802542947E-3</v>
      </c>
      <c r="J87" s="420">
        <v>2.199700344866451E-6</v>
      </c>
      <c r="K87" s="419">
        <v>1.8516669063828317E-5</v>
      </c>
      <c r="L87" s="420">
        <v>3.2282280369272334E-5</v>
      </c>
      <c r="M87" s="419">
        <v>4.5654038722555666E-5</v>
      </c>
      <c r="N87" s="421">
        <v>9.2583345319141586E-4</v>
      </c>
      <c r="O87" s="421">
        <v>9.2695839944412944E-4</v>
      </c>
      <c r="P87" s="420">
        <v>8.5925187430002224E-7</v>
      </c>
      <c r="Q87" s="15"/>
    </row>
    <row r="88" spans="1:17">
      <c r="A88" s="726" t="s">
        <v>138</v>
      </c>
      <c r="B88" s="325" t="s">
        <v>330</v>
      </c>
      <c r="C88" s="326" t="s">
        <v>399</v>
      </c>
      <c r="D88" s="739">
        <v>4.8689011677420009</v>
      </c>
      <c r="E88" s="739">
        <v>3.0766304978243642</v>
      </c>
      <c r="F88" s="419">
        <v>10</v>
      </c>
      <c r="G88" s="420">
        <v>50</v>
      </c>
      <c r="H88" s="419">
        <v>50.990195135927848</v>
      </c>
      <c r="I88" s="421">
        <v>2.6030621020848984E-3</v>
      </c>
      <c r="J88" s="420">
        <v>6.7759323073106504E-6</v>
      </c>
      <c r="K88" s="419">
        <v>-4.0156852623596251E-5</v>
      </c>
      <c r="L88" s="420">
        <v>5.5569583891803745E-5</v>
      </c>
      <c r="M88" s="419">
        <v>7.858725919521833E-4</v>
      </c>
      <c r="N88" s="421">
        <v>-2.0078426311798125E-3</v>
      </c>
      <c r="O88" s="421">
        <v>2.156160421296318E-3</v>
      </c>
      <c r="P88" s="420">
        <v>4.6490277623647159E-6</v>
      </c>
      <c r="Q88" s="15"/>
    </row>
    <row r="89" spans="1:17">
      <c r="A89" s="726" t="s">
        <v>138</v>
      </c>
      <c r="B89" s="325" t="s">
        <v>331</v>
      </c>
      <c r="C89" s="326" t="s">
        <v>399</v>
      </c>
      <c r="D89" s="739">
        <v>1.2562628071109009E-2</v>
      </c>
      <c r="E89" s="739">
        <v>0</v>
      </c>
      <c r="F89" s="419">
        <v>5</v>
      </c>
      <c r="G89" s="420">
        <v>50</v>
      </c>
      <c r="H89" s="419">
        <v>50.24937810560445</v>
      </c>
      <c r="I89" s="421">
        <v>0</v>
      </c>
      <c r="J89" s="420">
        <v>0</v>
      </c>
      <c r="K89" s="419">
        <v>-2.4699127010308075E-7</v>
      </c>
      <c r="L89" s="420">
        <v>0</v>
      </c>
      <c r="M89" s="419">
        <v>0</v>
      </c>
      <c r="N89" s="421">
        <v>-1.2349563505154038E-5</v>
      </c>
      <c r="O89" s="421">
        <v>1.2349563505154038E-5</v>
      </c>
      <c r="P89" s="420">
        <v>1.5251171876783247E-10</v>
      </c>
      <c r="Q89" s="15"/>
    </row>
    <row r="90" spans="1:17">
      <c r="A90" s="726" t="s">
        <v>138</v>
      </c>
      <c r="B90" s="325" t="s">
        <v>332</v>
      </c>
      <c r="C90" s="326" t="s">
        <v>399</v>
      </c>
      <c r="D90" s="739">
        <v>0.58079046765600006</v>
      </c>
      <c r="E90" s="739">
        <v>0</v>
      </c>
      <c r="F90" s="419">
        <v>10</v>
      </c>
      <c r="G90" s="420">
        <v>50</v>
      </c>
      <c r="H90" s="419">
        <v>50.990195135927848</v>
      </c>
      <c r="I90" s="421">
        <v>0</v>
      </c>
      <c r="J90" s="420">
        <v>0</v>
      </c>
      <c r="K90" s="419">
        <v>-1.1418801616258634E-5</v>
      </c>
      <c r="L90" s="420">
        <v>0</v>
      </c>
      <c r="M90" s="419">
        <v>0</v>
      </c>
      <c r="N90" s="421">
        <v>-5.7094008081293168E-4</v>
      </c>
      <c r="O90" s="421">
        <v>5.7094008081293168E-4</v>
      </c>
      <c r="P90" s="420">
        <v>3.2597257587867696E-7</v>
      </c>
      <c r="Q90" s="15"/>
    </row>
    <row r="91" spans="1:17">
      <c r="A91" s="726" t="s">
        <v>138</v>
      </c>
      <c r="B91" s="325" t="s">
        <v>333</v>
      </c>
      <c r="C91" s="326" t="s">
        <v>399</v>
      </c>
      <c r="D91" s="739">
        <v>0.1260368960091722</v>
      </c>
      <c r="E91" s="739">
        <v>0.59327894153874816</v>
      </c>
      <c r="F91" s="419">
        <v>2.5</v>
      </c>
      <c r="G91" s="420">
        <v>50</v>
      </c>
      <c r="H91" s="419">
        <v>50.062460986251963</v>
      </c>
      <c r="I91" s="421">
        <v>4.9282603523679864E-4</v>
      </c>
      <c r="J91" s="420">
        <v>2.4287750100722228E-7</v>
      </c>
      <c r="K91" s="419">
        <v>8.2377188324045392E-6</v>
      </c>
      <c r="L91" s="420">
        <v>1.0715704708898734E-5</v>
      </c>
      <c r="M91" s="419">
        <v>3.7885737324274573E-5</v>
      </c>
      <c r="N91" s="421">
        <v>4.1188594162022696E-4</v>
      </c>
      <c r="O91" s="421">
        <v>4.1362465835221299E-4</v>
      </c>
      <c r="P91" s="420">
        <v>1.7108535799698491E-7</v>
      </c>
      <c r="Q91" s="15"/>
    </row>
    <row r="92" spans="1:17">
      <c r="A92" s="726" t="s">
        <v>138</v>
      </c>
      <c r="B92" s="325" t="s">
        <v>334</v>
      </c>
      <c r="C92" s="326" t="s">
        <v>399</v>
      </c>
      <c r="D92" s="739">
        <v>2.4339327248591993</v>
      </c>
      <c r="E92" s="739">
        <v>9.5176634614015612</v>
      </c>
      <c r="F92" s="419">
        <v>10</v>
      </c>
      <c r="G92" s="420">
        <v>50</v>
      </c>
      <c r="H92" s="419">
        <v>50.990195135927848</v>
      </c>
      <c r="I92" s="421">
        <v>8.0526631567528952E-3</v>
      </c>
      <c r="J92" s="420">
        <v>6.48453839161255E-5</v>
      </c>
      <c r="K92" s="419">
        <v>1.2405333175635747E-4</v>
      </c>
      <c r="L92" s="420">
        <v>1.7190644068123067E-4</v>
      </c>
      <c r="M92" s="419">
        <v>2.4311241987068238E-3</v>
      </c>
      <c r="N92" s="421">
        <v>6.2026665878178733E-3</v>
      </c>
      <c r="O92" s="421">
        <v>6.662089587296925E-3</v>
      </c>
      <c r="P92" s="420">
        <v>4.438343766917011E-5</v>
      </c>
      <c r="Q92" s="15"/>
    </row>
    <row r="93" spans="1:17">
      <c r="A93" s="726" t="s">
        <v>138</v>
      </c>
      <c r="B93" s="325" t="s">
        <v>335</v>
      </c>
      <c r="C93" s="326" t="s">
        <v>399</v>
      </c>
      <c r="D93" s="739">
        <v>12.183374024040097</v>
      </c>
      <c r="E93" s="739">
        <v>5.0983312378167662</v>
      </c>
      <c r="F93" s="419">
        <v>5</v>
      </c>
      <c r="G93" s="420">
        <v>50</v>
      </c>
      <c r="H93" s="419">
        <v>50.24937810560445</v>
      </c>
      <c r="I93" s="421">
        <v>4.2509035760034874E-3</v>
      </c>
      <c r="J93" s="420">
        <v>1.8070181212479238E-5</v>
      </c>
      <c r="K93" s="419">
        <v>-1.4744930136068035E-4</v>
      </c>
      <c r="L93" s="420">
        <v>9.2085203481018043E-5</v>
      </c>
      <c r="M93" s="419">
        <v>6.5114071828370934E-4</v>
      </c>
      <c r="N93" s="421">
        <v>-7.3724650680340176E-3</v>
      </c>
      <c r="O93" s="421">
        <v>7.4011637878369412E-3</v>
      </c>
      <c r="P93" s="420">
        <v>5.4777225414388856E-5</v>
      </c>
      <c r="Q93" s="15"/>
    </row>
    <row r="94" spans="1:17">
      <c r="A94" s="726" t="s">
        <v>138</v>
      </c>
      <c r="B94" s="325" t="s">
        <v>336</v>
      </c>
      <c r="C94" s="326" t="s">
        <v>399</v>
      </c>
      <c r="D94" s="739">
        <v>0.15031473763810499</v>
      </c>
      <c r="E94" s="739">
        <v>0.1034391585701106</v>
      </c>
      <c r="F94" s="419">
        <v>5</v>
      </c>
      <c r="G94" s="420">
        <v>50</v>
      </c>
      <c r="H94" s="419">
        <v>50.24937810560445</v>
      </c>
      <c r="I94" s="421">
        <v>8.6245845660818578E-5</v>
      </c>
      <c r="J94" s="420">
        <v>7.4383458937497385E-9</v>
      </c>
      <c r="K94" s="419">
        <v>-1.0870066056156702E-6</v>
      </c>
      <c r="L94" s="420">
        <v>1.8683007283208345E-6</v>
      </c>
      <c r="M94" s="419">
        <v>1.3210881142914278E-5</v>
      </c>
      <c r="N94" s="421">
        <v>-5.435033028078351E-5</v>
      </c>
      <c r="O94" s="421">
        <v>5.5932868531861129E-5</v>
      </c>
      <c r="P94" s="420">
        <v>3.1284857822024611E-9</v>
      </c>
      <c r="Q94" s="15"/>
    </row>
    <row r="95" spans="1:17">
      <c r="A95" s="726" t="s">
        <v>138</v>
      </c>
      <c r="B95" s="325" t="s">
        <v>337</v>
      </c>
      <c r="C95" s="326" t="s">
        <v>399</v>
      </c>
      <c r="D95" s="739">
        <v>13.173275590776003</v>
      </c>
      <c r="E95" s="739">
        <v>4.6069815350025438</v>
      </c>
      <c r="F95" s="419">
        <v>10</v>
      </c>
      <c r="G95" s="420">
        <v>50</v>
      </c>
      <c r="H95" s="419">
        <v>50.990195135927848</v>
      </c>
      <c r="I95" s="421">
        <v>3.8978548276272841E-3</v>
      </c>
      <c r="J95" s="420">
        <v>1.5193272257257324E-5</v>
      </c>
      <c r="K95" s="419">
        <v>-1.7578613609003924E-4</v>
      </c>
      <c r="L95" s="420">
        <v>8.3210527581505309E-5</v>
      </c>
      <c r="M95" s="419">
        <v>1.1767745663798532E-3</v>
      </c>
      <c r="N95" s="421">
        <v>-8.7893068045019618E-3</v>
      </c>
      <c r="O95" s="421">
        <v>8.8677343489610115E-3</v>
      </c>
      <c r="P95" s="420">
        <v>7.8636712483742981E-5</v>
      </c>
      <c r="Q95" s="15"/>
    </row>
    <row r="96" spans="1:17">
      <c r="A96" s="726" t="s">
        <v>138</v>
      </c>
      <c r="B96" s="325" t="s">
        <v>338</v>
      </c>
      <c r="C96" s="326" t="s">
        <v>399</v>
      </c>
      <c r="D96" s="739">
        <v>0.15219587641940352</v>
      </c>
      <c r="E96" s="739">
        <v>0.92116246679948932</v>
      </c>
      <c r="F96" s="419">
        <v>2.5</v>
      </c>
      <c r="G96" s="420">
        <v>50</v>
      </c>
      <c r="H96" s="419">
        <v>50.062460986251963</v>
      </c>
      <c r="I96" s="421">
        <v>7.6519292113133531E-4</v>
      </c>
      <c r="J96" s="420">
        <v>5.8552020654950593E-7</v>
      </c>
      <c r="K96" s="419">
        <v>1.3645589499233779E-5</v>
      </c>
      <c r="L96" s="420">
        <v>1.6637881933821132E-5</v>
      </c>
      <c r="M96" s="419">
        <v>5.8823795699930365E-5</v>
      </c>
      <c r="N96" s="421">
        <v>6.8227947496168895E-4</v>
      </c>
      <c r="O96" s="421">
        <v>6.8481057300142864E-4</v>
      </c>
      <c r="P96" s="420">
        <v>4.6896552089454503E-7</v>
      </c>
      <c r="Q96" s="15"/>
    </row>
    <row r="97" spans="1:17">
      <c r="A97" s="726" t="s">
        <v>138</v>
      </c>
      <c r="B97" s="325" t="s">
        <v>1132</v>
      </c>
      <c r="C97" s="326" t="s">
        <v>399</v>
      </c>
      <c r="D97" s="739">
        <v>72.046927072972807</v>
      </c>
      <c r="E97" s="739">
        <v>76.136178987648535</v>
      </c>
      <c r="F97" s="419">
        <v>10</v>
      </c>
      <c r="G97" s="420">
        <v>50</v>
      </c>
      <c r="H97" s="419">
        <v>50.990195135927848</v>
      </c>
      <c r="I97" s="421">
        <v>6.4416965982898602E-2</v>
      </c>
      <c r="J97" s="420">
        <v>4.1495455064419155E-3</v>
      </c>
      <c r="K97" s="419">
        <v>-4.1340494378871995E-5</v>
      </c>
      <c r="L97" s="420">
        <v>1.3751588916665052E-3</v>
      </c>
      <c r="M97" s="419">
        <v>1.9447683550127253E-2</v>
      </c>
      <c r="N97" s="421">
        <v>-2.0670247189435997E-3</v>
      </c>
      <c r="O97" s="421">
        <v>1.9557223388165665E-2</v>
      </c>
      <c r="P97" s="420">
        <v>3.8248498665461407E-4</v>
      </c>
      <c r="Q97" s="15"/>
    </row>
    <row r="98" spans="1:17">
      <c r="A98" s="726"/>
      <c r="B98" s="766" t="s">
        <v>349</v>
      </c>
      <c r="C98" s="326" t="s">
        <v>399</v>
      </c>
      <c r="D98" s="739">
        <v>5.4777321966744008</v>
      </c>
      <c r="E98" s="739">
        <v>13.571482792979381</v>
      </c>
      <c r="F98" s="419">
        <v>10</v>
      </c>
      <c r="G98" s="420">
        <v>50</v>
      </c>
      <c r="H98" s="419">
        <v>50.990195135927848</v>
      </c>
      <c r="I98" s="421">
        <v>1.1482500921863601E-2</v>
      </c>
      <c r="J98" s="420">
        <v>1.3184782742059844E-4</v>
      </c>
      <c r="K98" s="419">
        <v>1.3742913499648068E-4</v>
      </c>
      <c r="L98" s="420">
        <v>2.4512584534735105E-4</v>
      </c>
      <c r="M98" s="419">
        <v>3.4666029497839373E-3</v>
      </c>
      <c r="N98" s="421">
        <v>6.8714567498240342E-3</v>
      </c>
      <c r="O98" s="421">
        <v>7.6963792705500795E-3</v>
      </c>
      <c r="P98" s="420">
        <v>5.9234253876152972E-5</v>
      </c>
      <c r="Q98" s="15"/>
    </row>
    <row r="99" spans="1:17">
      <c r="A99" s="726" t="s">
        <v>471</v>
      </c>
      <c r="B99" s="325" t="s">
        <v>40</v>
      </c>
      <c r="C99" s="326" t="s">
        <v>399</v>
      </c>
      <c r="D99" s="739">
        <v>1035.3999999999999</v>
      </c>
      <c r="E99" s="739">
        <v>0</v>
      </c>
      <c r="F99" s="419">
        <v>1</v>
      </c>
      <c r="G99" s="420">
        <v>10</v>
      </c>
      <c r="H99" s="419">
        <v>10.04987562112089</v>
      </c>
      <c r="I99" s="421">
        <v>0</v>
      </c>
      <c r="J99" s="420">
        <v>0</v>
      </c>
      <c r="K99" s="419">
        <v>-2.0352981755507926E-2</v>
      </c>
      <c r="L99" s="420">
        <v>0</v>
      </c>
      <c r="M99" s="419">
        <v>0</v>
      </c>
      <c r="N99" s="421">
        <v>-0.20352981755507926</v>
      </c>
      <c r="O99" s="421">
        <v>0.20352981755507926</v>
      </c>
      <c r="P99" s="420">
        <v>4.142438663400385E-2</v>
      </c>
      <c r="Q99" s="15"/>
    </row>
    <row r="100" spans="1:17">
      <c r="A100" s="726" t="s">
        <v>115</v>
      </c>
      <c r="B100" s="325" t="s">
        <v>800</v>
      </c>
      <c r="C100" s="326" t="s">
        <v>399</v>
      </c>
      <c r="D100" s="739">
        <v>63.866034863684149</v>
      </c>
      <c r="E100" s="739">
        <v>63.146312028584262</v>
      </c>
      <c r="F100" s="419">
        <v>11.224972160321824</v>
      </c>
      <c r="G100" s="420">
        <v>100</v>
      </c>
      <c r="H100" s="419">
        <v>100.62802790475425</v>
      </c>
      <c r="I100" s="421">
        <v>0.10543613254321554</v>
      </c>
      <c r="J100" s="420">
        <v>1.1116778045670515E-2</v>
      </c>
      <c r="K100" s="419">
        <v>-1.1511765064398105E-4</v>
      </c>
      <c r="L100" s="420">
        <v>1.1405380939348501E-3</v>
      </c>
      <c r="M100" s="419">
        <v>1.8105480944083433E-2</v>
      </c>
      <c r="N100" s="421">
        <v>-1.1511765064398105E-2</v>
      </c>
      <c r="O100" s="421">
        <v>2.1455283151579824E-2</v>
      </c>
      <c r="P100" s="420">
        <v>4.6032917511446507E-4</v>
      </c>
      <c r="Q100" s="15"/>
    </row>
    <row r="101" spans="1:17">
      <c r="A101" s="726" t="s">
        <v>115</v>
      </c>
      <c r="B101" s="325" t="s">
        <v>801</v>
      </c>
      <c r="C101" s="326" t="s">
        <v>399</v>
      </c>
      <c r="D101" s="739">
        <v>371.240372262476</v>
      </c>
      <c r="E101" s="739">
        <v>378.897569031079</v>
      </c>
      <c r="F101" s="419">
        <v>11.224972160321824</v>
      </c>
      <c r="G101" s="420">
        <v>100</v>
      </c>
      <c r="H101" s="419">
        <v>100.62802790475425</v>
      </c>
      <c r="I101" s="421">
        <v>0.63264968333509619</v>
      </c>
      <c r="J101" s="420">
        <v>0.40024562182399748</v>
      </c>
      <c r="K101" s="419">
        <v>-4.5526631435244269E-4</v>
      </c>
      <c r="L101" s="420">
        <v>6.8435843249822145E-3</v>
      </c>
      <c r="M101" s="419">
        <v>0.10863853320121666</v>
      </c>
      <c r="N101" s="421">
        <v>-4.5526631435244269E-2</v>
      </c>
      <c r="O101" s="421">
        <v>0.11779221139766596</v>
      </c>
      <c r="P101" s="420">
        <v>1.3875005065952427E-2</v>
      </c>
      <c r="Q101" s="15"/>
    </row>
    <row r="102" spans="1:17">
      <c r="A102" s="726" t="s">
        <v>491</v>
      </c>
      <c r="B102" s="325" t="s">
        <v>802</v>
      </c>
      <c r="C102" s="326" t="s">
        <v>399</v>
      </c>
      <c r="D102" s="739">
        <v>3024.5928226776236</v>
      </c>
      <c r="E102" s="739">
        <v>2878.3279748126315</v>
      </c>
      <c r="F102" s="419">
        <v>11.224972160321824</v>
      </c>
      <c r="G102" s="420">
        <v>100</v>
      </c>
      <c r="H102" s="419">
        <v>100.62802790475425</v>
      </c>
      <c r="I102" s="421">
        <v>4.8059777381427198</v>
      </c>
      <c r="J102" s="420">
        <v>23.097422019523414</v>
      </c>
      <c r="K102" s="419">
        <v>-7.4739420013791857E-3</v>
      </c>
      <c r="L102" s="420">
        <v>5.1987876989967693E-2</v>
      </c>
      <c r="M102" s="419">
        <v>0.82528196223403016</v>
      </c>
      <c r="N102" s="421">
        <v>-0.74739420013791857</v>
      </c>
      <c r="O102" s="421">
        <v>1.1134129546527876</v>
      </c>
      <c r="P102" s="420">
        <v>1.2396884075886503</v>
      </c>
      <c r="Q102" s="15"/>
    </row>
    <row r="103" spans="1:17">
      <c r="A103" s="726" t="s">
        <v>491</v>
      </c>
      <c r="B103" s="325" t="s">
        <v>803</v>
      </c>
      <c r="C103" s="326" t="s">
        <v>399</v>
      </c>
      <c r="D103" s="739">
        <v>2868.3480149498341</v>
      </c>
      <c r="E103" s="739">
        <v>2635.7716489414556</v>
      </c>
      <c r="F103" s="419">
        <v>11.224972160321824</v>
      </c>
      <c r="G103" s="420">
        <v>100</v>
      </c>
      <c r="H103" s="419">
        <v>100.62802790475425</v>
      </c>
      <c r="I103" s="421">
        <v>4.4009786162276967</v>
      </c>
      <c r="J103" s="420">
        <v>19.368612780493454</v>
      </c>
      <c r="K103" s="419">
        <v>-8.7825893411039857E-3</v>
      </c>
      <c r="L103" s="420">
        <v>4.7606865325252837E-2</v>
      </c>
      <c r="M103" s="419">
        <v>0.75573555809977866</v>
      </c>
      <c r="N103" s="421">
        <v>-0.87825893411039857</v>
      </c>
      <c r="O103" s="421">
        <v>1.1586522295844932</v>
      </c>
      <c r="P103" s="420">
        <v>1.3424749891211172</v>
      </c>
      <c r="Q103" s="15"/>
    </row>
    <row r="104" spans="1:17">
      <c r="A104" s="726" t="s">
        <v>491</v>
      </c>
      <c r="B104" s="325" t="s">
        <v>804</v>
      </c>
      <c r="C104" s="326" t="s">
        <v>399</v>
      </c>
      <c r="D104" s="739">
        <v>1379.2700240807678</v>
      </c>
      <c r="E104" s="739">
        <v>1323.5107708617334</v>
      </c>
      <c r="F104" s="419">
        <v>11.224972160321824</v>
      </c>
      <c r="G104" s="420">
        <v>50</v>
      </c>
      <c r="H104" s="419">
        <v>51.244511901275828</v>
      </c>
      <c r="I104" s="421">
        <v>1.1253752391308176</v>
      </c>
      <c r="J104" s="420">
        <v>1.2664694288487448</v>
      </c>
      <c r="K104" s="419">
        <v>-3.2117167420580017E-3</v>
      </c>
      <c r="L104" s="420">
        <v>2.3905029500655206E-2</v>
      </c>
      <c r="M104" s="419">
        <v>0.37948057885437741</v>
      </c>
      <c r="N104" s="421">
        <v>-0.16058583710290009</v>
      </c>
      <c r="O104" s="421">
        <v>0.41205985099945436</v>
      </c>
      <c r="P104" s="420">
        <v>0.16979332080569254</v>
      </c>
      <c r="Q104" s="15"/>
    </row>
    <row r="105" spans="1:17">
      <c r="A105" s="726" t="s">
        <v>248</v>
      </c>
      <c r="B105" s="325" t="s">
        <v>1133</v>
      </c>
      <c r="C105" s="326" t="s">
        <v>399</v>
      </c>
      <c r="D105" s="403">
        <v>16.976900827967949</v>
      </c>
      <c r="E105" s="403">
        <v>37.236853674681498</v>
      </c>
      <c r="F105" s="729">
        <v>30</v>
      </c>
      <c r="G105" s="730">
        <v>100</v>
      </c>
      <c r="H105" s="410">
        <v>104.4030650891055</v>
      </c>
      <c r="I105" s="401">
        <v>6.4507281754331805E-2</v>
      </c>
      <c r="J105" s="401">
        <v>4.1611893993327492E-3</v>
      </c>
      <c r="K105" s="410">
        <v>3.3878538392961843E-4</v>
      </c>
      <c r="L105" s="401">
        <v>6.7256580392260044E-4</v>
      </c>
      <c r="M105" s="410">
        <v>2.8534550444871163E-2</v>
      </c>
      <c r="N105" s="401">
        <v>3.3878538392961843E-2</v>
      </c>
      <c r="O105" s="401">
        <v>4.4294197506380979E-2</v>
      </c>
      <c r="P105" s="402">
        <v>1.9619759327342869E-3</v>
      </c>
      <c r="Q105" s="15"/>
    </row>
    <row r="106" spans="1:17">
      <c r="A106" s="726" t="s">
        <v>250</v>
      </c>
      <c r="B106" s="325" t="s">
        <v>1134</v>
      </c>
      <c r="C106" s="326" t="s">
        <v>399</v>
      </c>
      <c r="D106" s="403"/>
      <c r="E106" s="403">
        <v>25.356740658078053</v>
      </c>
      <c r="F106" s="729">
        <v>30</v>
      </c>
      <c r="G106" s="729">
        <v>100</v>
      </c>
      <c r="H106" s="410">
        <v>104.4030650891055</v>
      </c>
      <c r="I106" s="401">
        <v>4.3926762134426027E-2</v>
      </c>
      <c r="J106" s="401">
        <v>1.9295604316144441E-3</v>
      </c>
      <c r="K106" s="410">
        <v>4.5798919571815588E-4</v>
      </c>
      <c r="L106" s="401">
        <v>4.5798919571856192E-4</v>
      </c>
      <c r="M106" s="410">
        <v>1.9430835960166086E-2</v>
      </c>
      <c r="N106" s="401">
        <v>4.5798919571815588E-2</v>
      </c>
      <c r="O106" s="401">
        <v>4.9750361004283337E-2</v>
      </c>
      <c r="P106" s="402">
        <v>2.4750984200565163E-3</v>
      </c>
      <c r="Q106" s="15"/>
    </row>
    <row r="107" spans="1:17">
      <c r="A107" s="726" t="s">
        <v>224</v>
      </c>
      <c r="B107" s="766" t="s">
        <v>1141</v>
      </c>
      <c r="C107" s="326" t="s">
        <v>399</v>
      </c>
      <c r="D107" s="403" t="s">
        <v>910</v>
      </c>
      <c r="E107" s="403" t="s">
        <v>910</v>
      </c>
      <c r="F107" s="729">
        <v>91</v>
      </c>
      <c r="G107" s="729">
        <v>100</v>
      </c>
      <c r="H107" s="410">
        <v>135.20724832641184</v>
      </c>
      <c r="I107" s="401"/>
      <c r="J107" s="401"/>
      <c r="K107" s="410"/>
      <c r="L107" s="401"/>
      <c r="M107" s="410">
        <v>0</v>
      </c>
      <c r="N107" s="401">
        <v>0</v>
      </c>
      <c r="O107" s="401">
        <v>0</v>
      </c>
      <c r="P107" s="402">
        <v>0</v>
      </c>
      <c r="Q107" s="15"/>
    </row>
    <row r="108" spans="1:17">
      <c r="A108" s="726" t="s">
        <v>259</v>
      </c>
      <c r="B108" s="766" t="s">
        <v>1142</v>
      </c>
      <c r="C108" s="326" t="s">
        <v>399</v>
      </c>
      <c r="D108" s="403" t="s">
        <v>910</v>
      </c>
      <c r="E108" s="403" t="s">
        <v>910</v>
      </c>
      <c r="F108" s="729">
        <v>86</v>
      </c>
      <c r="G108" s="729">
        <v>100</v>
      </c>
      <c r="H108" s="410">
        <v>131.89389675038038</v>
      </c>
      <c r="I108" s="401"/>
      <c r="J108" s="401"/>
      <c r="K108" s="410"/>
      <c r="L108" s="401"/>
      <c r="M108" s="410">
        <v>0</v>
      </c>
      <c r="N108" s="401">
        <v>0</v>
      </c>
      <c r="O108" s="401">
        <v>0</v>
      </c>
      <c r="P108" s="402">
        <v>0</v>
      </c>
      <c r="Q108" s="15"/>
    </row>
    <row r="109" spans="1:17">
      <c r="A109" s="726" t="s">
        <v>269</v>
      </c>
      <c r="B109" s="325" t="s">
        <v>1138</v>
      </c>
      <c r="C109" s="326" t="s">
        <v>399</v>
      </c>
      <c r="D109" s="403">
        <v>3.5934056321428662</v>
      </c>
      <c r="E109" s="403">
        <v>2.5934368130417207</v>
      </c>
      <c r="F109" s="729">
        <v>93</v>
      </c>
      <c r="G109" s="729">
        <v>100</v>
      </c>
      <c r="H109" s="410">
        <v>136.56134152826706</v>
      </c>
      <c r="I109" s="401">
        <v>5.8765976928650474E-3</v>
      </c>
      <c r="J109" s="401">
        <v>3.4534400443786798E-5</v>
      </c>
      <c r="K109" s="410">
        <v>-2.3806978425966463E-5</v>
      </c>
      <c r="L109" s="401">
        <v>4.6842220621659203E-5</v>
      </c>
      <c r="M109" s="410">
        <v>6.1607760436185504E-3</v>
      </c>
      <c r="N109" s="401">
        <v>-2.3806978425966463E-3</v>
      </c>
      <c r="O109" s="401">
        <v>6.6047621968825321E-3</v>
      </c>
      <c r="P109" s="402">
        <v>4.3622883677368574E-5</v>
      </c>
      <c r="Q109" s="15"/>
    </row>
    <row r="110" spans="1:17">
      <c r="A110" s="726" t="s">
        <v>404</v>
      </c>
      <c r="B110" s="325" t="s">
        <v>407</v>
      </c>
      <c r="C110" s="326" t="s">
        <v>399</v>
      </c>
      <c r="D110" s="739">
        <v>113.99939674765714</v>
      </c>
      <c r="E110" s="739">
        <v>145.24821975337144</v>
      </c>
      <c r="F110" s="419">
        <v>10</v>
      </c>
      <c r="G110" s="420">
        <v>10</v>
      </c>
      <c r="H110" s="419">
        <v>14.142135623730951</v>
      </c>
      <c r="I110" s="421">
        <v>3.408382529342615E-2</v>
      </c>
      <c r="J110" s="420">
        <v>1.1617071466327961E-3</v>
      </c>
      <c r="K110" s="419">
        <v>3.821222439430727E-4</v>
      </c>
      <c r="L110" s="420">
        <v>2.6234489771936507E-3</v>
      </c>
      <c r="M110" s="419">
        <v>3.7101171237410857E-2</v>
      </c>
      <c r="N110" s="421">
        <v>3.821222439430727E-3</v>
      </c>
      <c r="O110" s="421">
        <v>3.7297434873182524E-2</v>
      </c>
      <c r="P110" s="420">
        <v>1.3910986481192919E-3</v>
      </c>
      <c r="Q110" s="15"/>
    </row>
    <row r="111" spans="1:17">
      <c r="A111" s="305"/>
      <c r="B111" s="311" t="s">
        <v>153</v>
      </c>
      <c r="C111" s="307" t="s">
        <v>505</v>
      </c>
      <c r="D111" s="731">
        <v>9133.3108180829931</v>
      </c>
      <c r="E111" s="735">
        <v>7871.5499857421473</v>
      </c>
      <c r="F111" s="324"/>
      <c r="G111" s="313"/>
      <c r="H111" s="311"/>
      <c r="I111" s="315">
        <v>6.6457409400962391</v>
      </c>
      <c r="J111" s="316">
        <v>44.165872642871243</v>
      </c>
      <c r="K111" s="311"/>
      <c r="L111" s="317"/>
      <c r="M111" s="314"/>
      <c r="N111" s="311"/>
      <c r="O111" s="315">
        <v>1.6795584650283721</v>
      </c>
      <c r="P111" s="316">
        <v>2.8209166374484616</v>
      </c>
      <c r="Q111" s="15"/>
    </row>
    <row r="112" spans="1:17">
      <c r="A112" s="305"/>
      <c r="B112" s="311" t="s">
        <v>805</v>
      </c>
      <c r="C112" s="307"/>
      <c r="D112" s="731">
        <v>55328.453729292421</v>
      </c>
      <c r="E112" s="735">
        <v>59632.139526664367</v>
      </c>
      <c r="F112" s="324"/>
      <c r="G112" s="313"/>
      <c r="H112" s="311"/>
      <c r="I112" s="315">
        <v>7.1428417864861746</v>
      </c>
      <c r="J112" s="316">
        <v>51.020188786773005</v>
      </c>
      <c r="K112" s="311"/>
      <c r="L112" s="317"/>
      <c r="M112" s="314"/>
      <c r="N112" s="311"/>
      <c r="O112" s="315">
        <v>2.7066410343148597</v>
      </c>
      <c r="P112" s="316">
        <v>7.3259056886370146</v>
      </c>
      <c r="Q112" s="15"/>
    </row>
    <row r="113" spans="1:17">
      <c r="A113" s="726"/>
      <c r="B113" s="325"/>
      <c r="C113" s="326"/>
      <c r="D113" s="739"/>
      <c r="E113" s="420"/>
      <c r="F113" s="323"/>
      <c r="G113" s="310"/>
      <c r="H113" s="325"/>
      <c r="I113" s="325"/>
      <c r="J113" s="422"/>
      <c r="K113" s="423"/>
      <c r="L113" s="422"/>
      <c r="M113" s="423"/>
      <c r="N113" s="325"/>
      <c r="O113" s="325"/>
      <c r="P113" s="327"/>
      <c r="Q113" s="15"/>
    </row>
    <row r="114" spans="1:17">
      <c r="A114" s="726" t="s">
        <v>145</v>
      </c>
      <c r="B114" s="325" t="s">
        <v>41</v>
      </c>
      <c r="C114" s="326" t="s">
        <v>113</v>
      </c>
      <c r="D114" s="739">
        <v>1.3079478810229341</v>
      </c>
      <c r="E114" s="739">
        <v>563.0373077281281</v>
      </c>
      <c r="F114" s="419">
        <v>20</v>
      </c>
      <c r="G114" s="420">
        <v>10</v>
      </c>
      <c r="H114" s="419">
        <v>22.360679774997898</v>
      </c>
      <c r="I114" s="421">
        <v>0.20539134252263683</v>
      </c>
      <c r="J114" s="420">
        <v>4.2185603583251123E-2</v>
      </c>
      <c r="K114" s="419">
        <v>1.0180259744835496E-2</v>
      </c>
      <c r="L114" s="420">
        <v>1.0206608422705588E-2</v>
      </c>
      <c r="M114" s="419">
        <v>0.28868648114443413</v>
      </c>
      <c r="N114" s="421">
        <v>0.10180259744835496</v>
      </c>
      <c r="O114" s="421">
        <v>0.30611052455410209</v>
      </c>
      <c r="P114" s="420">
        <v>9.3703653242787538E-2</v>
      </c>
      <c r="Q114" s="15"/>
    </row>
    <row r="115" spans="1:17">
      <c r="A115" s="726" t="s">
        <v>145</v>
      </c>
      <c r="B115" s="325" t="s">
        <v>41</v>
      </c>
      <c r="C115" s="326" t="s">
        <v>302</v>
      </c>
      <c r="D115" s="739">
        <v>9.3100000000000016E-2</v>
      </c>
      <c r="E115" s="739">
        <v>37.022400000000005</v>
      </c>
      <c r="F115" s="419">
        <v>10</v>
      </c>
      <c r="G115" s="420">
        <v>2.5</v>
      </c>
      <c r="H115" s="419">
        <v>10.307764064044152</v>
      </c>
      <c r="I115" s="421">
        <v>6.2257115741453052E-3</v>
      </c>
      <c r="J115" s="420">
        <v>3.8759484604446814E-5</v>
      </c>
      <c r="K115" s="419">
        <v>6.6925805086626156E-4</v>
      </c>
      <c r="L115" s="420">
        <v>6.7113339468303536E-4</v>
      </c>
      <c r="M115" s="419">
        <v>9.4912594892224388E-3</v>
      </c>
      <c r="N115" s="421">
        <v>1.6731451271656539E-3</v>
      </c>
      <c r="O115" s="421">
        <v>9.6376045420173348E-3</v>
      </c>
      <c r="P115" s="420">
        <v>9.2883421308313159E-5</v>
      </c>
      <c r="Q115" s="15"/>
    </row>
    <row r="116" spans="1:17">
      <c r="A116" s="726" t="s">
        <v>145</v>
      </c>
      <c r="B116" s="325" t="s">
        <v>41</v>
      </c>
      <c r="C116" s="326" t="s">
        <v>303</v>
      </c>
      <c r="D116" s="739">
        <v>35.513871522748389</v>
      </c>
      <c r="E116" s="739">
        <v>34.511006427814131</v>
      </c>
      <c r="F116" s="419">
        <v>15</v>
      </c>
      <c r="G116" s="420">
        <v>5</v>
      </c>
      <c r="H116" s="419">
        <v>15.811388300841896</v>
      </c>
      <c r="I116" s="421">
        <v>8.9019999513892077E-3</v>
      </c>
      <c r="J116" s="420">
        <v>7.9245603134533451E-5</v>
      </c>
      <c r="K116" s="419">
        <v>-8.9755225317844634E-5</v>
      </c>
      <c r="L116" s="420">
        <v>6.2560744030173488E-4</v>
      </c>
      <c r="M116" s="419">
        <v>1.3271137901943449E-2</v>
      </c>
      <c r="N116" s="421">
        <v>-4.4877612658922317E-4</v>
      </c>
      <c r="O116" s="421">
        <v>1.3278723629332618E-2</v>
      </c>
      <c r="P116" s="420">
        <v>1.7632450122419643E-4</v>
      </c>
      <c r="Q116" s="15"/>
    </row>
    <row r="117" spans="1:17">
      <c r="A117" s="305"/>
      <c r="B117" s="311" t="s">
        <v>806</v>
      </c>
      <c r="C117" s="307"/>
      <c r="D117" s="731">
        <v>36.914919403771322</v>
      </c>
      <c r="E117" s="735">
        <v>634.57071415594226</v>
      </c>
      <c r="F117" s="328"/>
      <c r="G117" s="329"/>
      <c r="H117" s="311"/>
      <c r="I117" s="330">
        <v>0.20567841080431876</v>
      </c>
      <c r="J117" s="316">
        <v>4.2303608670990103E-2</v>
      </c>
      <c r="K117" s="311"/>
      <c r="L117" s="317"/>
      <c r="M117" s="314"/>
      <c r="N117" s="311"/>
      <c r="O117" s="315">
        <v>0.30654993258084406</v>
      </c>
      <c r="P117" s="316">
        <v>9.397286116532004E-2</v>
      </c>
      <c r="Q117" s="15"/>
    </row>
    <row r="118" spans="1:17">
      <c r="A118" s="726"/>
      <c r="B118" s="325"/>
      <c r="C118" s="326"/>
      <c r="D118" s="739"/>
      <c r="E118" s="420"/>
      <c r="F118" s="424"/>
      <c r="G118" s="425"/>
      <c r="H118" s="325"/>
      <c r="I118" s="319"/>
      <c r="J118" s="422"/>
      <c r="K118" s="325"/>
      <c r="L118" s="422"/>
      <c r="M118" s="423"/>
      <c r="N118" s="325"/>
      <c r="O118" s="319"/>
      <c r="P118" s="327"/>
      <c r="Q118" s="15"/>
    </row>
    <row r="119" spans="1:17">
      <c r="A119" s="318"/>
      <c r="B119" s="17"/>
      <c r="C119" s="331"/>
      <c r="D119" s="740"/>
      <c r="E119" s="741"/>
      <c r="F119" s="332"/>
      <c r="G119" s="333"/>
      <c r="H119" s="17"/>
      <c r="I119" s="17"/>
      <c r="J119" s="320"/>
      <c r="K119" s="318"/>
      <c r="L119" s="320"/>
      <c r="M119" s="318"/>
      <c r="N119" s="17"/>
      <c r="O119" s="17"/>
      <c r="P119" s="321"/>
      <c r="Q119" s="15"/>
    </row>
    <row r="120" spans="1:17">
      <c r="A120" s="726"/>
      <c r="B120" s="325"/>
      <c r="C120" s="326"/>
      <c r="D120" s="739"/>
      <c r="E120" s="420"/>
      <c r="F120" s="424"/>
      <c r="G120" s="425"/>
      <c r="H120" s="325"/>
      <c r="I120" s="325"/>
      <c r="J120" s="422"/>
      <c r="K120" s="423"/>
      <c r="L120" s="422"/>
      <c r="M120" s="423"/>
      <c r="N120" s="325"/>
      <c r="O120" s="325"/>
      <c r="P120" s="327"/>
      <c r="Q120" s="15"/>
    </row>
    <row r="121" spans="1:17">
      <c r="A121" s="305"/>
      <c r="B121" s="311" t="s">
        <v>339</v>
      </c>
      <c r="C121" s="307"/>
      <c r="D121" s="731">
        <v>55365.368648696196</v>
      </c>
      <c r="E121" s="735">
        <v>60266.710240820306</v>
      </c>
      <c r="F121" s="334"/>
      <c r="G121" s="335"/>
      <c r="H121" s="336"/>
      <c r="I121" s="337" t="s">
        <v>505</v>
      </c>
      <c r="J121" s="338">
        <v>51.062492395443996</v>
      </c>
      <c r="K121" s="314"/>
      <c r="L121" s="317"/>
      <c r="M121" s="339"/>
      <c r="N121" s="336"/>
      <c r="O121" s="337" t="s">
        <v>505</v>
      </c>
      <c r="P121" s="340">
        <v>7.419878549802335</v>
      </c>
      <c r="Q121" s="15"/>
    </row>
    <row r="122" spans="1:17">
      <c r="A122" s="305"/>
      <c r="B122" s="311"/>
      <c r="C122" s="307"/>
      <c r="D122" s="742"/>
      <c r="E122" s="743"/>
      <c r="F122" s="311" t="s">
        <v>340</v>
      </c>
      <c r="G122" s="311"/>
      <c r="H122" s="311"/>
      <c r="I122" s="330">
        <v>7.1458024318787317</v>
      </c>
      <c r="J122" s="311"/>
      <c r="K122" s="314"/>
      <c r="L122" s="317"/>
      <c r="M122" s="314" t="s">
        <v>341</v>
      </c>
      <c r="N122" s="311"/>
      <c r="O122" s="330">
        <v>2.7239454013989222</v>
      </c>
      <c r="P122" s="316"/>
      <c r="Q122" s="15"/>
    </row>
    <row r="123" spans="1:17">
      <c r="A123" s="722"/>
      <c r="B123" s="388"/>
      <c r="C123" s="389"/>
      <c r="D123" s="723"/>
      <c r="E123" s="744"/>
      <c r="F123" s="388"/>
      <c r="G123" s="388"/>
      <c r="H123" s="388"/>
      <c r="I123" s="388"/>
      <c r="J123" s="391"/>
      <c r="K123" s="390"/>
      <c r="L123" s="391"/>
      <c r="M123" s="390"/>
      <c r="N123" s="388"/>
      <c r="O123" s="426" t="s">
        <v>505</v>
      </c>
      <c r="P123" s="392"/>
      <c r="Q123" s="15"/>
    </row>
    <row r="124" spans="1:17">
      <c r="A124" s="716"/>
      <c r="B124" s="717"/>
      <c r="C124" s="716"/>
      <c r="D124" s="718"/>
      <c r="E124" s="718"/>
      <c r="F124" s="717"/>
      <c r="G124" s="717"/>
      <c r="H124" s="717"/>
      <c r="I124" s="717"/>
      <c r="J124" s="717"/>
      <c r="K124" s="717"/>
      <c r="L124" s="717"/>
      <c r="M124" s="717"/>
      <c r="N124" s="717"/>
      <c r="O124" s="717"/>
      <c r="P124" s="719"/>
      <c r="Q124" s="15"/>
    </row>
    <row r="125" spans="1:17">
      <c r="A125" s="745"/>
      <c r="B125" s="17" t="s">
        <v>1143</v>
      </c>
      <c r="C125" s="745"/>
      <c r="D125" s="746"/>
      <c r="E125" s="746"/>
      <c r="F125" s="325"/>
      <c r="G125" s="325"/>
      <c r="H125" s="325"/>
      <c r="I125" s="325"/>
      <c r="J125" s="325"/>
      <c r="K125" s="325"/>
      <c r="L125" s="319"/>
      <c r="M125" s="325"/>
      <c r="N125" s="325"/>
      <c r="O125" s="747">
        <v>0.34641016151377552</v>
      </c>
      <c r="P125" s="319"/>
      <c r="Q125" s="15"/>
    </row>
    <row r="126" spans="1:17">
      <c r="A126" s="745"/>
      <c r="B126" s="17" t="s">
        <v>1144</v>
      </c>
      <c r="C126" s="745"/>
      <c r="D126" s="746"/>
      <c r="E126" s="746"/>
      <c r="F126" s="325"/>
      <c r="G126" s="325"/>
      <c r="H126" s="325"/>
      <c r="I126" s="325"/>
      <c r="J126" s="325"/>
      <c r="K126" s="325"/>
      <c r="L126" s="319"/>
      <c r="M126" s="325"/>
      <c r="N126" s="325"/>
      <c r="O126" s="747">
        <v>0.34641016151377552</v>
      </c>
      <c r="P126" s="319"/>
      <c r="Q126" s="15"/>
    </row>
    <row r="127" spans="1:17">
      <c r="A127" s="748"/>
      <c r="B127" s="749" t="s">
        <v>1145</v>
      </c>
      <c r="C127" s="748"/>
      <c r="D127" s="750"/>
      <c r="E127" s="750"/>
      <c r="F127" s="17"/>
      <c r="G127" s="17"/>
      <c r="H127" s="17"/>
      <c r="I127" s="17"/>
      <c r="J127" s="17"/>
      <c r="K127" s="17"/>
      <c r="L127" s="17"/>
      <c r="M127" s="17"/>
      <c r="N127" s="17"/>
      <c r="O127" s="747">
        <v>0.31133695426920033</v>
      </c>
      <c r="P127" s="751"/>
      <c r="Q127" s="15"/>
    </row>
    <row r="128" spans="1:17">
      <c r="A128" s="745"/>
      <c r="B128" s="17" t="s">
        <v>1146</v>
      </c>
      <c r="C128" s="745"/>
      <c r="D128" s="746"/>
      <c r="E128" s="746"/>
      <c r="F128" s="325"/>
      <c r="G128" s="325"/>
      <c r="H128" s="325"/>
      <c r="I128" s="325"/>
      <c r="J128" s="325"/>
      <c r="K128" s="325"/>
      <c r="L128" s="325"/>
      <c r="M128" s="325"/>
      <c r="N128" s="325"/>
      <c r="O128" s="325"/>
      <c r="P128" s="319"/>
      <c r="Q128" s="15"/>
    </row>
    <row r="129" spans="1:17">
      <c r="A129" s="716"/>
      <c r="B129" s="717"/>
      <c r="C129" s="716"/>
      <c r="D129" s="718"/>
      <c r="E129" s="718"/>
      <c r="F129" s="717"/>
      <c r="G129" s="717"/>
      <c r="H129" s="717"/>
      <c r="I129" s="717"/>
      <c r="J129" s="717"/>
      <c r="K129" s="717"/>
      <c r="L129" s="717"/>
      <c r="M129" s="717"/>
      <c r="N129" s="717"/>
      <c r="O129" s="717"/>
      <c r="P129" s="719"/>
      <c r="Q129" s="15"/>
    </row>
    <row r="130" spans="1:17">
      <c r="A130" s="716"/>
      <c r="B130" s="717" t="s">
        <v>1147</v>
      </c>
      <c r="C130" s="716"/>
      <c r="D130" s="718"/>
      <c r="E130" s="718"/>
      <c r="F130" s="717"/>
      <c r="G130" s="717"/>
      <c r="H130" s="717"/>
      <c r="I130" s="717"/>
      <c r="J130" s="717"/>
      <c r="K130" s="752"/>
      <c r="L130" s="752"/>
      <c r="M130" s="717" t="s">
        <v>403</v>
      </c>
      <c r="N130" s="716" t="s">
        <v>544</v>
      </c>
      <c r="O130" s="716" t="s">
        <v>1148</v>
      </c>
      <c r="P130" s="753" t="s">
        <v>1149</v>
      </c>
      <c r="Q130" s="15"/>
    </row>
    <row r="131" spans="1:17">
      <c r="A131" s="716"/>
      <c r="B131" s="759" t="s">
        <v>1150</v>
      </c>
      <c r="C131" s="760"/>
      <c r="D131" s="754"/>
      <c r="E131" s="759" t="s">
        <v>1151</v>
      </c>
      <c r="F131" s="761"/>
      <c r="G131" s="760"/>
      <c r="H131" s="754"/>
      <c r="I131" s="717"/>
      <c r="J131" s="717"/>
      <c r="K131" s="752"/>
      <c r="L131" s="752"/>
      <c r="M131" s="717" t="s">
        <v>1152</v>
      </c>
      <c r="N131" s="325">
        <v>121057.46851679431</v>
      </c>
      <c r="O131" s="325">
        <v>0.48930000000000001</v>
      </c>
      <c r="P131" s="325">
        <v>3508597967.3323054</v>
      </c>
      <c r="Q131" s="15"/>
    </row>
    <row r="132" spans="1:17">
      <c r="A132" s="716"/>
      <c r="B132" s="755" t="s">
        <v>1153</v>
      </c>
      <c r="C132" s="756"/>
      <c r="D132" s="754">
        <v>30</v>
      </c>
      <c r="E132" s="762" t="s">
        <v>1154</v>
      </c>
      <c r="F132" s="763"/>
      <c r="G132" s="764"/>
      <c r="H132" s="754">
        <v>10</v>
      </c>
      <c r="I132" s="717"/>
      <c r="J132" s="717"/>
      <c r="K132" s="752"/>
      <c r="L132" s="752"/>
      <c r="M132" s="717" t="s">
        <v>1155</v>
      </c>
      <c r="N132" s="325">
        <v>54725.824302434979</v>
      </c>
      <c r="O132" s="325">
        <v>0.3</v>
      </c>
      <c r="P132" s="325">
        <v>269542426.10228848</v>
      </c>
      <c r="Q132" s="15"/>
    </row>
    <row r="133" spans="1:17">
      <c r="A133" s="716"/>
      <c r="B133" s="755" t="s">
        <v>1156</v>
      </c>
      <c r="C133" s="756"/>
      <c r="D133" s="754">
        <v>15</v>
      </c>
      <c r="E133" s="759" t="s">
        <v>303</v>
      </c>
      <c r="F133" s="761"/>
      <c r="G133" s="760"/>
      <c r="H133" s="754"/>
      <c r="I133" s="717"/>
      <c r="J133" s="717"/>
      <c r="K133" s="752"/>
      <c r="L133" s="752"/>
      <c r="M133" s="717" t="s">
        <v>1157</v>
      </c>
      <c r="N133" s="717">
        <v>21768.307294245973</v>
      </c>
      <c r="O133" s="717">
        <v>0.1</v>
      </c>
      <c r="P133" s="325">
        <v>4738592.024567225</v>
      </c>
      <c r="Q133" s="15"/>
    </row>
    <row r="134" spans="1:17">
      <c r="A134" s="716"/>
      <c r="B134" s="755" t="s">
        <v>1158</v>
      </c>
      <c r="C134" s="756"/>
      <c r="D134" s="754">
        <v>30</v>
      </c>
      <c r="E134" s="762" t="s">
        <v>1154</v>
      </c>
      <c r="F134" s="763"/>
      <c r="G134" s="764"/>
      <c r="H134" s="754">
        <v>10</v>
      </c>
      <c r="I134" s="717"/>
      <c r="J134" s="717"/>
      <c r="K134" s="752"/>
      <c r="L134" s="752"/>
      <c r="M134" s="717"/>
      <c r="N134" s="717">
        <v>197551.60011347529</v>
      </c>
      <c r="O134" s="717"/>
      <c r="P134" s="717">
        <v>3782878985.4591613</v>
      </c>
      <c r="Q134" s="15"/>
    </row>
    <row r="135" spans="1:17">
      <c r="A135" s="716"/>
      <c r="B135" s="755" t="s">
        <v>1159</v>
      </c>
      <c r="C135" s="756"/>
      <c r="D135" s="754">
        <v>10</v>
      </c>
      <c r="E135" s="762" t="s">
        <v>1160</v>
      </c>
      <c r="F135" s="763"/>
      <c r="G135" s="764"/>
      <c r="H135" s="754">
        <v>20</v>
      </c>
      <c r="I135" s="717"/>
      <c r="J135" s="717"/>
      <c r="K135" s="752"/>
      <c r="L135" s="752"/>
      <c r="M135" s="717"/>
      <c r="N135" s="717"/>
      <c r="O135" s="717"/>
      <c r="P135" s="717">
        <v>61505.113490336407</v>
      </c>
      <c r="Q135" s="15"/>
    </row>
    <row r="136" spans="1:17">
      <c r="A136" s="716"/>
      <c r="B136" s="755" t="s">
        <v>1161</v>
      </c>
      <c r="C136" s="756"/>
      <c r="D136" s="754">
        <v>30</v>
      </c>
      <c r="E136" s="762" t="s">
        <v>1162</v>
      </c>
      <c r="F136" s="763"/>
      <c r="G136" s="764"/>
      <c r="H136" s="754">
        <v>20</v>
      </c>
      <c r="I136" s="717"/>
      <c r="J136" s="717"/>
      <c r="K136" s="752"/>
      <c r="L136" s="752"/>
      <c r="M136" s="717"/>
      <c r="N136" s="717"/>
      <c r="O136" s="717"/>
      <c r="P136" s="717">
        <v>0.31133695426920033</v>
      </c>
      <c r="Q136" s="15"/>
    </row>
    <row r="137" spans="1:17">
      <c r="A137" s="716"/>
      <c r="B137" s="755" t="s">
        <v>1163</v>
      </c>
      <c r="C137" s="756"/>
      <c r="D137" s="754">
        <v>15</v>
      </c>
      <c r="E137" s="762" t="s">
        <v>1164</v>
      </c>
      <c r="F137" s="763"/>
      <c r="G137" s="764"/>
      <c r="H137" s="754">
        <v>20</v>
      </c>
      <c r="I137" s="717"/>
      <c r="J137" s="717"/>
      <c r="K137" s="717"/>
      <c r="L137" s="717"/>
      <c r="M137" s="717"/>
      <c r="N137" s="717"/>
      <c r="O137" s="717"/>
      <c r="P137" s="719"/>
      <c r="Q137" s="15"/>
    </row>
    <row r="138" spans="1:17">
      <c r="A138" s="716"/>
      <c r="B138" s="755" t="s">
        <v>1165</v>
      </c>
      <c r="C138" s="756"/>
      <c r="D138" s="754">
        <v>10</v>
      </c>
      <c r="E138" s="762" t="s">
        <v>1166</v>
      </c>
      <c r="F138" s="763"/>
      <c r="G138" s="764"/>
      <c r="H138" s="754">
        <v>30</v>
      </c>
      <c r="I138" s="717"/>
      <c r="J138" s="717"/>
      <c r="K138" s="717"/>
      <c r="L138" s="717"/>
      <c r="M138" s="717"/>
      <c r="N138" s="717"/>
      <c r="O138" s="717"/>
      <c r="P138" s="719"/>
      <c r="Q138" s="15"/>
    </row>
    <row r="139" spans="1:17">
      <c r="A139" s="716"/>
      <c r="B139" s="762"/>
      <c r="C139" s="764"/>
      <c r="D139" s="754"/>
      <c r="E139" s="762" t="s">
        <v>1167</v>
      </c>
      <c r="F139" s="763"/>
      <c r="G139" s="764"/>
      <c r="H139" s="754">
        <v>20</v>
      </c>
      <c r="I139" s="717"/>
      <c r="J139" s="717"/>
      <c r="K139" s="717"/>
      <c r="L139" s="717"/>
      <c r="M139" s="717"/>
      <c r="N139" s="717"/>
      <c r="O139" s="717"/>
      <c r="P139" s="719"/>
      <c r="Q139" s="15"/>
    </row>
    <row r="140" spans="1:17">
      <c r="I140" s="15"/>
      <c r="J140" s="15"/>
      <c r="K140" s="15"/>
      <c r="L140" s="15"/>
      <c r="M140" s="15"/>
      <c r="N140" s="15"/>
      <c r="O140" s="15"/>
      <c r="P140" s="15"/>
      <c r="Q140" s="15"/>
    </row>
    <row r="141" spans="1:17">
      <c r="I141" s="15"/>
      <c r="J141" s="15"/>
      <c r="K141" s="15"/>
      <c r="L141" s="15"/>
      <c r="M141" s="15"/>
      <c r="N141" s="15"/>
      <c r="O141" s="15"/>
      <c r="P141" s="15"/>
      <c r="Q141" s="15"/>
    </row>
    <row r="142" spans="1:17">
      <c r="I142" s="15"/>
      <c r="J142" s="15"/>
      <c r="K142" s="15"/>
      <c r="L142" s="15"/>
      <c r="M142" s="15"/>
      <c r="N142" s="15"/>
      <c r="O142" s="15"/>
      <c r="P142" s="15"/>
      <c r="Q142" s="15"/>
    </row>
    <row r="143" spans="1:17">
      <c r="I143" s="15"/>
      <c r="J143" s="15"/>
      <c r="K143" s="15"/>
      <c r="L143" s="15"/>
      <c r="M143" s="15"/>
      <c r="N143" s="15"/>
      <c r="O143" s="15"/>
      <c r="P143" s="15"/>
      <c r="Q143" s="15"/>
    </row>
    <row r="144" spans="1:17">
      <c r="I144" s="15"/>
      <c r="J144" s="15"/>
      <c r="K144" s="15"/>
      <c r="L144" s="15"/>
      <c r="M144" s="15"/>
      <c r="N144" s="15"/>
      <c r="O144" s="15"/>
      <c r="P144" s="15"/>
      <c r="Q144" s="15"/>
    </row>
    <row r="145" spans="9:17">
      <c r="I145" s="15"/>
      <c r="J145" s="15"/>
      <c r="K145" s="15"/>
      <c r="L145" s="15"/>
      <c r="M145" s="15"/>
      <c r="N145" s="15"/>
      <c r="O145" s="15"/>
      <c r="P145" s="15"/>
      <c r="Q145" s="15"/>
    </row>
    <row r="146" spans="9:17">
      <c r="I146" s="15"/>
      <c r="J146" s="15"/>
      <c r="K146" s="15"/>
      <c r="L146" s="15"/>
      <c r="M146" s="15"/>
      <c r="N146" s="15"/>
      <c r="O146" s="15"/>
      <c r="P146" s="15"/>
      <c r="Q146" s="15"/>
    </row>
    <row r="147" spans="9:17">
      <c r="I147" s="15"/>
      <c r="J147" s="15"/>
      <c r="K147" s="15"/>
      <c r="L147" s="15"/>
      <c r="M147" s="15"/>
      <c r="N147" s="15"/>
      <c r="O147" s="15"/>
      <c r="P147" s="15"/>
      <c r="Q147" s="15"/>
    </row>
    <row r="148" spans="9:17">
      <c r="I148" s="15"/>
      <c r="J148" s="15"/>
      <c r="K148" s="15"/>
      <c r="L148" s="15"/>
      <c r="M148" s="15"/>
      <c r="N148" s="15"/>
      <c r="O148" s="15"/>
      <c r="P148" s="15"/>
      <c r="Q148" s="15"/>
    </row>
    <row r="149" spans="9:17">
      <c r="I149" s="15"/>
      <c r="J149" s="15"/>
      <c r="K149" s="15"/>
      <c r="L149" s="15"/>
      <c r="M149" s="15"/>
      <c r="N149" s="15"/>
      <c r="O149" s="15"/>
      <c r="P149" s="15"/>
      <c r="Q149" s="15"/>
    </row>
    <row r="150" spans="9:17">
      <c r="I150" s="15"/>
      <c r="J150" s="15"/>
      <c r="K150" s="15"/>
      <c r="L150" s="15"/>
      <c r="M150" s="15"/>
      <c r="N150" s="15"/>
      <c r="O150" s="15"/>
      <c r="P150" s="15"/>
      <c r="Q150" s="15"/>
    </row>
    <row r="151" spans="9:17">
      <c r="I151" s="15"/>
      <c r="J151" s="15"/>
      <c r="K151" s="15"/>
      <c r="L151" s="15"/>
      <c r="M151" s="15"/>
      <c r="N151" s="15"/>
      <c r="O151" s="15"/>
      <c r="P151" s="15"/>
      <c r="Q151" s="15"/>
    </row>
    <row r="152" spans="9:17">
      <c r="I152" s="15"/>
      <c r="J152" s="15"/>
      <c r="K152" s="15"/>
      <c r="L152" s="15"/>
      <c r="M152" s="15"/>
      <c r="N152" s="15"/>
      <c r="O152" s="15"/>
      <c r="P152" s="15"/>
      <c r="Q152" s="15"/>
    </row>
    <row r="153" spans="9:17">
      <c r="I153" s="15"/>
      <c r="J153" s="15"/>
      <c r="K153" s="15"/>
      <c r="L153" s="15"/>
      <c r="M153" s="15"/>
      <c r="N153" s="15"/>
      <c r="O153" s="15"/>
      <c r="P153" s="15"/>
      <c r="Q153" s="15"/>
    </row>
    <row r="154" spans="9:17">
      <c r="I154" s="15"/>
      <c r="J154" s="15"/>
      <c r="K154" s="15"/>
      <c r="L154" s="15"/>
      <c r="M154" s="15"/>
      <c r="N154" s="15"/>
      <c r="O154" s="15"/>
      <c r="P154" s="15"/>
      <c r="Q154" s="15"/>
    </row>
    <row r="155" spans="9:17">
      <c r="I155" s="15"/>
      <c r="J155" s="15"/>
      <c r="K155" s="15"/>
      <c r="L155" s="15"/>
      <c r="M155" s="15"/>
      <c r="N155" s="15"/>
      <c r="O155" s="15"/>
      <c r="P155" s="15"/>
      <c r="Q155" s="15"/>
    </row>
    <row r="156" spans="9:17">
      <c r="I156" s="15"/>
      <c r="J156" s="15"/>
      <c r="K156" s="15"/>
      <c r="L156" s="15"/>
      <c r="M156" s="15"/>
      <c r="N156" s="15"/>
      <c r="O156" s="15"/>
      <c r="P156" s="15"/>
      <c r="Q156" s="15"/>
    </row>
    <row r="157" spans="9:17">
      <c r="I157" s="15"/>
      <c r="J157" s="15"/>
      <c r="K157" s="15"/>
      <c r="L157" s="15"/>
      <c r="M157" s="15"/>
      <c r="N157" s="15"/>
      <c r="O157" s="15"/>
    </row>
    <row r="158" spans="9:17">
      <c r="I158" s="15"/>
      <c r="J158" s="15"/>
      <c r="K158" s="15"/>
      <c r="L158" s="15"/>
      <c r="M158" s="15"/>
      <c r="N158" s="15"/>
      <c r="O158" s="15"/>
    </row>
    <row r="159" spans="9:17">
      <c r="I159" s="15"/>
      <c r="J159" s="15"/>
      <c r="K159" s="15"/>
      <c r="L159" s="15"/>
      <c r="M159" s="15"/>
      <c r="N159" s="15"/>
      <c r="O159" s="15"/>
    </row>
    <row r="160" spans="9:17">
      <c r="I160" s="15"/>
      <c r="J160" s="15"/>
      <c r="K160" s="15"/>
      <c r="L160" s="15"/>
      <c r="M160" s="15"/>
      <c r="N160" s="15"/>
      <c r="O160" s="15"/>
    </row>
  </sheetData>
  <phoneticPr fontId="11" type="noConversion"/>
  <pageMargins left="0.78740157499999996" right="0.78740157499999996" top="0.984251969" bottom="0.984251969" header="0.5" footer="0.5"/>
  <pageSetup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sheetPr codeName="Sheet24" enableFormatConditionsCalculation="0">
    <tabColor rgb="FF92D050"/>
  </sheetPr>
  <dimension ref="A2:Y76"/>
  <sheetViews>
    <sheetView zoomScaleNormal="100" workbookViewId="0">
      <selection activeCell="G1" sqref="A1:G1048576"/>
    </sheetView>
  </sheetViews>
  <sheetFormatPr baseColWidth="10" defaultColWidth="9.140625" defaultRowHeight="12.75"/>
  <cols>
    <col min="1" max="1" width="46.42578125" customWidth="1"/>
    <col min="2" max="2" width="5.5703125" customWidth="1"/>
    <col min="3" max="3" width="10.5703125" style="6" customWidth="1"/>
    <col min="4" max="4" width="10" style="6" bestFit="1" customWidth="1"/>
    <col min="5" max="5" width="12.85546875" style="6" customWidth="1"/>
    <col min="6" max="6" width="14.42578125" style="6" customWidth="1"/>
    <col min="7" max="7" width="11.42578125" style="6" customWidth="1"/>
    <col min="8" max="8" width="17.28515625" style="6" customWidth="1"/>
    <col min="9" max="10" width="14.42578125" style="6" customWidth="1"/>
    <col min="11" max="11" width="14.140625" style="6" customWidth="1"/>
    <col min="12" max="13" width="14.42578125" style="6" customWidth="1"/>
    <col min="14" max="14" width="15.140625" style="6" customWidth="1"/>
    <col min="15" max="16384" width="9.140625" style="6"/>
  </cols>
  <sheetData>
    <row r="2" spans="1:25">
      <c r="C2" s="114"/>
      <c r="D2" s="114"/>
      <c r="E2" s="114"/>
      <c r="F2" s="114"/>
      <c r="G2" s="114"/>
      <c r="H2" s="115"/>
      <c r="I2" s="114"/>
      <c r="J2" s="114"/>
      <c r="K2" s="114"/>
      <c r="L2" s="114"/>
      <c r="M2" s="114"/>
      <c r="N2" s="115"/>
      <c r="O2" s="114"/>
      <c r="P2" s="114"/>
      <c r="Q2" s="114"/>
      <c r="R2" s="114"/>
      <c r="S2" s="114"/>
      <c r="T2" s="114"/>
      <c r="U2" s="114"/>
      <c r="V2" s="114"/>
      <c r="W2" s="114"/>
      <c r="X2" s="114"/>
      <c r="Y2" s="114"/>
    </row>
    <row r="3" spans="1:25" ht="76.5">
      <c r="A3" s="767" t="s">
        <v>1267</v>
      </c>
      <c r="B3" s="767" t="s">
        <v>284</v>
      </c>
      <c r="C3" s="769" t="s">
        <v>384</v>
      </c>
      <c r="D3" s="769" t="s">
        <v>1125</v>
      </c>
      <c r="E3" s="769" t="s">
        <v>79</v>
      </c>
      <c r="F3" s="769" t="s">
        <v>80</v>
      </c>
      <c r="G3" s="769" t="s">
        <v>81</v>
      </c>
      <c r="H3" s="769" t="s">
        <v>807</v>
      </c>
      <c r="I3" s="769" t="s">
        <v>83</v>
      </c>
      <c r="J3" s="769" t="s">
        <v>84</v>
      </c>
      <c r="K3" s="769" t="s">
        <v>808</v>
      </c>
      <c r="L3" s="769" t="s">
        <v>809</v>
      </c>
      <c r="M3" s="769" t="s">
        <v>87</v>
      </c>
      <c r="N3" s="114"/>
      <c r="O3" s="114"/>
      <c r="P3" s="114"/>
      <c r="Q3" s="114"/>
      <c r="R3" s="114"/>
      <c r="S3" s="114"/>
      <c r="T3" s="114"/>
      <c r="U3" s="114"/>
      <c r="V3" s="114"/>
      <c r="W3" s="114"/>
      <c r="X3" s="114"/>
      <c r="Y3" s="114"/>
    </row>
    <row r="4" spans="1:25">
      <c r="A4" t="s">
        <v>1413</v>
      </c>
      <c r="B4" s="768" t="s">
        <v>294</v>
      </c>
      <c r="C4" s="427">
        <v>153466.60485203456</v>
      </c>
      <c r="D4" s="427">
        <v>64165.710605963672</v>
      </c>
      <c r="E4" s="570">
        <v>0.03</v>
      </c>
      <c r="F4" s="570">
        <v>0.03</v>
      </c>
      <c r="G4" s="118">
        <v>4.2426406871192854E-2</v>
      </c>
      <c r="H4" s="118">
        <v>2.9488488755920691E-5</v>
      </c>
      <c r="I4" s="428">
        <v>0.16130059609680059</v>
      </c>
      <c r="J4" s="428">
        <v>0.12357487559300237</v>
      </c>
      <c r="K4" s="428">
        <v>4.8390178829040174E-3</v>
      </c>
      <c r="L4" s="428">
        <v>5.2428379509657577E-3</v>
      </c>
      <c r="M4" s="428">
        <v>5.0903443851151705E-5</v>
      </c>
      <c r="N4" s="119"/>
      <c r="O4" s="119"/>
      <c r="P4" s="119"/>
      <c r="Q4" s="119"/>
      <c r="S4" s="341"/>
      <c r="T4" s="341"/>
      <c r="U4" s="119"/>
      <c r="V4" s="119"/>
    </row>
    <row r="5" spans="1:25">
      <c r="A5" t="s">
        <v>1461</v>
      </c>
      <c r="B5" s="768" t="s">
        <v>294</v>
      </c>
      <c r="C5" s="427">
        <v>59348.457042110647</v>
      </c>
      <c r="D5" s="427">
        <v>54967.485439886957</v>
      </c>
      <c r="E5" s="570">
        <v>0.03</v>
      </c>
      <c r="F5" s="570">
        <v>0.03</v>
      </c>
      <c r="G5" s="118">
        <v>4.2426406871192854E-2</v>
      </c>
      <c r="H5" s="118">
        <v>2.1640048996234851E-5</v>
      </c>
      <c r="I5" s="428">
        <v>4.4857210918372026E-3</v>
      </c>
      <c r="J5" s="428">
        <v>0.10586028130518177</v>
      </c>
      <c r="K5" s="428">
        <v>1.3457163275511607E-4</v>
      </c>
      <c r="L5" s="428">
        <v>4.4912713661525716E-3</v>
      </c>
      <c r="M5" s="428">
        <v>2.0189628008764362E-5</v>
      </c>
      <c r="N5" s="119"/>
      <c r="O5" s="119"/>
      <c r="P5" s="119"/>
      <c r="Q5" s="119"/>
      <c r="S5" s="341"/>
      <c r="T5" s="341"/>
      <c r="U5" s="119"/>
      <c r="V5" s="119"/>
    </row>
    <row r="6" spans="1:25">
      <c r="A6" t="s">
        <v>1403</v>
      </c>
      <c r="B6" s="768" t="s">
        <v>294</v>
      </c>
      <c r="C6" s="427">
        <v>85065.78870155997</v>
      </c>
      <c r="D6" s="427">
        <v>158764.31461175845</v>
      </c>
      <c r="E6" s="570">
        <v>0.03</v>
      </c>
      <c r="F6" s="570">
        <v>0.03</v>
      </c>
      <c r="G6" s="118">
        <v>4.2426406871192854E-2</v>
      </c>
      <c r="H6" s="118">
        <v>1.8053120683969714E-4</v>
      </c>
      <c r="I6" s="428">
        <v>0.14734884707807172</v>
      </c>
      <c r="J6" s="428">
        <v>0.30575957534759834</v>
      </c>
      <c r="K6" s="428">
        <v>4.420465412342151E-3</v>
      </c>
      <c r="L6" s="428">
        <v>1.2972280148460354E-2</v>
      </c>
      <c r="M6" s="428">
        <v>1.8782056671185187E-4</v>
      </c>
      <c r="N6" s="119"/>
      <c r="O6" s="119"/>
      <c r="P6" s="119"/>
      <c r="Q6" s="119"/>
      <c r="S6" s="341"/>
      <c r="T6" s="341"/>
      <c r="U6" s="119"/>
      <c r="V6" s="119"/>
    </row>
    <row r="7" spans="1:25">
      <c r="A7" t="s">
        <v>1447</v>
      </c>
      <c r="B7" s="768" t="s">
        <v>294</v>
      </c>
      <c r="C7" s="427">
        <v>887.47388929005297</v>
      </c>
      <c r="D7" s="427">
        <v>5789.8669187876894</v>
      </c>
      <c r="E7" s="570">
        <v>0.03</v>
      </c>
      <c r="F7" s="570">
        <v>0.03</v>
      </c>
      <c r="G7" s="118">
        <v>4.2426406871192854E-2</v>
      </c>
      <c r="H7" s="118">
        <v>2.4009530224758767E-7</v>
      </c>
      <c r="I7" s="428">
        <v>9.5002257673177937E-3</v>
      </c>
      <c r="J7" s="428">
        <v>1.1150536282266787E-2</v>
      </c>
      <c r="K7" s="428">
        <v>2.8500677301953378E-4</v>
      </c>
      <c r="L7" s="428">
        <v>4.7307718914344887E-4</v>
      </c>
      <c r="M7" s="428">
        <v>3.0503088755487452E-7</v>
      </c>
      <c r="N7" s="119"/>
      <c r="O7" s="119"/>
      <c r="P7" s="119"/>
      <c r="Q7" s="119"/>
      <c r="S7" s="341"/>
      <c r="T7" s="341"/>
      <c r="U7" s="119"/>
      <c r="V7" s="119"/>
    </row>
    <row r="8" spans="1:25">
      <c r="A8" t="s">
        <v>1268</v>
      </c>
      <c r="B8" s="768" t="s">
        <v>398</v>
      </c>
      <c r="C8" s="427">
        <v>647.15618540839182</v>
      </c>
      <c r="D8" s="427">
        <v>1297.6939807000872</v>
      </c>
      <c r="E8" s="570">
        <v>0.03</v>
      </c>
      <c r="F8" s="570">
        <v>0.5</v>
      </c>
      <c r="G8" s="118">
        <v>0.50089919145472772</v>
      </c>
      <c r="H8" s="118">
        <v>1.6811994382683802E-6</v>
      </c>
      <c r="I8" s="428">
        <v>1.2958679019043906E-3</v>
      </c>
      <c r="J8" s="428">
        <v>2.4991910898887006E-3</v>
      </c>
      <c r="K8" s="428">
        <v>6.479339509521953E-4</v>
      </c>
      <c r="L8" s="428">
        <v>1.0603169802847792E-4</v>
      </c>
      <c r="M8" s="428">
        <v>4.3106112578332416E-7</v>
      </c>
      <c r="N8" s="119"/>
      <c r="O8" s="119"/>
      <c r="P8" s="119"/>
      <c r="Q8" s="119"/>
      <c r="S8" s="341"/>
      <c r="T8" s="341"/>
      <c r="U8" s="119"/>
      <c r="V8" s="119"/>
    </row>
    <row r="9" spans="1:25">
      <c r="A9" t="s">
        <v>1269</v>
      </c>
      <c r="B9" s="768" t="s">
        <v>399</v>
      </c>
      <c r="C9" s="427">
        <v>3444.3429127315621</v>
      </c>
      <c r="D9" s="427">
        <v>3796.7832130320248</v>
      </c>
      <c r="E9" s="570">
        <v>0.03</v>
      </c>
      <c r="F9" s="570">
        <v>0.5</v>
      </c>
      <c r="G9" s="118">
        <v>0.50089919145472772</v>
      </c>
      <c r="H9" s="118">
        <v>1.4391506469870932E-5</v>
      </c>
      <c r="I9" s="428">
        <v>9.0772368455827035E-4</v>
      </c>
      <c r="J9" s="428">
        <v>7.3121143485072732E-3</v>
      </c>
      <c r="K9" s="428">
        <v>4.5386184227913517E-4</v>
      </c>
      <c r="L9" s="428">
        <v>3.1022673843845685E-4</v>
      </c>
      <c r="M9" s="428">
        <v>3.0223120111917329E-7</v>
      </c>
      <c r="N9" s="119"/>
      <c r="O9" s="119"/>
      <c r="P9" s="119"/>
      <c r="Q9" s="119"/>
      <c r="S9" s="341"/>
      <c r="T9" s="341"/>
      <c r="U9" s="119"/>
      <c r="V9" s="119"/>
    </row>
    <row r="10" spans="1:25">
      <c r="A10" t="s">
        <v>1270</v>
      </c>
      <c r="B10" s="768" t="s">
        <v>294</v>
      </c>
      <c r="C10" s="427">
        <v>93387.185796134101</v>
      </c>
      <c r="D10" s="427">
        <v>108678.39812232528</v>
      </c>
      <c r="E10" s="570">
        <v>0.03</v>
      </c>
      <c r="F10" s="570">
        <v>0.03</v>
      </c>
      <c r="G10" s="118">
        <v>4.2426406871192854E-2</v>
      </c>
      <c r="H10" s="118">
        <v>8.4592713582095586E-5</v>
      </c>
      <c r="I10" s="428">
        <v>3.559460460795405E-2</v>
      </c>
      <c r="J10" s="428">
        <v>0.20930056568819375</v>
      </c>
      <c r="K10" s="428">
        <v>1.0678381382386215E-3</v>
      </c>
      <c r="L10" s="428">
        <v>8.8798709582581341E-3</v>
      </c>
      <c r="M10" s="428">
        <v>7.9992386524793159E-5</v>
      </c>
      <c r="N10" s="119"/>
      <c r="O10" s="119"/>
      <c r="P10" s="119"/>
      <c r="Q10" s="119"/>
      <c r="S10" s="341"/>
      <c r="T10" s="341"/>
      <c r="U10" s="119"/>
      <c r="V10" s="119"/>
    </row>
    <row r="11" spans="1:25">
      <c r="A11" t="s">
        <v>1271</v>
      </c>
      <c r="B11" s="768" t="s">
        <v>398</v>
      </c>
      <c r="C11" s="427">
        <v>750.89144999306075</v>
      </c>
      <c r="D11" s="427">
        <v>298.66629152401572</v>
      </c>
      <c r="E11" s="570">
        <v>0.03</v>
      </c>
      <c r="F11" s="574">
        <v>0.4</v>
      </c>
      <c r="G11" s="118">
        <v>0.40112342240263166</v>
      </c>
      <c r="H11" s="118">
        <v>5.7108724111762824E-8</v>
      </c>
      <c r="I11" s="428">
        <v>8.209853601091055E-4</v>
      </c>
      <c r="J11" s="428">
        <v>5.7519272319059083E-4</v>
      </c>
      <c r="K11" s="428">
        <v>3.2839414404364222E-4</v>
      </c>
      <c r="L11" s="428">
        <v>2.440336050343341E-5</v>
      </c>
      <c r="M11" s="428">
        <v>1.0843823784601697E-7</v>
      </c>
      <c r="N11" s="119"/>
      <c r="O11" s="119"/>
      <c r="P11" s="119"/>
      <c r="Q11" s="119"/>
      <c r="S11" s="341"/>
      <c r="T11" s="341"/>
      <c r="U11" s="119"/>
      <c r="V11" s="119"/>
    </row>
    <row r="12" spans="1:25">
      <c r="A12" t="s">
        <v>1272</v>
      </c>
      <c r="B12" s="768" t="s">
        <v>399</v>
      </c>
      <c r="C12" s="427">
        <v>912.71715209217473</v>
      </c>
      <c r="D12" s="427">
        <v>1041.204616151027</v>
      </c>
      <c r="E12" s="570">
        <v>0.03</v>
      </c>
      <c r="F12" s="570">
        <v>0.5</v>
      </c>
      <c r="G12" s="118">
        <v>0.50089919145472772</v>
      </c>
      <c r="H12" s="118">
        <v>1.0822979244941479E-6</v>
      </c>
      <c r="I12" s="428">
        <v>3.0813539535001766E-4</v>
      </c>
      <c r="J12" s="428">
        <v>2.0052256835096042E-3</v>
      </c>
      <c r="K12" s="428">
        <v>1.5406769767500883E-4</v>
      </c>
      <c r="L12" s="428">
        <v>8.5074520717144255E-5</v>
      </c>
      <c r="M12" s="428">
        <v>3.097452954212973E-8</v>
      </c>
      <c r="N12" s="119"/>
      <c r="O12" s="119"/>
      <c r="P12" s="119"/>
      <c r="Q12" s="119"/>
      <c r="S12" s="341"/>
      <c r="T12" s="341"/>
      <c r="U12" s="119"/>
      <c r="V12" s="119"/>
    </row>
    <row r="13" spans="1:25">
      <c r="A13" t="s">
        <v>1273</v>
      </c>
      <c r="B13" s="768" t="s">
        <v>294</v>
      </c>
      <c r="C13" s="427">
        <v>5420.3640848219857</v>
      </c>
      <c r="D13" s="427">
        <v>5096.0909799824049</v>
      </c>
      <c r="E13" s="570">
        <v>0.03</v>
      </c>
      <c r="F13" s="570">
        <v>0.03</v>
      </c>
      <c r="G13" s="118">
        <v>4.2426406871192854E-2</v>
      </c>
      <c r="H13" s="118">
        <v>1.86003383900195E-7</v>
      </c>
      <c r="I13" s="428">
        <v>2.6405693928355234E-4</v>
      </c>
      <c r="J13" s="428">
        <v>9.8144133823933263E-3</v>
      </c>
      <c r="K13" s="428">
        <v>7.9217081785065703E-6</v>
      </c>
      <c r="L13" s="428">
        <v>4.1639029536349933E-4</v>
      </c>
      <c r="M13" s="428">
        <v>1.7344363153336763E-7</v>
      </c>
      <c r="N13" s="119"/>
      <c r="O13" s="119"/>
      <c r="P13" s="119"/>
      <c r="Q13" s="119"/>
      <c r="S13" s="341"/>
      <c r="T13" s="341"/>
      <c r="U13" s="119"/>
      <c r="V13" s="119"/>
    </row>
    <row r="14" spans="1:25">
      <c r="A14" t="s">
        <v>1274</v>
      </c>
      <c r="B14" s="768" t="s">
        <v>398</v>
      </c>
      <c r="C14" s="427">
        <v>29.284705526241879</v>
      </c>
      <c r="D14" s="427">
        <v>22.275696111624654</v>
      </c>
      <c r="E14" s="570">
        <v>0.03</v>
      </c>
      <c r="F14" s="575">
        <v>0.5</v>
      </c>
      <c r="G14" s="118">
        <v>0.50089919145472772</v>
      </c>
      <c r="H14" s="118">
        <v>4.9537858119205617E-10</v>
      </c>
      <c r="I14" s="428">
        <v>1.1551173105583956E-5</v>
      </c>
      <c r="J14" s="428">
        <v>4.2900115182168673E-5</v>
      </c>
      <c r="K14" s="428">
        <v>5.7755865527919781E-6</v>
      </c>
      <c r="L14" s="428">
        <v>1.8200977415397257E-6</v>
      </c>
      <c r="M14" s="428">
        <v>3.6670155817549535E-11</v>
      </c>
      <c r="N14" s="119"/>
      <c r="O14" s="119"/>
      <c r="P14" s="119"/>
      <c r="Q14" s="119"/>
      <c r="S14" s="341"/>
      <c r="T14" s="341"/>
      <c r="U14" s="119"/>
      <c r="V14" s="119"/>
    </row>
    <row r="15" spans="1:25">
      <c r="A15" t="s">
        <v>1275</v>
      </c>
      <c r="B15" s="768" t="s">
        <v>399</v>
      </c>
      <c r="C15" s="427">
        <v>39.482438923067932</v>
      </c>
      <c r="D15" s="427">
        <v>38.320540540067938</v>
      </c>
      <c r="E15" s="570">
        <v>0.03</v>
      </c>
      <c r="F15" s="575">
        <v>1</v>
      </c>
      <c r="G15" s="118">
        <v>1.0004498987955368</v>
      </c>
      <c r="H15" s="118">
        <v>5.8482770305893213E-9</v>
      </c>
      <c r="I15" s="428">
        <v>3.8769287247220063E-7</v>
      </c>
      <c r="J15" s="428">
        <v>7.3800414351764046E-5</v>
      </c>
      <c r="K15" s="428">
        <v>3.8769287247220063E-7</v>
      </c>
      <c r="L15" s="428">
        <v>3.1310864065505617E-6</v>
      </c>
      <c r="M15" s="428">
        <v>9.9540078486514552E-12</v>
      </c>
      <c r="N15" s="119"/>
      <c r="O15" s="119"/>
      <c r="P15" s="119"/>
      <c r="Q15" s="119"/>
      <c r="S15" s="341"/>
      <c r="T15" s="341"/>
      <c r="U15" s="119"/>
      <c r="V15" s="119"/>
    </row>
    <row r="16" spans="1:25">
      <c r="A16" t="s">
        <v>1276</v>
      </c>
      <c r="B16" s="768" t="s">
        <v>294</v>
      </c>
      <c r="C16" s="427">
        <v>1613.23281357671</v>
      </c>
      <c r="D16" s="427">
        <v>2319.3324520293477</v>
      </c>
      <c r="E16" s="570">
        <v>0.03</v>
      </c>
      <c r="F16" s="570">
        <v>0.03</v>
      </c>
      <c r="G16" s="118">
        <v>4.2426406871192854E-2</v>
      </c>
      <c r="H16" s="118">
        <v>3.8527649026259083E-8</v>
      </c>
      <c r="I16" s="428">
        <v>1.4670820561795139E-3</v>
      </c>
      <c r="J16" s="428">
        <v>4.4667349042293884E-3</v>
      </c>
      <c r="K16" s="428">
        <v>4.4012461685385416E-5</v>
      </c>
      <c r="L16" s="428">
        <v>1.8950751243259468E-4</v>
      </c>
      <c r="M16" s="428">
        <v>3.7850194051997546E-8</v>
      </c>
      <c r="N16" s="119"/>
      <c r="O16" s="119"/>
      <c r="P16" s="119"/>
      <c r="Q16" s="119"/>
      <c r="S16" s="341"/>
      <c r="T16" s="341"/>
      <c r="U16" s="119"/>
      <c r="V16" s="119"/>
    </row>
    <row r="17" spans="1:22">
      <c r="A17" t="s">
        <v>1277</v>
      </c>
      <c r="B17" s="768" t="s">
        <v>398</v>
      </c>
      <c r="C17" s="427">
        <v>0.67478922100965666</v>
      </c>
      <c r="D17" s="427">
        <v>1.4670685317526173</v>
      </c>
      <c r="E17" s="570">
        <v>0.03</v>
      </c>
      <c r="F17" s="570">
        <v>0.5</v>
      </c>
      <c r="G17" s="118">
        <v>0.50089919145472772</v>
      </c>
      <c r="H17" s="118">
        <v>2.1486983940419612E-12</v>
      </c>
      <c r="I17" s="428">
        <v>1.5706973446327765E-6</v>
      </c>
      <c r="J17" s="428">
        <v>2.8253846109652321E-6</v>
      </c>
      <c r="K17" s="428">
        <v>7.8534867231638827E-7</v>
      </c>
      <c r="L17" s="428">
        <v>1.1987091707241787E-7</v>
      </c>
      <c r="M17" s="428">
        <v>6.3114157386889632E-13</v>
      </c>
      <c r="N17" s="119"/>
      <c r="O17" s="119"/>
      <c r="P17" s="119"/>
      <c r="Q17" s="119"/>
      <c r="S17" s="341"/>
      <c r="T17" s="341"/>
      <c r="U17" s="119"/>
      <c r="V17" s="119"/>
    </row>
    <row r="18" spans="1:22">
      <c r="A18" t="s">
        <v>1278</v>
      </c>
      <c r="B18" s="768" t="s">
        <v>399</v>
      </c>
      <c r="C18" s="427">
        <v>13.992304100874412</v>
      </c>
      <c r="D18" s="427">
        <v>20.11762225040609</v>
      </c>
      <c r="E18" s="570">
        <v>0.03</v>
      </c>
      <c r="F18" s="570">
        <v>1</v>
      </c>
      <c r="G18" s="118">
        <v>1.0004498987955368</v>
      </c>
      <c r="H18" s="118">
        <v>1.6118253506488644E-9</v>
      </c>
      <c r="I18" s="428">
        <v>1.2726977923094296E-5</v>
      </c>
      <c r="J18" s="428">
        <v>3.8743943507264652E-5</v>
      </c>
      <c r="K18" s="428">
        <v>1.2726977923094296E-5</v>
      </c>
      <c r="L18" s="428">
        <v>1.6437663110337207E-6</v>
      </c>
      <c r="M18" s="428">
        <v>1.6467793474021901E-10</v>
      </c>
      <c r="N18" s="119"/>
      <c r="O18" s="119"/>
      <c r="P18" s="119"/>
      <c r="Q18" s="119"/>
      <c r="S18" s="341"/>
      <c r="T18" s="341"/>
      <c r="U18" s="119"/>
      <c r="V18" s="119"/>
    </row>
    <row r="19" spans="1:22">
      <c r="A19" t="s">
        <v>1279</v>
      </c>
      <c r="B19" s="768" t="s">
        <v>294</v>
      </c>
      <c r="C19" s="427">
        <v>1894.4030075688433</v>
      </c>
      <c r="D19" s="427">
        <v>1917.4122459988998</v>
      </c>
      <c r="E19" s="570">
        <v>0.03</v>
      </c>
      <c r="F19" s="570">
        <v>0.05</v>
      </c>
      <c r="G19" s="118">
        <v>5.8309518948453008E-2</v>
      </c>
      <c r="H19" s="118">
        <v>4.9737494613580618E-8</v>
      </c>
      <c r="I19" s="428">
        <v>1.7027372471378754E-4</v>
      </c>
      <c r="J19" s="428">
        <v>3.6926884705581571E-3</v>
      </c>
      <c r="K19" s="428">
        <v>8.5136862356893769E-6</v>
      </c>
      <c r="L19" s="428">
        <v>1.566675035004632E-4</v>
      </c>
      <c r="M19" s="428">
        <v>2.4617189506387413E-8</v>
      </c>
      <c r="N19" s="119"/>
      <c r="O19" s="119"/>
      <c r="P19" s="119"/>
      <c r="Q19" s="119"/>
      <c r="S19" s="341"/>
      <c r="T19" s="341"/>
      <c r="U19" s="119"/>
      <c r="V19" s="119"/>
    </row>
    <row r="20" spans="1:22">
      <c r="A20" t="s">
        <v>1280</v>
      </c>
      <c r="B20" s="768" t="s">
        <v>398</v>
      </c>
      <c r="C20" s="427">
        <v>4.5509811738369939</v>
      </c>
      <c r="D20" s="427">
        <v>2.5987138308689839</v>
      </c>
      <c r="E20" s="570">
        <v>0.03</v>
      </c>
      <c r="F20" s="570">
        <v>0.5</v>
      </c>
      <c r="G20" s="118">
        <v>0.50089919145472772</v>
      </c>
      <c r="H20" s="118">
        <v>6.7420438297540287E-12</v>
      </c>
      <c r="I20" s="428">
        <v>3.4572000009447379E-6</v>
      </c>
      <c r="J20" s="428">
        <v>5.0047873750439284E-6</v>
      </c>
      <c r="K20" s="428">
        <v>1.7286000004723689E-6</v>
      </c>
      <c r="L20" s="428">
        <v>2.1233514547742297E-7</v>
      </c>
      <c r="M20" s="428">
        <v>3.0331441756379923E-12</v>
      </c>
      <c r="N20" s="119"/>
      <c r="O20" s="119"/>
      <c r="P20" s="119"/>
      <c r="Q20" s="119"/>
      <c r="S20" s="341"/>
      <c r="T20" s="341"/>
      <c r="U20" s="119"/>
      <c r="V20" s="119"/>
    </row>
    <row r="21" spans="1:22">
      <c r="A21" t="s">
        <v>1281</v>
      </c>
      <c r="B21" s="768" t="s">
        <v>399</v>
      </c>
      <c r="C21" s="427">
        <v>130.80046008544861</v>
      </c>
      <c r="D21" s="427">
        <v>82.505445494385043</v>
      </c>
      <c r="E21" s="570">
        <v>0.03</v>
      </c>
      <c r="F21" s="570">
        <v>1</v>
      </c>
      <c r="G21" s="118">
        <v>1.0004498987955368</v>
      </c>
      <c r="H21" s="118">
        <v>2.7110024563481379E-8</v>
      </c>
      <c r="I21" s="428">
        <v>8.4312258630703241E-5</v>
      </c>
      <c r="J21" s="428">
        <v>1.5889483754530839E-4</v>
      </c>
      <c r="K21" s="428">
        <v>8.4312258630703241E-5</v>
      </c>
      <c r="L21" s="428">
        <v>6.741337027429344E-6</v>
      </c>
      <c r="M21" s="428">
        <v>7.1540025803279831E-9</v>
      </c>
      <c r="N21" s="119"/>
      <c r="O21" s="119"/>
      <c r="P21" s="119"/>
      <c r="Q21" s="119"/>
      <c r="S21" s="341"/>
      <c r="T21" s="341"/>
      <c r="U21" s="119"/>
      <c r="V21" s="119"/>
    </row>
    <row r="22" spans="1:22">
      <c r="A22" t="s">
        <v>1282</v>
      </c>
      <c r="B22" s="768" t="s">
        <v>398</v>
      </c>
      <c r="C22" s="427">
        <v>121.584267</v>
      </c>
      <c r="D22" s="427">
        <v>65.110531500000008</v>
      </c>
      <c r="E22" s="570">
        <v>0.03</v>
      </c>
      <c r="F22" s="575">
        <v>2</v>
      </c>
      <c r="G22" s="118">
        <v>2.0002249873451734</v>
      </c>
      <c r="H22" s="118">
        <v>6.7489183222652224E-8</v>
      </c>
      <c r="I22" s="428">
        <v>1.0067622082532424E-4</v>
      </c>
      <c r="J22" s="428">
        <v>1.2539447866971728E-4</v>
      </c>
      <c r="K22" s="428">
        <v>2.0135244165064847E-4</v>
      </c>
      <c r="L22" s="428">
        <v>5.3200371714425393E-6</v>
      </c>
      <c r="M22" s="428">
        <v>4.0571108554183331E-8</v>
      </c>
      <c r="N22" s="119"/>
      <c r="O22" s="119"/>
      <c r="P22" s="119"/>
      <c r="Q22" s="119"/>
      <c r="S22" s="341"/>
      <c r="T22" s="341"/>
      <c r="U22" s="119"/>
      <c r="V22" s="119"/>
    </row>
    <row r="23" spans="1:22">
      <c r="A23" t="s">
        <v>1283</v>
      </c>
      <c r="B23" s="768" t="s">
        <v>294</v>
      </c>
      <c r="C23" s="427">
        <v>3343.5540888193427</v>
      </c>
      <c r="D23" s="427">
        <v>2322.0588094060686</v>
      </c>
      <c r="E23" s="570">
        <v>0.03</v>
      </c>
      <c r="F23" s="570">
        <v>0.25</v>
      </c>
      <c r="G23" s="118">
        <v>0.25179356624028343</v>
      </c>
      <c r="H23" s="118">
        <v>1.360221646007386E-6</v>
      </c>
      <c r="I23" s="428">
        <v>1.7448282048921904E-3</v>
      </c>
      <c r="J23" s="428">
        <v>4.4719855165964717E-3</v>
      </c>
      <c r="K23" s="428">
        <v>4.3620705122304759E-4</v>
      </c>
      <c r="L23" s="428">
        <v>1.8973027704920347E-4</v>
      </c>
      <c r="M23" s="428">
        <v>2.2627416956587398E-7</v>
      </c>
      <c r="N23" s="119"/>
      <c r="O23" s="119"/>
      <c r="P23" s="119"/>
      <c r="Q23" s="119"/>
      <c r="S23" s="341"/>
      <c r="T23" s="341"/>
      <c r="U23" s="119"/>
      <c r="V23" s="119"/>
    </row>
    <row r="24" spans="1:22">
      <c r="A24" t="s">
        <v>1284</v>
      </c>
      <c r="B24" s="768" t="s">
        <v>398</v>
      </c>
      <c r="C24" s="427">
        <v>7298.2559650814028</v>
      </c>
      <c r="D24" s="427">
        <v>5026.7163788045054</v>
      </c>
      <c r="E24" s="570">
        <v>0.03</v>
      </c>
      <c r="F24" s="570">
        <v>0.25</v>
      </c>
      <c r="G24" s="118">
        <v>0.25179356624028343</v>
      </c>
      <c r="H24" s="118">
        <v>6.3742929083700765E-6</v>
      </c>
      <c r="I24" s="428">
        <v>3.8888525634299675E-3</v>
      </c>
      <c r="J24" s="428">
        <v>9.6808068559649206E-3</v>
      </c>
      <c r="K24" s="428">
        <v>9.7221314085749189E-4</v>
      </c>
      <c r="L24" s="428">
        <v>4.1072185051260101E-4</v>
      </c>
      <c r="M24" s="428">
        <v>1.1138908297444847E-6</v>
      </c>
      <c r="N24" s="119"/>
      <c r="O24" s="119"/>
      <c r="P24" s="119"/>
      <c r="Q24" s="119"/>
      <c r="S24" s="341"/>
      <c r="T24" s="341"/>
      <c r="U24" s="119"/>
      <c r="V24" s="119"/>
    </row>
    <row r="25" spans="1:22">
      <c r="A25" t="s">
        <v>1285</v>
      </c>
      <c r="B25" s="768" t="s">
        <v>399</v>
      </c>
      <c r="C25" s="427">
        <v>12.293342544002348</v>
      </c>
      <c r="D25" s="427">
        <v>12.413413131388886</v>
      </c>
      <c r="E25" s="570">
        <v>0.03</v>
      </c>
      <c r="F25" s="570">
        <v>0.25</v>
      </c>
      <c r="G25" s="118">
        <v>0.25179356624028343</v>
      </c>
      <c r="H25" s="118">
        <v>3.8872786335417573E-11</v>
      </c>
      <c r="I25" s="428">
        <v>1.0486781389928979E-6</v>
      </c>
      <c r="J25" s="428">
        <v>2.390663126628496E-5</v>
      </c>
      <c r="K25" s="428">
        <v>2.6216953474822446E-7</v>
      </c>
      <c r="L25" s="428">
        <v>1.0142724650229861E-6</v>
      </c>
      <c r="M25" s="428">
        <v>1.0974814982539049E-12</v>
      </c>
      <c r="N25" s="119"/>
      <c r="O25" s="119"/>
      <c r="P25" s="119"/>
      <c r="Q25" s="119"/>
      <c r="S25" s="341"/>
      <c r="T25" s="341"/>
      <c r="U25" s="119"/>
      <c r="V25" s="119"/>
    </row>
    <row r="26" spans="1:22">
      <c r="A26" t="s">
        <v>1286</v>
      </c>
      <c r="B26" s="768" t="s">
        <v>294</v>
      </c>
      <c r="C26" s="427">
        <v>16084.21968</v>
      </c>
      <c r="D26" s="427">
        <v>13276.015367906115</v>
      </c>
      <c r="E26" s="570">
        <v>0.03</v>
      </c>
      <c r="F26" s="570">
        <v>0.1</v>
      </c>
      <c r="G26" s="118">
        <v>0.1044030650891055</v>
      </c>
      <c r="H26" s="118">
        <v>7.6442694231613102E-6</v>
      </c>
      <c r="I26" s="428">
        <v>4.3373855650528093E-3</v>
      </c>
      <c r="J26" s="428">
        <v>2.5567891822074005E-2</v>
      </c>
      <c r="K26" s="428">
        <v>4.3373855650528096E-4</v>
      </c>
      <c r="L26" s="428">
        <v>1.0847537812819562E-3</v>
      </c>
      <c r="M26" s="428">
        <v>1.3648199014047868E-6</v>
      </c>
      <c r="N26" s="119"/>
      <c r="O26" s="119"/>
      <c r="P26" s="119"/>
      <c r="Q26" s="119"/>
      <c r="S26" s="341"/>
      <c r="T26" s="341"/>
      <c r="U26" s="119"/>
      <c r="V26" s="119"/>
    </row>
    <row r="27" spans="1:22">
      <c r="A27" t="s">
        <v>1287</v>
      </c>
      <c r="B27" s="768" t="s">
        <v>294</v>
      </c>
      <c r="C27" s="427">
        <v>2042.1764875000001</v>
      </c>
      <c r="D27" s="427">
        <v>1969.4592476947705</v>
      </c>
      <c r="E27" s="570">
        <v>0.03</v>
      </c>
      <c r="F27" s="570">
        <v>0.1</v>
      </c>
      <c r="G27" s="118">
        <v>0.1044030650891055</v>
      </c>
      <c r="H27" s="118">
        <v>1.682265312237202E-7</v>
      </c>
      <c r="I27" s="428">
        <v>4.2506329727132197E-6</v>
      </c>
      <c r="J27" s="428">
        <v>3.7929242771722622E-3</v>
      </c>
      <c r="K27" s="428">
        <v>4.2506329727132198E-7</v>
      </c>
      <c r="L27" s="428">
        <v>1.6092014861493543E-4</v>
      </c>
      <c r="M27" s="428">
        <v>2.5895474909059592E-8</v>
      </c>
      <c r="N27" s="119"/>
      <c r="O27" s="119"/>
      <c r="P27" s="119"/>
      <c r="Q27" s="119"/>
      <c r="S27" s="341"/>
      <c r="T27" s="341"/>
      <c r="U27" s="119"/>
      <c r="V27" s="119"/>
    </row>
    <row r="28" spans="1:22">
      <c r="A28" t="s">
        <v>1288</v>
      </c>
      <c r="B28" s="768" t="s">
        <v>294</v>
      </c>
      <c r="C28" s="427">
        <v>2539.9908526306986</v>
      </c>
      <c r="D28" s="427">
        <v>1557.6503885465886</v>
      </c>
      <c r="E28" s="570">
        <v>0.03</v>
      </c>
      <c r="F28" s="570">
        <v>0.1</v>
      </c>
      <c r="G28" s="118">
        <v>0.1044030650891055</v>
      </c>
      <c r="H28" s="118">
        <v>1.0523021749317146E-7</v>
      </c>
      <c r="I28" s="428">
        <v>1.7228815832375233E-3</v>
      </c>
      <c r="J28" s="428">
        <v>2.9998335741043981E-3</v>
      </c>
      <c r="K28" s="428">
        <v>1.7228815832375234E-4</v>
      </c>
      <c r="L28" s="428">
        <v>1.2727215976081785E-4</v>
      </c>
      <c r="M28" s="428">
        <v>4.58814121487735E-8</v>
      </c>
      <c r="N28" s="119"/>
      <c r="O28" s="119"/>
      <c r="P28" s="119"/>
      <c r="Q28" s="119"/>
      <c r="S28" s="341"/>
      <c r="T28" s="341"/>
      <c r="U28" s="119"/>
      <c r="V28" s="119"/>
    </row>
    <row r="29" spans="1:22">
      <c r="A29" t="s">
        <v>1289</v>
      </c>
      <c r="B29" s="768" t="s">
        <v>294</v>
      </c>
      <c r="C29" s="427">
        <v>3124.0720233131201</v>
      </c>
      <c r="D29" s="427">
        <v>1138.5059822716798</v>
      </c>
      <c r="E29" s="570">
        <v>0.03</v>
      </c>
      <c r="F29" s="570">
        <v>0.1</v>
      </c>
      <c r="G29" s="118">
        <v>0.1044030650891055</v>
      </c>
      <c r="H29" s="118">
        <v>5.6217447940932419E-8</v>
      </c>
      <c r="I29" s="428">
        <v>3.6159931564943015E-3</v>
      </c>
      <c r="J29" s="428">
        <v>2.1926155542028045E-3</v>
      </c>
      <c r="K29" s="428">
        <v>3.615993156494302E-4</v>
      </c>
      <c r="L29" s="428">
        <v>9.3024799614714186E-5</v>
      </c>
      <c r="M29" s="428">
        <v>1.3940767842149399E-7</v>
      </c>
      <c r="N29" s="119"/>
      <c r="O29" s="119"/>
      <c r="P29" s="119"/>
      <c r="Q29" s="119"/>
      <c r="S29" s="341"/>
      <c r="T29" s="341"/>
      <c r="U29" s="119"/>
      <c r="V29" s="119"/>
    </row>
    <row r="30" spans="1:22">
      <c r="A30" t="s">
        <v>1290</v>
      </c>
      <c r="B30" s="768" t="s">
        <v>294</v>
      </c>
      <c r="C30" s="427">
        <v>2764.5</v>
      </c>
      <c r="D30" s="427">
        <v>959.36800000000005</v>
      </c>
      <c r="E30" s="575">
        <v>0.03</v>
      </c>
      <c r="F30" s="575">
        <v>0.1</v>
      </c>
      <c r="G30" s="118">
        <v>0.1044030650891055</v>
      </c>
      <c r="H30" s="118">
        <v>3.9918199947923135E-8</v>
      </c>
      <c r="I30" s="428">
        <v>3.2924522625155106E-3</v>
      </c>
      <c r="J30" s="428">
        <v>1.8476189249416481E-3</v>
      </c>
      <c r="K30" s="428">
        <v>3.2924522625155106E-4</v>
      </c>
      <c r="L30" s="428">
        <v>7.8387832252490292E-5</v>
      </c>
      <c r="M30" s="428">
        <v>1.1454707125467961E-7</v>
      </c>
      <c r="N30" s="119"/>
      <c r="O30" s="119"/>
      <c r="P30" s="119"/>
      <c r="Q30" s="119"/>
      <c r="S30" s="341"/>
      <c r="T30" s="341"/>
      <c r="U30" s="119"/>
      <c r="V30" s="119"/>
    </row>
    <row r="31" spans="1:22">
      <c r="A31" t="s">
        <v>1291</v>
      </c>
      <c r="B31" s="768" t="s">
        <v>294</v>
      </c>
      <c r="C31" s="427">
        <v>1879.5276305454547</v>
      </c>
      <c r="D31" s="427">
        <v>1903.0767940200124</v>
      </c>
      <c r="E31" s="570">
        <v>0.03</v>
      </c>
      <c r="F31" s="570">
        <v>0.1</v>
      </c>
      <c r="G31" s="118">
        <v>0.1044030650891055</v>
      </c>
      <c r="H31" s="118">
        <v>1.5707718859287514E-7</v>
      </c>
      <c r="I31" s="428">
        <v>1.7032446892883968E-4</v>
      </c>
      <c r="J31" s="428">
        <v>3.6650802405840651E-3</v>
      </c>
      <c r="K31" s="428">
        <v>1.7032446892883968E-5</v>
      </c>
      <c r="L31" s="428">
        <v>1.5549618550258893E-4</v>
      </c>
      <c r="M31" s="428">
        <v>2.446916795301446E-8</v>
      </c>
      <c r="N31" s="119"/>
      <c r="O31" s="119"/>
      <c r="P31" s="119"/>
      <c r="Q31" s="119"/>
      <c r="S31" s="341"/>
      <c r="T31" s="341"/>
      <c r="U31" s="119"/>
      <c r="V31" s="119"/>
    </row>
    <row r="32" spans="1:22">
      <c r="A32" t="s">
        <v>1292</v>
      </c>
      <c r="B32" s="768" t="s">
        <v>399</v>
      </c>
      <c r="C32" s="427">
        <v>4579.134</v>
      </c>
      <c r="D32" s="427">
        <v>490.11</v>
      </c>
      <c r="E32" s="570">
        <v>0.03</v>
      </c>
      <c r="F32" s="570">
        <v>0.1</v>
      </c>
      <c r="G32" s="118">
        <v>0.1044030650891055</v>
      </c>
      <c r="H32" s="118">
        <v>1.0418078368322127E-8</v>
      </c>
      <c r="I32" s="428">
        <v>7.5697782334471775E-3</v>
      </c>
      <c r="J32" s="428">
        <v>9.4388859259757587E-4</v>
      </c>
      <c r="K32" s="428">
        <v>7.5697782334471775E-4</v>
      </c>
      <c r="L32" s="428">
        <v>4.0045801470622346E-5</v>
      </c>
      <c r="M32" s="428">
        <v>5.7461909125113116E-7</v>
      </c>
      <c r="N32" s="119"/>
      <c r="O32" s="119"/>
      <c r="P32" s="119"/>
      <c r="Q32" s="119"/>
      <c r="S32" s="341"/>
      <c r="T32" s="341"/>
      <c r="U32" s="119"/>
      <c r="V32" s="119"/>
    </row>
    <row r="33" spans="1:22">
      <c r="A33" t="s">
        <v>1293</v>
      </c>
      <c r="B33" s="768" t="s">
        <v>399</v>
      </c>
      <c r="C33" s="427">
        <v>2086.1175505156016</v>
      </c>
      <c r="D33" s="427">
        <v>156.73600000000002</v>
      </c>
      <c r="E33" s="570">
        <v>0.03</v>
      </c>
      <c r="F33" s="570">
        <v>0.1</v>
      </c>
      <c r="G33" s="118">
        <v>0.1044030650891055</v>
      </c>
      <c r="H33" s="118">
        <v>1.0654621118991561E-9</v>
      </c>
      <c r="I33" s="428">
        <v>3.5768810518286287E-3</v>
      </c>
      <c r="J33" s="428">
        <v>3.0185330323677064E-4</v>
      </c>
      <c r="K33" s="428">
        <v>3.576881051828629E-4</v>
      </c>
      <c r="L33" s="428">
        <v>1.2806551058536786E-5</v>
      </c>
      <c r="M33" s="428">
        <v>1.2810478833932171E-7</v>
      </c>
      <c r="N33" s="119"/>
      <c r="O33" s="119"/>
      <c r="P33" s="119"/>
      <c r="Q33" s="119"/>
      <c r="S33" s="341"/>
      <c r="T33" s="341"/>
      <c r="U33" s="119"/>
      <c r="V33" s="119"/>
    </row>
    <row r="34" spans="1:22">
      <c r="A34" t="s">
        <v>1294</v>
      </c>
      <c r="B34" s="768" t="s">
        <v>399</v>
      </c>
      <c r="C34" s="427">
        <v>11.16</v>
      </c>
      <c r="D34" s="427">
        <v>0</v>
      </c>
      <c r="E34" s="575">
        <v>0.03</v>
      </c>
      <c r="F34" s="575">
        <v>0.1</v>
      </c>
      <c r="G34" s="118">
        <v>0.1044030650891055</v>
      </c>
      <c r="H34" s="118">
        <v>0</v>
      </c>
      <c r="I34" s="428">
        <v>2.0750637868882649E-5</v>
      </c>
      <c r="J34" s="428">
        <v>0</v>
      </c>
      <c r="K34" s="428">
        <v>2.0750637868882648E-6</v>
      </c>
      <c r="L34" s="428">
        <v>0</v>
      </c>
      <c r="M34" s="428">
        <v>4.3058897196550656E-12</v>
      </c>
      <c r="N34" s="119"/>
      <c r="O34" s="119"/>
      <c r="P34" s="119"/>
      <c r="Q34" s="119"/>
      <c r="S34" s="341"/>
      <c r="T34" s="341"/>
      <c r="U34" s="119"/>
      <c r="V34" s="119"/>
    </row>
    <row r="35" spans="1:22">
      <c r="A35" t="s">
        <v>1295</v>
      </c>
      <c r="B35" s="768" t="s">
        <v>398</v>
      </c>
      <c r="C35" s="427">
        <v>108.35396849373599</v>
      </c>
      <c r="D35" s="427">
        <v>52.556890261715949</v>
      </c>
      <c r="E35" s="570">
        <v>0.03</v>
      </c>
      <c r="F35" s="570">
        <v>0.5</v>
      </c>
      <c r="G35" s="118">
        <v>0.50089919145472772</v>
      </c>
      <c r="H35" s="118">
        <v>2.7576171855864897E-9</v>
      </c>
      <c r="I35" s="428">
        <v>1.0025283303649601E-4</v>
      </c>
      <c r="J35" s="428">
        <v>1.0121778617134175E-4</v>
      </c>
      <c r="K35" s="428">
        <v>5.0126416518248007E-5</v>
      </c>
      <c r="L35" s="428">
        <v>4.2943069787067425E-6</v>
      </c>
      <c r="M35" s="428">
        <v>2.5310987053882562E-9</v>
      </c>
      <c r="N35" s="119"/>
      <c r="O35" s="119"/>
      <c r="P35" s="119"/>
      <c r="Q35" s="119"/>
      <c r="S35" s="341"/>
      <c r="T35" s="341"/>
      <c r="U35" s="119"/>
      <c r="V35" s="119"/>
    </row>
    <row r="36" spans="1:22">
      <c r="A36" t="s">
        <v>1296</v>
      </c>
      <c r="B36" s="768" t="s">
        <v>302</v>
      </c>
      <c r="C36" s="427">
        <v>1673.352386619468</v>
      </c>
      <c r="D36" s="427">
        <v>85.164262462400004</v>
      </c>
      <c r="E36" s="570">
        <v>0.05</v>
      </c>
      <c r="F36" s="570">
        <v>0.1</v>
      </c>
      <c r="G36" s="118">
        <v>0.1118033988749895</v>
      </c>
      <c r="H36" s="118">
        <v>3.6074372626024946E-10</v>
      </c>
      <c r="I36" s="428">
        <v>2.9472818353761809E-3</v>
      </c>
      <c r="J36" s="428">
        <v>1.6401537580389155E-4</v>
      </c>
      <c r="K36" s="428">
        <v>2.9472818353761812E-4</v>
      </c>
      <c r="L36" s="428">
        <v>1.1597638444979173E-5</v>
      </c>
      <c r="M36" s="428">
        <v>8.699920738888436E-8</v>
      </c>
      <c r="N36" s="119"/>
      <c r="O36" s="119"/>
      <c r="P36" s="119"/>
      <c r="Q36" s="119"/>
      <c r="S36" s="341"/>
      <c r="T36" s="341"/>
      <c r="U36" s="119"/>
      <c r="V36" s="119"/>
    </row>
    <row r="37" spans="1:22">
      <c r="A37" t="s">
        <v>1297</v>
      </c>
      <c r="B37" s="768" t="s">
        <v>303</v>
      </c>
      <c r="C37" s="427">
        <v>0</v>
      </c>
      <c r="D37" s="427">
        <v>17.4709</v>
      </c>
      <c r="E37" s="570">
        <v>0.05</v>
      </c>
      <c r="F37" s="570">
        <v>0.05</v>
      </c>
      <c r="G37" s="118">
        <v>7.0710678118654766E-2</v>
      </c>
      <c r="H37" s="118">
        <v>6.072598314418265E-12</v>
      </c>
      <c r="I37" s="428">
        <v>3.3646698110345596E-5</v>
      </c>
      <c r="J37" s="428">
        <v>3.364669811351123E-5</v>
      </c>
      <c r="K37" s="428">
        <v>1.6823349055172799E-6</v>
      </c>
      <c r="L37" s="428">
        <v>2.3791808400600411E-6</v>
      </c>
      <c r="M37" s="428">
        <v>8.4907522040306371E-12</v>
      </c>
      <c r="N37" s="119"/>
      <c r="O37" s="119"/>
      <c r="P37" s="119"/>
      <c r="Q37" s="119"/>
      <c r="S37" s="341"/>
      <c r="T37" s="341"/>
      <c r="U37" s="119"/>
      <c r="V37" s="119"/>
    </row>
    <row r="38" spans="1:22">
      <c r="A38" t="s">
        <v>1298</v>
      </c>
      <c r="B38" s="768" t="s">
        <v>303</v>
      </c>
      <c r="C38" s="427">
        <v>213.42329194042554</v>
      </c>
      <c r="D38" s="427">
        <v>323.75054151180007</v>
      </c>
      <c r="E38" s="570">
        <v>0.05</v>
      </c>
      <c r="F38" s="570">
        <v>0.1</v>
      </c>
      <c r="G38" s="118">
        <v>0.1118033988749895</v>
      </c>
      <c r="H38" s="118">
        <v>5.2132075380204106E-9</v>
      </c>
      <c r="I38" s="428">
        <v>2.2666655408976055E-4</v>
      </c>
      <c r="J38" s="428">
        <v>6.2350175058716614E-4</v>
      </c>
      <c r="K38" s="428">
        <v>2.2666655408976057E-5</v>
      </c>
      <c r="L38" s="428">
        <v>4.4088231592186863E-5</v>
      </c>
      <c r="M38" s="428">
        <v>2.4575494323555674E-9</v>
      </c>
      <c r="N38" s="119"/>
      <c r="O38" s="119"/>
      <c r="P38" s="119"/>
      <c r="Q38" s="119"/>
      <c r="S38" s="341"/>
      <c r="T38" s="341"/>
      <c r="U38" s="119"/>
      <c r="V38" s="119"/>
    </row>
    <row r="39" spans="1:22">
      <c r="A39" t="s">
        <v>1299</v>
      </c>
      <c r="B39" s="768" t="s">
        <v>303</v>
      </c>
      <c r="C39" s="427">
        <v>119.5</v>
      </c>
      <c r="D39" s="427">
        <v>0</v>
      </c>
      <c r="E39" s="575">
        <v>0.05</v>
      </c>
      <c r="F39" s="575">
        <v>0.1</v>
      </c>
      <c r="G39" s="118">
        <v>0.1118033988749895</v>
      </c>
      <c r="H39" s="118">
        <v>0</v>
      </c>
      <c r="I39" s="428">
        <v>2.2219498668452076E-4</v>
      </c>
      <c r="J39" s="428">
        <v>0</v>
      </c>
      <c r="K39" s="428">
        <v>2.2219498668452077E-5</v>
      </c>
      <c r="L39" s="428">
        <v>0</v>
      </c>
      <c r="M39" s="428">
        <v>4.9370612107734363E-10</v>
      </c>
      <c r="N39" s="119"/>
      <c r="O39" s="119"/>
      <c r="P39" s="119"/>
      <c r="Q39" s="119"/>
      <c r="S39" s="341"/>
      <c r="T39" s="341"/>
      <c r="U39" s="119"/>
      <c r="V39" s="119"/>
    </row>
    <row r="40" spans="1:22">
      <c r="A40" t="s">
        <v>1300</v>
      </c>
      <c r="B40" s="768" t="s">
        <v>1301</v>
      </c>
      <c r="C40" s="427">
        <v>0</v>
      </c>
      <c r="D40" s="427">
        <v>142.20277218081051</v>
      </c>
      <c r="E40" s="570">
        <v>0.3</v>
      </c>
      <c r="F40" s="570">
        <v>0.5</v>
      </c>
      <c r="G40" s="118">
        <v>0.58309518948452999</v>
      </c>
      <c r="H40" s="118">
        <v>2.7357035708465169E-8</v>
      </c>
      <c r="I40" s="428">
        <v>2.738641825281718E-4</v>
      </c>
      <c r="J40" s="428">
        <v>2.7386418252477797E-4</v>
      </c>
      <c r="K40" s="428">
        <v>1.369320912640859E-4</v>
      </c>
      <c r="L40" s="428">
        <v>1.1619073235242855E-4</v>
      </c>
      <c r="M40" s="428">
        <v>3.2250683902549634E-8</v>
      </c>
      <c r="N40" s="119"/>
      <c r="O40" s="119"/>
      <c r="P40" s="119"/>
      <c r="Q40" s="119"/>
      <c r="S40" s="341"/>
      <c r="T40" s="341"/>
      <c r="U40" s="119"/>
      <c r="V40" s="119"/>
    </row>
    <row r="41" spans="1:22">
      <c r="A41" t="s">
        <v>1302</v>
      </c>
      <c r="B41" s="768" t="s">
        <v>113</v>
      </c>
      <c r="C41" s="427">
        <v>813.3880236474231</v>
      </c>
      <c r="D41" s="427">
        <v>9890.8650704881966</v>
      </c>
      <c r="E41" s="570">
        <v>0.3</v>
      </c>
      <c r="F41" s="570">
        <v>0.5</v>
      </c>
      <c r="G41" s="118">
        <v>0.58309518948452999</v>
      </c>
      <c r="H41" s="118">
        <v>1.3234924441613027E-4</v>
      </c>
      <c r="I41" s="428">
        <v>1.7535860016891558E-2</v>
      </c>
      <c r="J41" s="428">
        <v>1.9048529332100196E-2</v>
      </c>
      <c r="K41" s="428">
        <v>8.767930008445779E-3</v>
      </c>
      <c r="L41" s="428">
        <v>8.0816065574153446E-3</v>
      </c>
      <c r="M41" s="428">
        <v>1.4218896118186269E-4</v>
      </c>
      <c r="N41" s="119"/>
      <c r="O41" s="119"/>
      <c r="P41" s="119"/>
      <c r="Q41" s="119"/>
      <c r="S41" s="341"/>
      <c r="T41" s="341"/>
      <c r="U41" s="119"/>
      <c r="V41" s="119"/>
    </row>
    <row r="42" spans="1:22">
      <c r="A42" t="s">
        <v>1303</v>
      </c>
      <c r="B42" s="768" t="s">
        <v>113</v>
      </c>
      <c r="C42" s="427">
        <v>351</v>
      </c>
      <c r="D42" s="427">
        <v>0</v>
      </c>
      <c r="E42" s="570">
        <v>0.05</v>
      </c>
      <c r="F42" s="570">
        <v>0.1</v>
      </c>
      <c r="G42" s="118">
        <v>0.1118033988749895</v>
      </c>
      <c r="H42" s="118">
        <v>0</v>
      </c>
      <c r="I42" s="428">
        <v>6.5263675829818624E-4</v>
      </c>
      <c r="J42" s="428">
        <v>0</v>
      </c>
      <c r="K42" s="428">
        <v>6.5263675829818624E-5</v>
      </c>
      <c r="L42" s="428">
        <v>0</v>
      </c>
      <c r="M42" s="428">
        <v>4.2593473828196516E-9</v>
      </c>
      <c r="N42" s="119"/>
      <c r="O42" s="119"/>
      <c r="P42" s="119"/>
      <c r="Q42" s="119"/>
      <c r="S42" s="341"/>
      <c r="T42" s="341"/>
      <c r="U42" s="119"/>
      <c r="V42" s="119"/>
    </row>
    <row r="43" spans="1:22">
      <c r="A43" t="s">
        <v>1304</v>
      </c>
      <c r="B43" s="768" t="s">
        <v>398</v>
      </c>
      <c r="C43" s="427">
        <v>12278.497673547483</v>
      </c>
      <c r="D43" s="427">
        <v>10731.96997766325</v>
      </c>
      <c r="E43" s="570">
        <v>0.2</v>
      </c>
      <c r="F43" s="570">
        <v>0.2</v>
      </c>
      <c r="G43" s="118">
        <v>0.28284271247461906</v>
      </c>
      <c r="H43" s="118">
        <v>3.6662567847492114E-5</v>
      </c>
      <c r="I43" s="428">
        <v>2.1614507558900264E-3</v>
      </c>
      <c r="J43" s="428">
        <v>2.0668388806627087E-2</v>
      </c>
      <c r="K43" s="428">
        <v>4.3229015117800533E-4</v>
      </c>
      <c r="L43" s="428">
        <v>5.8459031525464594E-3</v>
      </c>
      <c r="M43" s="428">
        <v>3.436145844375814E-5</v>
      </c>
      <c r="N43" s="119"/>
      <c r="O43" s="119"/>
      <c r="P43" s="119"/>
      <c r="Q43" s="119"/>
      <c r="S43" s="341"/>
      <c r="T43" s="341"/>
      <c r="U43" s="119"/>
      <c r="V43" s="119"/>
    </row>
    <row r="44" spans="1:22">
      <c r="A44" t="s">
        <v>1305</v>
      </c>
      <c r="B44" s="768" t="s">
        <v>398</v>
      </c>
      <c r="C44" s="427">
        <v>3461.9941891895851</v>
      </c>
      <c r="D44" s="427">
        <v>2567.2503250897462</v>
      </c>
      <c r="E44" s="570">
        <v>0.2</v>
      </c>
      <c r="F44" s="575">
        <v>1</v>
      </c>
      <c r="G44" s="118">
        <v>1.019803902718557</v>
      </c>
      <c r="H44" s="118">
        <v>2.7273681773629391E-5</v>
      </c>
      <c r="I44" s="428">
        <v>1.4928585622926427E-3</v>
      </c>
      <c r="J44" s="428">
        <v>4.9441927244794626E-3</v>
      </c>
      <c r="K44" s="428">
        <v>1.4928585622926427E-3</v>
      </c>
      <c r="L44" s="428">
        <v>1.3984288811890481E-3</v>
      </c>
      <c r="M44" s="428">
        <v>4.1842300227541087E-6</v>
      </c>
      <c r="N44" s="119"/>
      <c r="O44" s="119"/>
      <c r="P44" s="119"/>
      <c r="Q44" s="119"/>
      <c r="S44" s="341"/>
      <c r="T44" s="341"/>
      <c r="U44" s="119"/>
      <c r="V44" s="119"/>
    </row>
    <row r="45" spans="1:22">
      <c r="A45" t="s">
        <v>1306</v>
      </c>
      <c r="B45" s="768" t="s">
        <v>399</v>
      </c>
      <c r="C45" s="427">
        <v>3921.2052071466728</v>
      </c>
      <c r="D45" s="427">
        <v>3701.0005121162253</v>
      </c>
      <c r="E45" s="570">
        <v>0.2</v>
      </c>
      <c r="F45" s="575">
        <v>1</v>
      </c>
      <c r="G45" s="118">
        <v>1.019803902718557</v>
      </c>
      <c r="H45" s="118">
        <v>5.6682059839101058E-5</v>
      </c>
      <c r="I45" s="428">
        <v>1.6333545484537026E-4</v>
      </c>
      <c r="J45" s="428">
        <v>7.1276492309569105E-3</v>
      </c>
      <c r="K45" s="428">
        <v>1.6333545484537026E-4</v>
      </c>
      <c r="L45" s="428">
        <v>2.016003642051485E-3</v>
      </c>
      <c r="M45" s="428">
        <v>4.0909491555743965E-6</v>
      </c>
      <c r="N45" s="119"/>
      <c r="O45" s="119"/>
      <c r="P45" s="119"/>
      <c r="Q45" s="119"/>
      <c r="S45" s="341"/>
      <c r="T45" s="341"/>
      <c r="U45" s="119"/>
      <c r="V45" s="119"/>
    </row>
    <row r="46" spans="1:22">
      <c r="A46" t="s">
        <v>1307</v>
      </c>
      <c r="B46" s="768" t="s">
        <v>398</v>
      </c>
      <c r="C46" s="427">
        <v>13.087555589855214</v>
      </c>
      <c r="D46" s="427">
        <v>12.483855012926677</v>
      </c>
      <c r="E46" s="570">
        <v>0.5</v>
      </c>
      <c r="F46" s="570">
        <v>0.2</v>
      </c>
      <c r="G46" s="118">
        <v>0.53851648071345048</v>
      </c>
      <c r="H46" s="118">
        <v>1.7983301466791191E-10</v>
      </c>
      <c r="I46" s="428">
        <v>2.9240069165936688E-7</v>
      </c>
      <c r="J46" s="428">
        <v>2.4042293236913248E-5</v>
      </c>
      <c r="K46" s="428">
        <v>5.8480138331873381E-8</v>
      </c>
      <c r="L46" s="428">
        <v>1.7000468583096827E-5</v>
      </c>
      <c r="M46" s="428">
        <v>2.8901935197144158E-10</v>
      </c>
      <c r="N46" s="119"/>
      <c r="O46" s="119"/>
      <c r="P46" s="119"/>
      <c r="Q46" s="119"/>
      <c r="S46" s="341"/>
      <c r="T46" s="341"/>
      <c r="U46" s="119"/>
      <c r="V46" s="119"/>
    </row>
    <row r="47" spans="1:22">
      <c r="A47" t="s">
        <v>1308</v>
      </c>
      <c r="B47" s="768" t="s">
        <v>399</v>
      </c>
      <c r="C47" s="427">
        <v>4.0265601897589169</v>
      </c>
      <c r="D47" s="427">
        <v>3.9515616829392948</v>
      </c>
      <c r="E47" s="570">
        <v>0.5</v>
      </c>
      <c r="F47" s="570">
        <v>0.2</v>
      </c>
      <c r="G47" s="118">
        <v>0.53851648071345048</v>
      </c>
      <c r="H47" s="118">
        <v>1.8018122015974613E-11</v>
      </c>
      <c r="I47" s="428">
        <v>1.2330609111543822E-7</v>
      </c>
      <c r="J47" s="428">
        <v>7.6101977014794211E-6</v>
      </c>
      <c r="K47" s="428">
        <v>2.4661218223087645E-8</v>
      </c>
      <c r="L47" s="428">
        <v>5.3812224008863761E-6</v>
      </c>
      <c r="M47" s="428">
        <v>2.8958162703485579E-11</v>
      </c>
      <c r="N47" s="119"/>
      <c r="O47" s="119"/>
      <c r="P47" s="119"/>
      <c r="Q47" s="119"/>
      <c r="S47" s="341"/>
      <c r="T47" s="341"/>
      <c r="U47" s="119"/>
      <c r="V47" s="119"/>
    </row>
    <row r="48" spans="1:22">
      <c r="A48" t="s">
        <v>1309</v>
      </c>
      <c r="B48" s="768" t="s">
        <v>399</v>
      </c>
      <c r="C48" s="427">
        <v>9605.7532000317533</v>
      </c>
      <c r="D48" s="427">
        <v>7235.6312494591857</v>
      </c>
      <c r="E48" s="570">
        <v>0.2</v>
      </c>
      <c r="F48" s="570">
        <v>1</v>
      </c>
      <c r="G48" s="118">
        <v>1.019803902718557</v>
      </c>
      <c r="H48" s="118">
        <v>2.1665074426833948E-4</v>
      </c>
      <c r="I48" s="428">
        <v>3.9250943985082998E-3</v>
      </c>
      <c r="J48" s="428">
        <v>1.3934891752070086E-2</v>
      </c>
      <c r="K48" s="428">
        <v>3.9250943985082998E-3</v>
      </c>
      <c r="L48" s="428">
        <v>3.9413825811957003E-3</v>
      </c>
      <c r="M48" s="428">
        <v>3.0940862688554109E-5</v>
      </c>
      <c r="N48" s="119"/>
      <c r="O48" s="119"/>
      <c r="P48" s="119"/>
      <c r="Q48" s="119"/>
      <c r="S48" s="341"/>
      <c r="T48" s="341"/>
      <c r="U48" s="119"/>
      <c r="V48" s="119"/>
    </row>
    <row r="49" spans="1:22">
      <c r="A49" t="s">
        <v>1310</v>
      </c>
      <c r="B49" s="768" t="s">
        <v>399</v>
      </c>
      <c r="C49" s="427">
        <v>8139.9754880350711</v>
      </c>
      <c r="D49" s="427">
        <v>6379.3588626144519</v>
      </c>
      <c r="E49" s="570">
        <v>0.2</v>
      </c>
      <c r="F49" s="570">
        <v>1</v>
      </c>
      <c r="G49" s="118">
        <v>1.019803902718557</v>
      </c>
      <c r="H49" s="118">
        <v>1.684074891603271E-4</v>
      </c>
      <c r="I49" s="428">
        <v>2.8490112658583477E-3</v>
      </c>
      <c r="J49" s="428">
        <v>1.2285821669641563E-2</v>
      </c>
      <c r="K49" s="428">
        <v>2.8490112658583477E-3</v>
      </c>
      <c r="L49" s="428">
        <v>3.474955126020873E-3</v>
      </c>
      <c r="M49" s="428">
        <v>2.0192178320846525E-5</v>
      </c>
      <c r="N49" s="119"/>
      <c r="O49" s="119"/>
      <c r="P49" s="119"/>
      <c r="Q49" s="119"/>
      <c r="S49" s="341"/>
      <c r="T49" s="341"/>
      <c r="U49" s="119"/>
      <c r="V49" s="119"/>
    </row>
    <row r="50" spans="1:22">
      <c r="A50" t="s">
        <v>1311</v>
      </c>
      <c r="B50" s="768" t="s">
        <v>398</v>
      </c>
      <c r="C50" s="427">
        <v>1576.2292885835602</v>
      </c>
      <c r="D50" s="427">
        <v>1565.2424021232873</v>
      </c>
      <c r="E50" s="570">
        <v>0.03</v>
      </c>
      <c r="F50" s="575">
        <v>0.2</v>
      </c>
      <c r="G50" s="118">
        <v>0.20223748416156687</v>
      </c>
      <c r="H50" s="118">
        <v>3.9871310577766835E-7</v>
      </c>
      <c r="I50" s="428">
        <v>8.3648492100518723E-5</v>
      </c>
      <c r="J50" s="428">
        <v>3.0144548122139898E-3</v>
      </c>
      <c r="K50" s="428">
        <v>1.6729698420103745E-5</v>
      </c>
      <c r="L50" s="428">
        <v>1.2789248635781597E-4</v>
      </c>
      <c r="M50" s="428">
        <v>1.6636370876011767E-8</v>
      </c>
      <c r="N50" s="119"/>
      <c r="O50" s="119"/>
      <c r="P50" s="119"/>
      <c r="Q50" s="119"/>
      <c r="S50" s="341"/>
      <c r="T50" s="341"/>
      <c r="U50" s="119"/>
      <c r="V50" s="119"/>
    </row>
    <row r="51" spans="1:22">
      <c r="A51" t="s">
        <v>1312</v>
      </c>
      <c r="B51" s="768" t="s">
        <v>399</v>
      </c>
      <c r="C51" s="427">
        <v>1735.9539210244632</v>
      </c>
      <c r="D51" s="427">
        <v>1544.2849861729021</v>
      </c>
      <c r="E51" s="570">
        <v>0.2</v>
      </c>
      <c r="F51" s="570">
        <v>1</v>
      </c>
      <c r="G51" s="118">
        <v>1.019803902718557</v>
      </c>
      <c r="H51" s="118">
        <v>9.8687519278893406E-6</v>
      </c>
      <c r="I51" s="428">
        <v>2.5369000143848908E-4</v>
      </c>
      <c r="J51" s="428">
        <v>2.974093534447996E-3</v>
      </c>
      <c r="K51" s="428">
        <v>2.5369000143848908E-4</v>
      </c>
      <c r="L51" s="428">
        <v>8.4120068243649811E-4</v>
      </c>
      <c r="M51" s="428">
        <v>7.7197720496149079E-7</v>
      </c>
      <c r="N51" s="119"/>
      <c r="O51" s="119"/>
      <c r="P51" s="119"/>
      <c r="Q51" s="119"/>
      <c r="S51" s="341"/>
      <c r="T51" s="341"/>
      <c r="U51" s="119"/>
      <c r="V51" s="119"/>
    </row>
    <row r="52" spans="1:22">
      <c r="A52" t="s">
        <v>1313</v>
      </c>
      <c r="B52" s="768" t="s">
        <v>398</v>
      </c>
      <c r="C52" s="427">
        <v>15253.878714217502</v>
      </c>
      <c r="D52" s="427">
        <v>12891.666387917787</v>
      </c>
      <c r="E52" s="570">
        <v>0.2</v>
      </c>
      <c r="F52" s="570">
        <v>0.3</v>
      </c>
      <c r="G52" s="118">
        <v>0.36055512754639896</v>
      </c>
      <c r="H52" s="118">
        <v>8.5967730820092525E-5</v>
      </c>
      <c r="I52" s="428">
        <v>3.5339809396939259E-3</v>
      </c>
      <c r="J52" s="428">
        <v>2.4827685301522504E-2</v>
      </c>
      <c r="K52" s="428">
        <v>1.0601942819081778E-3</v>
      </c>
      <c r="L52" s="428">
        <v>7.0223298551488544E-3</v>
      </c>
      <c r="M52" s="428">
        <v>5.0437128509905732E-5</v>
      </c>
      <c r="N52" s="119"/>
      <c r="O52" s="119"/>
      <c r="P52" s="119"/>
      <c r="Q52" s="119"/>
      <c r="S52" s="341"/>
      <c r="T52" s="341"/>
      <c r="U52" s="119"/>
      <c r="V52" s="119"/>
    </row>
    <row r="53" spans="1:22">
      <c r="A53" t="s">
        <v>1314</v>
      </c>
      <c r="B53" s="768" t="s">
        <v>398</v>
      </c>
      <c r="C53" s="427">
        <v>1989.922604456352</v>
      </c>
      <c r="D53" s="427">
        <v>2751.8820701351096</v>
      </c>
      <c r="E53" s="570">
        <v>1</v>
      </c>
      <c r="F53" s="570">
        <v>0.3</v>
      </c>
      <c r="G53" s="118">
        <v>1.0440306508910551</v>
      </c>
      <c r="H53" s="118">
        <v>3.2844309026167827E-5</v>
      </c>
      <c r="I53" s="428">
        <v>1.5996928936905519E-3</v>
      </c>
      <c r="J53" s="428">
        <v>5.2997696316629574E-3</v>
      </c>
      <c r="K53" s="428">
        <v>4.7990786810716554E-4</v>
      </c>
      <c r="L53" s="428">
        <v>7.4950060905508171E-3</v>
      </c>
      <c r="M53" s="428">
        <v>5.6405427859265012E-5</v>
      </c>
      <c r="N53" s="119"/>
      <c r="O53" s="119"/>
      <c r="P53" s="119"/>
      <c r="Q53" s="119"/>
      <c r="S53" s="341"/>
      <c r="T53" s="341"/>
      <c r="U53" s="119"/>
      <c r="V53" s="119"/>
    </row>
    <row r="54" spans="1:22">
      <c r="A54" t="s">
        <v>1315</v>
      </c>
      <c r="B54" s="768" t="s">
        <v>399</v>
      </c>
      <c r="C54" s="427">
        <v>1831.8997796180447</v>
      </c>
      <c r="D54" s="427">
        <v>1974.5379871614655</v>
      </c>
      <c r="E54" s="570">
        <v>0.3</v>
      </c>
      <c r="F54" s="570">
        <v>0.3</v>
      </c>
      <c r="G54" s="118">
        <v>0.42426406871192851</v>
      </c>
      <c r="H54" s="118">
        <v>2.7923990803865115E-6</v>
      </c>
      <c r="I54" s="428">
        <v>3.9649978815914366E-4</v>
      </c>
      <c r="J54" s="428">
        <v>3.8027052737799388E-3</v>
      </c>
      <c r="K54" s="428">
        <v>1.189499364477431E-4</v>
      </c>
      <c r="L54" s="428">
        <v>1.613351211566185E-3</v>
      </c>
      <c r="M54" s="428">
        <v>2.617051219242999E-6</v>
      </c>
      <c r="N54" s="119"/>
      <c r="O54" s="119"/>
      <c r="P54" s="119"/>
      <c r="Q54" s="119"/>
      <c r="S54" s="341"/>
      <c r="T54" s="341"/>
      <c r="U54" s="119"/>
      <c r="V54" s="119"/>
    </row>
    <row r="55" spans="1:22">
      <c r="A55" t="s">
        <v>1316</v>
      </c>
      <c r="B55" s="768" t="s">
        <v>294</v>
      </c>
      <c r="C55" s="427">
        <v>507.18473059439987</v>
      </c>
      <c r="D55" s="427">
        <v>230.11377083066657</v>
      </c>
      <c r="E55" s="570">
        <v>0.05</v>
      </c>
      <c r="F55" s="570">
        <v>0.25</v>
      </c>
      <c r="G55" s="118">
        <v>0.25495097567963926</v>
      </c>
      <c r="H55" s="118">
        <v>1.3695332149368499E-8</v>
      </c>
      <c r="I55" s="428">
        <v>4.9987309567178784E-4</v>
      </c>
      <c r="J55" s="428">
        <v>4.4316941765456521E-4</v>
      </c>
      <c r="K55" s="428">
        <v>1.2496827391794696E-4</v>
      </c>
      <c r="L55" s="428">
        <v>3.133681004380364E-5</v>
      </c>
      <c r="M55" s="428">
        <v>1.6599065149752453E-8</v>
      </c>
      <c r="N55" s="119"/>
      <c r="O55" s="119"/>
      <c r="P55" s="119"/>
      <c r="Q55" s="119"/>
      <c r="S55" s="341"/>
      <c r="T55" s="341"/>
      <c r="U55" s="119"/>
      <c r="V55" s="119"/>
    </row>
    <row r="56" spans="1:22">
      <c r="A56" t="s">
        <v>1317</v>
      </c>
      <c r="B56" s="768" t="s">
        <v>398</v>
      </c>
      <c r="C56" s="427">
        <v>160.5649210677509</v>
      </c>
      <c r="D56" s="427">
        <v>261.30766786672223</v>
      </c>
      <c r="E56" s="570">
        <v>0.05</v>
      </c>
      <c r="F56" s="570">
        <v>0.2</v>
      </c>
      <c r="G56" s="118">
        <v>0.20615528128088306</v>
      </c>
      <c r="H56" s="118">
        <v>1.1546948596735844E-8</v>
      </c>
      <c r="I56" s="428">
        <v>2.0469355419150403E-4</v>
      </c>
      <c r="J56" s="428">
        <v>5.0324483658296146E-4</v>
      </c>
      <c r="K56" s="428">
        <v>4.0938710838300812E-5</v>
      </c>
      <c r="L56" s="428">
        <v>3.5584783654492802E-5</v>
      </c>
      <c r="M56" s="428">
        <v>2.9422548728390665E-9</v>
      </c>
      <c r="N56" s="119"/>
      <c r="O56" s="119"/>
      <c r="P56" s="119"/>
      <c r="Q56" s="119"/>
      <c r="S56" s="341"/>
      <c r="T56" s="341"/>
      <c r="U56" s="119"/>
      <c r="V56" s="119"/>
    </row>
    <row r="57" spans="1:22">
      <c r="A57" t="s">
        <v>1318</v>
      </c>
      <c r="B57" s="768" t="s">
        <v>399</v>
      </c>
      <c r="C57" s="427">
        <v>87.173339957962725</v>
      </c>
      <c r="D57" s="427">
        <v>114.10725531048325</v>
      </c>
      <c r="E57" s="570">
        <v>0.05</v>
      </c>
      <c r="F57" s="570">
        <v>1</v>
      </c>
      <c r="G57" s="118">
        <v>1.0012492197250393</v>
      </c>
      <c r="H57" s="118">
        <v>5.1937960785972472E-8</v>
      </c>
      <c r="I57" s="428">
        <v>5.7667682682005506E-5</v>
      </c>
      <c r="J57" s="428">
        <v>2.1975584383135275E-4</v>
      </c>
      <c r="K57" s="428">
        <v>5.7667682682005506E-5</v>
      </c>
      <c r="L57" s="428">
        <v>1.5539084737852147E-5</v>
      </c>
      <c r="M57" s="428">
        <v>3.5670247804026274E-9</v>
      </c>
      <c r="N57" s="119"/>
      <c r="O57" s="119"/>
      <c r="P57" s="119"/>
      <c r="Q57" s="119"/>
      <c r="S57" s="341"/>
      <c r="T57" s="341"/>
      <c r="U57" s="119"/>
      <c r="V57" s="119"/>
    </row>
    <row r="58" spans="1:22">
      <c r="A58" t="s">
        <v>1319</v>
      </c>
      <c r="B58" s="768" t="s">
        <v>398</v>
      </c>
      <c r="C58" s="427">
        <v>0.22385697032260055</v>
      </c>
      <c r="D58" s="427">
        <v>5.172967789200527</v>
      </c>
      <c r="E58" s="570">
        <v>0.1</v>
      </c>
      <c r="F58" s="570">
        <v>1</v>
      </c>
      <c r="G58" s="118">
        <v>1.004987562112089</v>
      </c>
      <c r="H58" s="118">
        <v>1.0754120951471275E-10</v>
      </c>
      <c r="I58" s="428">
        <v>9.5462337452723034E-6</v>
      </c>
      <c r="J58" s="428">
        <v>9.9624681930609017E-6</v>
      </c>
      <c r="K58" s="428">
        <v>9.5462337452723034E-6</v>
      </c>
      <c r="L58" s="428">
        <v>1.408905763333731E-6</v>
      </c>
      <c r="M58" s="428">
        <v>9.311559416933067E-11</v>
      </c>
      <c r="N58" s="119"/>
      <c r="O58" s="119"/>
      <c r="P58" s="119"/>
      <c r="Q58" s="119"/>
      <c r="S58" s="341"/>
      <c r="T58" s="341"/>
      <c r="U58" s="119"/>
      <c r="V58" s="119"/>
    </row>
    <row r="59" spans="1:22">
      <c r="A59" t="s">
        <v>1320</v>
      </c>
      <c r="B59" s="768" t="s">
        <v>294</v>
      </c>
      <c r="C59" s="427">
        <v>1642.7972670472036</v>
      </c>
      <c r="D59" s="427">
        <v>1031.7845793728736</v>
      </c>
      <c r="E59" s="570">
        <v>0.3</v>
      </c>
      <c r="F59" s="570">
        <v>0.5</v>
      </c>
      <c r="G59" s="118">
        <v>0.58309518948452999</v>
      </c>
      <c r="H59" s="118">
        <v>1.4402270954672538E-6</v>
      </c>
      <c r="I59" s="428">
        <v>1.0674610379872718E-3</v>
      </c>
      <c r="J59" s="428">
        <v>1.9870839086901784E-3</v>
      </c>
      <c r="K59" s="428">
        <v>5.3373051899363588E-4</v>
      </c>
      <c r="L59" s="428">
        <v>8.4304830397289741E-4</v>
      </c>
      <c r="M59" s="428">
        <v>9.955987097367947E-7</v>
      </c>
      <c r="N59" s="119"/>
      <c r="O59" s="119"/>
      <c r="P59" s="119"/>
      <c r="Q59" s="119"/>
      <c r="S59" s="341"/>
      <c r="T59" s="341"/>
      <c r="U59" s="119"/>
      <c r="V59" s="119"/>
    </row>
    <row r="60" spans="1:22">
      <c r="A60" t="s">
        <v>1321</v>
      </c>
      <c r="B60" s="768" t="s">
        <v>399</v>
      </c>
      <c r="C60" s="427">
        <v>812.22606467992102</v>
      </c>
      <c r="D60" s="427">
        <v>626.436375</v>
      </c>
      <c r="E60" s="570">
        <v>0.5</v>
      </c>
      <c r="F60" s="570">
        <v>0.1</v>
      </c>
      <c r="G60" s="118">
        <v>0.50990195135927852</v>
      </c>
      <c r="H60" s="118">
        <v>4.0597685796302111E-7</v>
      </c>
      <c r="I60" s="428">
        <v>3.037937553509451E-4</v>
      </c>
      <c r="J60" s="428">
        <v>1.206435592725464E-3</v>
      </c>
      <c r="K60" s="428">
        <v>3.0379375535094512E-5</v>
      </c>
      <c r="L60" s="428">
        <v>8.5307878868098755E-4</v>
      </c>
      <c r="M60" s="428">
        <v>7.2866632615532333E-7</v>
      </c>
      <c r="N60" s="119"/>
      <c r="O60" s="119"/>
      <c r="P60" s="119"/>
      <c r="Q60" s="119"/>
      <c r="S60" s="341"/>
      <c r="T60" s="341"/>
      <c r="U60" s="119"/>
      <c r="V60" s="119"/>
    </row>
    <row r="61" spans="1:22">
      <c r="B61" s="768"/>
      <c r="C61" s="427"/>
      <c r="D61" s="427"/>
      <c r="E61" s="570"/>
      <c r="F61" s="570"/>
      <c r="G61" s="118"/>
      <c r="H61" s="428"/>
      <c r="I61" s="428"/>
      <c r="J61" s="428"/>
      <c r="K61" s="428"/>
      <c r="L61" s="428"/>
      <c r="M61" s="428"/>
      <c r="N61" s="119"/>
      <c r="O61" s="119"/>
      <c r="P61" s="119"/>
      <c r="Q61" s="119"/>
      <c r="S61" s="341"/>
      <c r="T61" s="341"/>
    </row>
    <row r="62" spans="1:22">
      <c r="B62" s="768"/>
      <c r="C62" s="427"/>
      <c r="D62" s="427"/>
      <c r="E62" s="570"/>
      <c r="F62" s="570"/>
      <c r="G62" s="118"/>
      <c r="H62" s="428"/>
      <c r="I62" s="428"/>
      <c r="J62" s="428"/>
      <c r="K62" s="428"/>
      <c r="L62" s="428"/>
      <c r="M62" s="428"/>
      <c r="N62" s="119"/>
      <c r="O62" s="119"/>
      <c r="P62" s="119"/>
      <c r="Q62" s="119"/>
      <c r="S62" s="341"/>
      <c r="T62" s="341"/>
    </row>
    <row r="63" spans="1:22">
      <c r="B63" s="768"/>
      <c r="C63" s="427"/>
      <c r="D63" s="427"/>
      <c r="E63" s="570"/>
      <c r="F63" s="570"/>
      <c r="G63" s="118"/>
      <c r="H63" s="428"/>
      <c r="I63" s="428"/>
      <c r="J63" s="428"/>
      <c r="K63" s="428"/>
      <c r="L63" s="428"/>
      <c r="M63" s="428"/>
      <c r="N63" s="119"/>
      <c r="O63" s="119"/>
      <c r="P63" s="119"/>
      <c r="Q63" s="119"/>
      <c r="S63" s="341"/>
      <c r="T63" s="341"/>
    </row>
    <row r="64" spans="1:22" ht="15">
      <c r="A64" s="767" t="s">
        <v>1322</v>
      </c>
      <c r="C64" s="429">
        <v>519245.60148695111</v>
      </c>
      <c r="D64" s="429">
        <v>501317.65870840411</v>
      </c>
      <c r="E64" s="5"/>
      <c r="F64" s="5"/>
      <c r="G64" s="430"/>
      <c r="H64" s="431">
        <v>1.1218555496453745E-3</v>
      </c>
      <c r="I64" s="5"/>
      <c r="J64" s="5"/>
      <c r="K64" s="119"/>
      <c r="L64" s="432"/>
      <c r="M64" s="433">
        <v>6.9220917269447108E-4</v>
      </c>
      <c r="N64" s="119"/>
      <c r="O64" s="119"/>
      <c r="P64" s="119"/>
      <c r="Q64" s="119"/>
      <c r="S64" s="341"/>
      <c r="T64" s="341"/>
    </row>
    <row r="65" spans="3:20" ht="51">
      <c r="C65" s="5"/>
      <c r="D65" s="5"/>
      <c r="E65" s="5"/>
      <c r="F65" s="5"/>
      <c r="G65" s="434" t="s">
        <v>810</v>
      </c>
      <c r="H65" s="435">
        <v>3.349411216386209E-2</v>
      </c>
      <c r="I65" s="5"/>
      <c r="J65" s="5"/>
      <c r="K65" s="119"/>
      <c r="L65" s="436" t="s">
        <v>811</v>
      </c>
      <c r="M65" s="770">
        <v>2.6309868351903076E-2</v>
      </c>
      <c r="N65" s="119"/>
      <c r="O65" s="119"/>
      <c r="S65" s="341"/>
      <c r="T65" s="341"/>
    </row>
    <row r="66" spans="3:20">
      <c r="C66" s="427"/>
      <c r="D66" s="427"/>
      <c r="E66" s="570"/>
      <c r="F66" s="570"/>
      <c r="G66" s="118"/>
      <c r="H66" s="118"/>
      <c r="I66" s="428"/>
      <c r="J66" s="428"/>
      <c r="K66" s="428"/>
      <c r="L66" s="428"/>
      <c r="M66" s="428"/>
      <c r="N66" s="119"/>
      <c r="O66" s="119"/>
      <c r="Q66" s="119"/>
      <c r="R66" s="119"/>
      <c r="S66" s="341"/>
      <c r="T66" s="341"/>
    </row>
    <row r="67" spans="3:20">
      <c r="C67" s="427"/>
      <c r="D67" s="427"/>
      <c r="E67" s="570"/>
      <c r="F67" s="570"/>
      <c r="G67" s="118"/>
      <c r="H67" s="118"/>
      <c r="I67" s="428"/>
      <c r="J67" s="428"/>
      <c r="K67" s="428"/>
      <c r="L67" s="428"/>
      <c r="M67" s="428"/>
      <c r="N67" s="119"/>
      <c r="O67" s="119"/>
      <c r="Q67" s="119"/>
      <c r="R67" s="119"/>
      <c r="S67" s="341"/>
      <c r="T67" s="341"/>
    </row>
    <row r="68" spans="3:20">
      <c r="C68" s="427"/>
      <c r="D68" s="427"/>
      <c r="E68" s="570"/>
      <c r="F68" s="570"/>
      <c r="G68" s="118"/>
      <c r="H68" s="118"/>
      <c r="I68" s="428"/>
      <c r="J68" s="428"/>
      <c r="K68" s="428"/>
      <c r="L68" s="428"/>
      <c r="M68" s="428"/>
      <c r="N68" s="119"/>
      <c r="O68" s="119"/>
      <c r="P68" s="119"/>
      <c r="Q68" s="119"/>
      <c r="R68" s="119"/>
      <c r="S68" s="341"/>
      <c r="T68" s="341"/>
    </row>
    <row r="69" spans="3:20">
      <c r="C69" s="427"/>
      <c r="D69" s="427"/>
      <c r="E69" s="570"/>
      <c r="F69" s="570"/>
      <c r="G69" s="118"/>
      <c r="H69" s="118"/>
      <c r="I69" s="428"/>
      <c r="J69" s="428"/>
      <c r="K69" s="428"/>
      <c r="L69" s="428"/>
      <c r="M69" s="428"/>
      <c r="N69" s="119"/>
      <c r="O69" s="119"/>
      <c r="P69" s="119"/>
      <c r="Q69" s="119"/>
      <c r="R69" s="119"/>
      <c r="S69" s="341"/>
      <c r="T69" s="341"/>
    </row>
    <row r="70" spans="3:20">
      <c r="C70" s="427"/>
      <c r="D70" s="427"/>
      <c r="E70" s="570"/>
      <c r="F70" s="570"/>
      <c r="G70" s="118"/>
      <c r="H70" s="118"/>
      <c r="I70" s="428"/>
      <c r="J70" s="428"/>
      <c r="K70" s="428"/>
      <c r="L70" s="428"/>
      <c r="M70" s="428"/>
      <c r="N70" s="119"/>
      <c r="O70" s="119"/>
      <c r="P70" s="119"/>
      <c r="Q70" s="119"/>
      <c r="R70" s="119"/>
      <c r="S70" s="341"/>
      <c r="T70" s="341"/>
    </row>
    <row r="71" spans="3:20">
      <c r="C71" s="427"/>
      <c r="D71" s="427"/>
      <c r="E71"/>
      <c r="F71"/>
      <c r="G71" s="118"/>
      <c r="H71" s="428"/>
      <c r="I71" s="428"/>
      <c r="J71" s="428"/>
      <c r="K71" s="428"/>
      <c r="L71" s="428"/>
      <c r="M71" s="428"/>
      <c r="N71" s="119"/>
      <c r="O71" s="119"/>
      <c r="P71" s="119"/>
      <c r="Q71" s="119"/>
      <c r="R71" s="119"/>
      <c r="S71" s="341"/>
      <c r="T71" s="341"/>
    </row>
    <row r="72" spans="3:20">
      <c r="C72" s="427"/>
      <c r="D72" s="427"/>
      <c r="E72"/>
      <c r="F72"/>
      <c r="G72" s="118"/>
      <c r="H72" s="428"/>
      <c r="I72" s="428"/>
      <c r="J72" s="428"/>
      <c r="K72" s="428"/>
      <c r="L72" s="428"/>
      <c r="M72" s="428"/>
      <c r="N72" s="119"/>
      <c r="O72" s="119"/>
      <c r="P72" s="119"/>
      <c r="Q72" s="119"/>
      <c r="R72" s="119"/>
      <c r="S72" s="341"/>
      <c r="T72" s="341"/>
    </row>
    <row r="73" spans="3:20" ht="15">
      <c r="C73" s="429"/>
      <c r="D73" s="429"/>
      <c r="E73" s="5"/>
      <c r="F73" s="5"/>
      <c r="G73" s="430"/>
      <c r="H73" s="431"/>
      <c r="I73" s="5"/>
      <c r="J73" s="5"/>
      <c r="K73" s="119"/>
      <c r="L73" s="432"/>
      <c r="M73" s="433"/>
      <c r="N73" s="119"/>
      <c r="O73" s="119"/>
      <c r="P73" s="119"/>
      <c r="Q73" s="119"/>
      <c r="R73" s="119"/>
      <c r="S73" s="342"/>
      <c r="T73" s="342"/>
    </row>
    <row r="74" spans="3:20" ht="15">
      <c r="C74"/>
      <c r="D74"/>
      <c r="E74"/>
      <c r="F74"/>
      <c r="G74" s="771"/>
      <c r="H74" s="435"/>
      <c r="L74" s="772"/>
      <c r="M74" s="437"/>
      <c r="N74" s="119"/>
    </row>
    <row r="75" spans="3:20">
      <c r="C75" s="119"/>
      <c r="D75" s="119"/>
      <c r="E75" s="119"/>
      <c r="F75" s="119"/>
      <c r="G75" s="119"/>
      <c r="H75" s="119"/>
      <c r="I75" s="119"/>
      <c r="J75" s="119"/>
      <c r="K75" s="119"/>
      <c r="L75" s="119"/>
      <c r="M75" s="119"/>
      <c r="N75" s="119"/>
    </row>
    <row r="76" spans="3:20">
      <c r="C76" s="119"/>
      <c r="D76" s="119"/>
      <c r="E76" s="119"/>
      <c r="F76" s="119"/>
      <c r="G76" s="119"/>
      <c r="H76" s="119"/>
      <c r="I76" s="119"/>
      <c r="J76" s="119"/>
      <c r="K76" s="119"/>
      <c r="L76" s="119"/>
      <c r="M76" s="119"/>
      <c r="N76" s="119"/>
    </row>
  </sheetData>
  <phoneticPr fontId="0" type="noConversion"/>
  <pageMargins left="0.78740157499999996" right="0.78740157499999996" top="0.984251969" bottom="0.984251969" header="0.5" footer="0.5"/>
  <pageSetup paperSize="9" orientation="landscape" r:id="rId1"/>
  <headerFooter alignWithMargins="0"/>
  <legacyDrawing r:id="rId2"/>
</worksheet>
</file>

<file path=xl/worksheets/sheet13.xml><?xml version="1.0" encoding="utf-8"?>
<worksheet xmlns="http://schemas.openxmlformats.org/spreadsheetml/2006/main" xmlns:r="http://schemas.openxmlformats.org/officeDocument/2006/relationships">
  <sheetPr codeName="Sheet25" enableFormatConditionsCalculation="0">
    <tabColor rgb="FF92D050"/>
    <pageSetUpPr fitToPage="1"/>
  </sheetPr>
  <dimension ref="A1:O47"/>
  <sheetViews>
    <sheetView topLeftCell="A22" zoomScale="70" zoomScaleNormal="70" workbookViewId="0">
      <selection activeCell="T45" sqref="T45"/>
    </sheetView>
  </sheetViews>
  <sheetFormatPr baseColWidth="10" defaultRowHeight="12.75"/>
  <cols>
    <col min="1" max="1" width="22.7109375" style="180" customWidth="1"/>
    <col min="2" max="2" width="7" style="179" customWidth="1"/>
    <col min="3" max="4" width="14.7109375" style="179" customWidth="1"/>
    <col min="5" max="7" width="13.7109375" style="179" customWidth="1"/>
    <col min="8" max="8" width="17.42578125" style="179" customWidth="1"/>
    <col min="9" max="9" width="13.140625" style="179" bestFit="1" customWidth="1"/>
    <col min="10" max="10" width="12.140625" style="179" customWidth="1"/>
    <col min="11" max="12" width="14.28515625" style="179" customWidth="1"/>
    <col min="13" max="13" width="14.7109375" style="179" customWidth="1"/>
    <col min="14" max="15" width="14.7109375" style="177" customWidth="1"/>
    <col min="16" max="16384" width="11.42578125" style="177"/>
  </cols>
  <sheetData>
    <row r="1" spans="1:15" ht="31.5">
      <c r="A1" s="175" t="s">
        <v>644</v>
      </c>
      <c r="B1" s="176"/>
      <c r="C1" s="176"/>
      <c r="D1" s="176"/>
      <c r="E1" s="176"/>
      <c r="F1" s="176"/>
      <c r="G1" s="176"/>
      <c r="H1" s="176"/>
      <c r="I1" s="176"/>
      <c r="J1" s="346"/>
      <c r="K1" s="176"/>
      <c r="L1" s="346"/>
      <c r="M1" s="176"/>
    </row>
    <row r="2" spans="1:15">
      <c r="A2" s="178"/>
    </row>
    <row r="3" spans="1:15" ht="18.75" customHeight="1">
      <c r="A3" s="787" t="s">
        <v>65</v>
      </c>
      <c r="B3" s="787"/>
      <c r="C3" s="787"/>
      <c r="D3" s="787"/>
      <c r="E3" s="787"/>
      <c r="F3" s="787"/>
      <c r="G3" s="787"/>
      <c r="H3" s="787"/>
      <c r="I3" s="787"/>
      <c r="J3" s="787"/>
      <c r="K3" s="787"/>
      <c r="L3" s="787"/>
      <c r="M3" s="787"/>
    </row>
    <row r="5" spans="1:15" ht="18.75" customHeight="1" thickBot="1">
      <c r="A5" s="788"/>
      <c r="B5" s="788"/>
      <c r="C5" s="788"/>
      <c r="D5" s="788"/>
      <c r="E5" s="788"/>
      <c r="F5" s="788"/>
      <c r="G5" s="788"/>
      <c r="H5" s="788"/>
      <c r="I5" s="788"/>
      <c r="J5" s="788"/>
      <c r="K5" s="788"/>
    </row>
    <row r="6" spans="1:15" s="184" customFormat="1">
      <c r="A6" s="181" t="s">
        <v>509</v>
      </c>
      <c r="B6" s="182" t="s">
        <v>510</v>
      </c>
      <c r="C6" s="182" t="s">
        <v>511</v>
      </c>
      <c r="D6" s="182" t="s">
        <v>512</v>
      </c>
      <c r="E6" s="182" t="s">
        <v>513</v>
      </c>
      <c r="F6" s="182" t="s">
        <v>514</v>
      </c>
      <c r="G6" s="182" t="s">
        <v>515</v>
      </c>
      <c r="H6" s="182" t="s">
        <v>68</v>
      </c>
      <c r="I6" s="182" t="s">
        <v>69</v>
      </c>
      <c r="J6" s="182" t="s">
        <v>70</v>
      </c>
      <c r="K6" s="182" t="s">
        <v>71</v>
      </c>
      <c r="L6" s="182" t="s">
        <v>72</v>
      </c>
      <c r="M6" s="182" t="s">
        <v>516</v>
      </c>
      <c r="N6" s="183" t="s">
        <v>75</v>
      </c>
      <c r="O6" s="182" t="s">
        <v>76</v>
      </c>
    </row>
    <row r="7" spans="1:15" s="189" customFormat="1" ht="76.5">
      <c r="A7" s="185" t="s">
        <v>547</v>
      </c>
      <c r="B7" s="186" t="s">
        <v>284</v>
      </c>
      <c r="C7" s="186" t="s">
        <v>548</v>
      </c>
      <c r="D7" s="186" t="s">
        <v>1172</v>
      </c>
      <c r="E7" s="186" t="s">
        <v>549</v>
      </c>
      <c r="F7" s="186" t="s">
        <v>550</v>
      </c>
      <c r="G7" s="186" t="s">
        <v>81</v>
      </c>
      <c r="H7" s="186" t="s">
        <v>1173</v>
      </c>
      <c r="I7" s="186" t="s">
        <v>83</v>
      </c>
      <c r="J7" s="186" t="s">
        <v>84</v>
      </c>
      <c r="K7" s="186" t="s">
        <v>85</v>
      </c>
      <c r="L7" s="186" t="s">
        <v>86</v>
      </c>
      <c r="M7" s="187" t="s">
        <v>87</v>
      </c>
      <c r="N7" s="186" t="s">
        <v>85</v>
      </c>
      <c r="O7" s="188" t="s">
        <v>86</v>
      </c>
    </row>
    <row r="8" spans="1:15" ht="17.25" hidden="1" customHeight="1">
      <c r="A8" s="190"/>
      <c r="B8" s="191"/>
      <c r="C8" s="789" t="s">
        <v>88</v>
      </c>
      <c r="D8" s="790"/>
      <c r="E8" s="191" t="s">
        <v>88</v>
      </c>
      <c r="F8" s="191" t="s">
        <v>88</v>
      </c>
      <c r="G8" s="191"/>
      <c r="H8" s="191"/>
      <c r="I8" s="191" t="s">
        <v>89</v>
      </c>
      <c r="J8" s="191"/>
      <c r="K8" s="191" t="s">
        <v>90</v>
      </c>
      <c r="L8" s="191" t="s">
        <v>91</v>
      </c>
      <c r="M8" s="191"/>
      <c r="N8" s="192"/>
      <c r="O8" s="193"/>
    </row>
    <row r="9" spans="1:15" ht="18" customHeight="1" thickBot="1">
      <c r="A9" s="194"/>
      <c r="B9" s="195"/>
      <c r="C9" s="791" t="s">
        <v>365</v>
      </c>
      <c r="D9" s="792"/>
      <c r="E9" s="196" t="s">
        <v>508</v>
      </c>
      <c r="F9" s="196" t="s">
        <v>508</v>
      </c>
      <c r="G9" s="196" t="s">
        <v>508</v>
      </c>
      <c r="H9" s="196" t="s">
        <v>508</v>
      </c>
      <c r="I9" s="196" t="s">
        <v>508</v>
      </c>
      <c r="J9" s="196" t="s">
        <v>508</v>
      </c>
      <c r="K9" s="196" t="s">
        <v>508</v>
      </c>
      <c r="L9" s="196" t="s">
        <v>508</v>
      </c>
      <c r="M9" s="196" t="s">
        <v>508</v>
      </c>
      <c r="N9" s="196"/>
      <c r="O9" s="197"/>
    </row>
    <row r="10" spans="1:15" ht="24.95" customHeight="1">
      <c r="A10" s="531" t="s">
        <v>551</v>
      </c>
      <c r="B10" s="532" t="s">
        <v>294</v>
      </c>
      <c r="C10" s="533">
        <v>0</v>
      </c>
      <c r="D10" s="534">
        <v>1243.0045697642099</v>
      </c>
      <c r="E10" s="535">
        <v>5.0000000000000001E-3</v>
      </c>
      <c r="F10" s="535">
        <v>5.0000000000000001E-3</v>
      </c>
      <c r="G10" s="536">
        <v>7.0710678118654753E-3</v>
      </c>
      <c r="H10" s="537">
        <v>7.4050467867606197E-4</v>
      </c>
      <c r="I10" s="537">
        <v>9.429903799977879E-2</v>
      </c>
      <c r="J10" s="537">
        <v>9.4299037999783439E-2</v>
      </c>
      <c r="K10" s="538">
        <v>6.6679489229014809E-4</v>
      </c>
      <c r="L10" s="538">
        <v>6.6679489229014809E-4</v>
      </c>
      <c r="M10" s="538">
        <v>9.4299037999783452E-4</v>
      </c>
      <c r="N10" s="198">
        <v>0</v>
      </c>
      <c r="O10" s="199">
        <v>0</v>
      </c>
    </row>
    <row r="11" spans="1:15" ht="24.95" customHeight="1">
      <c r="A11" s="531" t="s">
        <v>552</v>
      </c>
      <c r="B11" s="532" t="s">
        <v>294</v>
      </c>
      <c r="C11" s="534">
        <v>33.287473151871097</v>
      </c>
      <c r="D11" s="534">
        <v>64.525812347857197</v>
      </c>
      <c r="E11" s="535">
        <v>7.0000000000000007E-2</v>
      </c>
      <c r="F11" s="535">
        <v>0.2</v>
      </c>
      <c r="G11" s="536">
        <v>0.21189620100417092</v>
      </c>
      <c r="H11" s="537">
        <v>1.1519317024009891E-3</v>
      </c>
      <c r="I11" s="537">
        <v>2.6211621965472887E-3</v>
      </c>
      <c r="J11" s="537">
        <v>4.8951726957139939E-3</v>
      </c>
      <c r="K11" s="538">
        <v>1.384563923287439E-3</v>
      </c>
      <c r="L11" s="538">
        <v>4.845973731506037E-4</v>
      </c>
      <c r="M11" s="538">
        <v>1.4669191769601934E-3</v>
      </c>
      <c r="N11" s="198">
        <v>0</v>
      </c>
      <c r="O11" s="199">
        <v>0</v>
      </c>
    </row>
    <row r="12" spans="1:15" ht="24.95" customHeight="1">
      <c r="A12" s="531" t="s">
        <v>554</v>
      </c>
      <c r="B12" s="532" t="s">
        <v>294</v>
      </c>
      <c r="C12" s="534">
        <v>400.27290894975698</v>
      </c>
      <c r="D12" s="534">
        <v>438.62055808974998</v>
      </c>
      <c r="E12" s="535">
        <v>5.0000000000000001E-3</v>
      </c>
      <c r="F12" s="535">
        <v>5.0000000000000001E-3</v>
      </c>
      <c r="G12" s="536">
        <v>7.0710678118654753E-3</v>
      </c>
      <c r="H12" s="537">
        <v>2.6130280075364312E-4</v>
      </c>
      <c r="I12" s="537">
        <v>5.9300487983939831E-3</v>
      </c>
      <c r="J12" s="537">
        <v>3.327541803216183E-2</v>
      </c>
      <c r="K12" s="538">
        <v>2.3529273737358755E-4</v>
      </c>
      <c r="L12" s="538">
        <v>2.3529273737358755E-4</v>
      </c>
      <c r="M12" s="538">
        <v>3.3275418032161831E-4</v>
      </c>
      <c r="N12" s="198">
        <v>0</v>
      </c>
      <c r="O12" s="199">
        <v>0</v>
      </c>
    </row>
    <row r="13" spans="1:15" ht="24.95" customHeight="1">
      <c r="A13" s="539" t="s">
        <v>645</v>
      </c>
      <c r="B13" s="532" t="s">
        <v>294</v>
      </c>
      <c r="C13" s="534">
        <v>58.945175092153001</v>
      </c>
      <c r="D13" s="534">
        <v>17.913156350028501</v>
      </c>
      <c r="E13" s="535">
        <v>0.01</v>
      </c>
      <c r="F13" s="535">
        <v>5.0000000000000001E-3</v>
      </c>
      <c r="G13" s="536">
        <v>1.1180339887498949E-2</v>
      </c>
      <c r="H13" s="537">
        <v>1.6873190214890784E-5</v>
      </c>
      <c r="I13" s="537">
        <v>-2.6676020625373553E-3</v>
      </c>
      <c r="J13" s="537">
        <v>1.3589599366218169E-3</v>
      </c>
      <c r="K13" s="538">
        <v>-1.3338010312686777E-5</v>
      </c>
      <c r="L13" s="538">
        <v>1.9218595730922554E-5</v>
      </c>
      <c r="M13" s="538">
        <v>2.3393523483433902E-5</v>
      </c>
      <c r="N13" s="198">
        <v>1</v>
      </c>
      <c r="O13" s="199">
        <v>0</v>
      </c>
    </row>
    <row r="14" spans="1:15" ht="24.95" customHeight="1">
      <c r="A14" s="531" t="s">
        <v>553</v>
      </c>
      <c r="B14" s="532" t="s">
        <v>294</v>
      </c>
      <c r="C14" s="534">
        <v>4958.74218526</v>
      </c>
      <c r="D14" s="533">
        <v>0</v>
      </c>
      <c r="E14" s="535">
        <v>0.03</v>
      </c>
      <c r="F14" s="535">
        <v>0.01</v>
      </c>
      <c r="G14" s="536">
        <v>3.1622776601683791E-2</v>
      </c>
      <c r="H14" s="537">
        <v>0</v>
      </c>
      <c r="I14" s="537">
        <v>-0.3374736129401068</v>
      </c>
      <c r="J14" s="537">
        <v>0</v>
      </c>
      <c r="K14" s="538">
        <v>-3.3747361294010681E-3</v>
      </c>
      <c r="L14" s="538">
        <v>0</v>
      </c>
      <c r="M14" s="538">
        <v>3.3747361294010681E-3</v>
      </c>
      <c r="N14" s="198">
        <v>1</v>
      </c>
      <c r="O14" s="199">
        <v>0</v>
      </c>
    </row>
    <row r="15" spans="1:15" ht="24.95" customHeight="1">
      <c r="A15" s="531" t="s">
        <v>647</v>
      </c>
      <c r="B15" s="532" t="s">
        <v>294</v>
      </c>
      <c r="C15" s="534">
        <v>57.450232051144901</v>
      </c>
      <c r="D15" s="534">
        <v>155.222306243449</v>
      </c>
      <c r="E15" s="535">
        <v>5.0000000000000001E-3</v>
      </c>
      <c r="F15" s="535">
        <v>5.0000000000000001E-3</v>
      </c>
      <c r="G15" s="536">
        <v>7.0710678118654753E-3</v>
      </c>
      <c r="H15" s="537">
        <v>9.2471779110165627E-5</v>
      </c>
      <c r="I15" s="537">
        <v>7.8508520457685194E-3</v>
      </c>
      <c r="J15" s="537">
        <v>1.1775752487894413E-2</v>
      </c>
      <c r="K15" s="538">
        <v>8.3267144377644986E-5</v>
      </c>
      <c r="L15" s="538">
        <v>8.3267144377644986E-5</v>
      </c>
      <c r="M15" s="538">
        <v>1.1775752487894415E-4</v>
      </c>
      <c r="N15" s="198">
        <v>0</v>
      </c>
      <c r="O15" s="199">
        <v>0</v>
      </c>
    </row>
    <row r="16" spans="1:15" ht="24.95" customHeight="1">
      <c r="A16" s="531" t="s">
        <v>646</v>
      </c>
      <c r="B16" s="532" t="s">
        <v>294</v>
      </c>
      <c r="C16" s="534">
        <v>120.932869640611</v>
      </c>
      <c r="D16" s="534">
        <v>10.302716441636001</v>
      </c>
      <c r="E16" s="535">
        <v>0.01</v>
      </c>
      <c r="F16" s="535">
        <v>5.0000000000000001E-3</v>
      </c>
      <c r="G16" s="536">
        <v>1.1180339887498949E-2</v>
      </c>
      <c r="H16" s="537">
        <v>9.7045819761144647E-6</v>
      </c>
      <c r="I16" s="537">
        <v>-7.4789148546283712E-3</v>
      </c>
      <c r="J16" s="537">
        <v>7.8160311946006854E-4</v>
      </c>
      <c r="K16" s="538">
        <v>-3.7394574273141859E-5</v>
      </c>
      <c r="L16" s="538">
        <v>1.1053537319335475E-5</v>
      </c>
      <c r="M16" s="538">
        <v>3.8994036368904734E-5</v>
      </c>
      <c r="N16" s="198">
        <v>1</v>
      </c>
      <c r="O16" s="199">
        <v>0</v>
      </c>
    </row>
    <row r="17" spans="1:15" ht="24.95" customHeight="1">
      <c r="A17" s="531" t="s">
        <v>557</v>
      </c>
      <c r="B17" s="532" t="s">
        <v>294</v>
      </c>
      <c r="C17" s="534">
        <v>224.98818429273999</v>
      </c>
      <c r="D17" s="534">
        <v>281.28259808685198</v>
      </c>
      <c r="E17" s="535">
        <v>5.0000000000000001E-3</v>
      </c>
      <c r="F17" s="535">
        <v>5.0000000000000001E-3</v>
      </c>
      <c r="G17" s="536">
        <v>7.0710678118654753E-3</v>
      </c>
      <c r="H17" s="537">
        <v>1.6757064694700492E-4</v>
      </c>
      <c r="I17" s="537">
        <v>5.9686818561672794E-3</v>
      </c>
      <c r="J17" s="537">
        <v>2.1339164031151894E-2</v>
      </c>
      <c r="K17" s="538">
        <v>1.5089067591279569E-4</v>
      </c>
      <c r="L17" s="538">
        <v>1.5089067591279569E-4</v>
      </c>
      <c r="M17" s="538">
        <v>2.1339164031151895E-4</v>
      </c>
      <c r="N17" s="198">
        <v>0</v>
      </c>
      <c r="O17" s="199">
        <v>0</v>
      </c>
    </row>
    <row r="18" spans="1:15" ht="24.95" customHeight="1">
      <c r="A18" s="531" t="s">
        <v>555</v>
      </c>
      <c r="B18" s="532" t="s">
        <v>294</v>
      </c>
      <c r="C18" s="534">
        <v>88.392885019049004</v>
      </c>
      <c r="D18" s="534">
        <v>133.710530643965</v>
      </c>
      <c r="E18" s="535">
        <v>0.01</v>
      </c>
      <c r="F18" s="535">
        <v>5.0000000000000001E-3</v>
      </c>
      <c r="G18" s="536">
        <v>1.1180339887498949E-2</v>
      </c>
      <c r="H18" s="537">
        <v>1.2594783259880469E-4</v>
      </c>
      <c r="I18" s="537">
        <v>4.1051898826900413E-3</v>
      </c>
      <c r="J18" s="537">
        <v>1.0143787655228224E-2</v>
      </c>
      <c r="K18" s="538">
        <v>2.0525949413450205E-5</v>
      </c>
      <c r="L18" s="538">
        <v>1.4345482075856533E-4</v>
      </c>
      <c r="M18" s="538">
        <v>1.449158383276156E-4</v>
      </c>
      <c r="N18" s="198">
        <v>1</v>
      </c>
      <c r="O18" s="199">
        <v>0</v>
      </c>
    </row>
    <row r="19" spans="1:15" ht="24.95" customHeight="1">
      <c r="A19" s="531" t="s">
        <v>556</v>
      </c>
      <c r="B19" s="532" t="s">
        <v>294</v>
      </c>
      <c r="C19" s="534">
        <v>332.50152136000003</v>
      </c>
      <c r="D19" s="534">
        <v>196.19259795479999</v>
      </c>
      <c r="E19" s="535">
        <v>0.02</v>
      </c>
      <c r="F19" s="535">
        <v>0.01</v>
      </c>
      <c r="G19" s="536">
        <v>2.2360679774997897E-2</v>
      </c>
      <c r="H19" s="537">
        <v>3.6960488250745003E-4</v>
      </c>
      <c r="I19" s="537">
        <v>-7.8280594960986605E-3</v>
      </c>
      <c r="J19" s="537">
        <v>1.4883914106064306E-2</v>
      </c>
      <c r="K19" s="538">
        <v>-7.8280594960986608E-5</v>
      </c>
      <c r="L19" s="538">
        <v>4.2098066379984728E-4</v>
      </c>
      <c r="M19" s="538">
        <v>4.281968832684401E-4</v>
      </c>
      <c r="N19" s="198">
        <v>1</v>
      </c>
      <c r="O19" s="199">
        <v>0</v>
      </c>
    </row>
    <row r="20" spans="1:15" ht="24.95" customHeight="1">
      <c r="A20" s="531" t="s">
        <v>648</v>
      </c>
      <c r="B20" s="532" t="s">
        <v>294</v>
      </c>
      <c r="C20" s="533">
        <v>0</v>
      </c>
      <c r="D20" s="540">
        <v>51.770104479335998</v>
      </c>
      <c r="E20" s="535">
        <v>7.0000000000000007E-2</v>
      </c>
      <c r="F20" s="535">
        <v>0.2</v>
      </c>
      <c r="G20" s="536">
        <v>0.21189620100417092</v>
      </c>
      <c r="H20" s="537">
        <v>9.2421346460334799E-4</v>
      </c>
      <c r="I20" s="537">
        <v>3.9274763490801945E-3</v>
      </c>
      <c r="J20" s="537">
        <v>3.9274763490819058E-3</v>
      </c>
      <c r="K20" s="538">
        <v>7.8549526981603896E-4</v>
      </c>
      <c r="L20" s="538">
        <v>3.8880032231398406E-4</v>
      </c>
      <c r="M20" s="538">
        <v>8.7645222889489523E-4</v>
      </c>
      <c r="N20" s="198">
        <v>1</v>
      </c>
      <c r="O20" s="199">
        <v>0</v>
      </c>
    </row>
    <row r="21" spans="1:15" ht="24.95" customHeight="1">
      <c r="A21" s="531" t="s">
        <v>559</v>
      </c>
      <c r="B21" s="532" t="s">
        <v>294</v>
      </c>
      <c r="C21" s="540">
        <v>1342.5379091647001</v>
      </c>
      <c r="D21" s="540">
        <v>5158.2502850475803</v>
      </c>
      <c r="E21" s="535">
        <v>0.01</v>
      </c>
      <c r="F21" s="535">
        <v>5.0000000000000001E-3</v>
      </c>
      <c r="G21" s="536">
        <v>1.1180339887498949E-2</v>
      </c>
      <c r="H21" s="537">
        <v>4.8587829266328016E-3</v>
      </c>
      <c r="I21" s="537">
        <v>0.29930770216868297</v>
      </c>
      <c r="J21" s="537">
        <v>0.3913244178453551</v>
      </c>
      <c r="K21" s="538">
        <v>1.4965385108434148E-3</v>
      </c>
      <c r="L21" s="538">
        <v>5.534162990046573E-3</v>
      </c>
      <c r="M21" s="538">
        <v>5.7329388200850926E-3</v>
      </c>
      <c r="N21" s="198">
        <v>1</v>
      </c>
      <c r="O21" s="199">
        <v>0</v>
      </c>
    </row>
    <row r="22" spans="1:15" ht="24.95" customHeight="1">
      <c r="A22" s="531" t="s">
        <v>558</v>
      </c>
      <c r="B22" s="532" t="s">
        <v>294</v>
      </c>
      <c r="C22" s="540">
        <v>1220.58374177834</v>
      </c>
      <c r="D22" s="540">
        <v>1040.1499901508</v>
      </c>
      <c r="E22" s="535">
        <v>0.01</v>
      </c>
      <c r="F22" s="535">
        <v>5.0000000000000001E-3</v>
      </c>
      <c r="G22" s="536">
        <v>1.1180339887498949E-2</v>
      </c>
      <c r="H22" s="537">
        <v>9.7976304638257121E-4</v>
      </c>
      <c r="I22" s="537">
        <v>-4.4670422944363963E-3</v>
      </c>
      <c r="J22" s="537">
        <v>7.8909720714309836E-2</v>
      </c>
      <c r="K22" s="538">
        <v>-2.2335211472181982E-5</v>
      </c>
      <c r="L22" s="538">
        <v>1.1159519723725013E-3</v>
      </c>
      <c r="M22" s="538">
        <v>1.1161754639453347E-3</v>
      </c>
      <c r="N22" s="198">
        <v>1</v>
      </c>
      <c r="O22" s="199">
        <v>0</v>
      </c>
    </row>
    <row r="23" spans="1:15" ht="24.95" customHeight="1">
      <c r="A23" s="531" t="s">
        <v>559</v>
      </c>
      <c r="B23" s="532" t="s">
        <v>399</v>
      </c>
      <c r="C23" s="540">
        <v>4.9631637071465944</v>
      </c>
      <c r="D23" s="540">
        <v>51.724750280100345</v>
      </c>
      <c r="E23" s="535">
        <v>0.01</v>
      </c>
      <c r="F23" s="535">
        <v>0.48</v>
      </c>
      <c r="G23" s="536">
        <v>0.48010415536631212</v>
      </c>
      <c r="H23" s="537">
        <v>2.092203608878435E-3</v>
      </c>
      <c r="I23" s="537">
        <v>3.5849769134461695E-3</v>
      </c>
      <c r="J23" s="537">
        <v>3.9240356076226971E-3</v>
      </c>
      <c r="K23" s="538">
        <v>1.7207889184541613E-3</v>
      </c>
      <c r="L23" s="538">
        <v>5.549424375534968E-5</v>
      </c>
      <c r="M23" s="538">
        <v>1.7216835112658249E-3</v>
      </c>
      <c r="N23" s="198">
        <v>1</v>
      </c>
      <c r="O23" s="199">
        <v>0</v>
      </c>
    </row>
    <row r="24" spans="1:15" ht="24.95" customHeight="1">
      <c r="A24" s="531" t="s">
        <v>558</v>
      </c>
      <c r="B24" s="532" t="s">
        <v>399</v>
      </c>
      <c r="C24" s="540">
        <v>18.439782658740924</v>
      </c>
      <c r="D24" s="540">
        <v>12.232044776458052</v>
      </c>
      <c r="E24" s="535">
        <v>0.01</v>
      </c>
      <c r="F24" s="535">
        <v>0.48</v>
      </c>
      <c r="G24" s="536">
        <v>0.48010415536631212</v>
      </c>
      <c r="H24" s="537">
        <v>4.9477142154737337E-4</v>
      </c>
      <c r="I24" s="537">
        <v>-3.3169029694768426E-4</v>
      </c>
      <c r="J24" s="537">
        <v>9.2796927963754484E-4</v>
      </c>
      <c r="K24" s="538">
        <v>-1.5921134253488845E-4</v>
      </c>
      <c r="L24" s="538">
        <v>1.3123467407290072E-5</v>
      </c>
      <c r="M24" s="538">
        <v>1.597512972984939E-4</v>
      </c>
      <c r="N24" s="198">
        <v>1</v>
      </c>
      <c r="O24" s="199">
        <v>0</v>
      </c>
    </row>
    <row r="25" spans="1:15" ht="24.95" customHeight="1">
      <c r="A25" s="531" t="s">
        <v>561</v>
      </c>
      <c r="B25" s="532" t="s">
        <v>294</v>
      </c>
      <c r="C25" s="540">
        <v>169.607984612732</v>
      </c>
      <c r="D25" s="540">
        <v>376.73083442793899</v>
      </c>
      <c r="E25" s="535">
        <v>5.0000000000000001E-3</v>
      </c>
      <c r="F25" s="535">
        <v>5.0000000000000001E-3</v>
      </c>
      <c r="G25" s="536">
        <v>7.0710678118654753E-3</v>
      </c>
      <c r="H25" s="537">
        <v>2.244327593649512E-4</v>
      </c>
      <c r="I25" s="537">
        <v>1.6991728829617969E-2</v>
      </c>
      <c r="J25" s="537">
        <v>2.8580229015690004E-2</v>
      </c>
      <c r="K25" s="538">
        <v>2.0209273744858932E-4</v>
      </c>
      <c r="L25" s="538">
        <v>2.0209273744858932E-4</v>
      </c>
      <c r="M25" s="538">
        <v>2.8580229015690012E-4</v>
      </c>
      <c r="N25" s="198">
        <v>0</v>
      </c>
      <c r="O25" s="199">
        <v>0</v>
      </c>
    </row>
    <row r="26" spans="1:15" ht="24.95" customHeight="1">
      <c r="A26" s="531" t="s">
        <v>560</v>
      </c>
      <c r="B26" s="532" t="s">
        <v>294</v>
      </c>
      <c r="C26" s="540">
        <v>464.32051933051298</v>
      </c>
      <c r="D26" s="540">
        <v>132.11926388687701</v>
      </c>
      <c r="E26" s="535">
        <v>0.01</v>
      </c>
      <c r="F26" s="535">
        <v>5.0000000000000001E-3</v>
      </c>
      <c r="G26" s="536">
        <v>1.1180339887498949E-2</v>
      </c>
      <c r="H26" s="537">
        <v>1.2444894841835507E-4</v>
      </c>
      <c r="I26" s="537">
        <v>-2.1688101164851759E-2</v>
      </c>
      <c r="J26" s="537">
        <v>1.0023068127686264E-2</v>
      </c>
      <c r="K26" s="538">
        <v>-1.0844050582425879E-4</v>
      </c>
      <c r="L26" s="538">
        <v>1.417475888276342E-4</v>
      </c>
      <c r="M26" s="538">
        <v>1.7847050804508052E-4</v>
      </c>
      <c r="N26" s="198">
        <v>1</v>
      </c>
      <c r="O26" s="199">
        <v>0</v>
      </c>
    </row>
    <row r="27" spans="1:15" ht="24.95" customHeight="1">
      <c r="A27" s="531" t="s">
        <v>563</v>
      </c>
      <c r="B27" s="532" t="s">
        <v>294</v>
      </c>
      <c r="C27" s="540">
        <v>169.607984612732</v>
      </c>
      <c r="D27" s="540">
        <v>466.511289347157</v>
      </c>
      <c r="E27" s="535">
        <v>5.0000000000000001E-3</v>
      </c>
      <c r="F27" s="535">
        <v>5.0000000000000001E-3</v>
      </c>
      <c r="G27" s="536">
        <v>7.0710678118654753E-3</v>
      </c>
      <c r="H27" s="537">
        <v>2.7791836073643898E-4</v>
      </c>
      <c r="I27" s="537">
        <v>2.3801938156257307E-2</v>
      </c>
      <c r="J27" s="537">
        <v>3.5391314619076936E-2</v>
      </c>
      <c r="K27" s="538">
        <v>2.50254385622559E-4</v>
      </c>
      <c r="L27" s="538">
        <v>2.50254385622559E-4</v>
      </c>
      <c r="M27" s="538">
        <v>3.5391314619076942E-4</v>
      </c>
      <c r="N27" s="198">
        <v>0</v>
      </c>
      <c r="O27" s="199">
        <v>0</v>
      </c>
    </row>
    <row r="28" spans="1:15" ht="24.95" customHeight="1">
      <c r="A28" s="531" t="s">
        <v>562</v>
      </c>
      <c r="B28" s="532" t="s">
        <v>294</v>
      </c>
      <c r="C28" s="540">
        <v>464.32051933051298</v>
      </c>
      <c r="D28" s="540">
        <v>580.88202015642901</v>
      </c>
      <c r="E28" s="535">
        <v>0.01</v>
      </c>
      <c r="F28" s="535">
        <v>5.0000000000000001E-3</v>
      </c>
      <c r="G28" s="536">
        <v>1.1180339887498949E-2</v>
      </c>
      <c r="H28" s="537">
        <v>5.4715833586155543E-4</v>
      </c>
      <c r="I28" s="537">
        <v>1.2344754350696263E-2</v>
      </c>
      <c r="J28" s="537">
        <v>4.4067911755556008E-2</v>
      </c>
      <c r="K28" s="538">
        <v>6.1723771753481317E-5</v>
      </c>
      <c r="L28" s="538">
        <v>6.2321438470168064E-4</v>
      </c>
      <c r="M28" s="538">
        <v>6.2626351745776333E-4</v>
      </c>
      <c r="N28" s="198">
        <v>1</v>
      </c>
      <c r="O28" s="199">
        <v>0</v>
      </c>
    </row>
    <row r="29" spans="1:15" s="201" customFormat="1" ht="24.95" customHeight="1">
      <c r="A29" s="531" t="s">
        <v>812</v>
      </c>
      <c r="B29" s="532" t="s">
        <v>294</v>
      </c>
      <c r="C29" s="540">
        <v>15.649595036669</v>
      </c>
      <c r="D29" s="540">
        <v>64.173935617354601</v>
      </c>
      <c r="E29" s="535">
        <v>0.01</v>
      </c>
      <c r="F29" s="535">
        <v>5.0000000000000001E-3</v>
      </c>
      <c r="G29" s="536">
        <v>1.1180339887498949E-2</v>
      </c>
      <c r="H29" s="537">
        <v>6.0448253861640417E-5</v>
      </c>
      <c r="I29" s="537">
        <v>3.7993728409873029E-3</v>
      </c>
      <c r="J29" s="537">
        <v>4.8684779932261363E-3</v>
      </c>
      <c r="K29" s="538">
        <v>1.8996864204936514E-5</v>
      </c>
      <c r="L29" s="538">
        <v>6.8850676061353513E-5</v>
      </c>
      <c r="M29" s="538">
        <v>7.1423360630302432E-5</v>
      </c>
      <c r="N29" s="198">
        <v>1</v>
      </c>
      <c r="O29" s="199">
        <v>0</v>
      </c>
    </row>
    <row r="30" spans="1:15" ht="24.95" customHeight="1">
      <c r="A30" s="531" t="s">
        <v>813</v>
      </c>
      <c r="B30" s="200" t="s">
        <v>294</v>
      </c>
      <c r="C30" s="540">
        <v>569.88055968000003</v>
      </c>
      <c r="D30" s="540">
        <v>391.4916709817</v>
      </c>
      <c r="E30" s="541">
        <v>1.4999999999999999E-2</v>
      </c>
      <c r="F30" s="541">
        <v>0.02</v>
      </c>
      <c r="G30" s="536">
        <v>2.5000000000000001E-2</v>
      </c>
      <c r="H30" s="537">
        <v>8.2457965448707216E-4</v>
      </c>
      <c r="I30" s="537">
        <v>-9.2258288817586021E-3</v>
      </c>
      <c r="J30" s="537">
        <v>2.970004202438694E-2</v>
      </c>
      <c r="K30" s="538">
        <v>8.4004404467877768E-4</v>
      </c>
      <c r="L30" s="538">
        <v>6.3003303350908332E-4</v>
      </c>
      <c r="M30" s="538">
        <v>1.0500550558484722E-3</v>
      </c>
      <c r="N30" s="198">
        <v>0</v>
      </c>
      <c r="O30" s="199">
        <v>0</v>
      </c>
    </row>
    <row r="31" spans="1:15" ht="24.95" customHeight="1">
      <c r="A31" s="531" t="s">
        <v>564</v>
      </c>
      <c r="B31" s="532" t="s">
        <v>294</v>
      </c>
      <c r="C31" s="540">
        <v>53.568080000000002</v>
      </c>
      <c r="D31" s="540">
        <v>61.079880000000003</v>
      </c>
      <c r="E31" s="535">
        <v>1.4999999999999999E-2</v>
      </c>
      <c r="F31" s="535">
        <v>0.05</v>
      </c>
      <c r="G31" s="536">
        <v>5.2201532544552752E-2</v>
      </c>
      <c r="H31" s="537">
        <v>2.6862814175825469E-4</v>
      </c>
      <c r="I31" s="537">
        <v>9.7435212764551693E-4</v>
      </c>
      <c r="J31" s="537">
        <v>4.6337512067512387E-3</v>
      </c>
      <c r="K31" s="538">
        <v>4.8717606382275848E-5</v>
      </c>
      <c r="L31" s="538">
        <v>9.8296707018754478E-5</v>
      </c>
      <c r="M31" s="538">
        <v>1.0970709996326226E-4</v>
      </c>
      <c r="N31" s="198">
        <v>1</v>
      </c>
      <c r="O31" s="199">
        <v>0</v>
      </c>
    </row>
    <row r="32" spans="1:15" ht="24.95" customHeight="1">
      <c r="A32" s="531" t="s">
        <v>1170</v>
      </c>
      <c r="B32" s="200" t="s">
        <v>294</v>
      </c>
      <c r="C32" s="540">
        <v>984.91339009999899</v>
      </c>
      <c r="D32" s="540">
        <v>133.613</v>
      </c>
      <c r="E32" s="535">
        <v>0.03</v>
      </c>
      <c r="F32" s="535">
        <v>0.01</v>
      </c>
      <c r="G32" s="536">
        <v>3.1622776601683791E-2</v>
      </c>
      <c r="H32" s="537">
        <v>3.5597442293605142E-4</v>
      </c>
      <c r="I32" s="537">
        <v>-5.7102657127993339E-2</v>
      </c>
      <c r="J32" s="537">
        <v>1.0136388610908424E-2</v>
      </c>
      <c r="K32" s="538">
        <v>1.4335018247030873E-4</v>
      </c>
      <c r="L32" s="538">
        <v>4.3005054741092618E-4</v>
      </c>
      <c r="M32" s="538">
        <v>4.5331307960691812E-4</v>
      </c>
      <c r="N32" s="198">
        <v>0</v>
      </c>
      <c r="O32" s="199">
        <v>0</v>
      </c>
    </row>
    <row r="33" spans="1:15" ht="24.95" customHeight="1">
      <c r="A33" s="531" t="s">
        <v>145</v>
      </c>
      <c r="B33" s="200" t="s">
        <v>565</v>
      </c>
      <c r="C33" s="540">
        <v>13.136517256221399</v>
      </c>
      <c r="D33" s="540">
        <v>74.058534053137805</v>
      </c>
      <c r="E33" s="535">
        <v>0.3</v>
      </c>
      <c r="F33" s="535">
        <v>0.2</v>
      </c>
      <c r="G33" s="536">
        <v>0.36099999999999999</v>
      </c>
      <c r="H33" s="536" t="s">
        <v>112</v>
      </c>
      <c r="I33" s="536">
        <v>4.7209281607827336E-3</v>
      </c>
      <c r="J33" s="536">
        <v>5.6183610959771859E-3</v>
      </c>
      <c r="K33" s="542" t="s">
        <v>112</v>
      </c>
      <c r="L33" s="542" t="s">
        <v>112</v>
      </c>
      <c r="M33" s="542" t="s">
        <v>112</v>
      </c>
      <c r="N33" s="198">
        <v>0</v>
      </c>
      <c r="O33" s="199">
        <v>0</v>
      </c>
    </row>
    <row r="34" spans="1:15" ht="24.95" customHeight="1">
      <c r="A34" s="531" t="s">
        <v>814</v>
      </c>
      <c r="B34" s="532" t="s">
        <v>398</v>
      </c>
      <c r="C34" s="540">
        <v>256.91282256997982</v>
      </c>
      <c r="D34" s="540">
        <v>244.95298067250991</v>
      </c>
      <c r="E34" s="535">
        <v>0.02</v>
      </c>
      <c r="F34" s="535">
        <v>0.2</v>
      </c>
      <c r="G34" s="536">
        <v>0.20099751242241781</v>
      </c>
      <c r="H34" s="537">
        <v>4.1480452983409105E-3</v>
      </c>
      <c r="I34" s="537">
        <v>1.0325509901853991E-3</v>
      </c>
      <c r="J34" s="537">
        <v>1.8583061554615952E-2</v>
      </c>
      <c r="K34" s="538">
        <v>5.2560835361903872E-3</v>
      </c>
      <c r="L34" s="538">
        <v>5.2560835361903867E-4</v>
      </c>
      <c r="M34" s="538">
        <v>5.2822985792934651E-3</v>
      </c>
      <c r="N34" s="198">
        <v>0</v>
      </c>
      <c r="O34" s="199">
        <v>0</v>
      </c>
    </row>
    <row r="35" spans="1:15" ht="24.95" customHeight="1">
      <c r="A35" s="531" t="s">
        <v>815</v>
      </c>
      <c r="B35" s="532" t="s">
        <v>398</v>
      </c>
      <c r="C35" s="540">
        <v>47.484003637767685</v>
      </c>
      <c r="D35" s="540">
        <v>61.207872742683243</v>
      </c>
      <c r="E35" s="535">
        <v>0.02</v>
      </c>
      <c r="F35" s="535">
        <v>0.7</v>
      </c>
      <c r="G35" s="536">
        <v>0.70028565600046377</v>
      </c>
      <c r="H35" s="537">
        <v>3.6112087676677786E-3</v>
      </c>
      <c r="I35" s="537">
        <v>1.399668650948982E-3</v>
      </c>
      <c r="J35" s="537">
        <v>4.6434612213397397E-3</v>
      </c>
      <c r="K35" s="538">
        <v>4.5967920849005377E-3</v>
      </c>
      <c r="L35" s="538">
        <v>1.3133691671144394E-4</v>
      </c>
      <c r="M35" s="538">
        <v>4.5986679438175899E-3</v>
      </c>
      <c r="N35" s="198">
        <v>0</v>
      </c>
      <c r="O35" s="199">
        <v>0</v>
      </c>
    </row>
    <row r="36" spans="1:15" ht="24.95" customHeight="1">
      <c r="A36" s="531" t="s">
        <v>816</v>
      </c>
      <c r="B36" s="532" t="s">
        <v>399</v>
      </c>
      <c r="C36" s="540">
        <v>162.84226898810317</v>
      </c>
      <c r="D36" s="540">
        <v>136.68503498716552</v>
      </c>
      <c r="E36" s="535">
        <v>0.1</v>
      </c>
      <c r="F36" s="535">
        <v>1.5</v>
      </c>
      <c r="G36" s="536">
        <v>1.5033296378372907</v>
      </c>
      <c r="H36" s="537">
        <v>1.7311921224675508E-2</v>
      </c>
      <c r="I36" s="537">
        <v>-7.545941045190574E-4</v>
      </c>
      <c r="J36" s="537">
        <v>1.0369444828912786E-2</v>
      </c>
      <c r="K36" s="538">
        <v>-1.1318911567785861E-3</v>
      </c>
      <c r="L36" s="538">
        <v>1.466460951132802E-3</v>
      </c>
      <c r="M36" s="538">
        <v>1.8524808533398904E-3</v>
      </c>
      <c r="N36" s="198">
        <v>1</v>
      </c>
      <c r="O36" s="199">
        <v>0</v>
      </c>
    </row>
    <row r="37" spans="1:15" ht="24.95" customHeight="1">
      <c r="A37" s="531" t="s">
        <v>817</v>
      </c>
      <c r="B37" s="532" t="s">
        <v>399</v>
      </c>
      <c r="C37" s="540">
        <v>58.788256061928713</v>
      </c>
      <c r="D37" s="540">
        <v>57.864128975998476</v>
      </c>
      <c r="E37" s="535">
        <v>0.1</v>
      </c>
      <c r="F37" s="535">
        <v>1.5</v>
      </c>
      <c r="G37" s="536">
        <v>1.5033296378372907</v>
      </c>
      <c r="H37" s="537">
        <v>7.3288143260234065E-3</v>
      </c>
      <c r="I37" s="537">
        <v>3.7381368666089543E-4</v>
      </c>
      <c r="J37" s="537">
        <v>4.3897921454682338E-3</v>
      </c>
      <c r="K37" s="538">
        <v>5.6072052999134314E-4</v>
      </c>
      <c r="L37" s="538">
        <v>6.2081035881200633E-4</v>
      </c>
      <c r="M37" s="538">
        <v>8.3654827377866532E-4</v>
      </c>
      <c r="N37" s="198">
        <v>1</v>
      </c>
      <c r="O37" s="199">
        <v>0</v>
      </c>
    </row>
    <row r="38" spans="1:15" ht="24.95" customHeight="1">
      <c r="A38" s="531" t="s">
        <v>818</v>
      </c>
      <c r="B38" s="532" t="s">
        <v>399</v>
      </c>
      <c r="C38" s="540">
        <v>141.91527732137661</v>
      </c>
      <c r="D38" s="540">
        <v>121.30579948257326</v>
      </c>
      <c r="E38" s="535">
        <v>0.2</v>
      </c>
      <c r="F38" s="535">
        <v>1.5</v>
      </c>
      <c r="G38" s="536">
        <v>1.5132745950421556</v>
      </c>
      <c r="H38" s="537">
        <v>1.5465692999982348E-2</v>
      </c>
      <c r="I38" s="537">
        <v>-4.9179025704759738E-4</v>
      </c>
      <c r="J38" s="537">
        <v>9.2027177318995661E-3</v>
      </c>
      <c r="K38" s="538">
        <v>-7.3768538557139607E-4</v>
      </c>
      <c r="L38" s="538">
        <v>2.6029216454287471E-3</v>
      </c>
      <c r="M38" s="538">
        <v>2.7054354215776647E-3</v>
      </c>
      <c r="N38" s="198">
        <v>1</v>
      </c>
      <c r="O38" s="199">
        <v>0</v>
      </c>
    </row>
    <row r="39" spans="1:15" ht="24.95" customHeight="1">
      <c r="A39" s="531" t="s">
        <v>1171</v>
      </c>
      <c r="B39" s="532" t="s">
        <v>294</v>
      </c>
      <c r="C39" s="540">
        <v>126.19736058747699</v>
      </c>
      <c r="D39" s="540">
        <v>-470.16317762161339</v>
      </c>
      <c r="E39" s="535">
        <v>0.56999999999999995</v>
      </c>
      <c r="F39" s="535">
        <v>0.1</v>
      </c>
      <c r="G39" s="536">
        <v>0.57870545184921141</v>
      </c>
      <c r="H39" s="536">
        <v>-2.2923253971973003E-2</v>
      </c>
      <c r="I39" s="536">
        <v>-4.4284954626157003E-2</v>
      </c>
      <c r="J39" s="536">
        <v>-3.566836070526249E-2</v>
      </c>
      <c r="K39" s="542">
        <v>-5.0442679456997796E-3</v>
      </c>
      <c r="L39" s="542">
        <v>-2.8752327290488735E-2</v>
      </c>
      <c r="M39" s="542">
        <v>2.9191453607646838E-2</v>
      </c>
      <c r="N39" s="198">
        <v>0</v>
      </c>
      <c r="O39" s="199">
        <v>0</v>
      </c>
    </row>
    <row r="40" spans="1:15" ht="24.95" customHeight="1">
      <c r="A40" s="543"/>
      <c r="B40" s="544"/>
      <c r="C40" s="544"/>
      <c r="D40" s="544"/>
      <c r="E40" s="544"/>
      <c r="F40" s="544"/>
      <c r="G40" s="544"/>
      <c r="H40" s="544"/>
      <c r="I40" s="544"/>
      <c r="J40" s="544"/>
      <c r="K40" s="544"/>
      <c r="L40" s="544"/>
      <c r="M40" s="544"/>
      <c r="N40" s="544"/>
      <c r="O40" s="545"/>
    </row>
    <row r="41" spans="1:15" ht="24.95" customHeight="1">
      <c r="A41" s="546" t="s">
        <v>649</v>
      </c>
      <c r="B41" s="547" t="s">
        <v>14</v>
      </c>
      <c r="C41" s="548">
        <v>12561.183171252267</v>
      </c>
      <c r="D41" s="548">
        <v>11287.415088366735</v>
      </c>
      <c r="E41" s="544"/>
      <c r="F41" s="544"/>
      <c r="G41" s="544"/>
      <c r="H41" s="549">
        <v>3.4377703033559553E-2</v>
      </c>
      <c r="I41" s="544"/>
      <c r="J41" s="544"/>
      <c r="K41" s="544"/>
      <c r="L41" s="544"/>
      <c r="M41" s="549">
        <v>3.1101049863165843E-2</v>
      </c>
      <c r="N41" s="550"/>
      <c r="O41" s="551"/>
    </row>
    <row r="42" spans="1:15" ht="27" customHeight="1">
      <c r="A42" s="546" t="s">
        <v>650</v>
      </c>
      <c r="B42" s="547" t="s">
        <v>508</v>
      </c>
      <c r="C42" s="549">
        <v>0.95293896579386772</v>
      </c>
      <c r="D42" s="549">
        <v>0.95096509310438671</v>
      </c>
      <c r="E42" s="544"/>
      <c r="F42" s="544"/>
      <c r="G42" s="544"/>
      <c r="H42" s="544"/>
      <c r="I42" s="544"/>
      <c r="J42" s="544"/>
      <c r="K42" s="544"/>
      <c r="L42" s="544"/>
      <c r="M42" s="544"/>
      <c r="N42" s="550"/>
      <c r="O42" s="551"/>
    </row>
    <row r="43" spans="1:15" ht="27" customHeight="1" thickBot="1">
      <c r="A43" s="552" t="s">
        <v>651</v>
      </c>
      <c r="B43" s="553" t="s">
        <v>14</v>
      </c>
      <c r="C43" s="554">
        <v>13181.519092136068</v>
      </c>
      <c r="D43" s="554">
        <v>11869.43155980566</v>
      </c>
      <c r="E43" s="555"/>
      <c r="F43" s="555"/>
      <c r="G43" s="555"/>
      <c r="H43" s="555"/>
      <c r="I43" s="555"/>
      <c r="J43" s="555"/>
      <c r="K43" s="555"/>
      <c r="L43" s="555"/>
      <c r="M43" s="555"/>
      <c r="N43" s="556"/>
      <c r="O43" s="557"/>
    </row>
    <row r="44" spans="1:15" ht="27" customHeight="1">
      <c r="A44" s="347" t="s">
        <v>651</v>
      </c>
      <c r="B44" s="347" t="s">
        <v>14</v>
      </c>
      <c r="C44" s="349">
        <v>13174.605227070166</v>
      </c>
      <c r="D44" s="349">
        <v>11387.952496100468</v>
      </c>
      <c r="E44" s="347"/>
      <c r="F44" s="347"/>
      <c r="G44" s="347"/>
      <c r="H44" s="347"/>
      <c r="I44" s="347"/>
      <c r="J44" s="347"/>
      <c r="K44" s="347"/>
      <c r="L44" s="347"/>
      <c r="M44" s="347"/>
      <c r="N44" s="348"/>
      <c r="O44" s="348"/>
    </row>
    <row r="45" spans="1:15">
      <c r="A45" s="179"/>
      <c r="C45" s="180"/>
      <c r="D45" s="180"/>
    </row>
    <row r="46" spans="1:15">
      <c r="C46" s="180"/>
    </row>
    <row r="47" spans="1:15">
      <c r="C47" s="180"/>
    </row>
  </sheetData>
  <mergeCells count="4">
    <mergeCell ref="A3:M3"/>
    <mergeCell ref="A5:K5"/>
    <mergeCell ref="C8:D8"/>
    <mergeCell ref="C9:D9"/>
  </mergeCells>
  <phoneticPr fontId="34" type="noConversion"/>
  <pageMargins left="0.25" right="0.25" top="0.75" bottom="0.75" header="0.3" footer="0.3"/>
  <pageSetup scale="31" orientation="portrait" r:id="rId1"/>
  <headerFooter alignWithMargins="0"/>
  <legacyDrawing r:id="rId2"/>
</worksheet>
</file>

<file path=xl/worksheets/sheet14.xml><?xml version="1.0" encoding="utf-8"?>
<worksheet xmlns="http://schemas.openxmlformats.org/spreadsheetml/2006/main" xmlns:r="http://schemas.openxmlformats.org/officeDocument/2006/relationships">
  <sheetPr codeName="Sheet26" enableFormatConditionsCalculation="0">
    <tabColor rgb="FF92D050"/>
  </sheetPr>
  <dimension ref="A1:H97"/>
  <sheetViews>
    <sheetView zoomScaleNormal="100" workbookViewId="0">
      <selection activeCell="G1" sqref="A1:G1048576"/>
    </sheetView>
  </sheetViews>
  <sheetFormatPr baseColWidth="10" defaultColWidth="8" defaultRowHeight="12.75"/>
  <cols>
    <col min="2" max="2" width="67.7109375" customWidth="1"/>
    <col min="4" max="4" width="19.140625" customWidth="1"/>
    <col min="5" max="5" width="17.5703125" customWidth="1"/>
    <col min="6" max="6" width="14.140625" customWidth="1"/>
    <col min="7" max="7" width="11.7109375" customWidth="1"/>
    <col min="8" max="8" width="21.42578125" customWidth="1"/>
  </cols>
  <sheetData>
    <row r="1" spans="1:8" ht="12.75" customHeight="1">
      <c r="A1" s="565" t="s">
        <v>1323</v>
      </c>
      <c r="B1" s="444" t="s">
        <v>518</v>
      </c>
      <c r="C1" s="444" t="s">
        <v>284</v>
      </c>
      <c r="D1" s="445" t="s">
        <v>640</v>
      </c>
      <c r="E1" s="445" t="s">
        <v>641</v>
      </c>
      <c r="F1" s="445" t="s">
        <v>519</v>
      </c>
      <c r="G1" s="445" t="s">
        <v>520</v>
      </c>
      <c r="H1" s="446" t="s">
        <v>238</v>
      </c>
    </row>
    <row r="2" spans="1:8">
      <c r="A2" s="558" t="s">
        <v>140</v>
      </c>
      <c r="B2" s="558" t="s">
        <v>1429</v>
      </c>
      <c r="C2" s="558" t="s">
        <v>294</v>
      </c>
      <c r="D2" s="559">
        <v>206.8536709688</v>
      </c>
      <c r="E2" s="559">
        <v>705.17836087499995</v>
      </c>
      <c r="F2" s="560">
        <v>5.0000000000000001E-3</v>
      </c>
      <c r="G2" s="560">
        <v>0.1</v>
      </c>
      <c r="H2" s="560">
        <v>0.10012492197250394</v>
      </c>
    </row>
    <row r="3" spans="1:8">
      <c r="A3" s="558" t="s">
        <v>140</v>
      </c>
      <c r="B3" s="558" t="s">
        <v>1462</v>
      </c>
      <c r="C3" s="558" t="s">
        <v>294</v>
      </c>
      <c r="D3" s="559">
        <v>25775.770487999998</v>
      </c>
      <c r="E3" s="559">
        <v>24097.510372000001</v>
      </c>
      <c r="F3" s="560">
        <v>0.01</v>
      </c>
      <c r="G3" s="560">
        <v>0.03</v>
      </c>
      <c r="H3" s="560">
        <v>3.1622776601683791E-2</v>
      </c>
    </row>
    <row r="4" spans="1:8">
      <c r="A4" s="558" t="s">
        <v>140</v>
      </c>
      <c r="B4" s="558" t="s">
        <v>521</v>
      </c>
      <c r="C4" s="558" t="s">
        <v>294</v>
      </c>
      <c r="D4" s="559">
        <v>13348.288511999999</v>
      </c>
      <c r="E4" s="559">
        <v>27280.534006000002</v>
      </c>
      <c r="F4" s="560">
        <v>5.0000000000000001E-3</v>
      </c>
      <c r="G4" s="560">
        <v>2.5000000000000001E-3</v>
      </c>
      <c r="H4" s="560">
        <v>5.5901699437494743E-3</v>
      </c>
    </row>
    <row r="5" spans="1:8">
      <c r="A5" s="558" t="s">
        <v>140</v>
      </c>
      <c r="B5" s="558" t="s">
        <v>522</v>
      </c>
      <c r="C5" s="558" t="s">
        <v>294</v>
      </c>
      <c r="D5" s="559">
        <v>601.45631000000003</v>
      </c>
      <c r="E5" s="559">
        <v>2473.4402319999999</v>
      </c>
      <c r="F5" s="560">
        <v>0.1</v>
      </c>
      <c r="G5" s="560">
        <v>0.05</v>
      </c>
      <c r="H5" s="560">
        <v>0.1118033988749895</v>
      </c>
    </row>
    <row r="6" spans="1:8">
      <c r="A6" s="558" t="s">
        <v>143</v>
      </c>
      <c r="B6" s="558" t="s">
        <v>1430</v>
      </c>
      <c r="C6" s="558" t="s">
        <v>294</v>
      </c>
      <c r="D6" s="559">
        <v>9998.7231433124998</v>
      </c>
      <c r="E6" s="559">
        <v>7531.6532026249997</v>
      </c>
      <c r="F6" s="560">
        <v>0.1</v>
      </c>
      <c r="G6" s="560">
        <v>0.1</v>
      </c>
      <c r="H6" s="560">
        <v>0.14142135623730953</v>
      </c>
    </row>
    <row r="7" spans="1:8">
      <c r="A7" s="558" t="s">
        <v>143</v>
      </c>
      <c r="B7" s="558" t="s">
        <v>523</v>
      </c>
      <c r="C7" s="558" t="s">
        <v>294</v>
      </c>
      <c r="D7" s="559">
        <v>1042.28928</v>
      </c>
      <c r="E7" s="559">
        <v>3062.1250559999999</v>
      </c>
      <c r="F7" s="560">
        <v>5.0000000000000001E-3</v>
      </c>
      <c r="G7" s="560">
        <v>2.5000000000000001E-3</v>
      </c>
      <c r="H7" s="560">
        <v>5.5901699437494743E-3</v>
      </c>
    </row>
    <row r="8" spans="1:8">
      <c r="A8" s="558" t="s">
        <v>524</v>
      </c>
      <c r="B8" s="558" t="s">
        <v>1431</v>
      </c>
      <c r="C8" s="558" t="s">
        <v>294</v>
      </c>
      <c r="D8" s="559">
        <v>1.6053379999999999</v>
      </c>
      <c r="E8" s="559">
        <v>1.0397468125</v>
      </c>
      <c r="F8" s="560">
        <v>0.2</v>
      </c>
      <c r="G8" s="560">
        <v>0.02</v>
      </c>
      <c r="H8" s="560">
        <v>0.20099751242241781</v>
      </c>
    </row>
    <row r="9" spans="1:8">
      <c r="A9" s="558" t="s">
        <v>524</v>
      </c>
      <c r="B9" s="558" t="s">
        <v>525</v>
      </c>
      <c r="C9" s="558" t="s">
        <v>294</v>
      </c>
      <c r="D9" s="559">
        <v>1526.445027</v>
      </c>
      <c r="E9" s="559">
        <v>2434.5161419999999</v>
      </c>
      <c r="F9" s="560">
        <v>0.2</v>
      </c>
      <c r="G9" s="560">
        <v>0.05</v>
      </c>
      <c r="H9" s="560">
        <v>0.20615528128088306</v>
      </c>
    </row>
    <row r="10" spans="1:8">
      <c r="A10" s="558" t="s">
        <v>139</v>
      </c>
      <c r="B10" s="558" t="s">
        <v>1432</v>
      </c>
      <c r="C10" s="558" t="s">
        <v>294</v>
      </c>
      <c r="D10" s="559">
        <v>8955.6525424839838</v>
      </c>
      <c r="E10" s="559">
        <v>9280.1913031250006</v>
      </c>
      <c r="F10" s="560">
        <v>0.01</v>
      </c>
      <c r="G10" s="560">
        <v>0.05</v>
      </c>
      <c r="H10" s="560">
        <v>5.0990195135927854E-2</v>
      </c>
    </row>
    <row r="11" spans="1:8">
      <c r="A11" s="558" t="s">
        <v>139</v>
      </c>
      <c r="B11" s="558" t="s">
        <v>1463</v>
      </c>
      <c r="C11" s="558" t="s">
        <v>294</v>
      </c>
      <c r="D11" s="559">
        <v>5033.0975525940003</v>
      </c>
      <c r="E11" s="559">
        <v>4139.7280794999997</v>
      </c>
      <c r="F11" s="560">
        <v>0.02</v>
      </c>
      <c r="G11" s="560">
        <v>0.1</v>
      </c>
      <c r="H11" s="560">
        <v>0.10198039027185571</v>
      </c>
    </row>
    <row r="12" spans="1:8">
      <c r="A12" s="558" t="s">
        <v>139</v>
      </c>
      <c r="B12" s="558" t="s">
        <v>367</v>
      </c>
      <c r="C12" s="558" t="s">
        <v>294</v>
      </c>
      <c r="D12" s="559">
        <v>19019.644161</v>
      </c>
      <c r="E12" s="559">
        <v>13820.5265281875</v>
      </c>
      <c r="F12" s="560">
        <v>0.02</v>
      </c>
      <c r="G12" s="560">
        <v>2.5000000000000001E-3</v>
      </c>
      <c r="H12" s="560">
        <v>2.0155644370746375E-2</v>
      </c>
    </row>
    <row r="13" spans="1:8">
      <c r="A13" s="558" t="s">
        <v>138</v>
      </c>
      <c r="B13" s="558" t="s">
        <v>1464</v>
      </c>
      <c r="C13" s="558" t="s">
        <v>294</v>
      </c>
      <c r="D13" s="559">
        <v>188.94736399999999</v>
      </c>
      <c r="E13" s="559">
        <v>28.33595</v>
      </c>
      <c r="F13" s="560">
        <v>0.5</v>
      </c>
      <c r="G13" s="560">
        <v>0.05</v>
      </c>
      <c r="H13" s="560">
        <v>0.50249378105604448</v>
      </c>
    </row>
    <row r="14" spans="1:8">
      <c r="A14" s="558" t="s">
        <v>368</v>
      </c>
      <c r="B14" s="558" t="s">
        <v>369</v>
      </c>
      <c r="C14" s="558" t="s">
        <v>294</v>
      </c>
      <c r="D14" s="559">
        <v>7632.4418128548105</v>
      </c>
      <c r="E14" s="559">
        <v>12932.11132</v>
      </c>
      <c r="F14" s="560">
        <v>0.2</v>
      </c>
      <c r="G14" s="560">
        <v>2.5000000000000001E-3</v>
      </c>
      <c r="H14" s="560">
        <v>0.20001562438969614</v>
      </c>
    </row>
    <row r="15" spans="1:8">
      <c r="A15" s="558" t="s">
        <v>370</v>
      </c>
      <c r="B15" s="558" t="s">
        <v>371</v>
      </c>
      <c r="C15" s="558" t="s">
        <v>294</v>
      </c>
      <c r="D15" s="559">
        <v>18696.288256</v>
      </c>
      <c r="E15" s="559">
        <v>20475.588607999998</v>
      </c>
      <c r="F15" s="560">
        <v>0.05</v>
      </c>
      <c r="G15" s="560">
        <v>2.5000000000000001E-3</v>
      </c>
      <c r="H15" s="560">
        <v>5.0062460986251972E-2</v>
      </c>
    </row>
    <row r="16" spans="1:8">
      <c r="A16" s="558" t="s">
        <v>372</v>
      </c>
      <c r="B16" s="558" t="s">
        <v>373</v>
      </c>
      <c r="C16" s="558" t="s">
        <v>294</v>
      </c>
      <c r="D16" s="559">
        <v>7330.2006191451901</v>
      </c>
      <c r="E16" s="559">
        <v>8537.811968</v>
      </c>
      <c r="F16" s="560">
        <v>0.1</v>
      </c>
      <c r="G16" s="560">
        <v>2.5000000000000001E-3</v>
      </c>
      <c r="H16" s="560">
        <v>0.10003124511871279</v>
      </c>
    </row>
    <row r="17" spans="1:8">
      <c r="A17" s="558" t="s">
        <v>372</v>
      </c>
      <c r="B17" s="558" t="s">
        <v>1433</v>
      </c>
      <c r="C17" s="558" t="s">
        <v>294</v>
      </c>
      <c r="D17" s="559">
        <v>2587.1642118</v>
      </c>
      <c r="E17" s="559">
        <v>1763.4963368799999</v>
      </c>
      <c r="F17" s="560">
        <v>0.2</v>
      </c>
      <c r="G17" s="560">
        <v>0.02</v>
      </c>
      <c r="H17" s="560">
        <v>0.20099751242241781</v>
      </c>
    </row>
    <row r="18" spans="1:8">
      <c r="A18" s="558" t="s">
        <v>138</v>
      </c>
      <c r="B18" s="558" t="s">
        <v>1434</v>
      </c>
      <c r="C18" s="558" t="s">
        <v>294</v>
      </c>
      <c r="D18" s="559">
        <v>1355.9964559999999</v>
      </c>
      <c r="E18" s="559">
        <v>555.08995440000001</v>
      </c>
      <c r="F18" s="560">
        <v>0.2</v>
      </c>
      <c r="G18" s="560">
        <v>0.02</v>
      </c>
      <c r="H18" s="560">
        <v>0.20099751242241781</v>
      </c>
    </row>
    <row r="19" spans="1:8">
      <c r="A19" s="558" t="s">
        <v>351</v>
      </c>
      <c r="B19" s="558" t="s">
        <v>374</v>
      </c>
      <c r="C19" s="558" t="s">
        <v>294</v>
      </c>
      <c r="D19" s="559">
        <v>565.71990000000005</v>
      </c>
      <c r="E19" s="559">
        <v>327.08659460000001</v>
      </c>
      <c r="F19" s="560">
        <v>0.2</v>
      </c>
      <c r="G19" s="560">
        <v>0.02</v>
      </c>
      <c r="H19" s="560">
        <v>0.20099751242241781</v>
      </c>
    </row>
    <row r="20" spans="1:8">
      <c r="A20" s="558" t="s">
        <v>458</v>
      </c>
      <c r="B20" s="558" t="s">
        <v>1411</v>
      </c>
      <c r="C20" s="558" t="s">
        <v>294</v>
      </c>
      <c r="D20" s="559">
        <v>10908.398983802001</v>
      </c>
      <c r="E20" s="559">
        <v>12818.583894918</v>
      </c>
      <c r="F20" s="560">
        <v>0.02</v>
      </c>
      <c r="G20" s="560">
        <v>0.02</v>
      </c>
      <c r="H20" s="560">
        <v>2.8284271247461901E-2</v>
      </c>
    </row>
    <row r="21" spans="1:8">
      <c r="A21" s="558" t="s">
        <v>458</v>
      </c>
      <c r="B21" s="558" t="s">
        <v>1389</v>
      </c>
      <c r="C21" s="558" t="s">
        <v>294</v>
      </c>
      <c r="D21" s="559">
        <v>11821.381400959999</v>
      </c>
      <c r="E21" s="559">
        <v>20001.205733800001</v>
      </c>
      <c r="F21" s="560">
        <v>0.05</v>
      </c>
      <c r="G21" s="560">
        <v>0.02</v>
      </c>
      <c r="H21" s="560">
        <v>5.385164807134505E-2</v>
      </c>
    </row>
    <row r="22" spans="1:8">
      <c r="A22" s="558" t="s">
        <v>458</v>
      </c>
      <c r="B22" s="558" t="s">
        <v>375</v>
      </c>
      <c r="C22" s="558" t="s">
        <v>294</v>
      </c>
      <c r="D22" s="559">
        <v>2740.48961637</v>
      </c>
      <c r="E22" s="559">
        <v>911.17467154999997</v>
      </c>
      <c r="F22" s="560">
        <v>0.1</v>
      </c>
      <c r="G22" s="560">
        <v>0.02</v>
      </c>
      <c r="H22" s="560">
        <v>0.10198039027185571</v>
      </c>
    </row>
    <row r="23" spans="1:8">
      <c r="A23" s="558" t="s">
        <v>517</v>
      </c>
      <c r="B23" s="558" t="s">
        <v>43</v>
      </c>
      <c r="C23" s="558" t="s">
        <v>294</v>
      </c>
      <c r="D23" s="559">
        <v>404.85525680000001</v>
      </c>
      <c r="E23" s="559">
        <v>595.46560069999998</v>
      </c>
      <c r="F23" s="560">
        <v>0.2</v>
      </c>
      <c r="G23" s="560">
        <v>2E-3</v>
      </c>
      <c r="H23" s="560">
        <v>0.20000999975001252</v>
      </c>
    </row>
    <row r="24" spans="1:8">
      <c r="A24" s="558" t="s">
        <v>517</v>
      </c>
      <c r="B24" s="558" t="s">
        <v>44</v>
      </c>
      <c r="C24" s="558" t="s">
        <v>294</v>
      </c>
      <c r="D24" s="559">
        <v>41.082647379999997</v>
      </c>
      <c r="E24" s="559">
        <v>41.082647379999997</v>
      </c>
      <c r="F24" s="560">
        <v>0.5</v>
      </c>
      <c r="G24" s="560">
        <v>5.0000000000000001E-3</v>
      </c>
      <c r="H24" s="560">
        <v>0.5000249993750312</v>
      </c>
    </row>
    <row r="25" spans="1:8">
      <c r="A25" s="558" t="s">
        <v>517</v>
      </c>
      <c r="B25" s="558" t="s">
        <v>1448</v>
      </c>
      <c r="C25" s="558" t="s">
        <v>294</v>
      </c>
      <c r="D25" s="559">
        <v>90.736645999999993</v>
      </c>
      <c r="E25" s="559">
        <v>105.97933107999999</v>
      </c>
      <c r="F25" s="560">
        <v>0.05</v>
      </c>
      <c r="G25" s="560">
        <v>2E-3</v>
      </c>
      <c r="H25" s="560">
        <v>5.0039984012787218E-2</v>
      </c>
    </row>
    <row r="26" spans="1:8">
      <c r="A26" s="558" t="s">
        <v>377</v>
      </c>
      <c r="B26" s="558" t="s">
        <v>378</v>
      </c>
      <c r="C26" s="558" t="s">
        <v>294</v>
      </c>
      <c r="D26" s="559">
        <v>402.67124050000001</v>
      </c>
      <c r="E26" s="559">
        <v>972.42899475000002</v>
      </c>
      <c r="F26" s="560">
        <v>0.5</v>
      </c>
      <c r="G26" s="560">
        <v>0.02</v>
      </c>
      <c r="H26" s="560">
        <v>0.5003998401278722</v>
      </c>
    </row>
    <row r="27" spans="1:8">
      <c r="A27" s="558" t="s">
        <v>477</v>
      </c>
      <c r="B27" s="558" t="s">
        <v>379</v>
      </c>
      <c r="C27" s="558" t="s">
        <v>294</v>
      </c>
      <c r="D27" s="559">
        <v>774.93048399999998</v>
      </c>
      <c r="E27" s="559">
        <v>65.941654</v>
      </c>
      <c r="F27" s="560">
        <v>0.5</v>
      </c>
      <c r="G27" s="560">
        <v>0.02</v>
      </c>
      <c r="H27" s="560">
        <v>0.5003998401278722</v>
      </c>
    </row>
    <row r="28" spans="1:8">
      <c r="A28" s="558" t="s">
        <v>296</v>
      </c>
      <c r="B28" s="558" t="s">
        <v>141</v>
      </c>
      <c r="C28" s="558" t="s">
        <v>294</v>
      </c>
      <c r="D28" s="559">
        <v>415.8</v>
      </c>
      <c r="E28" s="559">
        <v>348.18630000000002</v>
      </c>
      <c r="F28" s="560">
        <v>0.05</v>
      </c>
      <c r="G28" s="560">
        <v>0.1</v>
      </c>
      <c r="H28" s="560">
        <v>0.1118033988749895</v>
      </c>
    </row>
    <row r="29" spans="1:8">
      <c r="A29" s="558" t="s">
        <v>298</v>
      </c>
      <c r="B29" s="558" t="s">
        <v>345</v>
      </c>
      <c r="C29" s="558" t="s">
        <v>294</v>
      </c>
      <c r="D29" s="559">
        <v>481.03557799999999</v>
      </c>
      <c r="E29" s="559">
        <v>574.47010899999998</v>
      </c>
      <c r="F29" s="560">
        <v>0.25</v>
      </c>
      <c r="G29" s="560">
        <v>0.05</v>
      </c>
      <c r="H29" s="560">
        <v>0.25495097567963926</v>
      </c>
    </row>
    <row r="30" spans="1:8">
      <c r="A30" s="558" t="s">
        <v>469</v>
      </c>
      <c r="B30" s="558" t="s">
        <v>380</v>
      </c>
      <c r="C30" s="558" t="s">
        <v>294</v>
      </c>
      <c r="D30" s="559">
        <v>274.69223499999998</v>
      </c>
      <c r="E30" s="559">
        <v>331.06226000000004</v>
      </c>
      <c r="F30" s="560">
        <v>0.25</v>
      </c>
      <c r="G30" s="560">
        <v>0.05</v>
      </c>
      <c r="H30" s="560">
        <v>0.25495097567963926</v>
      </c>
    </row>
    <row r="31" spans="1:8">
      <c r="A31" s="558" t="s">
        <v>232</v>
      </c>
      <c r="B31" s="558" t="s">
        <v>94</v>
      </c>
      <c r="C31" s="558" t="s">
        <v>294</v>
      </c>
      <c r="D31" s="559">
        <v>3095.9488000000001</v>
      </c>
      <c r="E31" s="559">
        <v>3156.4416000000001</v>
      </c>
      <c r="F31" s="560">
        <v>0.02</v>
      </c>
      <c r="G31" s="560">
        <v>0.01</v>
      </c>
      <c r="H31" s="560">
        <v>2.2360679774997897E-2</v>
      </c>
    </row>
    <row r="32" spans="1:8">
      <c r="A32" s="558" t="s">
        <v>352</v>
      </c>
      <c r="B32" s="558" t="s">
        <v>51</v>
      </c>
      <c r="C32" s="558" t="s">
        <v>294</v>
      </c>
      <c r="D32" s="559">
        <v>648.53262779687498</v>
      </c>
      <c r="E32" s="559">
        <v>725.25380000000007</v>
      </c>
      <c r="F32" s="560">
        <v>0.5</v>
      </c>
      <c r="G32" s="560">
        <v>0.5</v>
      </c>
      <c r="H32" s="560">
        <v>0.70710678118654757</v>
      </c>
    </row>
    <row r="33" spans="1:8">
      <c r="A33" s="558" t="s">
        <v>299</v>
      </c>
      <c r="B33" s="558" t="s">
        <v>52</v>
      </c>
      <c r="C33" s="558" t="s">
        <v>294</v>
      </c>
      <c r="D33" s="559">
        <v>2266.6275340000002</v>
      </c>
      <c r="E33" s="559">
        <v>686.92749700000002</v>
      </c>
      <c r="F33" s="560">
        <v>0.03</v>
      </c>
      <c r="G33" s="560">
        <v>0.05</v>
      </c>
      <c r="H33" s="560">
        <v>5.8309518948453008E-2</v>
      </c>
    </row>
    <row r="34" spans="1:8">
      <c r="A34" s="558" t="s">
        <v>301</v>
      </c>
      <c r="B34" s="558" t="s">
        <v>53</v>
      </c>
      <c r="C34" s="558" t="s">
        <v>294</v>
      </c>
      <c r="D34" s="559">
        <v>394.57690000000002</v>
      </c>
      <c r="E34" s="559">
        <v>310.61024099999997</v>
      </c>
      <c r="F34" s="560">
        <v>0.02</v>
      </c>
      <c r="G34" s="560">
        <v>0.05</v>
      </c>
      <c r="H34" s="560">
        <v>5.385164807134505E-2</v>
      </c>
    </row>
    <row r="35" spans="1:8">
      <c r="A35" s="558" t="s">
        <v>1324</v>
      </c>
      <c r="B35" s="558" t="s">
        <v>45</v>
      </c>
      <c r="C35" s="558" t="s">
        <v>294</v>
      </c>
      <c r="D35" s="559">
        <v>304.47831819999999</v>
      </c>
      <c r="E35" s="559">
        <v>339.15638795000001</v>
      </c>
      <c r="F35" s="560">
        <v>0.05</v>
      </c>
      <c r="G35" s="560">
        <v>0.2</v>
      </c>
      <c r="H35" s="560">
        <v>0.20615528128088306</v>
      </c>
    </row>
    <row r="36" spans="1:8">
      <c r="A36" s="773">
        <v>3</v>
      </c>
      <c r="B36" s="558" t="s">
        <v>56</v>
      </c>
      <c r="C36" s="558" t="s">
        <v>294</v>
      </c>
      <c r="D36" s="559">
        <v>316.440496</v>
      </c>
      <c r="E36" s="559">
        <v>128.307301</v>
      </c>
      <c r="F36" s="560">
        <v>0.25</v>
      </c>
      <c r="G36" s="560">
        <v>0.1</v>
      </c>
      <c r="H36" s="560">
        <v>0.26925824035672524</v>
      </c>
    </row>
    <row r="37" spans="1:8">
      <c r="A37" s="558" t="s">
        <v>218</v>
      </c>
      <c r="B37" s="558" t="s">
        <v>219</v>
      </c>
      <c r="C37" s="558" t="s">
        <v>294</v>
      </c>
      <c r="D37" s="559">
        <v>-2434.1804253231721</v>
      </c>
      <c r="E37" s="559">
        <v>-2295.6909116016991</v>
      </c>
      <c r="F37" s="560">
        <v>0.25</v>
      </c>
      <c r="G37" s="560">
        <v>0.61799999999999999</v>
      </c>
      <c r="H37" s="560">
        <v>0.66665133315699598</v>
      </c>
    </row>
    <row r="38" spans="1:8">
      <c r="A38" s="558" t="s">
        <v>220</v>
      </c>
      <c r="B38" s="558" t="s">
        <v>221</v>
      </c>
      <c r="C38" s="558" t="s">
        <v>294</v>
      </c>
      <c r="D38" s="559">
        <v>56.388425213541716</v>
      </c>
      <c r="E38" s="559">
        <v>-547.08563490625056</v>
      </c>
      <c r="F38" s="560">
        <v>0.25</v>
      </c>
      <c r="G38" s="560">
        <v>0.57879999999999998</v>
      </c>
      <c r="H38" s="560">
        <v>0.63048349700844664</v>
      </c>
    </row>
    <row r="39" spans="1:8">
      <c r="A39" s="558" t="s">
        <v>222</v>
      </c>
      <c r="B39" s="558" t="s">
        <v>223</v>
      </c>
      <c r="C39" s="558" t="s">
        <v>294</v>
      </c>
      <c r="D39" s="559">
        <v>125.25580272305197</v>
      </c>
      <c r="E39" s="559">
        <v>180.73041998218403</v>
      </c>
      <c r="F39" s="560">
        <v>0.25</v>
      </c>
      <c r="G39" s="560">
        <v>0.5</v>
      </c>
      <c r="H39" s="560">
        <v>0.55901699437494745</v>
      </c>
    </row>
    <row r="40" spans="1:8">
      <c r="A40" s="558" t="s">
        <v>224</v>
      </c>
      <c r="B40" s="558" t="s">
        <v>225</v>
      </c>
      <c r="C40" s="558" t="s">
        <v>294</v>
      </c>
      <c r="D40" s="559">
        <v>4246</v>
      </c>
      <c r="E40" s="559">
        <v>4246</v>
      </c>
      <c r="F40" s="560">
        <v>0.25</v>
      </c>
      <c r="G40" s="560">
        <v>0.5</v>
      </c>
      <c r="H40" s="560">
        <v>0.55901699437494745</v>
      </c>
    </row>
    <row r="41" spans="1:8">
      <c r="A41" s="558" t="s">
        <v>259</v>
      </c>
      <c r="B41" s="558" t="s">
        <v>226</v>
      </c>
      <c r="C41" s="558" t="s">
        <v>294</v>
      </c>
      <c r="D41" s="559">
        <v>279.23892537673959</v>
      </c>
      <c r="E41" s="559">
        <v>393.78049697669167</v>
      </c>
      <c r="F41" s="560">
        <v>0.25</v>
      </c>
      <c r="G41" s="560">
        <v>0.5</v>
      </c>
      <c r="H41" s="560">
        <v>0.55901699437494745</v>
      </c>
    </row>
    <row r="42" spans="1:8">
      <c r="A42" s="558" t="s">
        <v>236</v>
      </c>
      <c r="B42" s="558" t="s">
        <v>590</v>
      </c>
      <c r="C42" s="558" t="s">
        <v>294</v>
      </c>
      <c r="D42" s="559">
        <v>38.324107619767211</v>
      </c>
      <c r="E42" s="559">
        <v>71.696967973883318</v>
      </c>
      <c r="F42" s="560">
        <v>0.25</v>
      </c>
      <c r="G42" s="560">
        <v>0.5</v>
      </c>
      <c r="H42" s="560">
        <v>0.55901699437494745</v>
      </c>
    </row>
    <row r="43" spans="1:8">
      <c r="A43" s="558" t="s">
        <v>261</v>
      </c>
      <c r="B43" s="558" t="s">
        <v>227</v>
      </c>
      <c r="C43" s="558" t="s">
        <v>294</v>
      </c>
      <c r="D43" s="559">
        <v>202.93550513528157</v>
      </c>
      <c r="E43" s="559">
        <v>552.67303043782829</v>
      </c>
      <c r="F43" s="560">
        <v>0.25</v>
      </c>
      <c r="G43" s="560">
        <v>0.5</v>
      </c>
      <c r="H43" s="560">
        <v>0.55901699437494745</v>
      </c>
    </row>
    <row r="44" spans="1:8">
      <c r="A44" s="558" t="s">
        <v>228</v>
      </c>
      <c r="B44" s="558" t="s">
        <v>229</v>
      </c>
      <c r="C44" s="558" t="s">
        <v>294</v>
      </c>
      <c r="D44" s="559">
        <v>17.210218132423456</v>
      </c>
      <c r="E44" s="559">
        <v>20.73904412780098</v>
      </c>
      <c r="F44" s="560">
        <v>0.25</v>
      </c>
      <c r="G44" s="560">
        <v>0.5</v>
      </c>
      <c r="H44" s="560">
        <v>0.55901699437494745</v>
      </c>
    </row>
    <row r="45" spans="1:8">
      <c r="A45" s="558" t="s">
        <v>256</v>
      </c>
      <c r="B45" s="558" t="s">
        <v>237</v>
      </c>
      <c r="C45" s="558" t="s">
        <v>294</v>
      </c>
      <c r="D45" s="559">
        <v>183.15224573800288</v>
      </c>
      <c r="E45" s="559">
        <v>59.715617624516298</v>
      </c>
      <c r="F45" s="560">
        <v>0.25</v>
      </c>
      <c r="G45" s="560">
        <v>0.01</v>
      </c>
      <c r="H45" s="560">
        <v>0.2501999200639361</v>
      </c>
    </row>
    <row r="46" spans="1:8">
      <c r="B46" s="561" t="s">
        <v>151</v>
      </c>
      <c r="C46" s="562"/>
      <c r="D46" s="563">
        <v>161963.58821458381</v>
      </c>
      <c r="E46" s="563">
        <v>184240.80081574788</v>
      </c>
      <c r="F46" s="562"/>
      <c r="G46" s="562"/>
      <c r="H46" s="564">
        <v>2.503517898511912E-2</v>
      </c>
    </row>
    <row r="49" spans="1:8">
      <c r="A49" s="565" t="s">
        <v>1323</v>
      </c>
      <c r="B49" s="565" t="s">
        <v>518</v>
      </c>
      <c r="C49" s="565" t="s">
        <v>284</v>
      </c>
      <c r="D49" s="565" t="s">
        <v>1174</v>
      </c>
      <c r="E49" s="565" t="s">
        <v>1175</v>
      </c>
      <c r="F49" s="565" t="s">
        <v>519</v>
      </c>
      <c r="G49" s="565" t="s">
        <v>520</v>
      </c>
      <c r="H49" s="565" t="s">
        <v>238</v>
      </c>
    </row>
    <row r="50" spans="1:8">
      <c r="A50" s="558" t="s">
        <v>1259</v>
      </c>
      <c r="B50" s="558" t="s">
        <v>46</v>
      </c>
      <c r="C50" s="558" t="s">
        <v>398</v>
      </c>
      <c r="D50" s="559">
        <v>572.8994933260276</v>
      </c>
      <c r="E50" s="559">
        <v>1652.0584234450057</v>
      </c>
      <c r="F50" s="560">
        <v>0.03</v>
      </c>
      <c r="G50" s="560">
        <v>0.5</v>
      </c>
      <c r="H50" s="560">
        <v>0.50089919145472772</v>
      </c>
    </row>
    <row r="51" spans="1:8">
      <c r="A51" s="558" t="s">
        <v>517</v>
      </c>
      <c r="B51" s="558" t="s">
        <v>1449</v>
      </c>
      <c r="C51" s="558" t="s">
        <v>398</v>
      </c>
      <c r="D51" s="559">
        <v>0.84641676472499994</v>
      </c>
      <c r="E51" s="559">
        <v>1.137326159466</v>
      </c>
      <c r="F51" s="560">
        <v>0.5</v>
      </c>
      <c r="G51" s="560">
        <v>1</v>
      </c>
      <c r="H51" s="560">
        <v>1.1180339887498949</v>
      </c>
    </row>
    <row r="52" spans="1:8">
      <c r="A52" s="558" t="s">
        <v>517</v>
      </c>
      <c r="B52" s="558" t="s">
        <v>42</v>
      </c>
      <c r="C52" s="558" t="s">
        <v>398</v>
      </c>
      <c r="D52" s="559">
        <v>158.02309540501258</v>
      </c>
      <c r="E52" s="559">
        <v>50.135110863698905</v>
      </c>
      <c r="F52" s="560">
        <v>0.03</v>
      </c>
      <c r="G52" s="560">
        <v>0.5</v>
      </c>
      <c r="H52" s="560">
        <v>0.50089919145472772</v>
      </c>
    </row>
    <row r="53" spans="1:8">
      <c r="A53" s="558" t="s">
        <v>477</v>
      </c>
      <c r="B53" s="558" t="s">
        <v>376</v>
      </c>
      <c r="C53" s="558" t="s">
        <v>398</v>
      </c>
      <c r="D53" s="559">
        <v>1252.3825859999999</v>
      </c>
      <c r="E53" s="559">
        <v>303.94959</v>
      </c>
      <c r="F53" s="560">
        <v>0.02</v>
      </c>
      <c r="G53" s="560">
        <v>0.25</v>
      </c>
      <c r="H53" s="560">
        <v>0.25079872407968906</v>
      </c>
    </row>
    <row r="54" spans="1:8">
      <c r="A54" s="558" t="s">
        <v>477</v>
      </c>
      <c r="B54" s="558" t="s">
        <v>47</v>
      </c>
      <c r="C54" s="558" t="s">
        <v>398</v>
      </c>
      <c r="D54" s="559">
        <v>254.65143899999998</v>
      </c>
      <c r="E54" s="559">
        <v>268.8</v>
      </c>
      <c r="F54" s="560">
        <v>0.02</v>
      </c>
      <c r="G54" s="560">
        <v>0.25</v>
      </c>
      <c r="H54" s="560">
        <v>0.25079872407968906</v>
      </c>
    </row>
    <row r="55" spans="1:8">
      <c r="A55" s="558" t="s">
        <v>477</v>
      </c>
      <c r="B55" s="558" t="s">
        <v>1450</v>
      </c>
      <c r="C55" s="558" t="s">
        <v>398</v>
      </c>
      <c r="D55" s="559">
        <v>169.30758599999999</v>
      </c>
      <c r="E55" s="559">
        <v>171.44586060000003</v>
      </c>
      <c r="F55" s="560">
        <v>0.2</v>
      </c>
      <c r="G55" s="560">
        <v>0.5</v>
      </c>
      <c r="H55" s="560">
        <v>0.53851648071345048</v>
      </c>
    </row>
    <row r="56" spans="1:8">
      <c r="A56" s="558" t="s">
        <v>1324</v>
      </c>
      <c r="B56" s="558" t="s">
        <v>307</v>
      </c>
      <c r="C56" s="558" t="s">
        <v>398</v>
      </c>
      <c r="D56" s="559">
        <v>296.84226227486795</v>
      </c>
      <c r="E56" s="559">
        <v>290.80451962450871</v>
      </c>
      <c r="F56" s="560">
        <v>0.1</v>
      </c>
      <c r="G56" s="560">
        <v>0.5</v>
      </c>
      <c r="H56" s="560">
        <v>0.50990195135927852</v>
      </c>
    </row>
    <row r="57" spans="1:8">
      <c r="A57" s="558" t="s">
        <v>57</v>
      </c>
      <c r="B57" s="558" t="s">
        <v>819</v>
      </c>
      <c r="C57" s="558" t="s">
        <v>398</v>
      </c>
      <c r="D57" s="559">
        <v>4356.1460732999994</v>
      </c>
      <c r="E57" s="559">
        <v>3996.3068144999997</v>
      </c>
      <c r="F57" s="560">
        <v>0.05</v>
      </c>
      <c r="G57" s="560">
        <v>0.15</v>
      </c>
      <c r="H57" s="560">
        <v>0.15811388300841897</v>
      </c>
    </row>
    <row r="58" spans="1:8">
      <c r="A58" s="558" t="s">
        <v>57</v>
      </c>
      <c r="B58" s="558" t="s">
        <v>820</v>
      </c>
      <c r="C58" s="558" t="s">
        <v>398</v>
      </c>
      <c r="D58" s="559">
        <v>162.960695415</v>
      </c>
      <c r="E58" s="559">
        <v>174.65726630099999</v>
      </c>
      <c r="F58" s="560">
        <v>0.05</v>
      </c>
      <c r="G58" s="560">
        <v>0.2</v>
      </c>
      <c r="H58" s="560">
        <v>0.20615528128088306</v>
      </c>
    </row>
    <row r="59" spans="1:8">
      <c r="A59" s="558" t="s">
        <v>57</v>
      </c>
      <c r="B59" s="558" t="s">
        <v>821</v>
      </c>
      <c r="C59" s="558" t="s">
        <v>398</v>
      </c>
      <c r="D59" s="559">
        <v>2263.7100003</v>
      </c>
      <c r="E59" s="559">
        <v>1669.16240442</v>
      </c>
      <c r="F59" s="560">
        <v>0.05</v>
      </c>
      <c r="G59" s="560">
        <v>0.2</v>
      </c>
      <c r="H59" s="560">
        <v>0.20615528128088306</v>
      </c>
    </row>
    <row r="60" spans="1:8">
      <c r="A60" s="558" t="s">
        <v>1325</v>
      </c>
      <c r="B60" s="558" t="s">
        <v>308</v>
      </c>
      <c r="C60" s="558" t="s">
        <v>398</v>
      </c>
      <c r="D60" s="559">
        <v>438.32401200000004</v>
      </c>
      <c r="E60" s="559">
        <v>386.03161799999998</v>
      </c>
      <c r="F60" s="560">
        <v>0.05</v>
      </c>
      <c r="G60" s="560">
        <v>0.5</v>
      </c>
      <c r="H60" s="560">
        <v>0.50249378105604448</v>
      </c>
    </row>
    <row r="61" spans="1:8">
      <c r="A61" s="558" t="s">
        <v>114</v>
      </c>
      <c r="B61" s="558" t="s">
        <v>1451</v>
      </c>
      <c r="C61" s="558" t="s">
        <v>398</v>
      </c>
      <c r="D61" s="559">
        <v>432.09240899999998</v>
      </c>
      <c r="E61" s="559">
        <v>393.68275799999998</v>
      </c>
      <c r="F61" s="560">
        <v>0.05</v>
      </c>
      <c r="G61" s="560">
        <v>0.3</v>
      </c>
      <c r="H61" s="560">
        <v>0.30413812651491096</v>
      </c>
    </row>
    <row r="62" spans="1:8">
      <c r="A62" s="558" t="s">
        <v>58</v>
      </c>
      <c r="B62" s="558" t="s">
        <v>309</v>
      </c>
      <c r="C62" s="558" t="s">
        <v>398</v>
      </c>
      <c r="D62" s="559">
        <v>3033.6783026039698</v>
      </c>
      <c r="E62" s="559">
        <v>1714.6351573205402</v>
      </c>
      <c r="F62" s="560">
        <v>0.1</v>
      </c>
      <c r="G62" s="560">
        <v>1</v>
      </c>
      <c r="H62" s="560">
        <v>1.004987562112089</v>
      </c>
    </row>
    <row r="63" spans="1:8">
      <c r="A63" s="558" t="s">
        <v>59</v>
      </c>
      <c r="B63" s="558" t="s">
        <v>310</v>
      </c>
      <c r="C63" s="558" t="s">
        <v>398</v>
      </c>
      <c r="D63" s="559">
        <v>1140.1157331900001</v>
      </c>
      <c r="E63" s="559">
        <v>1063.27060854</v>
      </c>
      <c r="F63" s="560">
        <v>0.1</v>
      </c>
      <c r="G63" s="560">
        <v>1</v>
      </c>
      <c r="H63" s="560">
        <v>1.004987562112089</v>
      </c>
    </row>
    <row r="64" spans="1:8">
      <c r="A64" s="558" t="s">
        <v>60</v>
      </c>
      <c r="B64" s="558" t="s">
        <v>311</v>
      </c>
      <c r="C64" s="558" t="s">
        <v>398</v>
      </c>
      <c r="D64" s="559">
        <v>288.93244013550003</v>
      </c>
      <c r="E64" s="559">
        <v>67.956734510700002</v>
      </c>
      <c r="F64" s="560">
        <v>0.1</v>
      </c>
      <c r="G64" s="560">
        <v>1</v>
      </c>
      <c r="H64" s="560">
        <v>1.004987562112089</v>
      </c>
    </row>
    <row r="65" spans="1:8">
      <c r="A65" s="558" t="s">
        <v>115</v>
      </c>
      <c r="B65" s="558" t="s">
        <v>1452</v>
      </c>
      <c r="C65" s="558" t="s">
        <v>398</v>
      </c>
      <c r="D65" s="559">
        <v>28.741380183179999</v>
      </c>
      <c r="E65" s="559">
        <v>33.087889537290003</v>
      </c>
      <c r="F65" s="560">
        <v>0.1</v>
      </c>
      <c r="G65" s="560">
        <v>1</v>
      </c>
      <c r="H65" s="560">
        <v>1.004987562112089</v>
      </c>
    </row>
    <row r="66" spans="1:8">
      <c r="A66" s="558" t="s">
        <v>409</v>
      </c>
      <c r="B66" s="558" t="s">
        <v>1465</v>
      </c>
      <c r="C66" s="558" t="s">
        <v>398</v>
      </c>
      <c r="D66" s="559">
        <v>12010.9627953</v>
      </c>
      <c r="E66" s="559">
        <v>4306.5992256</v>
      </c>
      <c r="F66" s="560">
        <v>0.3</v>
      </c>
      <c r="G66" s="560">
        <v>0.15</v>
      </c>
      <c r="H66" s="560">
        <v>0.33541019662496846</v>
      </c>
    </row>
    <row r="67" spans="1:8">
      <c r="A67" s="558" t="s">
        <v>404</v>
      </c>
      <c r="B67" s="558" t="s">
        <v>504</v>
      </c>
      <c r="C67" s="558" t="s">
        <v>398</v>
      </c>
      <c r="D67" s="559">
        <v>289.59838740000004</v>
      </c>
      <c r="E67" s="559">
        <v>197.81635649999998</v>
      </c>
      <c r="F67" s="560">
        <v>0.2</v>
      </c>
      <c r="G67" s="560">
        <v>0.25</v>
      </c>
      <c r="H67" s="560">
        <v>0.32015621187164245</v>
      </c>
    </row>
    <row r="68" spans="1:8">
      <c r="A68" s="558" t="s">
        <v>405</v>
      </c>
      <c r="B68" s="558" t="s">
        <v>62</v>
      </c>
      <c r="C68" s="558" t="s">
        <v>398</v>
      </c>
      <c r="D68" s="559">
        <v>1.188075</v>
      </c>
      <c r="E68" s="559">
        <v>20.345682</v>
      </c>
      <c r="F68" s="560">
        <v>0.2</v>
      </c>
      <c r="G68" s="560">
        <v>0.25</v>
      </c>
      <c r="H68" s="560">
        <v>0.32015621187164245</v>
      </c>
    </row>
    <row r="69" spans="1:8">
      <c r="B69" s="566" t="s">
        <v>152</v>
      </c>
      <c r="C69" s="567"/>
      <c r="D69" s="568">
        <v>27151.403182598282</v>
      </c>
      <c r="E69" s="568">
        <v>16761.883345922211</v>
      </c>
      <c r="F69" s="567"/>
      <c r="G69" s="567"/>
      <c r="H69" s="569">
        <v>0.16343533980180805</v>
      </c>
    </row>
    <row r="72" spans="1:8">
      <c r="A72" s="565" t="s">
        <v>1323</v>
      </c>
      <c r="B72" s="565" t="s">
        <v>518</v>
      </c>
      <c r="C72" s="565" t="s">
        <v>284</v>
      </c>
      <c r="D72" s="565" t="s">
        <v>1174</v>
      </c>
      <c r="E72" s="565" t="s">
        <v>1175</v>
      </c>
      <c r="F72" s="565" t="s">
        <v>519</v>
      </c>
      <c r="G72" s="565" t="s">
        <v>520</v>
      </c>
      <c r="H72" s="565" t="s">
        <v>238</v>
      </c>
    </row>
    <row r="73" spans="1:8">
      <c r="A73" s="558" t="s">
        <v>1259</v>
      </c>
      <c r="B73" s="558" t="s">
        <v>46</v>
      </c>
      <c r="C73" s="558" t="s">
        <v>399</v>
      </c>
      <c r="D73" s="559">
        <v>225.24401540124384</v>
      </c>
      <c r="E73" s="559">
        <v>343.45757328627684</v>
      </c>
      <c r="F73" s="560">
        <v>0.03</v>
      </c>
      <c r="G73" s="560">
        <v>0.5</v>
      </c>
      <c r="H73" s="560">
        <v>0.50089919145472772</v>
      </c>
    </row>
    <row r="74" spans="1:8">
      <c r="A74" s="558" t="s">
        <v>517</v>
      </c>
      <c r="B74" s="558" t="s">
        <v>1449</v>
      </c>
      <c r="C74" s="558" t="s">
        <v>399</v>
      </c>
      <c r="D74" s="559">
        <v>1.4469836804580001</v>
      </c>
      <c r="E74" s="559">
        <v>1.962308894365</v>
      </c>
      <c r="F74" s="560">
        <v>0.5</v>
      </c>
      <c r="G74" s="560">
        <v>1</v>
      </c>
      <c r="H74" s="560">
        <v>1.1180339887498949</v>
      </c>
    </row>
    <row r="75" spans="1:8">
      <c r="A75" s="558" t="s">
        <v>517</v>
      </c>
      <c r="B75" s="558" t="s">
        <v>42</v>
      </c>
      <c r="C75" s="558" t="s">
        <v>399</v>
      </c>
      <c r="D75" s="559">
        <v>286.38312377748576</v>
      </c>
      <c r="E75" s="559">
        <v>434.97607941164193</v>
      </c>
      <c r="F75" s="560">
        <v>0.05</v>
      </c>
      <c r="G75" s="560">
        <v>0.5</v>
      </c>
      <c r="H75" s="560">
        <v>0.50249378105604448</v>
      </c>
    </row>
    <row r="76" spans="1:8">
      <c r="A76" s="558" t="s">
        <v>300</v>
      </c>
      <c r="B76" s="558" t="s">
        <v>344</v>
      </c>
      <c r="C76" s="558" t="s">
        <v>399</v>
      </c>
      <c r="D76" s="559">
        <v>6329.6888100000006</v>
      </c>
      <c r="E76" s="559">
        <v>301.19506999999999</v>
      </c>
      <c r="F76" s="560">
        <v>0.05</v>
      </c>
      <c r="G76" s="560">
        <v>0.06</v>
      </c>
      <c r="H76" s="560">
        <v>7.8102496759066553E-2</v>
      </c>
    </row>
    <row r="77" spans="1:8">
      <c r="A77" s="558" t="s">
        <v>352</v>
      </c>
      <c r="B77" s="558" t="s">
        <v>381</v>
      </c>
      <c r="C77" s="558" t="s">
        <v>399</v>
      </c>
      <c r="D77" s="559">
        <v>766.42633000000001</v>
      </c>
      <c r="E77" s="559">
        <v>680.96398000000011</v>
      </c>
      <c r="F77" s="560">
        <v>0.2</v>
      </c>
      <c r="G77" s="560">
        <v>0.23</v>
      </c>
      <c r="H77" s="560">
        <v>0.3047950130825634</v>
      </c>
    </row>
    <row r="78" spans="1:8">
      <c r="A78" s="558" t="s">
        <v>1324</v>
      </c>
      <c r="B78" s="558" t="s">
        <v>55</v>
      </c>
      <c r="C78" s="558" t="s">
        <v>399</v>
      </c>
      <c r="D78" s="559">
        <v>3.0592350000000001</v>
      </c>
      <c r="E78" s="559">
        <v>11.39715</v>
      </c>
      <c r="F78" s="560">
        <v>0.5</v>
      </c>
      <c r="G78" s="560">
        <v>0.5</v>
      </c>
      <c r="H78" s="560">
        <v>0.70710678118654757</v>
      </c>
    </row>
    <row r="79" spans="1:8">
      <c r="A79" s="558" t="s">
        <v>115</v>
      </c>
      <c r="B79" s="558" t="s">
        <v>312</v>
      </c>
      <c r="C79" s="558" t="s">
        <v>399</v>
      </c>
      <c r="D79" s="559">
        <v>1172.8699471750001</v>
      </c>
      <c r="E79" s="559">
        <v>1004.451968338</v>
      </c>
      <c r="F79" s="560">
        <v>0.1</v>
      </c>
      <c r="G79" s="560">
        <v>1</v>
      </c>
      <c r="H79" s="560">
        <v>1.004987562112089</v>
      </c>
    </row>
    <row r="80" spans="1:8">
      <c r="A80" s="558" t="s">
        <v>448</v>
      </c>
      <c r="B80" s="558" t="s">
        <v>313</v>
      </c>
      <c r="C80" s="558" t="s">
        <v>399</v>
      </c>
      <c r="D80" s="559">
        <v>4137.4055657700001</v>
      </c>
      <c r="E80" s="559">
        <v>3286.1417721264002</v>
      </c>
      <c r="F80" s="560">
        <v>0.1</v>
      </c>
      <c r="G80" s="560">
        <v>0.6</v>
      </c>
      <c r="H80" s="560">
        <v>0.60827625302982191</v>
      </c>
    </row>
    <row r="81" spans="1:8">
      <c r="A81" s="558" t="s">
        <v>449</v>
      </c>
      <c r="B81" s="558" t="s">
        <v>492</v>
      </c>
      <c r="C81" s="558" t="s">
        <v>399</v>
      </c>
      <c r="D81" s="559">
        <v>3358.0770050800002</v>
      </c>
      <c r="E81" s="559">
        <v>1491.2124850499999</v>
      </c>
      <c r="F81" s="560">
        <v>0.5</v>
      </c>
      <c r="G81" s="560">
        <v>2</v>
      </c>
      <c r="H81" s="560">
        <v>2.0615528128088303</v>
      </c>
    </row>
    <row r="82" spans="1:8">
      <c r="A82" s="558" t="s">
        <v>451</v>
      </c>
      <c r="B82" s="558" t="s">
        <v>61</v>
      </c>
      <c r="C82" s="558" t="s">
        <v>399</v>
      </c>
      <c r="D82" s="559">
        <v>3149.8675300000004</v>
      </c>
      <c r="E82" s="559">
        <v>1306.9737240100001</v>
      </c>
      <c r="F82" s="560">
        <v>0.1</v>
      </c>
      <c r="G82" s="560">
        <v>1</v>
      </c>
      <c r="H82" s="560">
        <v>1.004987562112089</v>
      </c>
    </row>
    <row r="83" spans="1:8">
      <c r="A83" s="558" t="s">
        <v>404</v>
      </c>
      <c r="B83" s="558" t="s">
        <v>504</v>
      </c>
      <c r="C83" s="558" t="s">
        <v>399</v>
      </c>
      <c r="D83" s="559">
        <v>481.87051000000002</v>
      </c>
      <c r="E83" s="559">
        <v>449.18290099999996</v>
      </c>
      <c r="F83" s="560">
        <v>0.2</v>
      </c>
      <c r="G83" s="560">
        <v>0.5</v>
      </c>
      <c r="H83" s="560">
        <v>0.53851648071345048</v>
      </c>
    </row>
    <row r="84" spans="1:8">
      <c r="A84" s="558" t="s">
        <v>1326</v>
      </c>
      <c r="B84" s="558" t="s">
        <v>63</v>
      </c>
      <c r="C84" s="558" t="s">
        <v>399</v>
      </c>
      <c r="D84" s="559">
        <v>249.80867285669999</v>
      </c>
      <c r="E84" s="559">
        <v>80.473165713399993</v>
      </c>
      <c r="F84" s="560">
        <v>0.2</v>
      </c>
      <c r="G84" s="560">
        <v>0.5</v>
      </c>
      <c r="H84" s="560">
        <v>0.53851648071345048</v>
      </c>
    </row>
    <row r="85" spans="1:8">
      <c r="B85" s="566" t="s">
        <v>153</v>
      </c>
      <c r="C85" s="567"/>
      <c r="D85" s="568">
        <v>20162.147728740889</v>
      </c>
      <c r="E85" s="568">
        <v>9392.3881778300838</v>
      </c>
      <c r="F85" s="567"/>
      <c r="G85" s="567"/>
      <c r="H85" s="569">
        <v>0.43079986651688518</v>
      </c>
    </row>
    <row r="86" spans="1:8">
      <c r="H86" s="570" t="s">
        <v>505</v>
      </c>
    </row>
    <row r="88" spans="1:8">
      <c r="A88" s="565" t="s">
        <v>1323</v>
      </c>
      <c r="B88" s="565" t="s">
        <v>518</v>
      </c>
      <c r="C88" s="565" t="s">
        <v>284</v>
      </c>
      <c r="D88" s="565" t="s">
        <v>1174</v>
      </c>
      <c r="E88" s="565" t="s">
        <v>1175</v>
      </c>
      <c r="F88" s="565" t="s">
        <v>519</v>
      </c>
      <c r="G88" s="565" t="s">
        <v>520</v>
      </c>
      <c r="H88" s="565" t="s">
        <v>238</v>
      </c>
    </row>
    <row r="89" spans="1:8">
      <c r="A89" s="558" t="s">
        <v>145</v>
      </c>
      <c r="B89" s="558" t="s">
        <v>493</v>
      </c>
      <c r="C89" s="558" t="s">
        <v>113</v>
      </c>
      <c r="D89" s="559">
        <v>247.9359</v>
      </c>
      <c r="E89" s="559">
        <v>1802.0422446016992</v>
      </c>
      <c r="F89" s="560">
        <v>0.1</v>
      </c>
      <c r="G89" s="560">
        <v>0.5</v>
      </c>
      <c r="H89" s="560">
        <v>0.50990195135927852</v>
      </c>
    </row>
    <row r="90" spans="1:8">
      <c r="A90" s="558" t="s">
        <v>29</v>
      </c>
      <c r="B90" s="558" t="s">
        <v>494</v>
      </c>
      <c r="C90" s="558" t="s">
        <v>113</v>
      </c>
      <c r="D90" s="559">
        <v>5758.9038</v>
      </c>
      <c r="E90" s="559">
        <v>390.69810000000007</v>
      </c>
      <c r="F90" s="560">
        <v>0.1</v>
      </c>
      <c r="G90" s="560">
        <v>0.1</v>
      </c>
      <c r="H90" s="560">
        <v>0.14142135623730953</v>
      </c>
    </row>
    <row r="91" spans="1:8">
      <c r="A91" s="558" t="s">
        <v>29</v>
      </c>
      <c r="B91" s="558" t="s">
        <v>495</v>
      </c>
      <c r="C91" s="558" t="s">
        <v>113</v>
      </c>
      <c r="D91" s="559">
        <v>11.851210000001629</v>
      </c>
      <c r="E91" s="559">
        <v>89.683750000000003</v>
      </c>
      <c r="F91" s="560">
        <v>0.1</v>
      </c>
      <c r="G91" s="560">
        <v>0.2</v>
      </c>
      <c r="H91" s="560">
        <v>0.22360679774997899</v>
      </c>
    </row>
    <row r="92" spans="1:8">
      <c r="A92" s="558" t="s">
        <v>301</v>
      </c>
      <c r="B92" s="558" t="s">
        <v>54</v>
      </c>
      <c r="C92" s="558" t="s">
        <v>302</v>
      </c>
      <c r="D92" s="559">
        <v>1900.7841000000001</v>
      </c>
      <c r="E92" s="559">
        <v>57.697800000000001</v>
      </c>
      <c r="F92" s="560">
        <v>0.02</v>
      </c>
      <c r="G92" s="560">
        <v>0.2</v>
      </c>
      <c r="H92" s="560">
        <v>0.20099751242241781</v>
      </c>
    </row>
    <row r="93" spans="1:8">
      <c r="A93" s="558" t="s">
        <v>145</v>
      </c>
      <c r="B93" s="558" t="s">
        <v>496</v>
      </c>
      <c r="C93" s="558" t="s">
        <v>302</v>
      </c>
      <c r="D93" s="559">
        <v>37.028794040886403</v>
      </c>
      <c r="E93" s="559">
        <v>151.15799999999999</v>
      </c>
      <c r="F93" s="560">
        <v>0.05</v>
      </c>
      <c r="G93" s="560">
        <v>0.25</v>
      </c>
      <c r="H93" s="560">
        <v>0.25495097567963926</v>
      </c>
    </row>
    <row r="94" spans="1:8">
      <c r="A94" s="558" t="s">
        <v>145</v>
      </c>
      <c r="B94" s="558" t="s">
        <v>497</v>
      </c>
      <c r="C94" s="558" t="s">
        <v>303</v>
      </c>
      <c r="D94" s="559">
        <v>286.77610000000004</v>
      </c>
      <c r="E94" s="559">
        <v>184.10170000000002</v>
      </c>
      <c r="F94" s="560">
        <v>0.3</v>
      </c>
      <c r="G94" s="560">
        <v>0.15</v>
      </c>
      <c r="H94" s="560">
        <v>0.34</v>
      </c>
    </row>
    <row r="95" spans="1:8">
      <c r="B95" s="566" t="s">
        <v>1176</v>
      </c>
      <c r="C95" s="567"/>
      <c r="D95" s="568">
        <v>8243.2799040408881</v>
      </c>
      <c r="E95" s="568">
        <v>2675.3815946016994</v>
      </c>
      <c r="F95" s="567"/>
      <c r="G95" s="567"/>
      <c r="H95" s="569">
        <v>0.3452761009839746</v>
      </c>
    </row>
    <row r="96" spans="1:8">
      <c r="H96" s="570"/>
    </row>
    <row r="97" spans="2:8">
      <c r="B97" s="566" t="s">
        <v>1177</v>
      </c>
      <c r="C97" s="567"/>
      <c r="D97" s="571">
        <v>217520.41902996387</v>
      </c>
      <c r="E97" s="571">
        <v>213070.45393410188</v>
      </c>
      <c r="F97" s="567"/>
      <c r="G97" s="567"/>
      <c r="H97" s="569">
        <v>3.1833230569935915E-2</v>
      </c>
    </row>
  </sheetData>
  <phoneticPr fontId="34" type="noConversion"/>
  <pageMargins left="0.78740157499999996" right="0.78740157499999996" top="0.984251969" bottom="0.984251969" header="0.5" footer="0.5"/>
  <pageSetup orientation="portrait" r:id="rId1"/>
  <headerFooter alignWithMargins="0"/>
</worksheet>
</file>

<file path=xl/worksheets/sheet15.xml><?xml version="1.0" encoding="utf-8"?>
<worksheet xmlns="http://schemas.openxmlformats.org/spreadsheetml/2006/main" xmlns:r="http://schemas.openxmlformats.org/officeDocument/2006/relationships">
  <sheetPr codeName="Sheet27" enableFormatConditionsCalculation="0">
    <tabColor rgb="FF92D050"/>
  </sheetPr>
  <dimension ref="A1:P207"/>
  <sheetViews>
    <sheetView zoomScale="70" zoomScaleNormal="70" workbookViewId="0">
      <selection activeCell="G1" sqref="A1:G1048576"/>
    </sheetView>
  </sheetViews>
  <sheetFormatPr baseColWidth="10" defaultColWidth="9.140625" defaultRowHeight="12.75"/>
  <cols>
    <col min="1" max="1" width="19.85546875" style="245" customWidth="1"/>
    <col min="2" max="2" width="50" style="245" customWidth="1"/>
    <col min="3" max="3" width="5.5703125" style="245" customWidth="1"/>
    <col min="4" max="4" width="9.28515625" style="245" customWidth="1"/>
    <col min="5" max="5" width="5.42578125" style="245" bestFit="1" customWidth="1"/>
    <col min="6" max="6" width="10.7109375" style="245" customWidth="1"/>
    <col min="7" max="7" width="13" style="245" customWidth="1"/>
    <col min="8" max="8" width="5.85546875" style="245" customWidth="1"/>
    <col min="9" max="9" width="6.7109375" style="245" customWidth="1"/>
    <col min="10" max="10" width="9.140625" style="245" customWidth="1"/>
    <col min="11" max="11" width="9.140625" style="245"/>
    <col min="12" max="12" width="10.5703125" style="245" customWidth="1"/>
    <col min="13" max="13" width="10.7109375" style="245" customWidth="1"/>
    <col min="14" max="14" width="10.42578125" style="245" customWidth="1"/>
    <col min="15" max="15" width="10.28515625" style="245" customWidth="1"/>
    <col min="16" max="16" width="15.28515625" style="245" customWidth="1"/>
    <col min="17" max="17" width="2.85546875" style="245" customWidth="1"/>
    <col min="18" max="16384" width="9.140625" style="245"/>
  </cols>
  <sheetData>
    <row r="1" spans="1:16">
      <c r="L1" s="246"/>
    </row>
    <row r="2" spans="1:16">
      <c r="A2" s="247" t="s">
        <v>1404</v>
      </c>
      <c r="E2" s="247"/>
      <c r="F2" s="247"/>
      <c r="G2" s="247"/>
      <c r="H2" s="247"/>
      <c r="I2" s="247"/>
      <c r="J2" s="247"/>
      <c r="K2" s="247"/>
      <c r="L2" s="247"/>
      <c r="M2" s="247"/>
      <c r="N2" s="247"/>
      <c r="O2" s="247"/>
      <c r="P2" s="247"/>
    </row>
    <row r="3" spans="1:16" ht="76.5">
      <c r="A3" s="793" t="s">
        <v>518</v>
      </c>
      <c r="B3" s="795" t="s">
        <v>642</v>
      </c>
      <c r="C3" s="795" t="s">
        <v>172</v>
      </c>
      <c r="D3" s="248" t="s">
        <v>270</v>
      </c>
      <c r="E3" s="249" t="s">
        <v>1405</v>
      </c>
      <c r="F3" s="250" t="s">
        <v>173</v>
      </c>
      <c r="G3" s="250" t="s">
        <v>174</v>
      </c>
      <c r="H3" s="250" t="s">
        <v>575</v>
      </c>
      <c r="I3" s="249" t="s">
        <v>576</v>
      </c>
      <c r="J3" s="249" t="s">
        <v>577</v>
      </c>
      <c r="K3" s="249" t="s">
        <v>578</v>
      </c>
      <c r="L3" s="249" t="s">
        <v>83</v>
      </c>
      <c r="M3" s="249" t="s">
        <v>177</v>
      </c>
      <c r="N3" s="249" t="s">
        <v>579</v>
      </c>
      <c r="O3" s="249" t="s">
        <v>580</v>
      </c>
      <c r="P3" s="249" t="s">
        <v>1453</v>
      </c>
    </row>
    <row r="4" spans="1:16">
      <c r="A4" s="794"/>
      <c r="B4" s="796"/>
      <c r="C4" s="796"/>
      <c r="D4" s="251"/>
      <c r="E4" s="252"/>
      <c r="F4" s="253" t="s">
        <v>1406</v>
      </c>
      <c r="G4" s="254" t="s">
        <v>1407</v>
      </c>
      <c r="H4" s="254" t="s">
        <v>508</v>
      </c>
      <c r="I4" s="254" t="s">
        <v>508</v>
      </c>
      <c r="J4" s="254" t="s">
        <v>508</v>
      </c>
      <c r="K4" s="254" t="s">
        <v>508</v>
      </c>
      <c r="L4" s="254" t="s">
        <v>508</v>
      </c>
      <c r="M4" s="254" t="s">
        <v>508</v>
      </c>
      <c r="N4" s="254" t="s">
        <v>508</v>
      </c>
      <c r="O4" s="254" t="s">
        <v>508</v>
      </c>
      <c r="P4" s="254" t="s">
        <v>508</v>
      </c>
    </row>
    <row r="5" spans="1:16">
      <c r="A5" s="794"/>
      <c r="B5" s="796"/>
      <c r="C5" s="796"/>
      <c r="D5" s="255" t="s">
        <v>509</v>
      </c>
      <c r="E5" s="255" t="s">
        <v>510</v>
      </c>
      <c r="F5" s="256" t="s">
        <v>511</v>
      </c>
      <c r="G5" s="255" t="s">
        <v>512</v>
      </c>
      <c r="H5" s="255" t="s">
        <v>513</v>
      </c>
      <c r="I5" s="257" t="s">
        <v>514</v>
      </c>
      <c r="J5" s="255" t="s">
        <v>207</v>
      </c>
      <c r="K5" s="255" t="s">
        <v>68</v>
      </c>
      <c r="L5" s="255" t="s">
        <v>69</v>
      </c>
      <c r="M5" s="255" t="s">
        <v>70</v>
      </c>
      <c r="N5" s="255" t="s">
        <v>71</v>
      </c>
      <c r="O5" s="255" t="s">
        <v>72</v>
      </c>
      <c r="P5" s="255" t="s">
        <v>516</v>
      </c>
    </row>
    <row r="6" spans="1:16">
      <c r="A6" s="258" t="s">
        <v>618</v>
      </c>
      <c r="B6" s="259" t="s">
        <v>499</v>
      </c>
      <c r="C6" s="259" t="s">
        <v>72</v>
      </c>
      <c r="D6" s="259" t="s">
        <v>140</v>
      </c>
      <c r="E6" s="260" t="s">
        <v>294</v>
      </c>
      <c r="F6" s="260">
        <v>6405.4438584355812</v>
      </c>
      <c r="G6" s="260">
        <v>1037.7441785424405</v>
      </c>
      <c r="H6" s="260">
        <v>0.999118314171341</v>
      </c>
      <c r="I6" s="260">
        <v>4.9955619742899433</v>
      </c>
      <c r="J6" s="260">
        <v>5.0944947585294678</v>
      </c>
      <c r="K6" s="261">
        <v>8.7069650415512664E-2</v>
      </c>
      <c r="L6" s="261">
        <v>-0.11782164212816504</v>
      </c>
      <c r="M6" s="261">
        <v>1.9510273339648519E-2</v>
      </c>
      <c r="N6" s="261">
        <v>-0.58858531516385926</v>
      </c>
      <c r="O6" s="261">
        <v>2.7567365957687041E-2</v>
      </c>
      <c r="P6" s="262">
        <v>0.5892305430749365</v>
      </c>
    </row>
    <row r="7" spans="1:16">
      <c r="A7" s="263"/>
      <c r="B7" s="1" t="s">
        <v>499</v>
      </c>
      <c r="C7" s="1" t="s">
        <v>196</v>
      </c>
      <c r="D7" s="1" t="s">
        <v>140</v>
      </c>
      <c r="E7" s="264" t="s">
        <v>294</v>
      </c>
      <c r="F7" s="264">
        <v>7913.2772540319993</v>
      </c>
      <c r="G7" s="264">
        <v>6002.3570790403701</v>
      </c>
      <c r="H7" s="264">
        <v>1</v>
      </c>
      <c r="I7" s="264">
        <v>5</v>
      </c>
      <c r="J7" s="264">
        <v>5.0990195135927845</v>
      </c>
      <c r="K7" s="265">
        <v>0.50406190586492206</v>
      </c>
      <c r="L7" s="265">
        <v>-5.6902045635450094E-2</v>
      </c>
      <c r="M7" s="265">
        <v>0.1128482623325673</v>
      </c>
      <c r="N7" s="265">
        <v>-0.28451022817725047</v>
      </c>
      <c r="O7" s="265">
        <v>0.15959154308095358</v>
      </c>
      <c r="P7" s="266">
        <v>0.32621393373127239</v>
      </c>
    </row>
    <row r="8" spans="1:16">
      <c r="A8" s="263"/>
      <c r="B8" s="1" t="s">
        <v>499</v>
      </c>
      <c r="C8" s="1" t="s">
        <v>515</v>
      </c>
      <c r="D8" s="1" t="s">
        <v>140</v>
      </c>
      <c r="E8" s="264" t="s">
        <v>294</v>
      </c>
      <c r="F8" s="264">
        <v>0</v>
      </c>
      <c r="G8" s="264">
        <v>4703.7801910915896</v>
      </c>
      <c r="H8" s="264">
        <v>1</v>
      </c>
      <c r="I8" s="264">
        <v>5</v>
      </c>
      <c r="J8" s="264">
        <v>5.0990195135927845</v>
      </c>
      <c r="K8" s="265">
        <v>0.39501088933388784</v>
      </c>
      <c r="L8" s="265">
        <v>8.8434162441386022E-2</v>
      </c>
      <c r="M8" s="265">
        <v>8.843416244138233E-2</v>
      </c>
      <c r="N8" s="265">
        <v>0.44217081220693011</v>
      </c>
      <c r="O8" s="265">
        <v>0.12506479190170827</v>
      </c>
      <c r="P8" s="266">
        <v>0.45951738741983839</v>
      </c>
    </row>
    <row r="9" spans="1:16">
      <c r="A9" s="263"/>
      <c r="B9" s="1" t="s">
        <v>499</v>
      </c>
      <c r="C9" s="1" t="s">
        <v>74</v>
      </c>
      <c r="D9" s="1" t="s">
        <v>140</v>
      </c>
      <c r="E9" s="264" t="s">
        <v>294</v>
      </c>
      <c r="F9" s="264">
        <v>0</v>
      </c>
      <c r="G9" s="264">
        <v>423.34850776421723</v>
      </c>
      <c r="H9" s="264">
        <v>1</v>
      </c>
      <c r="I9" s="264">
        <v>5</v>
      </c>
      <c r="J9" s="264">
        <v>5.0990195135927845</v>
      </c>
      <c r="K9" s="265">
        <v>3.5551676259623417E-2</v>
      </c>
      <c r="L9" s="265">
        <v>7.9592304878097764E-3</v>
      </c>
      <c r="M9" s="265">
        <v>7.959230487819496E-3</v>
      </c>
      <c r="N9" s="265">
        <v>3.9796152439048882E-2</v>
      </c>
      <c r="O9" s="265">
        <v>1.1256051701927757E-2</v>
      </c>
      <c r="P9" s="266">
        <v>4.1357374782116998E-2</v>
      </c>
    </row>
    <row r="10" spans="1:16">
      <c r="A10" s="263"/>
      <c r="B10" s="1" t="s">
        <v>197</v>
      </c>
      <c r="C10" s="1" t="s">
        <v>72</v>
      </c>
      <c r="D10" s="1" t="s">
        <v>143</v>
      </c>
      <c r="E10" s="264" t="s">
        <v>294</v>
      </c>
      <c r="F10" s="264">
        <v>1909.5403814136619</v>
      </c>
      <c r="G10" s="264">
        <v>1724.3502271864618</v>
      </c>
      <c r="H10" s="264">
        <v>1</v>
      </c>
      <c r="I10" s="264">
        <v>5</v>
      </c>
      <c r="J10" s="264">
        <v>5.0990195135927845</v>
      </c>
      <c r="K10" s="265">
        <v>0.14480632365730228</v>
      </c>
      <c r="L10" s="265">
        <v>-8.5606136080027539E-3</v>
      </c>
      <c r="M10" s="265">
        <v>3.2418918806121751E-2</v>
      </c>
      <c r="N10" s="265">
        <v>-4.280306804001377E-2</v>
      </c>
      <c r="O10" s="265">
        <v>4.5847274653089569E-2</v>
      </c>
      <c r="P10" s="266">
        <v>6.2722206807110006E-2</v>
      </c>
    </row>
    <row r="11" spans="1:16">
      <c r="A11" s="263"/>
      <c r="B11" s="1" t="s">
        <v>197</v>
      </c>
      <c r="C11" s="1" t="s">
        <v>515</v>
      </c>
      <c r="D11" s="1" t="s">
        <v>143</v>
      </c>
      <c r="E11" s="264" t="s">
        <v>294</v>
      </c>
      <c r="F11" s="264">
        <v>0</v>
      </c>
      <c r="G11" s="264">
        <v>568.18238308401169</v>
      </c>
      <c r="H11" s="264">
        <v>1</v>
      </c>
      <c r="I11" s="264">
        <v>5</v>
      </c>
      <c r="J11" s="264">
        <v>5.0990195135927845</v>
      </c>
      <c r="K11" s="265">
        <v>4.7714438032398498E-2</v>
      </c>
      <c r="L11" s="265">
        <v>1.068220263717734E-2</v>
      </c>
      <c r="M11" s="265">
        <v>1.0682202637177788E-2</v>
      </c>
      <c r="N11" s="265">
        <v>5.3411013185886702E-2</v>
      </c>
      <c r="O11" s="265">
        <v>1.5106915845514471E-2</v>
      </c>
      <c r="P11" s="266">
        <v>5.5506353113012379E-2</v>
      </c>
    </row>
    <row r="12" spans="1:16">
      <c r="A12" s="263"/>
      <c r="B12" s="1" t="s">
        <v>189</v>
      </c>
      <c r="C12" s="1" t="s">
        <v>72</v>
      </c>
      <c r="D12" s="1" t="s">
        <v>64</v>
      </c>
      <c r="E12" s="264" t="s">
        <v>294</v>
      </c>
      <c r="F12" s="264">
        <v>154.56445259051048</v>
      </c>
      <c r="G12" s="264">
        <v>44.220024661966434</v>
      </c>
      <c r="H12" s="264">
        <v>2.8297475006122887</v>
      </c>
      <c r="I12" s="264">
        <v>4.6977894386396004</v>
      </c>
      <c r="J12" s="264">
        <v>5.4842225088899577</v>
      </c>
      <c r="K12" s="265">
        <v>3.9940125262456052E-3</v>
      </c>
      <c r="L12" s="265">
        <v>-2.4858285394184776E-3</v>
      </c>
      <c r="M12" s="265">
        <v>8.313655581790191E-4</v>
      </c>
      <c r="N12" s="265">
        <v>-1.1677899058749028E-2</v>
      </c>
      <c r="O12" s="265">
        <v>3.327014636183461E-3</v>
      </c>
      <c r="P12" s="266">
        <v>1.2142584272538956E-2</v>
      </c>
    </row>
    <row r="13" spans="1:16">
      <c r="A13" s="263"/>
      <c r="B13" s="1" t="s">
        <v>189</v>
      </c>
      <c r="C13" s="1" t="s">
        <v>196</v>
      </c>
      <c r="D13" s="1" t="s">
        <v>64</v>
      </c>
      <c r="E13" s="264" t="s">
        <v>294</v>
      </c>
      <c r="F13" s="264">
        <v>466.00373116112939</v>
      </c>
      <c r="G13" s="264">
        <v>15.542025459238017</v>
      </c>
      <c r="H13" s="264">
        <v>5</v>
      </c>
      <c r="I13" s="264">
        <v>5</v>
      </c>
      <c r="J13" s="264">
        <v>7.0710678118654755</v>
      </c>
      <c r="K13" s="265">
        <v>1.8099559005328887E-3</v>
      </c>
      <c r="L13" s="265">
        <v>-9.7083334263441401E-3</v>
      </c>
      <c r="M13" s="265">
        <v>2.9220030449836814E-4</v>
      </c>
      <c r="N13" s="265">
        <v>-4.85416671317207E-2</v>
      </c>
      <c r="O13" s="265">
        <v>2.0661681677557019E-3</v>
      </c>
      <c r="P13" s="266">
        <v>4.8585620288560907E-2</v>
      </c>
    </row>
    <row r="14" spans="1:16">
      <c r="A14" s="263"/>
      <c r="B14" s="1" t="s">
        <v>189</v>
      </c>
      <c r="C14" s="1" t="s">
        <v>515</v>
      </c>
      <c r="D14" s="1" t="s">
        <v>64</v>
      </c>
      <c r="E14" s="264" t="s">
        <v>294</v>
      </c>
      <c r="F14" s="264">
        <v>0</v>
      </c>
      <c r="G14" s="264">
        <v>95.504750161764704</v>
      </c>
      <c r="H14" s="264">
        <v>5</v>
      </c>
      <c r="I14" s="264">
        <v>5</v>
      </c>
      <c r="J14" s="264">
        <v>7.0710678118654755</v>
      </c>
      <c r="K14" s="265">
        <v>1.1122062985777673E-2</v>
      </c>
      <c r="L14" s="265">
        <v>1.7955521403152375E-3</v>
      </c>
      <c r="M14" s="265">
        <v>1.7955521403242123E-3</v>
      </c>
      <c r="N14" s="265">
        <v>8.9777607015761873E-3</v>
      </c>
      <c r="O14" s="265">
        <v>1.2696470943972698E-2</v>
      </c>
      <c r="P14" s="266">
        <v>1.5549937673376981E-2</v>
      </c>
    </row>
    <row r="15" spans="1:16">
      <c r="A15" s="263"/>
      <c r="B15" s="1" t="s">
        <v>189</v>
      </c>
      <c r="C15" s="1" t="s">
        <v>74</v>
      </c>
      <c r="D15" s="1" t="s">
        <v>64</v>
      </c>
      <c r="E15" s="264" t="s">
        <v>294</v>
      </c>
      <c r="F15" s="264">
        <v>3.0903743640000001</v>
      </c>
      <c r="G15" s="264">
        <v>0.78544748912864049</v>
      </c>
      <c r="H15" s="264">
        <v>3.0000000000000004</v>
      </c>
      <c r="I15" s="264">
        <v>5</v>
      </c>
      <c r="J15" s="264">
        <v>5.8309518948453007</v>
      </c>
      <c r="K15" s="265">
        <v>7.5427895283109307E-5</v>
      </c>
      <c r="L15" s="265">
        <v>-5.1558736082313317E-5</v>
      </c>
      <c r="M15" s="265">
        <v>1.4766929580240154E-5</v>
      </c>
      <c r="N15" s="265">
        <v>-2.5779368041156658E-4</v>
      </c>
      <c r="O15" s="265">
        <v>6.2650776260952197E-5</v>
      </c>
      <c r="P15" s="266">
        <v>2.6529738299923129E-4</v>
      </c>
    </row>
    <row r="16" spans="1:16">
      <c r="A16" s="263"/>
      <c r="B16" s="1" t="s">
        <v>191</v>
      </c>
      <c r="C16" s="1" t="s">
        <v>72</v>
      </c>
      <c r="D16" s="1" t="s">
        <v>190</v>
      </c>
      <c r="E16" s="264" t="s">
        <v>294</v>
      </c>
      <c r="F16" s="264">
        <v>1373.2249194643932</v>
      </c>
      <c r="G16" s="264">
        <v>773.93025579907294</v>
      </c>
      <c r="H16" s="264">
        <v>2.5785249860197319</v>
      </c>
      <c r="I16" s="264">
        <v>3.8212349343387855</v>
      </c>
      <c r="J16" s="264">
        <v>4.6098402929970579</v>
      </c>
      <c r="K16" s="265">
        <v>5.87574689843239E-2</v>
      </c>
      <c r="L16" s="265">
        <v>-1.4917939762760568E-2</v>
      </c>
      <c r="M16" s="265">
        <v>1.4550398015888734E-2</v>
      </c>
      <c r="N16" s="265">
        <v>-5.700495256982234E-2</v>
      </c>
      <c r="O16" s="265">
        <v>5.3059263238210926E-2</v>
      </c>
      <c r="P16" s="266">
        <v>7.7877147051426163E-2</v>
      </c>
    </row>
    <row r="17" spans="1:16">
      <c r="A17" s="263"/>
      <c r="B17" s="1" t="s">
        <v>191</v>
      </c>
      <c r="C17" s="1" t="s">
        <v>196</v>
      </c>
      <c r="D17" s="1" t="s">
        <v>190</v>
      </c>
      <c r="E17" s="264" t="s">
        <v>294</v>
      </c>
      <c r="F17" s="264">
        <v>44.26176581722325</v>
      </c>
      <c r="G17" s="264">
        <v>48.977652281638051</v>
      </c>
      <c r="H17" s="264">
        <v>5</v>
      </c>
      <c r="I17" s="264">
        <v>5</v>
      </c>
      <c r="J17" s="264">
        <v>7.0710678118654755</v>
      </c>
      <c r="K17" s="265">
        <v>5.7037218845055878E-3</v>
      </c>
      <c r="L17" s="265">
        <v>-2.9134848196221697E-5</v>
      </c>
      <c r="M17" s="265">
        <v>9.2081208770658366E-4</v>
      </c>
      <c r="N17" s="265">
        <v>-1.4567424098110848E-4</v>
      </c>
      <c r="O17" s="265">
        <v>6.5111247141586732E-3</v>
      </c>
      <c r="P17" s="266">
        <v>6.5127541046636544E-3</v>
      </c>
    </row>
    <row r="18" spans="1:16">
      <c r="A18" s="263"/>
      <c r="B18" s="1" t="s">
        <v>191</v>
      </c>
      <c r="C18" s="1" t="s">
        <v>515</v>
      </c>
      <c r="D18" s="1" t="s">
        <v>190</v>
      </c>
      <c r="E18" s="264" t="s">
        <v>294</v>
      </c>
      <c r="F18" s="264">
        <v>0</v>
      </c>
      <c r="G18" s="264">
        <v>491.79464664563352</v>
      </c>
      <c r="H18" s="264">
        <v>4.9999999999999991</v>
      </c>
      <c r="I18" s="264">
        <v>4.9999999999999991</v>
      </c>
      <c r="J18" s="264">
        <v>7.0710678118654746</v>
      </c>
      <c r="K18" s="265">
        <v>5.727224066652583E-2</v>
      </c>
      <c r="L18" s="265">
        <v>9.246062932875887E-3</v>
      </c>
      <c r="M18" s="265">
        <v>9.2460629328789436E-3</v>
      </c>
      <c r="N18" s="265">
        <v>4.6230314664379428E-2</v>
      </c>
      <c r="O18" s="265">
        <v>6.5379537991162778E-2</v>
      </c>
      <c r="P18" s="266">
        <v>8.0073253848619352E-2</v>
      </c>
    </row>
    <row r="19" spans="1:16">
      <c r="A19" s="263"/>
      <c r="B19" s="1" t="s">
        <v>191</v>
      </c>
      <c r="C19" s="1" t="s">
        <v>74</v>
      </c>
      <c r="D19" s="1" t="s">
        <v>190</v>
      </c>
      <c r="E19" s="264" t="s">
        <v>294</v>
      </c>
      <c r="F19" s="264">
        <v>62.750826415787756</v>
      </c>
      <c r="G19" s="264">
        <v>97.208309213919478</v>
      </c>
      <c r="H19" s="264">
        <v>5</v>
      </c>
      <c r="I19" s="264">
        <v>5</v>
      </c>
      <c r="J19" s="264">
        <v>7.0710678118654755</v>
      </c>
      <c r="K19" s="265">
        <v>1.1320451977382432E-2</v>
      </c>
      <c r="L19" s="265">
        <v>4.8081461727456087E-4</v>
      </c>
      <c r="M19" s="265">
        <v>1.8275801713601993E-3</v>
      </c>
      <c r="N19" s="265">
        <v>2.4040730863728044E-3</v>
      </c>
      <c r="O19" s="265">
        <v>1.2922943323308697E-2</v>
      </c>
      <c r="P19" s="266">
        <v>1.3144657908902417E-2</v>
      </c>
    </row>
    <row r="20" spans="1:16">
      <c r="A20" s="263"/>
      <c r="B20" s="1" t="s">
        <v>192</v>
      </c>
      <c r="C20" s="1" t="s">
        <v>72</v>
      </c>
      <c r="D20" s="1" t="s">
        <v>498</v>
      </c>
      <c r="E20" s="264" t="s">
        <v>294</v>
      </c>
      <c r="F20" s="264">
        <v>745.91764266030191</v>
      </c>
      <c r="G20" s="264">
        <v>377.74112431801336</v>
      </c>
      <c r="H20" s="264">
        <v>2.9971591077007664</v>
      </c>
      <c r="I20" s="264">
        <v>3.5412580654059882</v>
      </c>
      <c r="J20" s="264">
        <v>4.6393395438011016</v>
      </c>
      <c r="K20" s="265">
        <v>2.8861958817814212E-2</v>
      </c>
      <c r="L20" s="265">
        <v>-8.9058733935871714E-3</v>
      </c>
      <c r="M20" s="265">
        <v>7.1017816716850797E-3</v>
      </c>
      <c r="N20" s="265">
        <v>-3.1537995984525169E-2</v>
      </c>
      <c r="O20" s="265">
        <v>3.0101775551460739E-2</v>
      </c>
      <c r="P20" s="266">
        <v>4.3597730239892593E-2</v>
      </c>
    </row>
    <row r="21" spans="1:16">
      <c r="A21" s="263"/>
      <c r="B21" s="1" t="s">
        <v>192</v>
      </c>
      <c r="C21" s="1" t="s">
        <v>515</v>
      </c>
      <c r="D21" s="1" t="s">
        <v>498</v>
      </c>
      <c r="E21" s="264" t="s">
        <v>294</v>
      </c>
      <c r="F21" s="264">
        <v>0</v>
      </c>
      <c r="G21" s="264">
        <v>708.44620101920577</v>
      </c>
      <c r="H21" s="264">
        <v>3.0121292359107605</v>
      </c>
      <c r="I21" s="264">
        <v>3.5434286415369498</v>
      </c>
      <c r="J21" s="264">
        <v>4.6506783453054172</v>
      </c>
      <c r="K21" s="265">
        <v>5.4262344521816094E-2</v>
      </c>
      <c r="L21" s="265">
        <v>1.3319254700837391E-2</v>
      </c>
      <c r="M21" s="265">
        <v>1.3319254700839557E-2</v>
      </c>
      <c r="N21" s="265">
        <v>4.7195828590872867E-2</v>
      </c>
      <c r="O21" s="265">
        <v>5.6737281486141572E-2</v>
      </c>
      <c r="P21" s="266">
        <v>7.3800849228289486E-2</v>
      </c>
    </row>
    <row r="22" spans="1:16">
      <c r="A22" s="263"/>
      <c r="B22" s="1" t="s">
        <v>194</v>
      </c>
      <c r="C22" s="1" t="s">
        <v>72</v>
      </c>
      <c r="D22" s="1" t="s">
        <v>193</v>
      </c>
      <c r="E22" s="264" t="s">
        <v>294</v>
      </c>
      <c r="F22" s="264">
        <v>820.89931466708845</v>
      </c>
      <c r="G22" s="264">
        <v>669.10941425489602</v>
      </c>
      <c r="H22" s="264">
        <v>10</v>
      </c>
      <c r="I22" s="264">
        <v>5</v>
      </c>
      <c r="J22" s="264">
        <v>11.180339887498949</v>
      </c>
      <c r="K22" s="265">
        <v>0.12320476994174737</v>
      </c>
      <c r="L22" s="265">
        <v>-5.0376878954079274E-3</v>
      </c>
      <c r="M22" s="265">
        <v>1.2579697228059416E-2</v>
      </c>
      <c r="N22" s="265">
        <v>-2.5188439477039637E-2</v>
      </c>
      <c r="O22" s="265">
        <v>0.17790378430468859</v>
      </c>
      <c r="P22" s="266">
        <v>0.1796780842318218</v>
      </c>
    </row>
    <row r="23" spans="1:16">
      <c r="A23" s="263"/>
      <c r="B23" s="1" t="s">
        <v>194</v>
      </c>
      <c r="C23" s="1" t="s">
        <v>515</v>
      </c>
      <c r="D23" s="1" t="s">
        <v>193</v>
      </c>
      <c r="E23" s="264" t="s">
        <v>294</v>
      </c>
      <c r="F23" s="264">
        <v>0</v>
      </c>
      <c r="G23" s="264">
        <v>393.35850995294118</v>
      </c>
      <c r="H23" s="264">
        <v>10</v>
      </c>
      <c r="I23" s="264">
        <v>5</v>
      </c>
      <c r="J23" s="264">
        <v>11.180339887498949</v>
      </c>
      <c r="K23" s="265">
        <v>7.243007450036941E-2</v>
      </c>
      <c r="L23" s="265">
        <v>7.3953987970618584E-3</v>
      </c>
      <c r="M23" s="265">
        <v>7.3953987970695901E-3</v>
      </c>
      <c r="N23" s="265">
        <v>3.6976993985309292E-2</v>
      </c>
      <c r="O23" s="265">
        <v>0.10458673277973488</v>
      </c>
      <c r="P23" s="266">
        <v>0.11093098195603097</v>
      </c>
    </row>
    <row r="24" spans="1:16">
      <c r="A24" s="263"/>
      <c r="B24" s="1" t="s">
        <v>93</v>
      </c>
      <c r="C24" s="1" t="s">
        <v>72</v>
      </c>
      <c r="D24" s="1" t="s">
        <v>195</v>
      </c>
      <c r="E24" s="264" t="s">
        <v>294</v>
      </c>
      <c r="F24" s="264">
        <v>3360.8024097246685</v>
      </c>
      <c r="G24" s="264">
        <v>3361.2335324399423</v>
      </c>
      <c r="H24" s="264">
        <v>2.5793224724232</v>
      </c>
      <c r="I24" s="264">
        <v>2.8468941937427643</v>
      </c>
      <c r="J24" s="264">
        <v>3.8415766251779484</v>
      </c>
      <c r="K24" s="265">
        <v>0.21265889990447401</v>
      </c>
      <c r="L24" s="265">
        <v>-8.9305846780103337E-3</v>
      </c>
      <c r="M24" s="265">
        <v>6.3193401931103829E-2</v>
      </c>
      <c r="N24" s="265">
        <v>-2.5424429666555712E-2</v>
      </c>
      <c r="O24" s="265">
        <v>0.23051138250471173</v>
      </c>
      <c r="P24" s="266">
        <v>0.23190924752605957</v>
      </c>
    </row>
    <row r="25" spans="1:16">
      <c r="A25" s="263"/>
      <c r="B25" s="1" t="s">
        <v>93</v>
      </c>
      <c r="C25" s="1" t="s">
        <v>196</v>
      </c>
      <c r="D25" s="1" t="s">
        <v>195</v>
      </c>
      <c r="E25" s="264" t="s">
        <v>294</v>
      </c>
      <c r="F25" s="264">
        <v>2126.0227147220162</v>
      </c>
      <c r="G25" s="264">
        <v>158.03196841971121</v>
      </c>
      <c r="H25" s="264">
        <v>2.6358161935936</v>
      </c>
      <c r="I25" s="264">
        <v>4.3930269893226654</v>
      </c>
      <c r="J25" s="264">
        <v>5.123105809499509</v>
      </c>
      <c r="K25" s="265">
        <v>1.3333791214353118E-2</v>
      </c>
      <c r="L25" s="265">
        <v>-4.2640606539338322E-2</v>
      </c>
      <c r="M25" s="265">
        <v>2.9711049833127758E-3</v>
      </c>
      <c r="N25" s="265">
        <v>-0.18732133536840179</v>
      </c>
      <c r="O25" s="265">
        <v>1.1075111759982433E-2</v>
      </c>
      <c r="P25" s="266">
        <v>0.18764844999279201</v>
      </c>
    </row>
    <row r="26" spans="1:16">
      <c r="A26" s="263"/>
      <c r="B26" s="1" t="s">
        <v>93</v>
      </c>
      <c r="C26" s="1" t="s">
        <v>515</v>
      </c>
      <c r="D26" s="1" t="s">
        <v>195</v>
      </c>
      <c r="E26" s="264" t="s">
        <v>294</v>
      </c>
      <c r="F26" s="264">
        <v>0</v>
      </c>
      <c r="G26" s="264">
        <v>1907.5076773044664</v>
      </c>
      <c r="H26" s="264">
        <v>3.0997629639078927</v>
      </c>
      <c r="I26" s="264">
        <v>2.3398334088145401</v>
      </c>
      <c r="J26" s="264">
        <v>3.8837289830032828</v>
      </c>
      <c r="K26" s="265">
        <v>0.12200863991248985</v>
      </c>
      <c r="L26" s="265">
        <v>3.5862399376648924E-2</v>
      </c>
      <c r="M26" s="265">
        <v>3.5862399376655411E-2</v>
      </c>
      <c r="N26" s="265">
        <v>8.3912040181732886E-2</v>
      </c>
      <c r="O26" s="265">
        <v>0.15721096210969956</v>
      </c>
      <c r="P26" s="266">
        <v>0.17820358328304778</v>
      </c>
    </row>
    <row r="27" spans="1:16">
      <c r="A27" s="263"/>
      <c r="B27" s="1" t="s">
        <v>93</v>
      </c>
      <c r="C27" s="1" t="s">
        <v>74</v>
      </c>
      <c r="D27" s="1" t="s">
        <v>195</v>
      </c>
      <c r="E27" s="264" t="s">
        <v>294</v>
      </c>
      <c r="F27" s="264">
        <v>12.092793636924</v>
      </c>
      <c r="G27" s="264">
        <v>196.19542630772591</v>
      </c>
      <c r="H27" s="264">
        <v>2.8170545538207561</v>
      </c>
      <c r="I27" s="264">
        <v>4.6746220004315733</v>
      </c>
      <c r="J27" s="264">
        <v>5.4578280667424055</v>
      </c>
      <c r="K27" s="265">
        <v>1.7635350860268583E-2</v>
      </c>
      <c r="L27" s="265">
        <v>3.4290594511077188E-3</v>
      </c>
      <c r="M27" s="265">
        <v>3.6886031012276638E-3</v>
      </c>
      <c r="N27" s="265">
        <v>1.6029556750935956E-2</v>
      </c>
      <c r="O27" s="265">
        <v>1.4695087701060277E-2</v>
      </c>
      <c r="P27" s="266">
        <v>2.174608682437669E-2</v>
      </c>
    </row>
    <row r="28" spans="1:16">
      <c r="A28" s="263"/>
      <c r="B28" s="1" t="s">
        <v>619</v>
      </c>
      <c r="C28" s="1" t="s">
        <v>72</v>
      </c>
      <c r="D28" s="1" t="s">
        <v>179</v>
      </c>
      <c r="E28" s="264" t="s">
        <v>294</v>
      </c>
      <c r="F28" s="264">
        <v>227.99125616378339</v>
      </c>
      <c r="G28" s="264">
        <v>398.20002678435031</v>
      </c>
      <c r="H28" s="264">
        <v>48</v>
      </c>
      <c r="I28" s="264">
        <v>5</v>
      </c>
      <c r="J28" s="264">
        <v>48.259714048054619</v>
      </c>
      <c r="K28" s="265">
        <v>0.31649102902752674</v>
      </c>
      <c r="L28" s="265">
        <v>2.5931570293806772E-3</v>
      </c>
      <c r="M28" s="265">
        <v>7.4864224989726683E-3</v>
      </c>
      <c r="N28" s="265">
        <v>1.2965785146903386E-2</v>
      </c>
      <c r="O28" s="265">
        <v>0.50819521112170685</v>
      </c>
      <c r="P28" s="266">
        <v>0.50836058481309487</v>
      </c>
    </row>
    <row r="29" spans="1:16">
      <c r="A29" s="267"/>
      <c r="B29" s="268" t="s">
        <v>620</v>
      </c>
      <c r="C29" s="1" t="s">
        <v>72</v>
      </c>
      <c r="D29" s="268" t="s">
        <v>178</v>
      </c>
      <c r="E29" s="264" t="s">
        <v>294</v>
      </c>
      <c r="F29" s="264">
        <v>1461.0830731765363</v>
      </c>
      <c r="G29" s="264">
        <v>2608.0765083735891</v>
      </c>
      <c r="H29" s="264">
        <v>48</v>
      </c>
      <c r="I29" s="264">
        <v>5</v>
      </c>
      <c r="J29" s="264">
        <v>48.259714048054619</v>
      </c>
      <c r="K29" s="265">
        <v>2.0729100009947983</v>
      </c>
      <c r="L29" s="265">
        <v>1.7670897042929568E-2</v>
      </c>
      <c r="M29" s="265">
        <v>4.9033554339523402E-2</v>
      </c>
      <c r="N29" s="265">
        <v>8.8354485214647838E-2</v>
      </c>
      <c r="O29" s="265">
        <v>3.3285080427989824</v>
      </c>
      <c r="P29" s="266">
        <v>3.3296805111053911</v>
      </c>
    </row>
    <row r="30" spans="1:16">
      <c r="A30" s="267"/>
      <c r="B30" s="268" t="s">
        <v>198</v>
      </c>
      <c r="C30" s="268"/>
      <c r="D30" s="268" t="s">
        <v>458</v>
      </c>
      <c r="E30" s="264" t="s">
        <v>294</v>
      </c>
      <c r="F30" s="264">
        <v>9475.8314421234736</v>
      </c>
      <c r="G30" s="264">
        <v>18046.469522497431</v>
      </c>
      <c r="H30" s="264">
        <v>5</v>
      </c>
      <c r="I30" s="264">
        <v>5</v>
      </c>
      <c r="J30" s="264">
        <v>7.0710678118654755</v>
      </c>
      <c r="K30" s="265">
        <v>2.1016124366606563</v>
      </c>
      <c r="L30" s="265">
        <v>0.13567325341990788</v>
      </c>
      <c r="M30" s="265">
        <v>0.33928550068485086</v>
      </c>
      <c r="N30" s="265">
        <v>0.6783662670995394</v>
      </c>
      <c r="O30" s="265">
        <v>2.3991107829253107</v>
      </c>
      <c r="P30" s="266">
        <v>2.4931733475807616</v>
      </c>
    </row>
    <row r="31" spans="1:16">
      <c r="A31" s="267"/>
      <c r="B31" s="268" t="s">
        <v>180</v>
      </c>
      <c r="C31" s="1" t="s">
        <v>72</v>
      </c>
      <c r="D31" s="268" t="s">
        <v>350</v>
      </c>
      <c r="E31" s="264" t="s">
        <v>294</v>
      </c>
      <c r="F31" s="264">
        <v>175.9513780874006</v>
      </c>
      <c r="G31" s="264">
        <v>46.563458414787213</v>
      </c>
      <c r="H31" s="264">
        <v>5</v>
      </c>
      <c r="I31" s="264">
        <v>5</v>
      </c>
      <c r="J31" s="264">
        <v>7.0710678118654755</v>
      </c>
      <c r="K31" s="265">
        <v>5.4225754891533817E-3</v>
      </c>
      <c r="L31" s="265">
        <v>-2.9007534777498734E-3</v>
      </c>
      <c r="M31" s="265">
        <v>8.7542365459263526E-4</v>
      </c>
      <c r="N31" s="265">
        <v>-1.4503767388749367E-2</v>
      </c>
      <c r="O31" s="265">
        <v>6.1901800257356237E-3</v>
      </c>
      <c r="P31" s="266">
        <v>1.5769514806041621E-2</v>
      </c>
    </row>
    <row r="32" spans="1:16">
      <c r="A32" s="267"/>
      <c r="B32" s="268" t="s">
        <v>822</v>
      </c>
      <c r="C32" s="1" t="s">
        <v>72</v>
      </c>
      <c r="D32" s="268" t="s">
        <v>182</v>
      </c>
      <c r="E32" s="264" t="s">
        <v>294</v>
      </c>
      <c r="F32" s="264">
        <v>259.89186089181482</v>
      </c>
      <c r="G32" s="264">
        <v>226.85220257942487</v>
      </c>
      <c r="H32" s="264">
        <v>50.392473335070612</v>
      </c>
      <c r="I32" s="264">
        <v>5</v>
      </c>
      <c r="J32" s="264">
        <v>50.639918728467592</v>
      </c>
      <c r="K32" s="265">
        <v>0.18919574963993727</v>
      </c>
      <c r="L32" s="265">
        <v>-1.3127711223432925E-3</v>
      </c>
      <c r="M32" s="265">
        <v>4.2649706657399387E-3</v>
      </c>
      <c r="N32" s="265">
        <v>-6.5638556117164626E-3</v>
      </c>
      <c r="O32" s="265">
        <v>0.30394620199725936</v>
      </c>
      <c r="P32" s="266">
        <v>0.30401706845019449</v>
      </c>
    </row>
    <row r="33" spans="1:16">
      <c r="A33" s="267"/>
      <c r="B33" s="268" t="s">
        <v>620</v>
      </c>
      <c r="C33" s="1" t="s">
        <v>72</v>
      </c>
      <c r="D33" s="268" t="s">
        <v>181</v>
      </c>
      <c r="E33" s="264" t="s">
        <v>294</v>
      </c>
      <c r="F33" s="264">
        <v>1385.9684717000721</v>
      </c>
      <c r="G33" s="264">
        <v>1618.1962793685855</v>
      </c>
      <c r="H33" s="264">
        <v>50.392473335070612</v>
      </c>
      <c r="I33" s="264">
        <v>5</v>
      </c>
      <c r="J33" s="264">
        <v>50.639918728467592</v>
      </c>
      <c r="K33" s="265">
        <v>1.3495829207675707</v>
      </c>
      <c r="L33" s="265">
        <v>6.7728658718380075E-4</v>
      </c>
      <c r="M33" s="265">
        <v>3.0423154743230551E-2</v>
      </c>
      <c r="N33" s="265">
        <v>3.3864329359190037E-3</v>
      </c>
      <c r="O33" s="265">
        <v>2.1681280040821922</v>
      </c>
      <c r="P33" s="266">
        <v>2.1681306487417817</v>
      </c>
    </row>
    <row r="34" spans="1:16">
      <c r="A34" s="267"/>
      <c r="B34" s="268" t="s">
        <v>183</v>
      </c>
      <c r="C34" s="1" t="s">
        <v>72</v>
      </c>
      <c r="D34" s="268" t="s">
        <v>368</v>
      </c>
      <c r="E34" s="264" t="s">
        <v>294</v>
      </c>
      <c r="F34" s="264">
        <v>746.05408921392313</v>
      </c>
      <c r="G34" s="264">
        <v>767.26282011624915</v>
      </c>
      <c r="H34" s="264">
        <v>10</v>
      </c>
      <c r="I34" s="264">
        <v>5</v>
      </c>
      <c r="J34" s="264">
        <v>11.180339887498949</v>
      </c>
      <c r="K34" s="265">
        <v>0.14127799911849331</v>
      </c>
      <c r="L34" s="265">
        <v>-1.5865640469616693E-3</v>
      </c>
      <c r="M34" s="265">
        <v>1.442504583821704E-2</v>
      </c>
      <c r="N34" s="265">
        <v>-7.9328202348083465E-3</v>
      </c>
      <c r="O34" s="265">
        <v>0.20400095462260112</v>
      </c>
      <c r="P34" s="266">
        <v>0.20415513494352852</v>
      </c>
    </row>
    <row r="35" spans="1:16">
      <c r="A35" s="267"/>
      <c r="B35" s="268" t="s">
        <v>183</v>
      </c>
      <c r="C35" s="1" t="s">
        <v>515</v>
      </c>
      <c r="D35" s="268" t="s">
        <v>368</v>
      </c>
      <c r="E35" s="264" t="s">
        <v>294</v>
      </c>
      <c r="F35" s="264">
        <v>0</v>
      </c>
      <c r="G35" s="264">
        <v>558.5957131985765</v>
      </c>
      <c r="H35" s="264">
        <v>10</v>
      </c>
      <c r="I35" s="264">
        <v>5</v>
      </c>
      <c r="J35" s="264">
        <v>11.180339887498949</v>
      </c>
      <c r="K35" s="265">
        <v>0.10285560906614209</v>
      </c>
      <c r="L35" s="265">
        <v>1.0501966935793305E-2</v>
      </c>
      <c r="M35" s="265">
        <v>1.0501966935788913E-2</v>
      </c>
      <c r="N35" s="265">
        <v>5.2509834678966527E-2</v>
      </c>
      <c r="O35" s="265">
        <v>0.14852024072186498</v>
      </c>
      <c r="P35" s="266">
        <v>0.15752950403684104</v>
      </c>
    </row>
    <row r="36" spans="1:16">
      <c r="A36" s="267"/>
      <c r="B36" s="268" t="s">
        <v>184</v>
      </c>
      <c r="C36" s="1" t="s">
        <v>72</v>
      </c>
      <c r="D36" s="268" t="s">
        <v>370</v>
      </c>
      <c r="E36" s="264" t="s">
        <v>294</v>
      </c>
      <c r="F36" s="264">
        <v>1660.3131542972442</v>
      </c>
      <c r="G36" s="264">
        <v>1841.3194248039715</v>
      </c>
      <c r="H36" s="264">
        <v>10</v>
      </c>
      <c r="I36" s="264">
        <v>5</v>
      </c>
      <c r="J36" s="264">
        <v>11.180339887498949</v>
      </c>
      <c r="K36" s="265">
        <v>0.33904669593517667</v>
      </c>
      <c r="L36" s="265">
        <v>-1.0153508222163765E-3</v>
      </c>
      <c r="M36" s="265">
        <v>3.4618016681132041E-2</v>
      </c>
      <c r="N36" s="265">
        <v>-5.0767541110818826E-3</v>
      </c>
      <c r="O36" s="265">
        <v>0.48957268692914974</v>
      </c>
      <c r="P36" s="266">
        <v>0.48959900859716993</v>
      </c>
    </row>
    <row r="37" spans="1:16">
      <c r="A37" s="267"/>
      <c r="B37" s="268" t="s">
        <v>184</v>
      </c>
      <c r="C37" s="1" t="s">
        <v>515</v>
      </c>
      <c r="D37" s="268" t="s">
        <v>370</v>
      </c>
      <c r="E37" s="264" t="s">
        <v>294</v>
      </c>
      <c r="F37" s="264">
        <v>0</v>
      </c>
      <c r="G37" s="264">
        <v>639.33457107757999</v>
      </c>
      <c r="H37" s="264">
        <v>10</v>
      </c>
      <c r="I37" s="264">
        <v>5</v>
      </c>
      <c r="J37" s="264">
        <v>11.180339887498949</v>
      </c>
      <c r="K37" s="265">
        <v>0.11772225448828019</v>
      </c>
      <c r="L37" s="265">
        <v>1.201991058598928E-2</v>
      </c>
      <c r="M37" s="265">
        <v>1.2019910585988797E-2</v>
      </c>
      <c r="N37" s="265">
        <v>6.0099552929946398E-2</v>
      </c>
      <c r="O37" s="265">
        <v>0.16998720569217293</v>
      </c>
      <c r="P37" s="266">
        <v>0.18029865878983276</v>
      </c>
    </row>
    <row r="38" spans="1:16">
      <c r="A38" s="267"/>
      <c r="B38" s="268" t="s">
        <v>823</v>
      </c>
      <c r="C38" s="1" t="s">
        <v>72</v>
      </c>
      <c r="D38" s="268" t="s">
        <v>372</v>
      </c>
      <c r="E38" s="264" t="s">
        <v>294</v>
      </c>
      <c r="F38" s="264">
        <v>1661.2286372104627</v>
      </c>
      <c r="G38" s="264">
        <v>1057.6987110780699</v>
      </c>
      <c r="H38" s="264">
        <v>52.797636576074808</v>
      </c>
      <c r="I38" s="264">
        <v>3.4714381904729246</v>
      </c>
      <c r="J38" s="264">
        <v>52.911636821492735</v>
      </c>
      <c r="K38" s="265">
        <v>0.92169779175874045</v>
      </c>
      <c r="L38" s="265">
        <v>-1.5762977759404606E-2</v>
      </c>
      <c r="M38" s="265">
        <v>1.9885431680388966E-2</v>
      </c>
      <c r="N38" s="265">
        <v>-5.4720202989572482E-2</v>
      </c>
      <c r="O38" s="265">
        <v>1.4847881861036172</v>
      </c>
      <c r="P38" s="266">
        <v>1.4857961698052966</v>
      </c>
    </row>
    <row r="39" spans="1:16">
      <c r="A39" s="267"/>
      <c r="B39" s="268" t="s">
        <v>823</v>
      </c>
      <c r="C39" s="1" t="s">
        <v>515</v>
      </c>
      <c r="D39" s="268" t="s">
        <v>372</v>
      </c>
      <c r="E39" s="264" t="s">
        <v>294</v>
      </c>
      <c r="F39" s="264">
        <v>0</v>
      </c>
      <c r="G39" s="264">
        <v>22.155779970245757</v>
      </c>
      <c r="H39" s="264">
        <v>9.8933701745230369</v>
      </c>
      <c r="I39" s="264">
        <v>4.9466850872615185</v>
      </c>
      <c r="J39" s="264">
        <v>11.061124118401235</v>
      </c>
      <c r="K39" s="265">
        <v>4.0360978292250625E-3</v>
      </c>
      <c r="L39" s="265">
        <v>4.1654324082252003E-4</v>
      </c>
      <c r="M39" s="265">
        <v>4.1654324082043126E-4</v>
      </c>
      <c r="N39" s="265">
        <v>2.0605082375763431E-3</v>
      </c>
      <c r="O39" s="265">
        <v>5.8279973898946718E-3</v>
      </c>
      <c r="P39" s="266">
        <v>6.1815247127014767E-3</v>
      </c>
    </row>
    <row r="40" spans="1:16">
      <c r="A40" s="267"/>
      <c r="B40" s="268" t="s">
        <v>823</v>
      </c>
      <c r="C40" s="1" t="s">
        <v>510</v>
      </c>
      <c r="D40" s="268" t="s">
        <v>372</v>
      </c>
      <c r="E40" s="264" t="s">
        <v>294</v>
      </c>
      <c r="F40" s="264">
        <v>0</v>
      </c>
      <c r="G40" s="264">
        <v>1.1966527196652721</v>
      </c>
      <c r="H40" s="264">
        <v>59.999999999999993</v>
      </c>
      <c r="I40" s="264">
        <v>5</v>
      </c>
      <c r="J40" s="264">
        <v>60.207972893961468</v>
      </c>
      <c r="K40" s="265">
        <v>1.186581335797626E-3</v>
      </c>
      <c r="L40" s="265">
        <v>2.2497858470416077E-5</v>
      </c>
      <c r="M40" s="265">
        <v>2.2497858466520349E-5</v>
      </c>
      <c r="N40" s="265">
        <v>1.1248929235208038E-4</v>
      </c>
      <c r="O40" s="265">
        <v>1.9090065940622063E-3</v>
      </c>
      <c r="P40" s="266">
        <v>1.9123179696553753E-3</v>
      </c>
    </row>
    <row r="41" spans="1:16">
      <c r="A41" s="267"/>
      <c r="B41" s="268" t="s">
        <v>486</v>
      </c>
      <c r="C41" s="1" t="s">
        <v>72</v>
      </c>
      <c r="D41" s="268" t="s">
        <v>351</v>
      </c>
      <c r="E41" s="264" t="s">
        <v>294</v>
      </c>
      <c r="F41" s="264">
        <v>95.148677106826199</v>
      </c>
      <c r="G41" s="264">
        <v>85.515439194900011</v>
      </c>
      <c r="H41" s="264">
        <v>5</v>
      </c>
      <c r="I41" s="264">
        <v>5</v>
      </c>
      <c r="J41" s="264">
        <v>7.0710678118654755</v>
      </c>
      <c r="K41" s="265">
        <v>9.958751783247892E-3</v>
      </c>
      <c r="L41" s="265">
        <v>-4.3432911130913965E-4</v>
      </c>
      <c r="M41" s="265">
        <v>1.6077465216870481E-3</v>
      </c>
      <c r="N41" s="265">
        <v>-2.1716455565456982E-3</v>
      </c>
      <c r="O41" s="265">
        <v>1.1368484679139966E-2</v>
      </c>
      <c r="P41" s="266">
        <v>1.1574043732555396E-2</v>
      </c>
    </row>
    <row r="42" spans="1:16">
      <c r="A42" s="267"/>
      <c r="B42" s="268" t="s">
        <v>643</v>
      </c>
      <c r="C42" s="1"/>
      <c r="D42" s="268" t="s">
        <v>477</v>
      </c>
      <c r="E42" s="264" t="s">
        <v>294</v>
      </c>
      <c r="F42" s="264">
        <v>142.95264621452259</v>
      </c>
      <c r="G42" s="264">
        <v>713.36449222043416</v>
      </c>
      <c r="H42" s="264">
        <v>2.2827314348874084</v>
      </c>
      <c r="I42" s="264">
        <v>183.43550989780098</v>
      </c>
      <c r="J42" s="264">
        <v>183.44971287595428</v>
      </c>
      <c r="K42" s="265">
        <v>2.1552809985229118</v>
      </c>
      <c r="L42" s="265">
        <v>1.0343390381301276E-2</v>
      </c>
      <c r="M42" s="265">
        <v>1.3411721811408879E-2</v>
      </c>
      <c r="N42" s="265">
        <v>1.8973450886660097</v>
      </c>
      <c r="O42" s="265">
        <v>4.3296655879179385E-2</v>
      </c>
      <c r="P42" s="266">
        <v>1.8978390305543165</v>
      </c>
    </row>
    <row r="43" spans="1:16">
      <c r="A43" s="267" t="s">
        <v>445</v>
      </c>
      <c r="B43" s="268" t="s">
        <v>366</v>
      </c>
      <c r="C43" s="1"/>
      <c r="D43" s="268" t="s">
        <v>361</v>
      </c>
      <c r="E43" s="264" t="s">
        <v>294</v>
      </c>
      <c r="F43" s="264">
        <v>3487.8685035543926</v>
      </c>
      <c r="G43" s="264">
        <v>4082.5707012418493</v>
      </c>
      <c r="H43" s="264">
        <v>11.326720554868775</v>
      </c>
      <c r="I43" s="264">
        <v>12.275581491914505</v>
      </c>
      <c r="J43" s="264">
        <v>16.702829086496717</v>
      </c>
      <c r="K43" s="265">
        <v>1.1230500898080817</v>
      </c>
      <c r="L43" s="265">
        <v>1.8970460721252635E-3</v>
      </c>
      <c r="M43" s="265">
        <v>7.6755015307861343E-2</v>
      </c>
      <c r="N43" s="265">
        <v>2.3287343652289995E-2</v>
      </c>
      <c r="O43" s="265">
        <v>1.2294926773548531</v>
      </c>
      <c r="P43" s="266">
        <v>1.2297131958483591</v>
      </c>
    </row>
    <row r="44" spans="1:16">
      <c r="A44" s="267"/>
      <c r="B44" s="268" t="s">
        <v>480</v>
      </c>
      <c r="C44" s="1"/>
      <c r="D44" s="268" t="s">
        <v>471</v>
      </c>
      <c r="E44" s="264" t="s">
        <v>294</v>
      </c>
      <c r="F44" s="264">
        <v>632.69178361137324</v>
      </c>
      <c r="G44" s="264">
        <v>108.62346601154199</v>
      </c>
      <c r="H44" s="264">
        <v>8.8149470523063478</v>
      </c>
      <c r="I44" s="264">
        <v>88.149470523063457</v>
      </c>
      <c r="J44" s="264">
        <v>88.589121482444995</v>
      </c>
      <c r="K44" s="265">
        <v>0.15848181143229623</v>
      </c>
      <c r="L44" s="265">
        <v>-1.1535282892587873E-2</v>
      </c>
      <c r="M44" s="265">
        <v>2.0421926297498694E-3</v>
      </c>
      <c r="N44" s="265">
        <v>-1.0168290793153729</v>
      </c>
      <c r="O44" s="265">
        <v>2.545841785260175E-2</v>
      </c>
      <c r="P44" s="266">
        <v>1.0171477314436219</v>
      </c>
    </row>
    <row r="45" spans="1:16">
      <c r="A45" s="267"/>
      <c r="B45" s="268" t="s">
        <v>305</v>
      </c>
      <c r="C45" s="1"/>
      <c r="D45" s="268" t="s">
        <v>481</v>
      </c>
      <c r="E45" s="264" t="s">
        <v>294</v>
      </c>
      <c r="F45" s="264">
        <v>15.929189764749472</v>
      </c>
      <c r="G45" s="264">
        <v>17.703033766559884</v>
      </c>
      <c r="H45" s="264">
        <v>10</v>
      </c>
      <c r="I45" s="264">
        <v>30</v>
      </c>
      <c r="J45" s="264">
        <v>31.622776601683793</v>
      </c>
      <c r="K45" s="265">
        <v>9.2198333877865288E-3</v>
      </c>
      <c r="L45" s="265">
        <v>-9.0439787339136046E-6</v>
      </c>
      <c r="M45" s="265">
        <v>3.3282868250991145E-4</v>
      </c>
      <c r="N45" s="265">
        <v>-2.7131936201740814E-4</v>
      </c>
      <c r="O45" s="265">
        <v>4.7069083675228577E-3</v>
      </c>
      <c r="P45" s="266">
        <v>4.7147216860024968E-3</v>
      </c>
    </row>
    <row r="46" spans="1:16">
      <c r="A46" s="267"/>
      <c r="B46" s="268" t="s">
        <v>123</v>
      </c>
      <c r="C46" s="1"/>
      <c r="D46" s="268" t="s">
        <v>122</v>
      </c>
      <c r="E46" s="264" t="s">
        <v>294</v>
      </c>
      <c r="F46" s="264">
        <v>0.43657326000000007</v>
      </c>
      <c r="G46" s="264">
        <v>0.24775964271000001</v>
      </c>
      <c r="H46" s="264">
        <v>100</v>
      </c>
      <c r="I46" s="264">
        <v>0</v>
      </c>
      <c r="J46" s="264">
        <v>100</v>
      </c>
      <c r="K46" s="265">
        <v>4.0804300881584098E-4</v>
      </c>
      <c r="L46" s="265">
        <v>-4.7117020756104466E-6</v>
      </c>
      <c r="M46" s="265">
        <v>4.6580442962302446E-6</v>
      </c>
      <c r="N46" s="265">
        <v>0</v>
      </c>
      <c r="O46" s="265">
        <v>6.5874694178634507E-4</v>
      </c>
      <c r="P46" s="266">
        <v>6.5874694178634507E-4</v>
      </c>
    </row>
    <row r="47" spans="1:16">
      <c r="A47" s="267" t="s">
        <v>1489</v>
      </c>
      <c r="B47" s="268" t="s">
        <v>121</v>
      </c>
      <c r="C47" s="1"/>
      <c r="D47" s="268" t="s">
        <v>120</v>
      </c>
      <c r="E47" s="264" t="s">
        <v>294</v>
      </c>
      <c r="F47" s="264">
        <v>96.05574043928965</v>
      </c>
      <c r="G47" s="264">
        <v>56.895780571595147</v>
      </c>
      <c r="H47" s="264">
        <v>6.458371389272501</v>
      </c>
      <c r="I47" s="264">
        <v>21.161651370896173</v>
      </c>
      <c r="J47" s="264">
        <v>22.125235586206205</v>
      </c>
      <c r="K47" s="265">
        <v>2.0732102100002685E-2</v>
      </c>
      <c r="L47" s="265">
        <v>-9.9185479825258938E-4</v>
      </c>
      <c r="M47" s="265">
        <v>1.0696781092847029E-3</v>
      </c>
      <c r="N47" s="265">
        <v>-2.0989285451171857E-2</v>
      </c>
      <c r="O47" s="265">
        <v>9.7699225640899001E-3</v>
      </c>
      <c r="P47" s="266">
        <v>2.3151705998891044E-2</v>
      </c>
    </row>
    <row r="48" spans="1:16">
      <c r="A48" s="267"/>
      <c r="B48" s="268" t="s">
        <v>1490</v>
      </c>
      <c r="C48" s="1"/>
      <c r="D48" s="268" t="s">
        <v>1476</v>
      </c>
      <c r="E48" s="264" t="s">
        <v>294</v>
      </c>
      <c r="F48" s="264">
        <v>11.60799695</v>
      </c>
      <c r="G48" s="264">
        <v>7.9238037900999991</v>
      </c>
      <c r="H48" s="264">
        <v>7.169002691669716</v>
      </c>
      <c r="I48" s="264">
        <v>0</v>
      </c>
      <c r="J48" s="264">
        <v>7.169002691669716</v>
      </c>
      <c r="K48" s="265">
        <v>9.3555178481805751E-4</v>
      </c>
      <c r="L48" s="265">
        <v>-1.001581915662797E-4</v>
      </c>
      <c r="M48" s="265">
        <v>1.489727247149972E-4</v>
      </c>
      <c r="N48" s="265">
        <v>0</v>
      </c>
      <c r="O48" s="265">
        <v>1.5103600939522493E-3</v>
      </c>
      <c r="P48" s="266">
        <v>1.5103600939522493E-3</v>
      </c>
    </row>
    <row r="49" spans="1:16">
      <c r="A49" s="267"/>
      <c r="B49" s="268" t="s">
        <v>1491</v>
      </c>
      <c r="C49" s="1"/>
      <c r="D49" s="268" t="s">
        <v>1477</v>
      </c>
      <c r="E49" s="264" t="s">
        <v>294</v>
      </c>
      <c r="F49" s="264">
        <v>55.598319826400996</v>
      </c>
      <c r="G49" s="264">
        <v>62.422467057539407</v>
      </c>
      <c r="H49" s="264">
        <v>5.116393095158041</v>
      </c>
      <c r="I49" s="264">
        <v>26.150529429986555</v>
      </c>
      <c r="J49" s="264">
        <v>26.646344360395364</v>
      </c>
      <c r="K49" s="265">
        <v>2.7393904676898447E-2</v>
      </c>
      <c r="L49" s="265">
        <v>-1.9668940604233853E-5</v>
      </c>
      <c r="M49" s="265">
        <v>1.173583451499932E-3</v>
      </c>
      <c r="N49" s="265">
        <v>-5.1435321012767497E-4</v>
      </c>
      <c r="O49" s="265">
        <v>8.4916655130505593E-3</v>
      </c>
      <c r="P49" s="266">
        <v>8.5072288326047078E-3</v>
      </c>
    </row>
    <row r="50" spans="1:16">
      <c r="A50" s="267"/>
      <c r="B50" s="268" t="s">
        <v>93</v>
      </c>
      <c r="C50" s="1"/>
      <c r="D50" s="268" t="s">
        <v>124</v>
      </c>
      <c r="E50" s="264" t="s">
        <v>294</v>
      </c>
      <c r="F50" s="264">
        <v>70.038112561721817</v>
      </c>
      <c r="G50" s="264">
        <v>78.183959381837482</v>
      </c>
      <c r="H50" s="264">
        <v>5.9576988226350691</v>
      </c>
      <c r="I50" s="264">
        <v>81.223294081146534</v>
      </c>
      <c r="J50" s="264">
        <v>81.44149849219157</v>
      </c>
      <c r="K50" s="265">
        <v>0.10486698726429787</v>
      </c>
      <c r="L50" s="265">
        <v>-3.3249492670250902E-5</v>
      </c>
      <c r="M50" s="265">
        <v>1.4699098774594984E-3</v>
      </c>
      <c r="N50" s="265">
        <v>-2.7006333212047152E-3</v>
      </c>
      <c r="O50" s="265">
        <v>1.2384664635269259E-2</v>
      </c>
      <c r="P50" s="266">
        <v>1.2675698736704429E-2</v>
      </c>
    </row>
    <row r="51" spans="1:16">
      <c r="A51" s="267" t="s">
        <v>282</v>
      </c>
      <c r="B51" s="268" t="s">
        <v>401</v>
      </c>
      <c r="C51" s="1"/>
      <c r="D51" s="268" t="s">
        <v>400</v>
      </c>
      <c r="E51" s="264" t="s">
        <v>294</v>
      </c>
      <c r="F51" s="264">
        <v>10.104548400866252</v>
      </c>
      <c r="G51" s="264">
        <v>1.8505603445281043</v>
      </c>
      <c r="H51" s="264">
        <v>5</v>
      </c>
      <c r="I51" s="264">
        <v>50</v>
      </c>
      <c r="J51" s="264">
        <v>50.24937810560445</v>
      </c>
      <c r="K51" s="265">
        <v>1.5314729061188853E-3</v>
      </c>
      <c r="L51" s="265">
        <v>-1.8207198474229358E-4</v>
      </c>
      <c r="M51" s="265">
        <v>3.4791752052002351E-5</v>
      </c>
      <c r="N51" s="265">
        <v>-9.103599237114679E-3</v>
      </c>
      <c r="O51" s="265">
        <v>2.4601483805331844E-4</v>
      </c>
      <c r="P51" s="266">
        <v>9.1069227717455337E-3</v>
      </c>
    </row>
    <row r="52" spans="1:16">
      <c r="A52" s="267" t="s">
        <v>618</v>
      </c>
      <c r="B52" s="268" t="s">
        <v>499</v>
      </c>
      <c r="C52" s="1" t="s">
        <v>72</v>
      </c>
      <c r="D52" s="268" t="s">
        <v>140</v>
      </c>
      <c r="E52" s="264" t="s">
        <v>398</v>
      </c>
      <c r="F52" s="264">
        <v>1.4016455938613561</v>
      </c>
      <c r="G52" s="264">
        <v>0.69153685848156676</v>
      </c>
      <c r="H52" s="264">
        <v>0.99984920557388801</v>
      </c>
      <c r="I52" s="264">
        <v>149.97735518896826</v>
      </c>
      <c r="J52" s="264">
        <v>149.98068798319278</v>
      </c>
      <c r="K52" s="265">
        <v>1.7081501733149816E-3</v>
      </c>
      <c r="L52" s="265">
        <v>-1.7080802056312905E-5</v>
      </c>
      <c r="M52" s="265">
        <v>1.3001347935641942E-5</v>
      </c>
      <c r="N52" s="265">
        <v>-2.5617335169121E-3</v>
      </c>
      <c r="O52" s="265">
        <v>1.8383909970468568E-5</v>
      </c>
      <c r="P52" s="266">
        <v>2.5617994807979488E-3</v>
      </c>
    </row>
    <row r="53" spans="1:16">
      <c r="A53" s="267"/>
      <c r="B53" s="268" t="s">
        <v>499</v>
      </c>
      <c r="C53" s="1" t="s">
        <v>196</v>
      </c>
      <c r="D53" s="268" t="s">
        <v>140</v>
      </c>
      <c r="E53" s="264" t="s">
        <v>398</v>
      </c>
      <c r="F53" s="264">
        <v>1.2510557886206899</v>
      </c>
      <c r="G53" s="264">
        <v>0.92284493360139097</v>
      </c>
      <c r="H53" s="264">
        <v>1</v>
      </c>
      <c r="I53" s="264">
        <v>150</v>
      </c>
      <c r="J53" s="264">
        <v>150.00333329629711</v>
      </c>
      <c r="K53" s="265">
        <v>2.2798434029126899E-3</v>
      </c>
      <c r="L53" s="265">
        <v>-9.500097959858067E-6</v>
      </c>
      <c r="M53" s="265">
        <v>1.7350091936879586E-5</v>
      </c>
      <c r="N53" s="265">
        <v>-1.4250146939787101E-3</v>
      </c>
      <c r="O53" s="265">
        <v>2.4536735325555193E-5</v>
      </c>
      <c r="P53" s="266">
        <v>1.4252259222437939E-3</v>
      </c>
    </row>
    <row r="54" spans="1:16">
      <c r="A54" s="267"/>
      <c r="B54" s="268" t="s">
        <v>499</v>
      </c>
      <c r="C54" s="1" t="s">
        <v>515</v>
      </c>
      <c r="D54" s="268" t="s">
        <v>140</v>
      </c>
      <c r="E54" s="264" t="s">
        <v>398</v>
      </c>
      <c r="F54" s="264">
        <v>0</v>
      </c>
      <c r="G54" s="264">
        <v>1.5451351015262547</v>
      </c>
      <c r="H54" s="264">
        <v>1</v>
      </c>
      <c r="I54" s="264">
        <v>150</v>
      </c>
      <c r="J54" s="264">
        <v>150.00333329629711</v>
      </c>
      <c r="K54" s="265">
        <v>3.8171809147570443E-3</v>
      </c>
      <c r="L54" s="265">
        <v>2.9049556523830233E-5</v>
      </c>
      <c r="M54" s="265">
        <v>2.9049556529244278E-5</v>
      </c>
      <c r="N54" s="265">
        <v>4.357433478574535E-3</v>
      </c>
      <c r="O54" s="265">
        <v>4.1082276824581159E-5</v>
      </c>
      <c r="P54" s="266">
        <v>4.3576271379813193E-3</v>
      </c>
    </row>
    <row r="55" spans="1:16">
      <c r="A55" s="267"/>
      <c r="B55" s="268" t="s">
        <v>499</v>
      </c>
      <c r="C55" s="1" t="s">
        <v>510</v>
      </c>
      <c r="D55" s="268" t="s">
        <v>140</v>
      </c>
      <c r="E55" s="264" t="s">
        <v>398</v>
      </c>
      <c r="F55" s="264">
        <v>0</v>
      </c>
      <c r="G55" s="264">
        <v>2.7565202338172949</v>
      </c>
      <c r="H55" s="264">
        <v>0.98898632931340835</v>
      </c>
      <c r="I55" s="264">
        <v>148.17790552110361</v>
      </c>
      <c r="J55" s="264">
        <v>148.18120588853594</v>
      </c>
      <c r="K55" s="265">
        <v>6.7271278974565547E-3</v>
      </c>
      <c r="L55" s="265">
        <v>5.1824394049049261E-5</v>
      </c>
      <c r="M55" s="265">
        <v>5.182439404630957E-5</v>
      </c>
      <c r="N55" s="265">
        <v>7.6792301650884659E-3</v>
      </c>
      <c r="O55" s="265">
        <v>7.2483560616893203E-5</v>
      </c>
      <c r="P55" s="266">
        <v>7.6795722403636734E-3</v>
      </c>
    </row>
    <row r="56" spans="1:16">
      <c r="A56" s="267"/>
      <c r="B56" s="268" t="s">
        <v>499</v>
      </c>
      <c r="C56" s="1" t="s">
        <v>74</v>
      </c>
      <c r="D56" s="268" t="s">
        <v>140</v>
      </c>
      <c r="E56" s="264" t="s">
        <v>398</v>
      </c>
      <c r="F56" s="264">
        <v>0</v>
      </c>
      <c r="G56" s="264">
        <v>0.43369446428905306</v>
      </c>
      <c r="H56" s="264">
        <v>1</v>
      </c>
      <c r="I56" s="264">
        <v>150.00000000000003</v>
      </c>
      <c r="J56" s="264">
        <v>150.00333329629714</v>
      </c>
      <c r="K56" s="265">
        <v>1.0714210234980053E-3</v>
      </c>
      <c r="L56" s="265">
        <v>8.1537412750520843E-6</v>
      </c>
      <c r="M56" s="265">
        <v>8.1537412776012114E-6</v>
      </c>
      <c r="N56" s="265">
        <v>1.2230611912578129E-3</v>
      </c>
      <c r="O56" s="265">
        <v>1.1531131498864961E-5</v>
      </c>
      <c r="P56" s="266">
        <v>1.2231155483251059E-3</v>
      </c>
    </row>
    <row r="57" spans="1:16">
      <c r="A57" s="263"/>
      <c r="B57" s="1" t="s">
        <v>197</v>
      </c>
      <c r="C57" s="1" t="s">
        <v>72</v>
      </c>
      <c r="D57" s="1" t="s">
        <v>143</v>
      </c>
      <c r="E57" s="1" t="s">
        <v>398</v>
      </c>
      <c r="F57" s="264">
        <v>1.602853858390362</v>
      </c>
      <c r="G57" s="264">
        <v>1.4551640947910642</v>
      </c>
      <c r="H57" s="264">
        <v>1</v>
      </c>
      <c r="I57" s="264">
        <v>150</v>
      </c>
      <c r="J57" s="264">
        <v>150.00333329629711</v>
      </c>
      <c r="K57" s="265">
        <v>3.5949119303479741E-3</v>
      </c>
      <c r="L57" s="265">
        <v>-7.0424470095531433E-6</v>
      </c>
      <c r="M57" s="265">
        <v>2.7358042406262249E-5</v>
      </c>
      <c r="N57" s="265">
        <v>-1.0563670514329715E-3</v>
      </c>
      <c r="O57" s="265">
        <v>3.8690114610914337E-5</v>
      </c>
      <c r="P57" s="266">
        <v>1.0570753389999201E-3</v>
      </c>
    </row>
    <row r="58" spans="1:16">
      <c r="A58" s="263"/>
      <c r="B58" s="1" t="s">
        <v>197</v>
      </c>
      <c r="C58" s="1" t="s">
        <v>515</v>
      </c>
      <c r="D58" s="1" t="s">
        <v>143</v>
      </c>
      <c r="E58" s="1" t="s">
        <v>398</v>
      </c>
      <c r="F58" s="264">
        <v>0</v>
      </c>
      <c r="G58" s="264">
        <v>2.13757379495772E-2</v>
      </c>
      <c r="H58" s="264">
        <v>1</v>
      </c>
      <c r="I58" s="264">
        <v>150</v>
      </c>
      <c r="J58" s="264">
        <v>150.00333329629711</v>
      </c>
      <c r="K58" s="265">
        <v>5.2807718146701826E-5</v>
      </c>
      <c r="L58" s="265">
        <v>4.0187794247970032E-7</v>
      </c>
      <c r="M58" s="265">
        <v>4.018779376037649E-7</v>
      </c>
      <c r="N58" s="265">
        <v>6.0281691371955048E-5</v>
      </c>
      <c r="O58" s="265">
        <v>5.6834122977777284E-7</v>
      </c>
      <c r="P58" s="266">
        <v>6.0284370498638409E-5</v>
      </c>
    </row>
    <row r="59" spans="1:16">
      <c r="A59" s="263"/>
      <c r="B59" s="1" t="s">
        <v>189</v>
      </c>
      <c r="C59" s="1" t="s">
        <v>72</v>
      </c>
      <c r="D59" s="1" t="s">
        <v>64</v>
      </c>
      <c r="E59" s="1" t="s">
        <v>398</v>
      </c>
      <c r="F59" s="264">
        <v>0.12897198276506672</v>
      </c>
      <c r="G59" s="264">
        <v>4.4653063252447223E-2</v>
      </c>
      <c r="H59" s="264">
        <v>2.777571285594417</v>
      </c>
      <c r="I59" s="264">
        <v>137.83264960533856</v>
      </c>
      <c r="J59" s="264">
        <v>137.86063324776435</v>
      </c>
      <c r="K59" s="265">
        <v>1.0138341166711952E-4</v>
      </c>
      <c r="L59" s="265">
        <v>-1.9284930541374479E-6</v>
      </c>
      <c r="M59" s="265">
        <v>8.3950696859749327E-7</v>
      </c>
      <c r="N59" s="265">
        <v>-2.6580930739725608E-4</v>
      </c>
      <c r="O59" s="265">
        <v>3.2976496790484646E-6</v>
      </c>
      <c r="P59" s="266">
        <v>2.6582976205160832E-4</v>
      </c>
    </row>
    <row r="60" spans="1:16">
      <c r="A60" s="263"/>
      <c r="B60" s="1" t="s">
        <v>189</v>
      </c>
      <c r="C60" s="1" t="s">
        <v>196</v>
      </c>
      <c r="D60" s="1" t="s">
        <v>64</v>
      </c>
      <c r="E60" s="1" t="s">
        <v>398</v>
      </c>
      <c r="F60" s="264">
        <v>9.8658153362736589E-2</v>
      </c>
      <c r="G60" s="264">
        <v>8.3203070764236459E-3</v>
      </c>
      <c r="H60" s="264">
        <v>5</v>
      </c>
      <c r="I60" s="264">
        <v>150</v>
      </c>
      <c r="J60" s="264">
        <v>150.08331019803634</v>
      </c>
      <c r="K60" s="265">
        <v>2.0565872076776018E-5</v>
      </c>
      <c r="L60" s="265">
        <v>-1.9609765846695382E-6</v>
      </c>
      <c r="M60" s="265">
        <v>1.5642724737693945E-7</v>
      </c>
      <c r="N60" s="265">
        <v>-2.9414648770043073E-4</v>
      </c>
      <c r="O60" s="265">
        <v>1.1061076738257947E-6</v>
      </c>
      <c r="P60" s="266">
        <v>2.941485673952633E-4</v>
      </c>
    </row>
    <row r="61" spans="1:16">
      <c r="A61" s="263"/>
      <c r="B61" s="1" t="s">
        <v>189</v>
      </c>
      <c r="C61" s="1" t="s">
        <v>515</v>
      </c>
      <c r="D61" s="1" t="s">
        <v>64</v>
      </c>
      <c r="E61" s="1" t="s">
        <v>398</v>
      </c>
      <c r="F61" s="264">
        <v>0</v>
      </c>
      <c r="G61" s="264">
        <v>5.0302128373702439E-2</v>
      </c>
      <c r="H61" s="264">
        <v>5</v>
      </c>
      <c r="I61" s="264">
        <v>150</v>
      </c>
      <c r="J61" s="264">
        <v>150.08331019803634</v>
      </c>
      <c r="K61" s="265">
        <v>1.2433521116720565E-4</v>
      </c>
      <c r="L61" s="265">
        <v>9.4571311137769953E-7</v>
      </c>
      <c r="M61" s="265">
        <v>9.4571310967550509E-7</v>
      </c>
      <c r="N61" s="265">
        <v>1.4185696670665493E-4</v>
      </c>
      <c r="O61" s="265">
        <v>6.687201529085669E-6</v>
      </c>
      <c r="P61" s="266">
        <v>1.4201449808911627E-4</v>
      </c>
    </row>
    <row r="62" spans="1:16">
      <c r="A62" s="263"/>
      <c r="B62" s="1" t="s">
        <v>189</v>
      </c>
      <c r="C62" s="1" t="s">
        <v>510</v>
      </c>
      <c r="D62" s="1" t="s">
        <v>64</v>
      </c>
      <c r="E62" s="1" t="s">
        <v>398</v>
      </c>
      <c r="F62" s="264">
        <v>0</v>
      </c>
      <c r="G62" s="264">
        <v>2.5504503782422121E-4</v>
      </c>
      <c r="H62" s="264">
        <v>60</v>
      </c>
      <c r="I62" s="264">
        <v>150</v>
      </c>
      <c r="J62" s="264">
        <v>161.55494421403512</v>
      </c>
      <c r="K62" s="265">
        <v>6.7859789351269521E-7</v>
      </c>
      <c r="L62" s="265">
        <v>4.7950106107919055E-9</v>
      </c>
      <c r="M62" s="265">
        <v>4.7950145177981819E-9</v>
      </c>
      <c r="N62" s="265">
        <v>7.1925159161878582E-7</v>
      </c>
      <c r="O62" s="265">
        <v>4.0687047377076452E-7</v>
      </c>
      <c r="P62" s="266">
        <v>8.2635732856470939E-7</v>
      </c>
    </row>
    <row r="63" spans="1:16">
      <c r="A63" s="263"/>
      <c r="B63" s="1" t="s">
        <v>189</v>
      </c>
      <c r="C63" s="1" t="s">
        <v>74</v>
      </c>
      <c r="D63" s="1" t="s">
        <v>64</v>
      </c>
      <c r="E63" s="1" t="s">
        <v>398</v>
      </c>
      <c r="F63" s="264">
        <v>2.5419240000000001E-3</v>
      </c>
      <c r="G63" s="264">
        <v>6.4605371006625086E-4</v>
      </c>
      <c r="H63" s="264">
        <v>3</v>
      </c>
      <c r="I63" s="264">
        <v>150</v>
      </c>
      <c r="J63" s="264">
        <v>150.02999700059985</v>
      </c>
      <c r="K63" s="265">
        <v>1.5963278871612034E-6</v>
      </c>
      <c r="L63" s="265">
        <v>-4.2408617062505982E-8</v>
      </c>
      <c r="M63" s="265">
        <v>1.214623481982857E-8</v>
      </c>
      <c r="N63" s="265">
        <v>-6.3612925593758973E-6</v>
      </c>
      <c r="O63" s="265">
        <v>5.1532110041909678E-8</v>
      </c>
      <c r="P63" s="266">
        <v>6.3615012838430304E-6</v>
      </c>
    </row>
    <row r="64" spans="1:16">
      <c r="A64" s="263"/>
      <c r="B64" s="1" t="s">
        <v>191</v>
      </c>
      <c r="C64" s="1" t="s">
        <v>72</v>
      </c>
      <c r="D64" s="1" t="s">
        <v>190</v>
      </c>
      <c r="E64" s="1" t="s">
        <v>398</v>
      </c>
      <c r="F64" s="264">
        <v>1.3841312785941118</v>
      </c>
      <c r="G64" s="264">
        <v>0.95544748859513762</v>
      </c>
      <c r="H64" s="264">
        <v>2.6126852219372383</v>
      </c>
      <c r="I64" s="264">
        <v>125.20183293797133</v>
      </c>
      <c r="J64" s="264">
        <v>125.22909045064813</v>
      </c>
      <c r="K64" s="265">
        <v>1.9705498446342807E-3</v>
      </c>
      <c r="L64" s="265">
        <v>-1.1743217317672361E-5</v>
      </c>
      <c r="M64" s="265">
        <v>1.7963041421590093E-5</v>
      </c>
      <c r="N64" s="265">
        <v>-1.4702723327615068E-3</v>
      </c>
      <c r="O64" s="265">
        <v>6.6371549689400408E-5</v>
      </c>
      <c r="P64" s="266">
        <v>1.4717696542231517E-3</v>
      </c>
    </row>
    <row r="65" spans="1:16">
      <c r="A65" s="263"/>
      <c r="B65" s="1" t="s">
        <v>191</v>
      </c>
      <c r="C65" s="1" t="s">
        <v>196</v>
      </c>
      <c r="D65" s="1" t="s">
        <v>190</v>
      </c>
      <c r="E65" s="1" t="s">
        <v>398</v>
      </c>
      <c r="F65" s="264">
        <v>2.3087638427544348E-2</v>
      </c>
      <c r="G65" s="264">
        <v>2.5937966294386335E-2</v>
      </c>
      <c r="H65" s="264">
        <v>5</v>
      </c>
      <c r="I65" s="264">
        <v>150</v>
      </c>
      <c r="J65" s="264">
        <v>150.08331019803634</v>
      </c>
      <c r="K65" s="265">
        <v>6.4112645343778211E-5</v>
      </c>
      <c r="L65" s="265">
        <v>-7.8566824157633164E-9</v>
      </c>
      <c r="M65" s="265">
        <v>4.8765083220109955E-7</v>
      </c>
      <c r="N65" s="265">
        <v>-1.1785023623644975E-6</v>
      </c>
      <c r="O65" s="265">
        <v>3.4482121030066071E-6</v>
      </c>
      <c r="P65" s="266">
        <v>3.6440409609964522E-6</v>
      </c>
    </row>
    <row r="66" spans="1:16">
      <c r="A66" s="263"/>
      <c r="B66" s="1" t="s">
        <v>191</v>
      </c>
      <c r="C66" s="1" t="s">
        <v>515</v>
      </c>
      <c r="D66" s="1" t="s">
        <v>190</v>
      </c>
      <c r="E66" s="1" t="s">
        <v>398</v>
      </c>
      <c r="F66" s="264">
        <v>0</v>
      </c>
      <c r="G66" s="264">
        <v>0.25902708930358787</v>
      </c>
      <c r="H66" s="264">
        <v>5</v>
      </c>
      <c r="I66" s="264">
        <v>150</v>
      </c>
      <c r="J66" s="264">
        <v>150.08331019803634</v>
      </c>
      <c r="K66" s="265">
        <v>6.402549730564756E-4</v>
      </c>
      <c r="L66" s="265">
        <v>4.8698797066037969E-6</v>
      </c>
      <c r="M66" s="265">
        <v>4.8698797055982392E-6</v>
      </c>
      <c r="N66" s="265">
        <v>7.3048195599056953E-4</v>
      </c>
      <c r="O66" s="265">
        <v>3.4435249633912627E-5</v>
      </c>
      <c r="P66" s="266">
        <v>7.3129315219353603E-4</v>
      </c>
    </row>
    <row r="67" spans="1:16">
      <c r="A67" s="263"/>
      <c r="B67" s="1" t="s">
        <v>191</v>
      </c>
      <c r="C67" s="1" t="s">
        <v>510</v>
      </c>
      <c r="D67" s="1" t="s">
        <v>190</v>
      </c>
      <c r="E67" s="1" t="s">
        <v>398</v>
      </c>
      <c r="F67" s="264">
        <v>0.33113221757322175</v>
      </c>
      <c r="G67" s="264">
        <v>0.48438118803954222</v>
      </c>
      <c r="H67" s="264">
        <v>60</v>
      </c>
      <c r="I67" s="264">
        <v>150</v>
      </c>
      <c r="J67" s="264">
        <v>161.55494421403512</v>
      </c>
      <c r="K67" s="265">
        <v>1.2887921939785099E-3</v>
      </c>
      <c r="L67" s="265">
        <v>1.9999165843387345E-6</v>
      </c>
      <c r="M67" s="265">
        <v>9.1066850334045631E-6</v>
      </c>
      <c r="N67" s="265">
        <v>2.9998748765081018E-4</v>
      </c>
      <c r="O67" s="265">
        <v>7.72727848950049E-4</v>
      </c>
      <c r="P67" s="266">
        <v>8.2891544881852374E-4</v>
      </c>
    </row>
    <row r="68" spans="1:16">
      <c r="A68" s="263"/>
      <c r="B68" s="1" t="s">
        <v>191</v>
      </c>
      <c r="C68" s="1" t="s">
        <v>74</v>
      </c>
      <c r="D68" s="1" t="s">
        <v>190</v>
      </c>
      <c r="E68" s="1" t="s">
        <v>398</v>
      </c>
      <c r="F68" s="264">
        <v>2.9399762501049014E-2</v>
      </c>
      <c r="G68" s="264">
        <v>4.5543642486575046E-2</v>
      </c>
      <c r="H68" s="264">
        <v>5</v>
      </c>
      <c r="I68" s="264">
        <v>150</v>
      </c>
      <c r="J68" s="264">
        <v>150.08331019803634</v>
      </c>
      <c r="K68" s="265">
        <v>1.1257333613844522E-4</v>
      </c>
      <c r="L68" s="265">
        <v>2.252719717432683E-7</v>
      </c>
      <c r="M68" s="265">
        <v>8.5625044415507551E-7</v>
      </c>
      <c r="N68" s="265">
        <v>3.3790795761490244E-5</v>
      </c>
      <c r="O68" s="265">
        <v>6.0546049545604711E-6</v>
      </c>
      <c r="P68" s="266">
        <v>3.4328939968349379E-5</v>
      </c>
    </row>
    <row r="69" spans="1:16">
      <c r="A69" s="263"/>
      <c r="B69" s="1" t="s">
        <v>192</v>
      </c>
      <c r="C69" s="1" t="s">
        <v>72</v>
      </c>
      <c r="D69" s="1" t="s">
        <v>498</v>
      </c>
      <c r="E69" s="1" t="s">
        <v>398</v>
      </c>
      <c r="F69" s="264">
        <v>3.3117077864068891</v>
      </c>
      <c r="G69" s="264">
        <v>4.2816618525510792</v>
      </c>
      <c r="H69" s="264">
        <v>2.8915876882966645</v>
      </c>
      <c r="I69" s="264">
        <v>144.37687799313704</v>
      </c>
      <c r="J69" s="264">
        <v>144.40583152492246</v>
      </c>
      <c r="K69" s="265">
        <v>1.0182923297399915E-2</v>
      </c>
      <c r="L69" s="265">
        <v>9.4220947328693683E-6</v>
      </c>
      <c r="M69" s="265">
        <v>8.0498059944357503E-5</v>
      </c>
      <c r="N69" s="265">
        <v>1.36033262168726E-3</v>
      </c>
      <c r="O69" s="265">
        <v>3.2918252979596705E-4</v>
      </c>
      <c r="P69" s="266">
        <v>1.3995949340967931E-3</v>
      </c>
    </row>
    <row r="70" spans="1:16">
      <c r="A70" s="263"/>
      <c r="B70" s="1" t="s">
        <v>192</v>
      </c>
      <c r="C70" s="1" t="s">
        <v>515</v>
      </c>
      <c r="D70" s="1" t="s">
        <v>498</v>
      </c>
      <c r="E70" s="1" t="s">
        <v>398</v>
      </c>
      <c r="F70" s="264">
        <v>0</v>
      </c>
      <c r="G70" s="264">
        <v>1.4900192217126111</v>
      </c>
      <c r="H70" s="264">
        <v>2.6836921277866748</v>
      </c>
      <c r="I70" s="264">
        <v>131.49797172944901</v>
      </c>
      <c r="J70" s="264">
        <v>131.52535410481019</v>
      </c>
      <c r="K70" s="265">
        <v>3.2275778468487002E-3</v>
      </c>
      <c r="L70" s="265">
        <v>2.801334172453096E-5</v>
      </c>
      <c r="M70" s="265">
        <v>2.8013341725293517E-5</v>
      </c>
      <c r="N70" s="265">
        <v>3.6836976181397665E-3</v>
      </c>
      <c r="O70" s="265">
        <v>1.0631942255597544E-4</v>
      </c>
      <c r="P70" s="266">
        <v>3.6852316021521937E-3</v>
      </c>
    </row>
    <row r="71" spans="1:16">
      <c r="A71" s="263"/>
      <c r="B71" s="1" t="s">
        <v>192</v>
      </c>
      <c r="C71" s="1" t="s">
        <v>510</v>
      </c>
      <c r="D71" s="1" t="s">
        <v>498</v>
      </c>
      <c r="E71" s="1" t="s">
        <v>398</v>
      </c>
      <c r="F71" s="264">
        <v>10.080436804352333</v>
      </c>
      <c r="G71" s="264">
        <v>11.100088738726638</v>
      </c>
      <c r="H71" s="264">
        <v>3.5630209901938468</v>
      </c>
      <c r="I71" s="264">
        <v>144.90461684198826</v>
      </c>
      <c r="J71" s="264">
        <v>144.94841530937822</v>
      </c>
      <c r="K71" s="265">
        <v>2.6498134345183066E-2</v>
      </c>
      <c r="L71" s="265">
        <v>-7.6576128673622179E-6</v>
      </c>
      <c r="M71" s="265">
        <v>2.0868897158362061E-4</v>
      </c>
      <c r="N71" s="265">
        <v>-1.1096234584694012E-3</v>
      </c>
      <c r="O71" s="265">
        <v>1.0515571423691977E-3</v>
      </c>
      <c r="P71" s="266">
        <v>1.5287369437719715E-3</v>
      </c>
    </row>
    <row r="72" spans="1:16">
      <c r="A72" s="263"/>
      <c r="B72" s="1" t="s">
        <v>194</v>
      </c>
      <c r="C72" s="1" t="s">
        <v>72</v>
      </c>
      <c r="D72" s="1" t="s">
        <v>193</v>
      </c>
      <c r="E72" s="1" t="s">
        <v>398</v>
      </c>
      <c r="F72" s="264">
        <v>0.68693517573733232</v>
      </c>
      <c r="G72" s="264">
        <v>0.56231179872741122</v>
      </c>
      <c r="H72" s="264">
        <v>10</v>
      </c>
      <c r="I72" s="264">
        <v>150</v>
      </c>
      <c r="J72" s="264">
        <v>150.33296378372907</v>
      </c>
      <c r="K72" s="265">
        <v>1.3922165463835419E-3</v>
      </c>
      <c r="L72" s="265">
        <v>-4.1711884364303842E-6</v>
      </c>
      <c r="M72" s="265">
        <v>1.0571831788726861E-5</v>
      </c>
      <c r="N72" s="265">
        <v>-6.2567826546455763E-4</v>
      </c>
      <c r="O72" s="265">
        <v>1.4950827894744546E-4</v>
      </c>
      <c r="P72" s="266">
        <v>6.4329310376263528E-4</v>
      </c>
    </row>
    <row r="73" spans="1:16">
      <c r="A73" s="263"/>
      <c r="B73" s="1" t="s">
        <v>194</v>
      </c>
      <c r="C73" s="1" t="s">
        <v>515</v>
      </c>
      <c r="D73" s="1" t="s">
        <v>193</v>
      </c>
      <c r="E73" s="1" t="s">
        <v>398</v>
      </c>
      <c r="F73" s="264">
        <v>0</v>
      </c>
      <c r="G73" s="264">
        <v>0.20718100650519031</v>
      </c>
      <c r="H73" s="264">
        <v>10</v>
      </c>
      <c r="I73" s="264">
        <v>150</v>
      </c>
      <c r="J73" s="264">
        <v>150.33296378372907</v>
      </c>
      <c r="K73" s="265">
        <v>5.1295531412590546E-4</v>
      </c>
      <c r="L73" s="265">
        <v>3.8951392333785861E-6</v>
      </c>
      <c r="M73" s="265">
        <v>3.8951392368947402E-6</v>
      </c>
      <c r="N73" s="265">
        <v>5.8427088500678792E-4</v>
      </c>
      <c r="O73" s="265">
        <v>5.5085587361481303E-5</v>
      </c>
      <c r="P73" s="266">
        <v>5.8686189942913712E-4</v>
      </c>
    </row>
    <row r="74" spans="1:16">
      <c r="A74" s="263"/>
      <c r="B74" s="1" t="s">
        <v>194</v>
      </c>
      <c r="C74" s="1" t="s">
        <v>510</v>
      </c>
      <c r="D74" s="1" t="s">
        <v>193</v>
      </c>
      <c r="E74" s="1" t="s">
        <v>398</v>
      </c>
      <c r="F74" s="264">
        <v>1.2541612970711296</v>
      </c>
      <c r="G74" s="264">
        <v>1.2298001492193253</v>
      </c>
      <c r="H74" s="264">
        <v>60</v>
      </c>
      <c r="I74" s="264">
        <v>150</v>
      </c>
      <c r="J74" s="264">
        <v>161.55494421403512</v>
      </c>
      <c r="K74" s="265">
        <v>3.272127142018748E-3</v>
      </c>
      <c r="L74" s="265">
        <v>-3.795789798033411E-6</v>
      </c>
      <c r="M74" s="265">
        <v>2.3121051951464456E-5</v>
      </c>
      <c r="N74" s="265">
        <v>-5.6936846970501165E-4</v>
      </c>
      <c r="O74" s="265">
        <v>1.9618863147656371E-3</v>
      </c>
      <c r="P74" s="266">
        <v>2.0428358637832162E-3</v>
      </c>
    </row>
    <row r="75" spans="1:16">
      <c r="A75" s="263"/>
      <c r="B75" s="1" t="s">
        <v>93</v>
      </c>
      <c r="C75" s="1" t="s">
        <v>72</v>
      </c>
      <c r="D75" s="1" t="s">
        <v>195</v>
      </c>
      <c r="E75" s="1" t="s">
        <v>398</v>
      </c>
      <c r="F75" s="264">
        <v>8.024456617417755</v>
      </c>
      <c r="G75" s="264">
        <v>7.8187215255054614</v>
      </c>
      <c r="H75" s="264">
        <v>2.580173965232492</v>
      </c>
      <c r="I75" s="264">
        <v>97.786169135554132</v>
      </c>
      <c r="J75" s="264">
        <v>97.820203291028093</v>
      </c>
      <c r="K75" s="265">
        <v>1.2596203887208989E-2</v>
      </c>
      <c r="L75" s="265">
        <v>-2.5223951237052233E-5</v>
      </c>
      <c r="M75" s="265">
        <v>1.4699710900181799E-4</v>
      </c>
      <c r="N75" s="265">
        <v>-2.4665535619333595E-3</v>
      </c>
      <c r="O75" s="265">
        <v>5.3638025217986589E-4</v>
      </c>
      <c r="P75" s="266">
        <v>2.524200912925649E-3</v>
      </c>
    </row>
    <row r="76" spans="1:16">
      <c r="A76" s="263"/>
      <c r="B76" s="1" t="s">
        <v>93</v>
      </c>
      <c r="C76" s="1" t="s">
        <v>196</v>
      </c>
      <c r="D76" s="1" t="s">
        <v>195</v>
      </c>
      <c r="E76" s="1" t="s">
        <v>398</v>
      </c>
      <c r="F76" s="264">
        <v>4.1382443287753157</v>
      </c>
      <c r="G76" s="264">
        <v>0.45655463947814723</v>
      </c>
      <c r="H76" s="264">
        <v>2.9640981388435774</v>
      </c>
      <c r="I76" s="264">
        <v>126.74624967546394</v>
      </c>
      <c r="J76" s="264">
        <v>126.78090425837694</v>
      </c>
      <c r="K76" s="265">
        <v>9.5328329062892585E-4</v>
      </c>
      <c r="L76" s="265">
        <v>-8.0231518243323308E-5</v>
      </c>
      <c r="M76" s="265">
        <v>8.58352761199233E-6</v>
      </c>
      <c r="N76" s="265">
        <v>-1.0169044043109796E-2</v>
      </c>
      <c r="O76" s="265">
        <v>3.5981012905470576E-5</v>
      </c>
      <c r="P76" s="266">
        <v>1.0169107698514975E-2</v>
      </c>
    </row>
    <row r="77" spans="1:16">
      <c r="A77" s="263"/>
      <c r="B77" s="1" t="s">
        <v>93</v>
      </c>
      <c r="C77" s="1" t="s">
        <v>515</v>
      </c>
      <c r="D77" s="1" t="s">
        <v>195</v>
      </c>
      <c r="E77" s="1" t="s">
        <v>398</v>
      </c>
      <c r="F77" s="264">
        <v>0</v>
      </c>
      <c r="G77" s="264">
        <v>15.81322025217316</v>
      </c>
      <c r="H77" s="264">
        <v>4.7092418582303006</v>
      </c>
      <c r="I77" s="264">
        <v>141.17874859020168</v>
      </c>
      <c r="J77" s="264">
        <v>141.25726888332039</v>
      </c>
      <c r="K77" s="265">
        <v>3.6788027326861122E-2</v>
      </c>
      <c r="L77" s="265">
        <v>2.9729894503738308E-4</v>
      </c>
      <c r="M77" s="265">
        <v>2.9729894503797164E-4</v>
      </c>
      <c r="N77" s="265">
        <v>4.1972293017564895E-2</v>
      </c>
      <c r="O77" s="265">
        <v>1.9799734264055466E-3</v>
      </c>
      <c r="P77" s="266">
        <v>4.2018968049222706E-2</v>
      </c>
    </row>
    <row r="78" spans="1:16">
      <c r="A78" s="263"/>
      <c r="B78" s="1" t="s">
        <v>93</v>
      </c>
      <c r="C78" s="1" t="s">
        <v>510</v>
      </c>
      <c r="D78" s="1" t="s">
        <v>195</v>
      </c>
      <c r="E78" s="1" t="s">
        <v>398</v>
      </c>
      <c r="F78" s="264">
        <v>2.5105870751173947</v>
      </c>
      <c r="G78" s="264">
        <v>3.4310229254015643</v>
      </c>
      <c r="H78" s="264">
        <v>34.503700534525407</v>
      </c>
      <c r="I78" s="264">
        <v>86.650545712755132</v>
      </c>
      <c r="J78" s="264">
        <v>93.26747784139161</v>
      </c>
      <c r="K78" s="265">
        <v>5.2702258616551994E-3</v>
      </c>
      <c r="L78" s="265">
        <v>1.0623197795212036E-5</v>
      </c>
      <c r="M78" s="265">
        <v>6.4505488436664222E-5</v>
      </c>
      <c r="N78" s="265">
        <v>9.2050588616966007E-4</v>
      </c>
      <c r="O78" s="265">
        <v>3.1475840920620161E-3</v>
      </c>
      <c r="P78" s="266">
        <v>3.2794232271963404E-3</v>
      </c>
    </row>
    <row r="79" spans="1:16">
      <c r="A79" s="263"/>
      <c r="B79" s="1" t="s">
        <v>93</v>
      </c>
      <c r="C79" s="1" t="s">
        <v>74</v>
      </c>
      <c r="D79" s="1" t="s">
        <v>195</v>
      </c>
      <c r="E79" s="1" t="s">
        <v>398</v>
      </c>
      <c r="F79" s="264">
        <v>3.9631073679870753E-2</v>
      </c>
      <c r="G79" s="264">
        <v>0.45327461269995722</v>
      </c>
      <c r="H79" s="264">
        <v>2.988649173444859</v>
      </c>
      <c r="I79" s="264">
        <v>149.42107526513186</v>
      </c>
      <c r="J79" s="264">
        <v>149.45096104498671</v>
      </c>
      <c r="K79" s="265">
        <v>1.11566930033082E-3</v>
      </c>
      <c r="L79" s="265">
        <v>7.671297748146344E-6</v>
      </c>
      <c r="M79" s="265">
        <v>8.5218609504710516E-6</v>
      </c>
      <c r="N79" s="265">
        <v>1.1462535582070115E-3</v>
      </c>
      <c r="O79" s="265">
        <v>3.6018396886393582E-5</v>
      </c>
      <c r="P79" s="266">
        <v>1.1468193164646734E-3</v>
      </c>
    </row>
    <row r="80" spans="1:16">
      <c r="A80" s="263"/>
      <c r="B80" s="1" t="s">
        <v>619</v>
      </c>
      <c r="C80" s="1" t="s">
        <v>72</v>
      </c>
      <c r="D80" s="1" t="s">
        <v>179</v>
      </c>
      <c r="E80" s="1" t="s">
        <v>398</v>
      </c>
      <c r="F80" s="264">
        <v>0.89092831681400264</v>
      </c>
      <c r="G80" s="264">
        <v>0.43369849291855345</v>
      </c>
      <c r="H80" s="264">
        <v>48</v>
      </c>
      <c r="I80" s="264">
        <v>100</v>
      </c>
      <c r="J80" s="264">
        <v>110.92339699089638</v>
      </c>
      <c r="K80" s="265">
        <v>7.9229415034294125E-4</v>
      </c>
      <c r="L80" s="265">
        <v>-1.0967308039511181E-5</v>
      </c>
      <c r="M80" s="265">
        <v>8.153817018486453E-6</v>
      </c>
      <c r="N80" s="265">
        <v>-1.0967308039511181E-3</v>
      </c>
      <c r="O80" s="265">
        <v>5.5349945340730058E-4</v>
      </c>
      <c r="P80" s="266">
        <v>1.2284869153790148E-3</v>
      </c>
    </row>
    <row r="81" spans="1:16">
      <c r="A81" s="263"/>
      <c r="B81" s="1" t="s">
        <v>620</v>
      </c>
      <c r="C81" s="1" t="s">
        <v>72</v>
      </c>
      <c r="D81" s="1" t="s">
        <v>178</v>
      </c>
      <c r="E81" s="1" t="s">
        <v>398</v>
      </c>
      <c r="F81" s="264">
        <v>2.6144547746992957</v>
      </c>
      <c r="G81" s="264">
        <v>1.6426743130867036</v>
      </c>
      <c r="H81" s="264">
        <v>48</v>
      </c>
      <c r="I81" s="264">
        <v>100</v>
      </c>
      <c r="J81" s="264">
        <v>110.92339699089638</v>
      </c>
      <c r="K81" s="265">
        <v>3.0008894898825868E-3</v>
      </c>
      <c r="L81" s="265">
        <v>-2.522812662775209E-5</v>
      </c>
      <c r="M81" s="265">
        <v>3.0883357882436199E-5</v>
      </c>
      <c r="N81" s="265">
        <v>-2.522812662775209E-3</v>
      </c>
      <c r="O81" s="265">
        <v>2.0964318513102386E-3</v>
      </c>
      <c r="P81" s="266">
        <v>3.280184482410557E-3</v>
      </c>
    </row>
    <row r="82" spans="1:16">
      <c r="A82" s="263"/>
      <c r="B82" s="1" t="s">
        <v>198</v>
      </c>
      <c r="C82" s="1"/>
      <c r="D82" s="1" t="s">
        <v>458</v>
      </c>
      <c r="E82" s="1" t="s">
        <v>398</v>
      </c>
      <c r="F82" s="264">
        <v>85.357291334667266</v>
      </c>
      <c r="G82" s="264">
        <v>33.427639322754409</v>
      </c>
      <c r="H82" s="264">
        <v>5</v>
      </c>
      <c r="I82" s="264">
        <v>40</v>
      </c>
      <c r="J82" s="264">
        <v>40.311288741492746</v>
      </c>
      <c r="K82" s="265">
        <v>2.2192578536506011E-2</v>
      </c>
      <c r="L82" s="265">
        <v>-1.2034594986154445E-3</v>
      </c>
      <c r="M82" s="265">
        <v>6.2846161295950799E-4</v>
      </c>
      <c r="N82" s="265">
        <v>-4.8138379944617782E-2</v>
      </c>
      <c r="O82" s="265">
        <v>4.4438946823910355E-3</v>
      </c>
      <c r="P82" s="266">
        <v>4.8343063862777286E-2</v>
      </c>
    </row>
    <row r="83" spans="1:16">
      <c r="A83" s="263"/>
      <c r="B83" s="1" t="s">
        <v>180</v>
      </c>
      <c r="C83" s="1" t="s">
        <v>72</v>
      </c>
      <c r="D83" s="1" t="s">
        <v>350</v>
      </c>
      <c r="E83" s="1" t="s">
        <v>398</v>
      </c>
      <c r="F83" s="264">
        <v>0.2532842227518427</v>
      </c>
      <c r="G83" s="264">
        <v>6.70286842957762E-2</v>
      </c>
      <c r="H83" s="264">
        <v>5</v>
      </c>
      <c r="I83" s="264">
        <v>40</v>
      </c>
      <c r="J83" s="264">
        <v>40.311288741492746</v>
      </c>
      <c r="K83" s="265">
        <v>4.4500280922323548E-5</v>
      </c>
      <c r="L83" s="265">
        <v>-4.1758090691956795E-6</v>
      </c>
      <c r="M83" s="265">
        <v>1.2601833662361681E-6</v>
      </c>
      <c r="N83" s="265">
        <v>-1.6703236276782718E-4</v>
      </c>
      <c r="O83" s="265">
        <v>8.9108420380408504E-6</v>
      </c>
      <c r="P83" s="266">
        <v>1.67269881681162E-4</v>
      </c>
    </row>
    <row r="84" spans="1:16">
      <c r="A84" s="263"/>
      <c r="B84" s="1" t="s">
        <v>822</v>
      </c>
      <c r="C84" s="1" t="s">
        <v>72</v>
      </c>
      <c r="D84" s="1" t="s">
        <v>182</v>
      </c>
      <c r="E84" s="1" t="s">
        <v>398</v>
      </c>
      <c r="F84" s="264">
        <v>8.859487859345852E-2</v>
      </c>
      <c r="G84" s="264">
        <v>7.733194597636503E-2</v>
      </c>
      <c r="H84" s="264">
        <v>50.392473335070612</v>
      </c>
      <c r="I84" s="264">
        <v>100</v>
      </c>
      <c r="J84" s="264">
        <v>111.97946851466033</v>
      </c>
      <c r="K84" s="265">
        <v>1.4261746608945129E-4</v>
      </c>
      <c r="L84" s="265">
        <v>-4.4753413952491883E-7</v>
      </c>
      <c r="M84" s="265">
        <v>1.4538914648549969E-6</v>
      </c>
      <c r="N84" s="265">
        <v>-4.4753413952491883E-5</v>
      </c>
      <c r="O84" s="265">
        <v>1.0361262092813039E-4</v>
      </c>
      <c r="P84" s="266">
        <v>1.1286471227092877E-4</v>
      </c>
    </row>
    <row r="85" spans="1:16">
      <c r="A85" s="267"/>
      <c r="B85" s="268" t="s">
        <v>620</v>
      </c>
      <c r="C85" s="1" t="s">
        <v>72</v>
      </c>
      <c r="D85" s="268" t="s">
        <v>181</v>
      </c>
      <c r="E85" s="1" t="s">
        <v>398</v>
      </c>
      <c r="F85" s="264">
        <v>0.47286726432122428</v>
      </c>
      <c r="G85" s="264">
        <v>0.55307098951664802</v>
      </c>
      <c r="H85" s="264">
        <v>50.392473335070612</v>
      </c>
      <c r="I85" s="264">
        <v>100</v>
      </c>
      <c r="J85" s="264">
        <v>111.97946851466033</v>
      </c>
      <c r="K85" s="265">
        <v>1.0199870454127352E-3</v>
      </c>
      <c r="L85" s="265">
        <v>2.4940885445801086E-7</v>
      </c>
      <c r="M85" s="265">
        <v>1.0398098495580606E-5</v>
      </c>
      <c r="N85" s="265">
        <v>2.4940885445801086E-5</v>
      </c>
      <c r="O85" s="265">
        <v>7.4102796793253589E-4</v>
      </c>
      <c r="P85" s="266">
        <v>7.4144756862845271E-4</v>
      </c>
    </row>
    <row r="86" spans="1:16">
      <c r="A86" s="267"/>
      <c r="B86" s="268" t="s">
        <v>183</v>
      </c>
      <c r="C86" s="268" t="s">
        <v>72</v>
      </c>
      <c r="D86" s="268" t="s">
        <v>368</v>
      </c>
      <c r="E86" s="1" t="s">
        <v>398</v>
      </c>
      <c r="F86" s="264">
        <v>0.85290052749211409</v>
      </c>
      <c r="G86" s="264">
        <v>0.69299529374802538</v>
      </c>
      <c r="H86" s="264">
        <v>10</v>
      </c>
      <c r="I86" s="264">
        <v>150</v>
      </c>
      <c r="J86" s="264">
        <v>150.33296378372907</v>
      </c>
      <c r="K86" s="265">
        <v>1.7157732003941543E-3</v>
      </c>
      <c r="L86" s="265">
        <v>-5.2762051616639383E-6</v>
      </c>
      <c r="M86" s="265">
        <v>1.302876747822782E-5</v>
      </c>
      <c r="N86" s="265">
        <v>-7.9143077424959074E-4</v>
      </c>
      <c r="O86" s="265">
        <v>1.8425459668715294E-4</v>
      </c>
      <c r="P86" s="266">
        <v>8.1259610313467047E-4</v>
      </c>
    </row>
    <row r="87" spans="1:16">
      <c r="A87" s="267"/>
      <c r="B87" s="268" t="s">
        <v>183</v>
      </c>
      <c r="C87" s="1" t="s">
        <v>515</v>
      </c>
      <c r="D87" s="268" t="s">
        <v>368</v>
      </c>
      <c r="E87" s="1" t="s">
        <v>398</v>
      </c>
      <c r="F87" s="264">
        <v>0</v>
      </c>
      <c r="G87" s="264">
        <v>0.25218090403181914</v>
      </c>
      <c r="H87" s="264">
        <v>10</v>
      </c>
      <c r="I87" s="264">
        <v>150</v>
      </c>
      <c r="J87" s="264">
        <v>150.33296378372907</v>
      </c>
      <c r="K87" s="265">
        <v>6.2436966122643065E-4</v>
      </c>
      <c r="L87" s="265">
        <v>4.741166911514938E-6</v>
      </c>
      <c r="M87" s="265">
        <v>4.7411669180462142E-6</v>
      </c>
      <c r="N87" s="265">
        <v>7.1117503672724069E-4</v>
      </c>
      <c r="O87" s="265">
        <v>6.7050225569756047E-5</v>
      </c>
      <c r="P87" s="266">
        <v>7.1432882177114155E-4</v>
      </c>
    </row>
    <row r="88" spans="1:16">
      <c r="A88" s="267"/>
      <c r="B88" s="268" t="s">
        <v>183</v>
      </c>
      <c r="C88" s="1" t="s">
        <v>510</v>
      </c>
      <c r="D88" s="268" t="s">
        <v>368</v>
      </c>
      <c r="E88" s="1" t="s">
        <v>398</v>
      </c>
      <c r="F88" s="264">
        <v>0</v>
      </c>
      <c r="G88" s="264">
        <v>1.0131202820919564E-2</v>
      </c>
      <c r="H88" s="264">
        <v>60</v>
      </c>
      <c r="I88" s="264">
        <v>150</v>
      </c>
      <c r="J88" s="264">
        <v>161.55494421403512</v>
      </c>
      <c r="K88" s="265">
        <v>2.6956073921987838E-5</v>
      </c>
      <c r="L88" s="265">
        <v>1.9047327626253718E-7</v>
      </c>
      <c r="M88" s="265">
        <v>1.9047327885104107E-7</v>
      </c>
      <c r="N88" s="265">
        <v>2.8570991439380578E-5</v>
      </c>
      <c r="O88" s="265">
        <v>1.6162193653248882E-5</v>
      </c>
      <c r="P88" s="266">
        <v>3.2825570147588855E-5</v>
      </c>
    </row>
    <row r="89" spans="1:16">
      <c r="A89" s="267"/>
      <c r="B89" s="268" t="s">
        <v>184</v>
      </c>
      <c r="C89" s="1" t="s">
        <v>72</v>
      </c>
      <c r="D89" s="268" t="s">
        <v>370</v>
      </c>
      <c r="E89" s="1" t="s">
        <v>398</v>
      </c>
      <c r="F89" s="264">
        <v>0.90850583342348312</v>
      </c>
      <c r="G89" s="264">
        <v>1.2868712493251238</v>
      </c>
      <c r="H89" s="264">
        <v>10</v>
      </c>
      <c r="I89" s="264">
        <v>150</v>
      </c>
      <c r="J89" s="264">
        <v>150.33296378372907</v>
      </c>
      <c r="K89" s="265">
        <v>3.1861388120084659E-3</v>
      </c>
      <c r="L89" s="265">
        <v>4.6956493644501052E-6</v>
      </c>
      <c r="M89" s="265">
        <v>2.4194026183343544E-5</v>
      </c>
      <c r="N89" s="265">
        <v>7.0434740466751578E-4</v>
      </c>
      <c r="O89" s="265">
        <v>3.4215519956894212E-4</v>
      </c>
      <c r="P89" s="266">
        <v>7.8305520051521777E-4</v>
      </c>
    </row>
    <row r="90" spans="1:16">
      <c r="A90" s="267"/>
      <c r="B90" s="268" t="s">
        <v>184</v>
      </c>
      <c r="C90" s="1" t="s">
        <v>515</v>
      </c>
      <c r="D90" s="268" t="s">
        <v>370</v>
      </c>
      <c r="E90" s="1" t="s">
        <v>398</v>
      </c>
      <c r="F90" s="264">
        <v>0</v>
      </c>
      <c r="G90" s="264">
        <v>0.60131432530877116</v>
      </c>
      <c r="H90" s="264">
        <v>10</v>
      </c>
      <c r="I90" s="264">
        <v>150</v>
      </c>
      <c r="J90" s="264">
        <v>150.33296378372907</v>
      </c>
      <c r="K90" s="265">
        <v>1.4887821225998358E-3</v>
      </c>
      <c r="L90" s="265">
        <v>1.1305104951730982E-5</v>
      </c>
      <c r="M90" s="265">
        <v>1.1305104950141293E-5</v>
      </c>
      <c r="N90" s="265">
        <v>1.6957657427596473E-3</v>
      </c>
      <c r="O90" s="265">
        <v>1.5987832744541029E-4</v>
      </c>
      <c r="P90" s="266">
        <v>1.703285805114315E-3</v>
      </c>
    </row>
    <row r="91" spans="1:16">
      <c r="A91" s="267"/>
      <c r="B91" s="268" t="s">
        <v>184</v>
      </c>
      <c r="C91" s="1" t="s">
        <v>510</v>
      </c>
      <c r="D91" s="268" t="s">
        <v>370</v>
      </c>
      <c r="E91" s="1" t="s">
        <v>398</v>
      </c>
      <c r="F91" s="264">
        <v>343.4814852754094</v>
      </c>
      <c r="G91" s="264">
        <v>187.61808692401112</v>
      </c>
      <c r="H91" s="264">
        <v>60</v>
      </c>
      <c r="I91" s="264">
        <v>150</v>
      </c>
      <c r="J91" s="264">
        <v>161.55494421403512</v>
      </c>
      <c r="K91" s="265">
        <v>0.49919512121331139</v>
      </c>
      <c r="L91" s="265">
        <v>-3.844216917311627E-3</v>
      </c>
      <c r="M91" s="265">
        <v>3.5273434773594255E-3</v>
      </c>
      <c r="N91" s="265">
        <v>-0.57663253759674404</v>
      </c>
      <c r="O91" s="265">
        <v>0.29930501908979845</v>
      </c>
      <c r="P91" s="266">
        <v>0.64968344435394454</v>
      </c>
    </row>
    <row r="92" spans="1:16">
      <c r="A92" s="267"/>
      <c r="B92" s="268" t="s">
        <v>823</v>
      </c>
      <c r="C92" s="1" t="s">
        <v>72</v>
      </c>
      <c r="D92" s="268" t="s">
        <v>372</v>
      </c>
      <c r="E92" s="1" t="s">
        <v>398</v>
      </c>
      <c r="F92" s="264">
        <v>3.1321526484604667</v>
      </c>
      <c r="G92" s="264">
        <v>1.9535905637096618</v>
      </c>
      <c r="H92" s="264">
        <v>59.542666006621033</v>
      </c>
      <c r="I92" s="264">
        <v>36.364409834701341</v>
      </c>
      <c r="J92" s="264">
        <v>69.768899789248124</v>
      </c>
      <c r="K92" s="265">
        <v>2.244764567346473E-3</v>
      </c>
      <c r="L92" s="265">
        <v>-3.0493536334219584E-5</v>
      </c>
      <c r="M92" s="265">
        <v>3.6728787961275707E-5</v>
      </c>
      <c r="N92" s="265">
        <v>-1.1088794525669174E-3</v>
      </c>
      <c r="O92" s="265">
        <v>3.0927860014812836E-3</v>
      </c>
      <c r="P92" s="266">
        <v>3.2855652316281432E-3</v>
      </c>
    </row>
    <row r="93" spans="1:16">
      <c r="A93" s="267"/>
      <c r="B93" s="268" t="s">
        <v>823</v>
      </c>
      <c r="C93" s="1" t="s">
        <v>515</v>
      </c>
      <c r="D93" s="268" t="s">
        <v>372</v>
      </c>
      <c r="E93" s="1" t="s">
        <v>398</v>
      </c>
      <c r="F93" s="264">
        <v>0</v>
      </c>
      <c r="G93" s="264">
        <v>1.0002340673961484E-2</v>
      </c>
      <c r="H93" s="264">
        <v>9.8933701745230369</v>
      </c>
      <c r="I93" s="264">
        <v>148.40055261784553</v>
      </c>
      <c r="J93" s="264">
        <v>148.72996601455969</v>
      </c>
      <c r="K93" s="265">
        <v>2.450053095975998E-5</v>
      </c>
      <c r="L93" s="265">
        <v>1.8805057955262328E-7</v>
      </c>
      <c r="M93" s="265">
        <v>1.8805058570347044E-7</v>
      </c>
      <c r="N93" s="265">
        <v>2.7906809925715416E-5</v>
      </c>
      <c r="O93" s="265">
        <v>2.6310793580262406E-6</v>
      </c>
      <c r="P93" s="266">
        <v>2.8030565795542556E-5</v>
      </c>
    </row>
    <row r="94" spans="1:16">
      <c r="A94" s="267"/>
      <c r="B94" s="268" t="s">
        <v>823</v>
      </c>
      <c r="C94" s="1" t="s">
        <v>510</v>
      </c>
      <c r="D94" s="268" t="s">
        <v>372</v>
      </c>
      <c r="E94" s="1" t="s">
        <v>398</v>
      </c>
      <c r="F94" s="264">
        <v>0</v>
      </c>
      <c r="G94" s="264">
        <v>0.16510359806538258</v>
      </c>
      <c r="H94" s="264">
        <v>69.647728830363974</v>
      </c>
      <c r="I94" s="264">
        <v>40.668458011515568</v>
      </c>
      <c r="J94" s="264">
        <v>80.651903934515502</v>
      </c>
      <c r="K94" s="265">
        <v>2.1930399200239354E-4</v>
      </c>
      <c r="L94" s="265">
        <v>3.1040562671336147E-6</v>
      </c>
      <c r="M94" s="265">
        <v>3.1040562734251374E-6</v>
      </c>
      <c r="N94" s="265">
        <v>1.2623718196530517E-4</v>
      </c>
      <c r="O94" s="265">
        <v>3.0573949417219516E-4</v>
      </c>
      <c r="P94" s="266">
        <v>3.3077554989329442E-4</v>
      </c>
    </row>
    <row r="95" spans="1:16">
      <c r="A95" s="267"/>
      <c r="B95" s="268" t="s">
        <v>486</v>
      </c>
      <c r="C95" s="1" t="s">
        <v>72</v>
      </c>
      <c r="D95" s="268" t="s">
        <v>351</v>
      </c>
      <c r="E95" s="1" t="s">
        <v>398</v>
      </c>
      <c r="F95" s="264">
        <v>1.411402288086E-2</v>
      </c>
      <c r="G95" s="264">
        <v>1.2685061970000001E-2</v>
      </c>
      <c r="H95" s="264">
        <v>5</v>
      </c>
      <c r="I95" s="264">
        <v>40</v>
      </c>
      <c r="J95" s="264">
        <v>40.311288741492746</v>
      </c>
      <c r="K95" s="265">
        <v>8.421600798416003E-6</v>
      </c>
      <c r="L95" s="265">
        <v>-6.4428020252194074E-8</v>
      </c>
      <c r="M95" s="265">
        <v>2.3848751116357989E-7</v>
      </c>
      <c r="N95" s="265">
        <v>-2.5771208100877629E-6</v>
      </c>
      <c r="O95" s="265">
        <v>1.686361363720698E-6</v>
      </c>
      <c r="P95" s="266">
        <v>3.0798321900449934E-6</v>
      </c>
    </row>
    <row r="96" spans="1:16">
      <c r="A96" s="267"/>
      <c r="B96" s="268" t="s">
        <v>643</v>
      </c>
      <c r="C96" s="1"/>
      <c r="D96" s="268" t="s">
        <v>477</v>
      </c>
      <c r="E96" s="1" t="s">
        <v>398</v>
      </c>
      <c r="F96" s="264">
        <v>51.761174481529864</v>
      </c>
      <c r="G96" s="264">
        <v>599.97184600802746</v>
      </c>
      <c r="H96" s="264">
        <v>9.0686303192754512</v>
      </c>
      <c r="I96" s="264">
        <v>136.11198596780687</v>
      </c>
      <c r="J96" s="264">
        <v>136.41375583117758</v>
      </c>
      <c r="K96" s="265">
        <v>1.347920917709563</v>
      </c>
      <c r="L96" s="265">
        <v>1.0168866814561639E-2</v>
      </c>
      <c r="M96" s="265">
        <v>1.1279865456004002E-2</v>
      </c>
      <c r="N96" s="265">
        <v>1.3841046571721107</v>
      </c>
      <c r="O96" s="265">
        <v>0.14466404875938954</v>
      </c>
      <c r="P96" s="266">
        <v>1.3916441315972217</v>
      </c>
    </row>
    <row r="97" spans="1:16">
      <c r="A97" s="267" t="s">
        <v>445</v>
      </c>
      <c r="B97" s="268" t="s">
        <v>366</v>
      </c>
      <c r="C97" s="1"/>
      <c r="D97" s="268" t="s">
        <v>361</v>
      </c>
      <c r="E97" s="1" t="s">
        <v>398</v>
      </c>
      <c r="F97" s="264">
        <v>0.75937679999999996</v>
      </c>
      <c r="G97" s="264">
        <v>1.3195950694486493</v>
      </c>
      <c r="H97" s="264">
        <v>30.919806837804472</v>
      </c>
      <c r="I97" s="264">
        <v>0</v>
      </c>
      <c r="J97" s="264">
        <v>30.919806837804472</v>
      </c>
      <c r="K97" s="265">
        <v>6.7197455991039863E-4</v>
      </c>
      <c r="L97" s="265">
        <v>8.5114895291837911E-6</v>
      </c>
      <c r="M97" s="265">
        <v>2.4809255532280203E-5</v>
      </c>
      <c r="N97" s="265">
        <v>0</v>
      </c>
      <c r="O97" s="265">
        <v>1.0848395309695973E-3</v>
      </c>
      <c r="P97" s="266">
        <v>1.0848395309695973E-3</v>
      </c>
    </row>
    <row r="98" spans="1:16">
      <c r="A98" s="267"/>
      <c r="B98" s="268" t="s">
        <v>480</v>
      </c>
      <c r="C98" s="1"/>
      <c r="D98" s="268" t="s">
        <v>471</v>
      </c>
      <c r="E98" s="1" t="s">
        <v>398</v>
      </c>
      <c r="F98" s="264">
        <v>8.31886663895426</v>
      </c>
      <c r="G98" s="264">
        <v>10.405578357300524</v>
      </c>
      <c r="H98" s="264">
        <v>7.2240553829101177</v>
      </c>
      <c r="I98" s="264">
        <v>72.240553829101174</v>
      </c>
      <c r="J98" s="264">
        <v>72.60085807833552</v>
      </c>
      <c r="K98" s="265">
        <v>1.2441803925916586E-2</v>
      </c>
      <c r="L98" s="265">
        <v>1.7091958834924981E-5</v>
      </c>
      <c r="M98" s="265">
        <v>1.9563171946019385E-4</v>
      </c>
      <c r="N98" s="265">
        <v>1.2347325722591794E-3</v>
      </c>
      <c r="O98" s="265">
        <v>1.9986435056709396E-3</v>
      </c>
      <c r="P98" s="266">
        <v>2.349285080137869E-3</v>
      </c>
    </row>
    <row r="99" spans="1:16">
      <c r="A99" s="267" t="s">
        <v>281</v>
      </c>
      <c r="B99" s="268" t="s">
        <v>483</v>
      </c>
      <c r="C99" s="1"/>
      <c r="D99" s="268" t="s">
        <v>114</v>
      </c>
      <c r="E99" s="1" t="s">
        <v>398</v>
      </c>
      <c r="F99" s="264">
        <v>2663.8090773137437</v>
      </c>
      <c r="G99" s="264">
        <v>2766.4915957384237</v>
      </c>
      <c r="H99" s="264">
        <v>7.2275379814373144</v>
      </c>
      <c r="I99" s="264">
        <v>11.851179490721233</v>
      </c>
      <c r="J99" s="264">
        <v>13.881201698498964</v>
      </c>
      <c r="K99" s="265">
        <v>0.63245815261553096</v>
      </c>
      <c r="L99" s="265">
        <v>-5.1562956984287922E-3</v>
      </c>
      <c r="M99" s="265">
        <v>5.2011862211077335E-2</v>
      </c>
      <c r="N99" s="265">
        <v>-6.1108185829313419E-2</v>
      </c>
      <c r="O99" s="265">
        <v>0.53162792327495978</v>
      </c>
      <c r="P99" s="266">
        <v>0.53512845110402829</v>
      </c>
    </row>
    <row r="100" spans="1:16">
      <c r="A100" s="267"/>
      <c r="B100" s="268" t="s">
        <v>484</v>
      </c>
      <c r="C100" s="1"/>
      <c r="D100" s="268" t="s">
        <v>115</v>
      </c>
      <c r="E100" s="1" t="s">
        <v>398</v>
      </c>
      <c r="F100" s="264">
        <v>1183.5283138689933</v>
      </c>
      <c r="G100" s="264">
        <v>1064.7514646406637</v>
      </c>
      <c r="H100" s="264">
        <v>9.2897637043329802</v>
      </c>
      <c r="I100" s="264">
        <v>74.316390480268751</v>
      </c>
      <c r="J100" s="264">
        <v>74.894763526551856</v>
      </c>
      <c r="K100" s="265">
        <v>1.3133336603648986</v>
      </c>
      <c r="L100" s="265">
        <v>-5.3816901264944761E-3</v>
      </c>
      <c r="M100" s="265">
        <v>2.0018028087719963E-2</v>
      </c>
      <c r="N100" s="265">
        <v>-0.39994778488437044</v>
      </c>
      <c r="O100" s="265">
        <v>0.26299104422328928</v>
      </c>
      <c r="P100" s="266">
        <v>0.478667441942285</v>
      </c>
    </row>
    <row r="101" spans="1:16">
      <c r="A101" s="267"/>
      <c r="B101" s="268" t="s">
        <v>545</v>
      </c>
      <c r="C101" s="1"/>
      <c r="D101" s="268" t="s">
        <v>450</v>
      </c>
      <c r="E101" s="1" t="s">
        <v>398</v>
      </c>
      <c r="F101" s="264">
        <v>226.76455200000001</v>
      </c>
      <c r="G101" s="264">
        <v>391.85679310763715</v>
      </c>
      <c r="H101" s="264">
        <v>35.704872949998261</v>
      </c>
      <c r="I101" s="264">
        <v>40</v>
      </c>
      <c r="J101" s="264">
        <v>53.61751535063442</v>
      </c>
      <c r="K101" s="265">
        <v>0.34602656376784863</v>
      </c>
      <c r="L101" s="265">
        <v>2.5002321793916593E-3</v>
      </c>
      <c r="M101" s="265">
        <v>7.367165532324335E-3</v>
      </c>
      <c r="N101" s="265">
        <v>0.10000928717566637</v>
      </c>
      <c r="O101" s="265">
        <v>0.37199998123600375</v>
      </c>
      <c r="P101" s="266">
        <v>0.38520883110459975</v>
      </c>
    </row>
    <row r="102" spans="1:16">
      <c r="A102" s="267"/>
      <c r="B102" s="268" t="s">
        <v>824</v>
      </c>
      <c r="C102" s="1"/>
      <c r="D102" s="268" t="s">
        <v>116</v>
      </c>
      <c r="E102" s="1" t="s">
        <v>398</v>
      </c>
      <c r="F102" s="264">
        <v>30.457681839487996</v>
      </c>
      <c r="G102" s="264">
        <v>19.670340004941664</v>
      </c>
      <c r="H102" s="264">
        <v>100</v>
      </c>
      <c r="I102" s="264">
        <v>20</v>
      </c>
      <c r="J102" s="264">
        <v>101.9803902718557</v>
      </c>
      <c r="K102" s="265">
        <v>3.303725167076229E-2</v>
      </c>
      <c r="L102" s="265">
        <v>-2.8386660646262385E-4</v>
      </c>
      <c r="M102" s="265">
        <v>3.6981533417924147E-4</v>
      </c>
      <c r="N102" s="265">
        <v>-5.677332129252477E-3</v>
      </c>
      <c r="O102" s="265">
        <v>5.2299786116982175E-2</v>
      </c>
      <c r="P102" s="266">
        <v>5.2607031164930075E-2</v>
      </c>
    </row>
    <row r="103" spans="1:16">
      <c r="A103" s="267" t="s">
        <v>282</v>
      </c>
      <c r="B103" s="268" t="s">
        <v>621</v>
      </c>
      <c r="C103" s="1"/>
      <c r="D103" s="268" t="s">
        <v>403</v>
      </c>
      <c r="E103" s="1" t="s">
        <v>398</v>
      </c>
      <c r="F103" s="264">
        <v>1433.243691910598</v>
      </c>
      <c r="G103" s="264">
        <v>3069.9623169824977</v>
      </c>
      <c r="H103" s="264">
        <v>12.537329975878848</v>
      </c>
      <c r="I103" s="264">
        <v>53.330749593025224</v>
      </c>
      <c r="J103" s="264">
        <v>54.784610020315291</v>
      </c>
      <c r="K103" s="265">
        <v>2.7699185222960496</v>
      </c>
      <c r="L103" s="265">
        <v>2.6949735893140314E-2</v>
      </c>
      <c r="M103" s="265">
        <v>5.7717311438813014E-2</v>
      </c>
      <c r="N103" s="265">
        <v>1.4372496165152302</v>
      </c>
      <c r="O103" s="265">
        <v>1.0233546022776174</v>
      </c>
      <c r="P103" s="266">
        <v>1.7643528848209353</v>
      </c>
    </row>
    <row r="104" spans="1:16">
      <c r="A104" s="267"/>
      <c r="B104" s="268" t="s">
        <v>622</v>
      </c>
      <c r="C104" s="1"/>
      <c r="D104" s="268" t="s">
        <v>403</v>
      </c>
      <c r="E104" s="1" t="s">
        <v>398</v>
      </c>
      <c r="F104" s="264">
        <v>1599.3278817134747</v>
      </c>
      <c r="G104" s="264">
        <v>1507.3624066860559</v>
      </c>
      <c r="H104" s="264">
        <v>117.68336246069555</v>
      </c>
      <c r="I104" s="264">
        <v>54.677446985366785</v>
      </c>
      <c r="J104" s="264">
        <v>129.76516099821649</v>
      </c>
      <c r="K104" s="265">
        <v>3.221448293329189</v>
      </c>
      <c r="L104" s="265">
        <v>-5.9836127345658241E-3</v>
      </c>
      <c r="M104" s="265">
        <v>2.8339405013730602E-2</v>
      </c>
      <c r="N104" s="265">
        <v>-0.32716866807518841</v>
      </c>
      <c r="O104" s="265">
        <v>4.7165103784677997</v>
      </c>
      <c r="P104" s="266">
        <v>4.7278440633722854</v>
      </c>
    </row>
    <row r="105" spans="1:16">
      <c r="A105" s="267"/>
      <c r="B105" s="268" t="s">
        <v>546</v>
      </c>
      <c r="C105" s="1"/>
      <c r="D105" s="268" t="s">
        <v>404</v>
      </c>
      <c r="E105" s="1" t="s">
        <v>398</v>
      </c>
      <c r="F105" s="264">
        <v>1424.9411598062991</v>
      </c>
      <c r="G105" s="264">
        <v>1512.7199449849527</v>
      </c>
      <c r="H105" s="264">
        <v>24.687302356744674</v>
      </c>
      <c r="I105" s="264">
        <v>36.275111997591395</v>
      </c>
      <c r="J105" s="264">
        <v>43.878772180761054</v>
      </c>
      <c r="K105" s="265">
        <v>1.0931716867193533</v>
      </c>
      <c r="L105" s="265">
        <v>-2.1414205868364178E-3</v>
      </c>
      <c r="M105" s="265">
        <v>2.844013025873841E-2</v>
      </c>
      <c r="N105" s="265">
        <v>-7.7680271621438951E-2</v>
      </c>
      <c r="O105" s="265">
        <v>0.99293361829243865</v>
      </c>
      <c r="P105" s="266">
        <v>0.99596756721014501</v>
      </c>
    </row>
    <row r="106" spans="1:16">
      <c r="A106" s="267"/>
      <c r="B106" s="268" t="s">
        <v>623</v>
      </c>
      <c r="C106" s="1"/>
      <c r="D106" s="268" t="s">
        <v>404</v>
      </c>
      <c r="E106" s="1" t="s">
        <v>398</v>
      </c>
      <c r="F106" s="264">
        <v>1056.4016842008593</v>
      </c>
      <c r="G106" s="264">
        <v>756.30811067217326</v>
      </c>
      <c r="H106" s="264">
        <v>30.413812651491099</v>
      </c>
      <c r="I106" s="264">
        <v>37.5</v>
      </c>
      <c r="J106" s="264">
        <v>48.283019789569913</v>
      </c>
      <c r="K106" s="265">
        <v>0.60140710927244712</v>
      </c>
      <c r="L106" s="265">
        <v>-8.4517519418962905E-3</v>
      </c>
      <c r="M106" s="265">
        <v>1.4219090093025058E-2</v>
      </c>
      <c r="N106" s="265">
        <v>-0.31694069782111089</v>
      </c>
      <c r="O106" s="265">
        <v>0.61158618990792479</v>
      </c>
      <c r="P106" s="266">
        <v>0.68883167292265601</v>
      </c>
    </row>
    <row r="107" spans="1:16">
      <c r="A107" s="267"/>
      <c r="B107" s="268" t="s">
        <v>401</v>
      </c>
      <c r="C107" s="1"/>
      <c r="D107" s="268" t="s">
        <v>400</v>
      </c>
      <c r="E107" s="1" t="s">
        <v>398</v>
      </c>
      <c r="F107" s="264">
        <v>3.8499183478691953E-2</v>
      </c>
      <c r="G107" s="264">
        <v>0.43801621032463744</v>
      </c>
      <c r="H107" s="264">
        <v>5</v>
      </c>
      <c r="I107" s="264">
        <v>100</v>
      </c>
      <c r="J107" s="264">
        <v>100.12492197250393</v>
      </c>
      <c r="K107" s="265">
        <v>7.2228359215785129E-4</v>
      </c>
      <c r="L107" s="265">
        <v>7.4087224106733629E-6</v>
      </c>
      <c r="M107" s="265">
        <v>8.2349929465599552E-6</v>
      </c>
      <c r="N107" s="265">
        <v>7.4087224106733629E-4</v>
      </c>
      <c r="O107" s="265">
        <v>5.8230193555359325E-5</v>
      </c>
      <c r="P107" s="266">
        <v>7.4315707157076281E-4</v>
      </c>
    </row>
    <row r="108" spans="1:16">
      <c r="A108" s="267"/>
      <c r="B108" s="268" t="s">
        <v>1178</v>
      </c>
      <c r="C108" s="1"/>
      <c r="D108" s="268" t="s">
        <v>405</v>
      </c>
      <c r="E108" s="1" t="s">
        <v>398</v>
      </c>
      <c r="F108" s="264">
        <v>0</v>
      </c>
      <c r="G108" s="264">
        <v>7.5611323830558136E-3</v>
      </c>
      <c r="H108" s="264">
        <v>1</v>
      </c>
      <c r="I108" s="264">
        <v>150</v>
      </c>
      <c r="J108" s="264">
        <v>150.00333329629711</v>
      </c>
      <c r="K108" s="265">
        <v>1.8679408809004835E-5</v>
      </c>
      <c r="L108" s="265">
        <v>1.4215425814256832E-7</v>
      </c>
      <c r="M108" s="265">
        <v>1.4215426364316995E-7</v>
      </c>
      <c r="N108" s="265">
        <v>2.1323138721385249E-5</v>
      </c>
      <c r="O108" s="265">
        <v>2.0103648759333154E-7</v>
      </c>
      <c r="P108" s="266">
        <v>2.1324086395453916E-5</v>
      </c>
    </row>
    <row r="109" spans="1:16">
      <c r="A109" s="267" t="s">
        <v>618</v>
      </c>
      <c r="B109" s="268" t="s">
        <v>499</v>
      </c>
      <c r="C109" s="1" t="s">
        <v>72</v>
      </c>
      <c r="D109" s="268" t="s">
        <v>140</v>
      </c>
      <c r="E109" s="1" t="s">
        <v>399</v>
      </c>
      <c r="F109" s="264">
        <v>15.333980320908577</v>
      </c>
      <c r="G109" s="264">
        <v>2.5337511719470687</v>
      </c>
      <c r="H109" s="264">
        <v>0.99627466373972928</v>
      </c>
      <c r="I109" s="264">
        <v>996.16342085871202</v>
      </c>
      <c r="J109" s="264">
        <v>996.16391905154694</v>
      </c>
      <c r="K109" s="265">
        <v>4.156905439718573E-2</v>
      </c>
      <c r="L109" s="265">
        <v>-2.8146128712513985E-4</v>
      </c>
      <c r="M109" s="265">
        <v>4.7636189112402119E-5</v>
      </c>
      <c r="N109" s="265">
        <v>-0.28038143862187548</v>
      </c>
      <c r="O109" s="265">
        <v>6.7116777200415664E-5</v>
      </c>
      <c r="P109" s="266">
        <v>0.28038144665497094</v>
      </c>
    </row>
    <row r="110" spans="1:16">
      <c r="A110" s="267"/>
      <c r="B110" s="268" t="s">
        <v>499</v>
      </c>
      <c r="C110" s="1" t="s">
        <v>196</v>
      </c>
      <c r="D110" s="268" t="s">
        <v>140</v>
      </c>
      <c r="E110" s="1" t="s">
        <v>399</v>
      </c>
      <c r="F110" s="264">
        <v>36.176228826896555</v>
      </c>
      <c r="G110" s="264">
        <v>27.245898039660112</v>
      </c>
      <c r="H110" s="264">
        <v>1</v>
      </c>
      <c r="I110" s="264">
        <v>1000</v>
      </c>
      <c r="J110" s="264">
        <v>1000.000499999875</v>
      </c>
      <c r="K110" s="265">
        <v>0.44872133536910092</v>
      </c>
      <c r="L110" s="265">
        <v>-2.6417256518662668E-4</v>
      </c>
      <c r="M110" s="265">
        <v>5.1224080956501633E-4</v>
      </c>
      <c r="N110" s="265">
        <v>-0.26417256518662668</v>
      </c>
      <c r="O110" s="265">
        <v>7.2441790008782002E-4</v>
      </c>
      <c r="P110" s="266">
        <v>0.26417355843947837</v>
      </c>
    </row>
    <row r="111" spans="1:16">
      <c r="A111" s="267"/>
      <c r="B111" s="268" t="s">
        <v>499</v>
      </c>
      <c r="C111" s="1" t="s">
        <v>515</v>
      </c>
      <c r="D111" s="268" t="s">
        <v>140</v>
      </c>
      <c r="E111" s="1" t="s">
        <v>399</v>
      </c>
      <c r="F111" s="264">
        <v>0</v>
      </c>
      <c r="G111" s="264">
        <v>36.306741457691437</v>
      </c>
      <c r="H111" s="264">
        <v>1</v>
      </c>
      <c r="I111" s="264">
        <v>1000</v>
      </c>
      <c r="J111" s="264">
        <v>1000.000499999875</v>
      </c>
      <c r="K111" s="265">
        <v>0.59794723910664815</v>
      </c>
      <c r="L111" s="265">
        <v>6.8259062739528531E-4</v>
      </c>
      <c r="M111" s="265">
        <v>6.8259062739954395E-4</v>
      </c>
      <c r="N111" s="265">
        <v>0.68259062739528531</v>
      </c>
      <c r="O111" s="265">
        <v>9.6532892281719505E-4</v>
      </c>
      <c r="P111" s="266">
        <v>0.68259130998557138</v>
      </c>
    </row>
    <row r="112" spans="1:16">
      <c r="A112" s="267"/>
      <c r="B112" s="268" t="s">
        <v>499</v>
      </c>
      <c r="C112" s="1" t="s">
        <v>510</v>
      </c>
      <c r="D112" s="268" t="s">
        <v>140</v>
      </c>
      <c r="E112" s="1" t="s">
        <v>399</v>
      </c>
      <c r="F112" s="264">
        <v>0</v>
      </c>
      <c r="G112" s="264">
        <v>26.665084103067812</v>
      </c>
      <c r="H112" s="264">
        <v>0.98417968766611319</v>
      </c>
      <c r="I112" s="264">
        <v>981.52481275041907</v>
      </c>
      <c r="J112" s="264">
        <v>981.5253061711669</v>
      </c>
      <c r="K112" s="265">
        <v>0.43104224334205399</v>
      </c>
      <c r="L112" s="265">
        <v>5.0132112541412255E-4</v>
      </c>
      <c r="M112" s="265">
        <v>5.0132112541096091E-4</v>
      </c>
      <c r="N112" s="265">
        <v>0.492059123749926</v>
      </c>
      <c r="O112" s="265">
        <v>6.9775892659303845E-4</v>
      </c>
      <c r="P112" s="266">
        <v>0.49205961847429081</v>
      </c>
    </row>
    <row r="113" spans="1:16">
      <c r="A113" s="263"/>
      <c r="B113" s="1" t="s">
        <v>499</v>
      </c>
      <c r="C113" s="1" t="s">
        <v>74</v>
      </c>
      <c r="D113" s="1" t="s">
        <v>140</v>
      </c>
      <c r="E113" s="268" t="s">
        <v>399</v>
      </c>
      <c r="F113" s="264">
        <v>0</v>
      </c>
      <c r="G113" s="264">
        <v>12.595231905568182</v>
      </c>
      <c r="H113" s="264">
        <v>1</v>
      </c>
      <c r="I113" s="264">
        <v>1000</v>
      </c>
      <c r="J113" s="264">
        <v>1000.000499999875</v>
      </c>
      <c r="K113" s="265">
        <v>0.20743486860749355</v>
      </c>
      <c r="L113" s="265">
        <v>2.3679864684211793E-4</v>
      </c>
      <c r="M113" s="265">
        <v>2.3679864684863415E-4</v>
      </c>
      <c r="N113" s="265">
        <v>0.23679864684211793</v>
      </c>
      <c r="O113" s="265">
        <v>3.3488385792493542E-4</v>
      </c>
      <c r="P113" s="266">
        <v>0.23679888364064638</v>
      </c>
    </row>
    <row r="114" spans="1:16">
      <c r="A114" s="263"/>
      <c r="B114" s="1" t="s">
        <v>197</v>
      </c>
      <c r="C114" s="1" t="s">
        <v>72</v>
      </c>
      <c r="D114" s="1" t="s">
        <v>143</v>
      </c>
      <c r="E114" s="268" t="s">
        <v>399</v>
      </c>
      <c r="F114" s="264">
        <v>9.146942630659904</v>
      </c>
      <c r="G114" s="264">
        <v>8.7890345202076201</v>
      </c>
      <c r="H114" s="264">
        <v>1</v>
      </c>
      <c r="I114" s="264">
        <v>1000</v>
      </c>
      <c r="J114" s="264">
        <v>1000.000499999875</v>
      </c>
      <c r="K114" s="265">
        <v>0.14474939679991136</v>
      </c>
      <c r="L114" s="265">
        <v>-3.1072237380413981E-5</v>
      </c>
      <c r="M114" s="265">
        <v>1.6523963171896934E-4</v>
      </c>
      <c r="N114" s="265">
        <v>-3.1072237380413981E-2</v>
      </c>
      <c r="O114" s="265">
        <v>2.336841282185019E-4</v>
      </c>
      <c r="P114" s="266">
        <v>3.1073116098913819E-2</v>
      </c>
    </row>
    <row r="115" spans="1:16">
      <c r="A115" s="263"/>
      <c r="B115" s="1" t="s">
        <v>197</v>
      </c>
      <c r="C115" s="1" t="s">
        <v>515</v>
      </c>
      <c r="D115" s="1" t="s">
        <v>143</v>
      </c>
      <c r="E115" s="268" t="s">
        <v>399</v>
      </c>
      <c r="F115" s="264">
        <v>0</v>
      </c>
      <c r="G115" s="264">
        <v>4.4176525095792876</v>
      </c>
      <c r="H115" s="264">
        <v>1</v>
      </c>
      <c r="I115" s="264">
        <v>1000</v>
      </c>
      <c r="J115" s="264">
        <v>1000.000499999875</v>
      </c>
      <c r="K115" s="265">
        <v>7.2755720160501886E-2</v>
      </c>
      <c r="L115" s="265">
        <v>8.3054773766022549E-5</v>
      </c>
      <c r="M115" s="265">
        <v>8.3054773771444726E-5</v>
      </c>
      <c r="N115" s="265">
        <v>8.3054773766022549E-2</v>
      </c>
      <c r="O115" s="265">
        <v>1.1745718748740635E-4</v>
      </c>
      <c r="P115" s="266">
        <v>8.3054856820754794E-2</v>
      </c>
    </row>
    <row r="116" spans="1:16">
      <c r="A116" s="263"/>
      <c r="B116" s="1" t="s">
        <v>189</v>
      </c>
      <c r="C116" s="1" t="s">
        <v>72</v>
      </c>
      <c r="D116" s="1" t="s">
        <v>64</v>
      </c>
      <c r="E116" s="268" t="s">
        <v>399</v>
      </c>
      <c r="F116" s="264">
        <v>0.50288044998259429</v>
      </c>
      <c r="G116" s="264">
        <v>0.17224108962346332</v>
      </c>
      <c r="H116" s="264">
        <v>2.8750439226828828</v>
      </c>
      <c r="I116" s="264">
        <v>956.50699341638449</v>
      </c>
      <c r="J116" s="264">
        <v>956.51131427286771</v>
      </c>
      <c r="K116" s="265">
        <v>2.7133277155984041E-3</v>
      </c>
      <c r="L116" s="265">
        <v>-7.5545868831738971E-6</v>
      </c>
      <c r="M116" s="265">
        <v>3.2382458108245939E-6</v>
      </c>
      <c r="N116" s="265">
        <v>-7.2260151861275193E-3</v>
      </c>
      <c r="O116" s="265">
        <v>1.3166468185953348E-5</v>
      </c>
      <c r="P116" s="266">
        <v>7.2260271813791308E-3</v>
      </c>
    </row>
    <row r="117" spans="1:16">
      <c r="A117" s="263"/>
      <c r="B117" s="1" t="s">
        <v>189</v>
      </c>
      <c r="C117" s="1" t="s">
        <v>196</v>
      </c>
      <c r="D117" s="1" t="s">
        <v>64</v>
      </c>
      <c r="E117" s="268" t="s">
        <v>399</v>
      </c>
      <c r="F117" s="264">
        <v>0.81557406779862229</v>
      </c>
      <c r="G117" s="264">
        <v>3.5823544356824021E-2</v>
      </c>
      <c r="H117" s="264">
        <v>5</v>
      </c>
      <c r="I117" s="264">
        <v>1000.0000000000001</v>
      </c>
      <c r="J117" s="264">
        <v>1000.012499921876</v>
      </c>
      <c r="K117" s="265">
        <v>5.8999639263725655E-4</v>
      </c>
      <c r="L117" s="265">
        <v>-1.6830363254172198E-5</v>
      </c>
      <c r="M117" s="265">
        <v>6.735062039840447E-7</v>
      </c>
      <c r="N117" s="265">
        <v>-1.6830363254172202E-2</v>
      </c>
      <c r="O117" s="265">
        <v>4.7624080400832818E-6</v>
      </c>
      <c r="P117" s="266">
        <v>1.6830363927970195E-2</v>
      </c>
    </row>
    <row r="118" spans="1:16">
      <c r="A118" s="263"/>
      <c r="B118" s="1" t="s">
        <v>189</v>
      </c>
      <c r="C118" s="1" t="s">
        <v>515</v>
      </c>
      <c r="D118" s="1" t="s">
        <v>64</v>
      </c>
      <c r="E118" s="268" t="s">
        <v>399</v>
      </c>
      <c r="F118" s="264">
        <v>0</v>
      </c>
      <c r="G118" s="264">
        <v>0.74255522837370258</v>
      </c>
      <c r="H118" s="264">
        <v>5</v>
      </c>
      <c r="I118" s="264">
        <v>1000</v>
      </c>
      <c r="J118" s="264">
        <v>1000.0124999218759</v>
      </c>
      <c r="K118" s="265">
        <v>1.2229524295827087E-2</v>
      </c>
      <c r="L118" s="265">
        <v>1.3960526857204059E-5</v>
      </c>
      <c r="M118" s="265">
        <v>1.3960526857114597E-5</v>
      </c>
      <c r="N118" s="265">
        <v>1.3960526857204059E-2</v>
      </c>
      <c r="O118" s="265">
        <v>9.8715832096026514E-5</v>
      </c>
      <c r="P118" s="266">
        <v>1.3960875866012929E-2</v>
      </c>
    </row>
    <row r="119" spans="1:16">
      <c r="A119" s="263"/>
      <c r="B119" s="1" t="s">
        <v>189</v>
      </c>
      <c r="C119" s="1" t="s">
        <v>510</v>
      </c>
      <c r="D119" s="1" t="s">
        <v>64</v>
      </c>
      <c r="E119" s="268" t="s">
        <v>399</v>
      </c>
      <c r="F119" s="264">
        <v>0</v>
      </c>
      <c r="G119" s="264">
        <v>4.5229109017892694E-4</v>
      </c>
      <c r="H119" s="264">
        <v>60</v>
      </c>
      <c r="I119" s="264">
        <v>1000</v>
      </c>
      <c r="J119" s="264">
        <v>1001.7983829094555</v>
      </c>
      <c r="K119" s="265">
        <v>7.4623176892399973E-6</v>
      </c>
      <c r="L119" s="265">
        <v>8.503366899503817E-9</v>
      </c>
      <c r="M119" s="265">
        <v>8.5033700799677343E-9</v>
      </c>
      <c r="N119" s="265">
        <v>8.503366899503817E-6</v>
      </c>
      <c r="O119" s="265">
        <v>7.2153487757807753E-7</v>
      </c>
      <c r="P119" s="266">
        <v>8.5339241388202386E-6</v>
      </c>
    </row>
    <row r="120" spans="1:16">
      <c r="A120" s="263"/>
      <c r="B120" s="1" t="s">
        <v>189</v>
      </c>
      <c r="C120" s="1" t="s">
        <v>74</v>
      </c>
      <c r="D120" s="1" t="s">
        <v>64</v>
      </c>
      <c r="E120" s="268" t="s">
        <v>399</v>
      </c>
      <c r="F120" s="264">
        <v>7.5047280000000004E-3</v>
      </c>
      <c r="G120" s="264">
        <v>1.907396667814645E-3</v>
      </c>
      <c r="H120" s="264">
        <v>3</v>
      </c>
      <c r="I120" s="264">
        <v>1000</v>
      </c>
      <c r="J120" s="264">
        <v>1000.0044999898751</v>
      </c>
      <c r="K120" s="265">
        <v>3.1413646273011119E-5</v>
      </c>
      <c r="L120" s="265">
        <v>-1.2520636438750898E-7</v>
      </c>
      <c r="M120" s="265">
        <v>3.5860312325208154E-8</v>
      </c>
      <c r="N120" s="265">
        <v>-1.2520636438750898E-4</v>
      </c>
      <c r="O120" s="265">
        <v>1.521424201237333E-7</v>
      </c>
      <c r="P120" s="266">
        <v>1.252064568241338E-4</v>
      </c>
    </row>
    <row r="121" spans="1:16">
      <c r="A121" s="263"/>
      <c r="B121" s="1" t="s">
        <v>191</v>
      </c>
      <c r="C121" s="1" t="s">
        <v>72</v>
      </c>
      <c r="D121" s="1" t="s">
        <v>190</v>
      </c>
      <c r="E121" s="268" t="s">
        <v>399</v>
      </c>
      <c r="F121" s="264">
        <v>6.4922074125297051</v>
      </c>
      <c r="G121" s="264">
        <v>4.1203364012810413</v>
      </c>
      <c r="H121" s="264">
        <v>2.6479201366179925</v>
      </c>
      <c r="I121" s="264">
        <v>857.43127643035507</v>
      </c>
      <c r="J121" s="264">
        <v>857.43536507543115</v>
      </c>
      <c r="K121" s="265">
        <v>5.8184786141440466E-2</v>
      </c>
      <c r="L121" s="265">
        <v>-6.187081486253021E-5</v>
      </c>
      <c r="M121" s="265">
        <v>7.7465035316513865E-5</v>
      </c>
      <c r="N121" s="265">
        <v>-5.3049971761365458E-2</v>
      </c>
      <c r="O121" s="265">
        <v>2.9008522101035594E-4</v>
      </c>
      <c r="P121" s="266">
        <v>5.3050764870236515E-2</v>
      </c>
    </row>
    <row r="122" spans="1:16">
      <c r="A122" s="263"/>
      <c r="B122" s="1" t="s">
        <v>191</v>
      </c>
      <c r="C122" s="1" t="s">
        <v>196</v>
      </c>
      <c r="D122" s="1" t="s">
        <v>190</v>
      </c>
      <c r="E122" s="268" t="s">
        <v>399</v>
      </c>
      <c r="F122" s="264">
        <v>9.9405109896371496E-2</v>
      </c>
      <c r="G122" s="264">
        <v>0.1116773548786078</v>
      </c>
      <c r="H122" s="264">
        <v>5.0000000000000009</v>
      </c>
      <c r="I122" s="264">
        <v>1000</v>
      </c>
      <c r="J122" s="264">
        <v>1000.0124999218759</v>
      </c>
      <c r="K122" s="265">
        <v>1.839271844833469E-3</v>
      </c>
      <c r="L122" s="265">
        <v>-3.3827328493885034E-8</v>
      </c>
      <c r="M122" s="265">
        <v>2.0996077497547337E-6</v>
      </c>
      <c r="N122" s="265">
        <v>-3.3827328493885034E-5</v>
      </c>
      <c r="O122" s="265">
        <v>1.4846468776834003E-5</v>
      </c>
      <c r="P122" s="266">
        <v>3.6941924532632476E-5</v>
      </c>
    </row>
    <row r="123" spans="1:16">
      <c r="A123" s="263"/>
      <c r="B123" s="1" t="s">
        <v>191</v>
      </c>
      <c r="C123" s="1" t="s">
        <v>515</v>
      </c>
      <c r="D123" s="1" t="s">
        <v>190</v>
      </c>
      <c r="E123" s="268" t="s">
        <v>399</v>
      </c>
      <c r="F123" s="264">
        <v>0</v>
      </c>
      <c r="G123" s="264">
        <v>3.8237332230529635</v>
      </c>
      <c r="H123" s="264">
        <v>4.9999999999999991</v>
      </c>
      <c r="I123" s="264">
        <v>1000</v>
      </c>
      <c r="J123" s="264">
        <v>1000.0124999218759</v>
      </c>
      <c r="K123" s="265">
        <v>6.2975030765729786E-2</v>
      </c>
      <c r="L123" s="265">
        <v>7.1888700409417083E-5</v>
      </c>
      <c r="M123" s="265">
        <v>7.1888700415973999E-5</v>
      </c>
      <c r="N123" s="265">
        <v>7.1888700409417083E-2</v>
      </c>
      <c r="O123" s="265">
        <v>5.0832987554823392E-4</v>
      </c>
      <c r="P123" s="266">
        <v>7.1890497604462991E-2</v>
      </c>
    </row>
    <row r="124" spans="1:16">
      <c r="A124" s="263"/>
      <c r="B124" s="1" t="s">
        <v>191</v>
      </c>
      <c r="C124" s="1" t="s">
        <v>510</v>
      </c>
      <c r="D124" s="1" t="s">
        <v>190</v>
      </c>
      <c r="E124" s="268" t="s">
        <v>399</v>
      </c>
      <c r="F124" s="264">
        <v>1.401267447698745</v>
      </c>
      <c r="G124" s="264">
        <v>2.0486939789166363</v>
      </c>
      <c r="H124" s="264">
        <v>60</v>
      </c>
      <c r="I124" s="264">
        <v>1000</v>
      </c>
      <c r="J124" s="264">
        <v>1001.7983829094557</v>
      </c>
      <c r="K124" s="265">
        <v>3.3801252447093609E-2</v>
      </c>
      <c r="L124" s="265">
        <v>8.442753815174342E-6</v>
      </c>
      <c r="M124" s="265">
        <v>3.8516794740391811E-5</v>
      </c>
      <c r="N124" s="265">
        <v>8.442753815174342E-3</v>
      </c>
      <c r="O124" s="265">
        <v>3.2682584100601677E-3</v>
      </c>
      <c r="P124" s="266">
        <v>9.0532648817191856E-3</v>
      </c>
    </row>
    <row r="125" spans="1:16">
      <c r="A125" s="263"/>
      <c r="B125" s="1" t="s">
        <v>191</v>
      </c>
      <c r="C125" s="1" t="s">
        <v>74</v>
      </c>
      <c r="D125" s="1" t="s">
        <v>190</v>
      </c>
      <c r="E125" s="268" t="s">
        <v>399</v>
      </c>
      <c r="F125" s="264">
        <v>0.43399649406310453</v>
      </c>
      <c r="G125" s="264">
        <v>0.67231091289706013</v>
      </c>
      <c r="H125" s="264">
        <v>5</v>
      </c>
      <c r="I125" s="264">
        <v>1000</v>
      </c>
      <c r="J125" s="264">
        <v>1000.0124999218759</v>
      </c>
      <c r="K125" s="265">
        <v>1.1072634505088171E-2</v>
      </c>
      <c r="L125" s="265">
        <v>3.325443099555514E-6</v>
      </c>
      <c r="M125" s="265">
        <v>1.2639887508955876E-5</v>
      </c>
      <c r="N125" s="265">
        <v>3.325443099555514E-3</v>
      </c>
      <c r="O125" s="265">
        <v>8.9377501710178388E-5</v>
      </c>
      <c r="P125" s="266">
        <v>3.3266439764713831E-3</v>
      </c>
    </row>
    <row r="126" spans="1:16">
      <c r="A126" s="263"/>
      <c r="B126" s="1" t="s">
        <v>192</v>
      </c>
      <c r="C126" s="1" t="s">
        <v>72</v>
      </c>
      <c r="D126" s="1" t="s">
        <v>498</v>
      </c>
      <c r="E126" s="268" t="s">
        <v>399</v>
      </c>
      <c r="F126" s="264">
        <v>1.8420097523026431</v>
      </c>
      <c r="G126" s="264">
        <v>0.94484198463383906</v>
      </c>
      <c r="H126" s="264">
        <v>3.0390357969772346</v>
      </c>
      <c r="I126" s="264">
        <v>709.62073721204581</v>
      </c>
      <c r="J126" s="264">
        <v>709.62724469959767</v>
      </c>
      <c r="K126" s="265">
        <v>1.1042434692210109E-2</v>
      </c>
      <c r="L126" s="265">
        <v>-2.1769603078425348E-5</v>
      </c>
      <c r="M126" s="265">
        <v>1.7763650969233829E-5</v>
      </c>
      <c r="N126" s="265">
        <v>-1.5448161785325817E-2</v>
      </c>
      <c r="O126" s="265">
        <v>7.6345429879661844E-5</v>
      </c>
      <c r="P126" s="266">
        <v>1.544835043524921E-2</v>
      </c>
    </row>
    <row r="127" spans="1:16">
      <c r="A127" s="263"/>
      <c r="B127" s="1" t="s">
        <v>192</v>
      </c>
      <c r="C127" s="1" t="s">
        <v>515</v>
      </c>
      <c r="D127" s="1" t="s">
        <v>498</v>
      </c>
      <c r="E127" s="268" t="s">
        <v>399</v>
      </c>
      <c r="F127" s="264">
        <v>0</v>
      </c>
      <c r="G127" s="264">
        <v>5.5082122061705183</v>
      </c>
      <c r="H127" s="264">
        <v>3.012129235910761</v>
      </c>
      <c r="I127" s="264">
        <v>708.68572830739004</v>
      </c>
      <c r="J127" s="264">
        <v>708.69212950978192</v>
      </c>
      <c r="K127" s="265">
        <v>6.4290032925264182E-2</v>
      </c>
      <c r="L127" s="265">
        <v>1.0355801359729355E-4</v>
      </c>
      <c r="M127" s="265">
        <v>1.0355801360034337E-4</v>
      </c>
      <c r="N127" s="265">
        <v>7.3390086288264586E-2</v>
      </c>
      <c r="O127" s="265">
        <v>4.4113580675185987E-4</v>
      </c>
      <c r="P127" s="266">
        <v>7.3391412073885859E-2</v>
      </c>
    </row>
    <row r="128" spans="1:16">
      <c r="A128" s="263"/>
      <c r="B128" s="1" t="s">
        <v>192</v>
      </c>
      <c r="C128" s="1" t="s">
        <v>510</v>
      </c>
      <c r="D128" s="1" t="s">
        <v>498</v>
      </c>
      <c r="E128" s="268" t="s">
        <v>399</v>
      </c>
      <c r="F128" s="264">
        <v>11.541764081825333</v>
      </c>
      <c r="G128" s="264">
        <v>15.067041011076295</v>
      </c>
      <c r="H128" s="264">
        <v>7.0302975815384645</v>
      </c>
      <c r="I128" s="264">
        <v>898.20134492871739</v>
      </c>
      <c r="J128" s="264">
        <v>898.22885787300436</v>
      </c>
      <c r="K128" s="265">
        <v>0.22288987947250732</v>
      </c>
      <c r="L128" s="265">
        <v>3.556056389086848E-5</v>
      </c>
      <c r="M128" s="265">
        <v>2.8327028435724496E-4</v>
      </c>
      <c r="N128" s="265">
        <v>3.1940546313201652E-2</v>
      </c>
      <c r="O128" s="265">
        <v>2.8163700985821345E-3</v>
      </c>
      <c r="P128" s="266">
        <v>3.2064473164516008E-2</v>
      </c>
    </row>
    <row r="129" spans="1:16">
      <c r="A129" s="263"/>
      <c r="B129" s="1" t="s">
        <v>194</v>
      </c>
      <c r="C129" s="1" t="s">
        <v>72</v>
      </c>
      <c r="D129" s="1" t="s">
        <v>193</v>
      </c>
      <c r="E129" s="268" t="s">
        <v>399</v>
      </c>
      <c r="F129" s="264">
        <v>2.2578819249208264</v>
      </c>
      <c r="G129" s="264">
        <v>1.8903057552515732</v>
      </c>
      <c r="H129" s="264">
        <v>10</v>
      </c>
      <c r="I129" s="264">
        <v>1000</v>
      </c>
      <c r="J129" s="264">
        <v>1000.0499987500625</v>
      </c>
      <c r="K129" s="265">
        <v>3.1133585956770005E-2</v>
      </c>
      <c r="L129" s="265">
        <v>-1.2919723660687055E-5</v>
      </c>
      <c r="M129" s="265">
        <v>3.5538991924068529E-5</v>
      </c>
      <c r="N129" s="265">
        <v>-1.2919723660687055E-2</v>
      </c>
      <c r="O129" s="265">
        <v>5.0259724372085613E-4</v>
      </c>
      <c r="P129" s="266">
        <v>1.2929495870215232E-2</v>
      </c>
    </row>
    <row r="130" spans="1:16">
      <c r="A130" s="263"/>
      <c r="B130" s="1" t="s">
        <v>194</v>
      </c>
      <c r="C130" s="1" t="s">
        <v>515</v>
      </c>
      <c r="D130" s="1" t="s">
        <v>193</v>
      </c>
      <c r="E130" s="268" t="s">
        <v>399</v>
      </c>
      <c r="F130" s="264">
        <v>0</v>
      </c>
      <c r="G130" s="264">
        <v>3.0583862865051903</v>
      </c>
      <c r="H130" s="264">
        <v>10</v>
      </c>
      <c r="I130" s="264">
        <v>1000</v>
      </c>
      <c r="J130" s="264">
        <v>1000.0499987500625</v>
      </c>
      <c r="K130" s="265">
        <v>5.037202689320687E-2</v>
      </c>
      <c r="L130" s="265">
        <v>5.7499674442240689E-5</v>
      </c>
      <c r="M130" s="265">
        <v>5.7499674449398544E-5</v>
      </c>
      <c r="N130" s="265">
        <v>5.7499674442240689E-2</v>
      </c>
      <c r="O130" s="265">
        <v>8.1316819438377163E-4</v>
      </c>
      <c r="P130" s="266">
        <v>5.7505424122216722E-2</v>
      </c>
    </row>
    <row r="131" spans="1:16">
      <c r="A131" s="263"/>
      <c r="B131" s="1" t="s">
        <v>194</v>
      </c>
      <c r="C131" s="1" t="s">
        <v>510</v>
      </c>
      <c r="D131" s="1" t="s">
        <v>193</v>
      </c>
      <c r="E131" s="268" t="s">
        <v>399</v>
      </c>
      <c r="F131" s="264">
        <v>5.3072920920502087</v>
      </c>
      <c r="G131" s="264">
        <v>5.1880362690541499</v>
      </c>
      <c r="H131" s="264">
        <v>60</v>
      </c>
      <c r="I131" s="264">
        <v>1000</v>
      </c>
      <c r="J131" s="264">
        <v>1001.7983829094555</v>
      </c>
      <c r="K131" s="265">
        <v>8.5597031786909278E-2</v>
      </c>
      <c r="L131" s="265">
        <v>-1.6366730365646731E-5</v>
      </c>
      <c r="M131" s="265">
        <v>9.7538495323023551E-5</v>
      </c>
      <c r="N131" s="265">
        <v>-1.6366730365646731E-2</v>
      </c>
      <c r="O131" s="265">
        <v>8.2764157763570764E-3</v>
      </c>
      <c r="P131" s="266">
        <v>1.8340363163386789E-2</v>
      </c>
    </row>
    <row r="132" spans="1:16">
      <c r="A132" s="263"/>
      <c r="B132" s="1" t="s">
        <v>93</v>
      </c>
      <c r="C132" s="1" t="s">
        <v>72</v>
      </c>
      <c r="D132" s="1" t="s">
        <v>195</v>
      </c>
      <c r="E132" s="268" t="s">
        <v>399</v>
      </c>
      <c r="F132" s="264">
        <v>11.143072609654832</v>
      </c>
      <c r="G132" s="264">
        <v>8.5868218643691492</v>
      </c>
      <c r="H132" s="264">
        <v>2.6337890117187941</v>
      </c>
      <c r="I132" s="264">
        <v>506.72685168455882</v>
      </c>
      <c r="J132" s="264">
        <v>506.73369639555557</v>
      </c>
      <c r="K132" s="265">
        <v>7.1661783623534453E-2</v>
      </c>
      <c r="L132" s="265">
        <v>-7.7714852920962585E-5</v>
      </c>
      <c r="M132" s="265">
        <v>1.6143790074353174E-4</v>
      </c>
      <c r="N132" s="265">
        <v>-3.9380202749767911E-2</v>
      </c>
      <c r="O132" s="265">
        <v>6.013142291462336E-4</v>
      </c>
      <c r="P132" s="266">
        <v>3.9384793352447614E-2</v>
      </c>
    </row>
    <row r="133" spans="1:16">
      <c r="A133" s="263"/>
      <c r="B133" s="1" t="s">
        <v>93</v>
      </c>
      <c r="C133" s="1" t="s">
        <v>196</v>
      </c>
      <c r="D133" s="1" t="s">
        <v>195</v>
      </c>
      <c r="E133" s="268" t="s">
        <v>399</v>
      </c>
      <c r="F133" s="264">
        <v>4.640803496141868</v>
      </c>
      <c r="G133" s="264">
        <v>0.36040793295801715</v>
      </c>
      <c r="H133" s="264">
        <v>2.5904963642602183</v>
      </c>
      <c r="I133" s="264">
        <v>842.421451359461</v>
      </c>
      <c r="J133" s="264">
        <v>842.42543431569891</v>
      </c>
      <c r="K133" s="265">
        <v>5.0003590213952079E-3</v>
      </c>
      <c r="L133" s="265">
        <v>-9.282505904906202E-5</v>
      </c>
      <c r="M133" s="265">
        <v>6.7759062697561162E-6</v>
      </c>
      <c r="N133" s="265">
        <v>-7.8197820966638493E-2</v>
      </c>
      <c r="O133" s="265">
        <v>2.4823634878620192E-5</v>
      </c>
      <c r="P133" s="266">
        <v>7.8197824906728039E-2</v>
      </c>
    </row>
    <row r="134" spans="1:16">
      <c r="A134" s="263"/>
      <c r="B134" s="1" t="s">
        <v>93</v>
      </c>
      <c r="C134" s="1" t="s">
        <v>515</v>
      </c>
      <c r="D134" s="1" t="s">
        <v>195</v>
      </c>
      <c r="E134" s="268" t="s">
        <v>399</v>
      </c>
      <c r="F134" s="264">
        <v>0</v>
      </c>
      <c r="G134" s="264">
        <v>14.475536159486062</v>
      </c>
      <c r="H134" s="264">
        <v>3.1739874585838588</v>
      </c>
      <c r="I134" s="264">
        <v>478.06421193981976</v>
      </c>
      <c r="J134" s="264">
        <v>478.07474827063203</v>
      </c>
      <c r="K134" s="265">
        <v>0.11397401269532621</v>
      </c>
      <c r="L134" s="265">
        <v>2.7214960396548804E-4</v>
      </c>
      <c r="M134" s="265">
        <v>2.721496039671485E-4</v>
      </c>
      <c r="N134" s="265">
        <v>0.13010498594949507</v>
      </c>
      <c r="O134" s="265">
        <v>1.2215968688644319E-3</v>
      </c>
      <c r="P134" s="266">
        <v>0.13011072080281599</v>
      </c>
    </row>
    <row r="135" spans="1:16">
      <c r="A135" s="263"/>
      <c r="B135" s="1" t="s">
        <v>93</v>
      </c>
      <c r="C135" s="1" t="s">
        <v>510</v>
      </c>
      <c r="D135" s="1" t="s">
        <v>195</v>
      </c>
      <c r="E135" s="268" t="s">
        <v>399</v>
      </c>
      <c r="F135" s="264">
        <v>20.914656212085017</v>
      </c>
      <c r="G135" s="264">
        <v>27.6414359411913</v>
      </c>
      <c r="H135" s="264">
        <v>43.712630805062005</v>
      </c>
      <c r="I135" s="264">
        <v>730.60493842880066</v>
      </c>
      <c r="J135" s="264">
        <v>731.91144966344916</v>
      </c>
      <c r="K135" s="265">
        <v>0.33319196268003998</v>
      </c>
      <c r="L135" s="265">
        <v>7.0806004011103596E-5</v>
      </c>
      <c r="M135" s="265">
        <v>5.196771823576861E-4</v>
      </c>
      <c r="N135" s="265">
        <v>5.1731216200921755E-2</v>
      </c>
      <c r="O135" s="265">
        <v>3.2125921310070714E-2</v>
      </c>
      <c r="P135" s="266">
        <v>6.0894938620934376E-2</v>
      </c>
    </row>
    <row r="136" spans="1:16">
      <c r="A136" s="263"/>
      <c r="B136" s="1" t="s">
        <v>93</v>
      </c>
      <c r="C136" s="1" t="s">
        <v>74</v>
      </c>
      <c r="D136" s="1" t="s">
        <v>195</v>
      </c>
      <c r="E136" s="268" t="s">
        <v>399</v>
      </c>
      <c r="F136" s="264">
        <v>4.331115434099999E-2</v>
      </c>
      <c r="G136" s="264">
        <v>4.4797530394423273</v>
      </c>
      <c r="H136" s="264">
        <v>2.9410395780056788</v>
      </c>
      <c r="I136" s="264">
        <v>979.9874764887503</v>
      </c>
      <c r="J136" s="264">
        <v>979.99188965449525</v>
      </c>
      <c r="K136" s="265">
        <v>7.2302269491244867E-2</v>
      </c>
      <c r="L136" s="265">
        <v>8.3292758793263033E-5</v>
      </c>
      <c r="M136" s="265">
        <v>8.4222304591869719E-5</v>
      </c>
      <c r="N136" s="265">
        <v>8.1625860499596012E-2</v>
      </c>
      <c r="O136" s="265">
        <v>3.5030229909531902E-4</v>
      </c>
      <c r="P136" s="266">
        <v>8.1626612167847931E-2</v>
      </c>
    </row>
    <row r="137" spans="1:16">
      <c r="A137" s="263"/>
      <c r="B137" s="1" t="s">
        <v>619</v>
      </c>
      <c r="C137" s="1" t="s">
        <v>72</v>
      </c>
      <c r="D137" s="1" t="s">
        <v>179</v>
      </c>
      <c r="E137" s="268" t="s">
        <v>399</v>
      </c>
      <c r="F137" s="264">
        <v>2.0023361550626877</v>
      </c>
      <c r="G137" s="264">
        <v>3.4974334866072798</v>
      </c>
      <c r="H137" s="264">
        <v>48</v>
      </c>
      <c r="I137" s="264">
        <v>1000</v>
      </c>
      <c r="J137" s="264">
        <v>1001.1513372113129</v>
      </c>
      <c r="K137" s="265">
        <v>5.7666629822959448E-2</v>
      </c>
      <c r="L137" s="265">
        <v>2.2779851036602849E-5</v>
      </c>
      <c r="M137" s="265">
        <v>6.5754050682113597E-5</v>
      </c>
      <c r="N137" s="265">
        <v>2.2779851036602849E-2</v>
      </c>
      <c r="O137" s="265">
        <v>4.4635329722694204E-3</v>
      </c>
      <c r="P137" s="266">
        <v>2.3213029527494947E-2</v>
      </c>
    </row>
    <row r="138" spans="1:16">
      <c r="A138" s="263"/>
      <c r="B138" s="1" t="s">
        <v>620</v>
      </c>
      <c r="C138" s="1" t="s">
        <v>72</v>
      </c>
      <c r="D138" s="1" t="s">
        <v>178</v>
      </c>
      <c r="E138" s="268" t="s">
        <v>399</v>
      </c>
      <c r="F138" s="264">
        <v>12.830955590892916</v>
      </c>
      <c r="G138" s="264">
        <v>22.904143802512721</v>
      </c>
      <c r="H138" s="264">
        <v>48</v>
      </c>
      <c r="I138" s="264">
        <v>1000</v>
      </c>
      <c r="J138" s="264">
        <v>1001.1513372113129</v>
      </c>
      <c r="K138" s="265">
        <v>0.37764972146835352</v>
      </c>
      <c r="L138" s="265">
        <v>1.5523429350139395E-4</v>
      </c>
      <c r="M138" s="265">
        <v>4.3061297325250602E-4</v>
      </c>
      <c r="N138" s="265">
        <v>0.15523429350139395</v>
      </c>
      <c r="O138" s="265">
        <v>2.9230977931559848E-2</v>
      </c>
      <c r="P138" s="266">
        <v>0.15796245107528642</v>
      </c>
    </row>
    <row r="139" spans="1:16">
      <c r="A139" s="263"/>
      <c r="B139" s="1" t="s">
        <v>198</v>
      </c>
      <c r="C139" s="1"/>
      <c r="D139" s="1" t="s">
        <v>458</v>
      </c>
      <c r="E139" s="268" t="s">
        <v>399</v>
      </c>
      <c r="F139" s="264">
        <v>66.922643198288881</v>
      </c>
      <c r="G139" s="264">
        <v>175.41458351863426</v>
      </c>
      <c r="H139" s="264">
        <v>5</v>
      </c>
      <c r="I139" s="264">
        <v>50</v>
      </c>
      <c r="J139" s="264">
        <v>50.24937810560445</v>
      </c>
      <c r="K139" s="265">
        <v>0.14516829067004622</v>
      </c>
      <c r="L139" s="265">
        <v>1.8615906389065628E-3</v>
      </c>
      <c r="M139" s="265">
        <v>3.2979095840518788E-3</v>
      </c>
      <c r="N139" s="265">
        <v>9.3079531945328142E-2</v>
      </c>
      <c r="O139" s="265">
        <v>2.3319742306231898E-2</v>
      </c>
      <c r="P139" s="266">
        <v>9.5956290301315958E-2</v>
      </c>
    </row>
    <row r="140" spans="1:16">
      <c r="A140" s="263"/>
      <c r="B140" s="1"/>
      <c r="C140" s="1"/>
      <c r="D140" s="1"/>
      <c r="E140" s="268"/>
      <c r="F140" s="264"/>
      <c r="G140" s="264"/>
      <c r="H140" s="264"/>
      <c r="I140" s="264"/>
      <c r="J140" s="264"/>
      <c r="K140" s="265"/>
      <c r="L140" s="265"/>
      <c r="M140" s="265"/>
      <c r="N140" s="265"/>
      <c r="O140" s="265"/>
      <c r="P140" s="266"/>
    </row>
    <row r="141" spans="1:16">
      <c r="A141" s="263"/>
      <c r="B141" s="1" t="s">
        <v>180</v>
      </c>
      <c r="C141" s="1" t="s">
        <v>72</v>
      </c>
      <c r="D141" s="1" t="s">
        <v>350</v>
      </c>
      <c r="E141" s="268" t="s">
        <v>399</v>
      </c>
      <c r="F141" s="264">
        <v>11.477730227027024</v>
      </c>
      <c r="G141" s="264">
        <v>3.0374460258949751</v>
      </c>
      <c r="H141" s="264">
        <v>5</v>
      </c>
      <c r="I141" s="264">
        <v>50</v>
      </c>
      <c r="J141" s="264">
        <v>50.24937810560445</v>
      </c>
      <c r="K141" s="265">
        <v>2.5137068921915347E-3</v>
      </c>
      <c r="L141" s="265">
        <v>-1.892289549285664E-4</v>
      </c>
      <c r="M141" s="265">
        <v>5.7105983772296796E-5</v>
      </c>
      <c r="N141" s="265">
        <v>-9.4614477464283198E-3</v>
      </c>
      <c r="O141" s="265">
        <v>4.0380028371720007E-4</v>
      </c>
      <c r="P141" s="266">
        <v>9.4700606189994166E-3</v>
      </c>
    </row>
    <row r="142" spans="1:16">
      <c r="A142" s="267"/>
      <c r="B142" s="268" t="s">
        <v>822</v>
      </c>
      <c r="C142" s="1" t="s">
        <v>72</v>
      </c>
      <c r="D142" s="268" t="s">
        <v>182</v>
      </c>
      <c r="E142" s="268" t="s">
        <v>399</v>
      </c>
      <c r="F142" s="264">
        <v>2.0925266563026388</v>
      </c>
      <c r="G142" s="264">
        <v>1.8265069144893837</v>
      </c>
      <c r="H142" s="264">
        <v>50.392473335070612</v>
      </c>
      <c r="I142" s="264">
        <v>1000</v>
      </c>
      <c r="J142" s="264">
        <v>1001.268895636345</v>
      </c>
      <c r="K142" s="265">
        <v>3.0119476617042801E-2</v>
      </c>
      <c r="L142" s="265">
        <v>-1.057032607221231E-5</v>
      </c>
      <c r="M142" s="265">
        <v>3.4339531741337069E-5</v>
      </c>
      <c r="N142" s="265">
        <v>-1.057032607221231E-2</v>
      </c>
      <c r="O142" s="265">
        <v>2.4472314276358415E-3</v>
      </c>
      <c r="P142" s="266">
        <v>1.084991866021584E-2</v>
      </c>
    </row>
    <row r="143" spans="1:16">
      <c r="A143" s="267"/>
      <c r="B143" s="268" t="s">
        <v>620</v>
      </c>
      <c r="C143" s="268" t="s">
        <v>72</v>
      </c>
      <c r="D143" s="268" t="s">
        <v>181</v>
      </c>
      <c r="E143" s="268" t="s">
        <v>399</v>
      </c>
      <c r="F143" s="264">
        <v>11.168674433491773</v>
      </c>
      <c r="G143" s="264">
        <v>13.063010038107493</v>
      </c>
      <c r="H143" s="264">
        <v>50.392473335070612</v>
      </c>
      <c r="I143" s="264">
        <v>1000</v>
      </c>
      <c r="J143" s="264">
        <v>1001.268895636345</v>
      </c>
      <c r="K143" s="265">
        <v>0.21541173606833391</v>
      </c>
      <c r="L143" s="265">
        <v>5.8907876478997423E-6</v>
      </c>
      <c r="M143" s="265">
        <v>2.4559318351466571E-4</v>
      </c>
      <c r="N143" s="265">
        <v>5.8907876478997423E-3</v>
      </c>
      <c r="O143" s="265">
        <v>1.7502374861644653E-2</v>
      </c>
      <c r="P143" s="266">
        <v>1.8467119561809818E-2</v>
      </c>
    </row>
    <row r="144" spans="1:16">
      <c r="A144" s="267"/>
      <c r="B144" s="268" t="s">
        <v>183</v>
      </c>
      <c r="C144" s="1" t="s">
        <v>72</v>
      </c>
      <c r="D144" s="268" t="s">
        <v>368</v>
      </c>
      <c r="E144" s="268" t="s">
        <v>399</v>
      </c>
      <c r="F144" s="264">
        <v>2.3518780103447936</v>
      </c>
      <c r="G144" s="264">
        <v>2.5197468620190189</v>
      </c>
      <c r="H144" s="264">
        <v>10</v>
      </c>
      <c r="I144" s="264">
        <v>1000</v>
      </c>
      <c r="J144" s="264">
        <v>1000.0499987500625</v>
      </c>
      <c r="K144" s="265">
        <v>4.150056428703524E-2</v>
      </c>
      <c r="L144" s="265">
        <v>-3.1031672733661253E-6</v>
      </c>
      <c r="M144" s="265">
        <v>4.7372898871628937E-5</v>
      </c>
      <c r="N144" s="265">
        <v>-3.1031672733661253E-3</v>
      </c>
      <c r="O144" s="265">
        <v>6.6995396073186737E-4</v>
      </c>
      <c r="P144" s="266">
        <v>3.1746630429056355E-3</v>
      </c>
    </row>
    <row r="145" spans="1:16">
      <c r="A145" s="267"/>
      <c r="B145" s="268" t="s">
        <v>183</v>
      </c>
      <c r="C145" s="1" t="s">
        <v>515</v>
      </c>
      <c r="D145" s="268" t="s">
        <v>368</v>
      </c>
      <c r="E145" s="268" t="s">
        <v>399</v>
      </c>
      <c r="F145" s="264">
        <v>0</v>
      </c>
      <c r="G145" s="264">
        <v>4.3431155694368844</v>
      </c>
      <c r="H145" s="264">
        <v>10</v>
      </c>
      <c r="I145" s="264">
        <v>1000</v>
      </c>
      <c r="J145" s="264">
        <v>1000.0499987500625</v>
      </c>
      <c r="K145" s="265">
        <v>7.1531688207368285E-2</v>
      </c>
      <c r="L145" s="265">
        <v>8.1653430257233595E-5</v>
      </c>
      <c r="M145" s="265">
        <v>8.165343025524033E-5</v>
      </c>
      <c r="N145" s="265">
        <v>8.1653430257233595E-2</v>
      </c>
      <c r="O145" s="265">
        <v>1.1547538848124649E-3</v>
      </c>
      <c r="P145" s="266">
        <v>8.1661595192032588E-2</v>
      </c>
    </row>
    <row r="146" spans="1:16">
      <c r="A146" s="267"/>
      <c r="B146" s="268" t="s">
        <v>183</v>
      </c>
      <c r="C146" s="1" t="s">
        <v>510</v>
      </c>
      <c r="D146" s="268" t="s">
        <v>368</v>
      </c>
      <c r="E146" s="268" t="s">
        <v>399</v>
      </c>
      <c r="F146" s="264">
        <v>0</v>
      </c>
      <c r="G146" s="264">
        <v>0.10321382453631552</v>
      </c>
      <c r="H146" s="264">
        <v>60</v>
      </c>
      <c r="I146" s="264">
        <v>1000</v>
      </c>
      <c r="J146" s="264">
        <v>1001.7983829094555</v>
      </c>
      <c r="K146" s="265">
        <v>1.7029173586124873E-3</v>
      </c>
      <c r="L146" s="265">
        <v>1.9404878042195151E-6</v>
      </c>
      <c r="M146" s="265">
        <v>1.9404878107458171E-6</v>
      </c>
      <c r="N146" s="265">
        <v>1.9404878042195151E-3</v>
      </c>
      <c r="O146" s="265">
        <v>1.6465585077458464E-4</v>
      </c>
      <c r="P146" s="266">
        <v>1.9474610310655711E-3</v>
      </c>
    </row>
    <row r="147" spans="1:16">
      <c r="A147" s="267"/>
      <c r="B147" s="268" t="s">
        <v>184</v>
      </c>
      <c r="C147" s="1" t="s">
        <v>72</v>
      </c>
      <c r="D147" s="268" t="s">
        <v>370</v>
      </c>
      <c r="E147" s="268" t="s">
        <v>399</v>
      </c>
      <c r="F147" s="264">
        <v>11.477532641813012</v>
      </c>
      <c r="G147" s="264">
        <v>12.59560270884224</v>
      </c>
      <c r="H147" s="264">
        <v>10</v>
      </c>
      <c r="I147" s="264">
        <v>1000</v>
      </c>
      <c r="J147" s="264">
        <v>1000.0499987500625</v>
      </c>
      <c r="K147" s="265">
        <v>0.20745124354809777</v>
      </c>
      <c r="L147" s="265">
        <v>-9.5254676999445564E-6</v>
      </c>
      <c r="M147" s="265">
        <v>2.3680561819415619E-4</v>
      </c>
      <c r="N147" s="265">
        <v>-9.5254676999445564E-3</v>
      </c>
      <c r="O147" s="265">
        <v>3.3489371689632069E-3</v>
      </c>
      <c r="P147" s="266">
        <v>1.0097025060103116E-2</v>
      </c>
    </row>
    <row r="148" spans="1:16">
      <c r="A148" s="267"/>
      <c r="B148" s="268" t="s">
        <v>184</v>
      </c>
      <c r="C148" s="1" t="s">
        <v>515</v>
      </c>
      <c r="D148" s="268" t="s">
        <v>370</v>
      </c>
      <c r="E148" s="268" t="s">
        <v>399</v>
      </c>
      <c r="F148" s="264">
        <v>0</v>
      </c>
      <c r="G148" s="264">
        <v>4.9708650892191741</v>
      </c>
      <c r="H148" s="264">
        <v>10</v>
      </c>
      <c r="I148" s="264">
        <v>1000</v>
      </c>
      <c r="J148" s="264">
        <v>1000.0499987500625</v>
      </c>
      <c r="K148" s="265">
        <v>8.1870805876119154E-2</v>
      </c>
      <c r="L148" s="265">
        <v>9.345553424999764E-5</v>
      </c>
      <c r="M148" s="265">
        <v>9.3455534254501349E-5</v>
      </c>
      <c r="N148" s="265">
        <v>9.345553424999764E-2</v>
      </c>
      <c r="O148" s="265">
        <v>1.3216608402153917E-3</v>
      </c>
      <c r="P148" s="266">
        <v>9.3464879336192588E-2</v>
      </c>
    </row>
    <row r="149" spans="1:16">
      <c r="A149" s="267"/>
      <c r="B149" s="268" t="s">
        <v>184</v>
      </c>
      <c r="C149" s="1" t="s">
        <v>510</v>
      </c>
      <c r="D149" s="268" t="s">
        <v>370</v>
      </c>
      <c r="E149" s="268" t="s">
        <v>399</v>
      </c>
      <c r="F149" s="264">
        <v>72.676320614622341</v>
      </c>
      <c r="G149" s="264">
        <v>39.697607857788945</v>
      </c>
      <c r="H149" s="264">
        <v>60</v>
      </c>
      <c r="I149" s="264">
        <v>1000</v>
      </c>
      <c r="J149" s="264">
        <v>1001.7983829094555</v>
      </c>
      <c r="K149" s="265">
        <v>0.65496793496528916</v>
      </c>
      <c r="L149" s="265">
        <v>-8.1342883722079762E-4</v>
      </c>
      <c r="M149" s="265">
        <v>7.4634114673953445E-4</v>
      </c>
      <c r="N149" s="265">
        <v>-0.81342883722079762</v>
      </c>
      <c r="O149" s="265">
        <v>6.332914631256828E-2</v>
      </c>
      <c r="P149" s="266">
        <v>0.81589034434478847</v>
      </c>
    </row>
    <row r="150" spans="1:16">
      <c r="A150" s="267"/>
      <c r="B150" s="268" t="s">
        <v>823</v>
      </c>
      <c r="C150" s="1" t="s">
        <v>72</v>
      </c>
      <c r="D150" s="268" t="s">
        <v>372</v>
      </c>
      <c r="E150" s="268" t="s">
        <v>399</v>
      </c>
      <c r="F150" s="264">
        <v>153.24409461557246</v>
      </c>
      <c r="G150" s="264">
        <v>90.097827694979912</v>
      </c>
      <c r="H150" s="264">
        <v>79.261526298308922</v>
      </c>
      <c r="I150" s="264">
        <v>53.365106629213741</v>
      </c>
      <c r="J150" s="264">
        <v>95.552206445926046</v>
      </c>
      <c r="K150" s="265">
        <v>0.14178504171277542</v>
      </c>
      <c r="L150" s="265">
        <v>-1.5949843827396393E-3</v>
      </c>
      <c r="M150" s="265">
        <v>1.6938984404678331E-3</v>
      </c>
      <c r="N150" s="265">
        <v>-8.5116511656831512E-2</v>
      </c>
      <c r="O150" s="265">
        <v>0.18987369285373204</v>
      </c>
      <c r="P150" s="266">
        <v>0.20807892683917059</v>
      </c>
    </row>
    <row r="151" spans="1:16">
      <c r="A151" s="267"/>
      <c r="B151" s="268" t="s">
        <v>823</v>
      </c>
      <c r="C151" s="1" t="s">
        <v>515</v>
      </c>
      <c r="D151" s="268" t="s">
        <v>372</v>
      </c>
      <c r="E151" s="268" t="s">
        <v>399</v>
      </c>
      <c r="F151" s="264">
        <v>0</v>
      </c>
      <c r="G151" s="264">
        <v>6.1754793050031384E-2</v>
      </c>
      <c r="H151" s="264">
        <v>9.7055485134160211</v>
      </c>
      <c r="I151" s="264">
        <v>970.09514274170408</v>
      </c>
      <c r="J151" s="264">
        <v>970.14369226573513</v>
      </c>
      <c r="K151" s="265">
        <v>9.8669314324890305E-4</v>
      </c>
      <c r="L151" s="265">
        <v>1.1610307346643367E-6</v>
      </c>
      <c r="M151" s="265">
        <v>1.1610307408631387E-6</v>
      </c>
      <c r="N151" s="265">
        <v>1.1263102762717053E-3</v>
      </c>
      <c r="O151" s="265">
        <v>1.5935980930780694E-5</v>
      </c>
      <c r="P151" s="266">
        <v>1.1264230084313226E-3</v>
      </c>
    </row>
    <row r="152" spans="1:16">
      <c r="A152" s="267"/>
      <c r="B152" s="268" t="s">
        <v>823</v>
      </c>
      <c r="C152" s="1" t="s">
        <v>510</v>
      </c>
      <c r="D152" s="268" t="s">
        <v>372</v>
      </c>
      <c r="E152" s="268" t="s">
        <v>399</v>
      </c>
      <c r="F152" s="264">
        <v>0</v>
      </c>
      <c r="G152" s="264">
        <v>8.7604361429951787</v>
      </c>
      <c r="H152" s="264">
        <v>79.966173922745156</v>
      </c>
      <c r="I152" s="264">
        <v>50.714241021203669</v>
      </c>
      <c r="J152" s="264">
        <v>94.691727274347798</v>
      </c>
      <c r="K152" s="265">
        <v>1.3661964173405743E-2</v>
      </c>
      <c r="L152" s="265">
        <v>1.6470196341700216E-4</v>
      </c>
      <c r="M152" s="265">
        <v>1.6470196341109331E-4</v>
      </c>
      <c r="N152" s="265">
        <v>8.3527350693953176E-3</v>
      </c>
      <c r="O152" s="265">
        <v>1.8626021135659934E-2</v>
      </c>
      <c r="P152" s="266">
        <v>2.0413153761375459E-2</v>
      </c>
    </row>
    <row r="153" spans="1:16">
      <c r="A153" s="267"/>
      <c r="B153" s="268" t="s">
        <v>486</v>
      </c>
      <c r="C153" s="1" t="s">
        <v>72</v>
      </c>
      <c r="D153" s="268" t="s">
        <v>351</v>
      </c>
      <c r="E153" s="268" t="s">
        <v>399</v>
      </c>
      <c r="F153" s="264">
        <v>0.83339944629840013</v>
      </c>
      <c r="G153" s="264">
        <v>0.74902270680000005</v>
      </c>
      <c r="H153" s="264">
        <v>5</v>
      </c>
      <c r="I153" s="264">
        <v>50</v>
      </c>
      <c r="J153" s="264">
        <v>50.24937810560445</v>
      </c>
      <c r="K153" s="265">
        <v>6.198706164453903E-4</v>
      </c>
      <c r="L153" s="265">
        <v>-3.8043204675375364E-6</v>
      </c>
      <c r="M153" s="265">
        <v>1.4082119706801861E-5</v>
      </c>
      <c r="N153" s="265">
        <v>-1.9021602337687682E-4</v>
      </c>
      <c r="O153" s="265">
        <v>9.9575623381603127E-5</v>
      </c>
      <c r="P153" s="266">
        <v>2.1470314464661997E-4</v>
      </c>
    </row>
    <row r="154" spans="1:16">
      <c r="A154" s="267"/>
      <c r="B154" s="268" t="s">
        <v>643</v>
      </c>
      <c r="C154" s="1"/>
      <c r="D154" s="268" t="s">
        <v>477</v>
      </c>
      <c r="E154" s="268" t="s">
        <v>399</v>
      </c>
      <c r="F154" s="264">
        <v>2.4446243463529416</v>
      </c>
      <c r="G154" s="264">
        <v>2.6375529411764704</v>
      </c>
      <c r="H154" s="264">
        <v>3</v>
      </c>
      <c r="I154" s="264">
        <v>0</v>
      </c>
      <c r="J154" s="264">
        <v>3</v>
      </c>
      <c r="K154" s="265">
        <v>1.3031602236629467E-4</v>
      </c>
      <c r="L154" s="265">
        <v>-2.8788598154250167E-6</v>
      </c>
      <c r="M154" s="265">
        <v>4.958773067021575E-5</v>
      </c>
      <c r="N154" s="265">
        <v>0</v>
      </c>
      <c r="O154" s="265">
        <v>2.1038292372337018E-4</v>
      </c>
      <c r="P154" s="266">
        <v>2.1038292372337018E-4</v>
      </c>
    </row>
    <row r="155" spans="1:16">
      <c r="A155" s="267" t="s">
        <v>445</v>
      </c>
      <c r="B155" s="268" t="s">
        <v>480</v>
      </c>
      <c r="C155" s="1"/>
      <c r="D155" s="268" t="s">
        <v>471</v>
      </c>
      <c r="E155" s="268" t="s">
        <v>399</v>
      </c>
      <c r="F155" s="264">
        <v>517.91524576331949</v>
      </c>
      <c r="G155" s="264">
        <v>296.37364767722227</v>
      </c>
      <c r="H155" s="264">
        <v>0.99980759356544668</v>
      </c>
      <c r="I155" s="264">
        <v>9.998075935654466</v>
      </c>
      <c r="J155" s="264">
        <v>10.047941960384925</v>
      </c>
      <c r="K155" s="265">
        <v>4.904469955110257E-2</v>
      </c>
      <c r="L155" s="265">
        <v>-5.5429512819333837E-3</v>
      </c>
      <c r="M155" s="265">
        <v>5.5720195751643173E-3</v>
      </c>
      <c r="N155" s="265">
        <v>-5.5418847824403233E-2</v>
      </c>
      <c r="O155" s="265">
        <v>7.8785094853656649E-3</v>
      </c>
      <c r="P155" s="266">
        <v>5.5976062793799276E-2</v>
      </c>
    </row>
    <row r="156" spans="1:16">
      <c r="A156" s="267" t="s">
        <v>1489</v>
      </c>
      <c r="B156" s="268" t="s">
        <v>93</v>
      </c>
      <c r="C156" s="1"/>
      <c r="D156" s="268" t="s">
        <v>124</v>
      </c>
      <c r="E156" s="268" t="s">
        <v>399</v>
      </c>
      <c r="F156" s="264">
        <v>98.58</v>
      </c>
      <c r="G156" s="264">
        <v>22.577300000000001</v>
      </c>
      <c r="H156" s="264">
        <v>10</v>
      </c>
      <c r="I156" s="264">
        <v>0</v>
      </c>
      <c r="J156" s="264">
        <v>10</v>
      </c>
      <c r="K156" s="265">
        <v>3.7183252777455091E-3</v>
      </c>
      <c r="L156" s="265">
        <v>-1.6912271050237848E-3</v>
      </c>
      <c r="M156" s="265">
        <v>4.244680947186175E-4</v>
      </c>
      <c r="N156" s="265">
        <v>0</v>
      </c>
      <c r="O156" s="265">
        <v>6.0028853634573644E-3</v>
      </c>
      <c r="P156" s="266">
        <v>6.0028853634573644E-3</v>
      </c>
    </row>
    <row r="157" spans="1:16">
      <c r="A157" s="267" t="s">
        <v>281</v>
      </c>
      <c r="B157" s="268" t="s">
        <v>484</v>
      </c>
      <c r="C157" s="1"/>
      <c r="D157" s="268" t="s">
        <v>115</v>
      </c>
      <c r="E157" s="268" t="s">
        <v>399</v>
      </c>
      <c r="F157" s="264">
        <v>525.96436447636006</v>
      </c>
      <c r="G157" s="264">
        <v>298.80683359316305</v>
      </c>
      <c r="H157" s="264">
        <v>36.348321893578721</v>
      </c>
      <c r="I157" s="264">
        <v>93.262569686919619</v>
      </c>
      <c r="J157" s="264">
        <v>100.09549145234641</v>
      </c>
      <c r="K157" s="265">
        <v>0.49258413131787582</v>
      </c>
      <c r="L157" s="265">
        <v>-5.669935237781587E-3</v>
      </c>
      <c r="M157" s="265">
        <v>5.6177650712969616E-3</v>
      </c>
      <c r="N157" s="265">
        <v>-0.52879273023392637</v>
      </c>
      <c r="O157" s="265">
        <v>0.28877722370496473</v>
      </c>
      <c r="P157" s="266">
        <v>0.60250646177364542</v>
      </c>
    </row>
    <row r="158" spans="1:16">
      <c r="A158" s="267"/>
      <c r="B158" s="268" t="s">
        <v>444</v>
      </c>
      <c r="C158" s="1"/>
      <c r="D158" s="268" t="s">
        <v>491</v>
      </c>
      <c r="E158" s="268" t="s">
        <v>399</v>
      </c>
      <c r="F158" s="264">
        <v>3460.5216196181277</v>
      </c>
      <c r="G158" s="264">
        <v>2958.2986800486278</v>
      </c>
      <c r="H158" s="264">
        <v>19.548929196169492</v>
      </c>
      <c r="I158" s="264">
        <v>180.76109237199645</v>
      </c>
      <c r="J158" s="264">
        <v>181.81510704073597</v>
      </c>
      <c r="K158" s="265">
        <v>8.858238333932503</v>
      </c>
      <c r="L158" s="265">
        <v>-1.8639717111600618E-2</v>
      </c>
      <c r="M158" s="265">
        <v>5.5617961595445069E-2</v>
      </c>
      <c r="N158" s="265">
        <v>-3.3693356265979224</v>
      </c>
      <c r="O158" s="265">
        <v>1.537634233177843</v>
      </c>
      <c r="P158" s="266">
        <v>3.7036119666755623</v>
      </c>
    </row>
    <row r="159" spans="1:16">
      <c r="A159" s="267"/>
      <c r="B159" s="268" t="s">
        <v>824</v>
      </c>
      <c r="C159" s="1"/>
      <c r="D159" s="268" t="s">
        <v>116</v>
      </c>
      <c r="E159" s="268" t="s">
        <v>399</v>
      </c>
      <c r="F159" s="264">
        <v>21.796627336597318</v>
      </c>
      <c r="G159" s="264">
        <v>15.485174487297158</v>
      </c>
      <c r="H159" s="264">
        <v>100</v>
      </c>
      <c r="I159" s="264">
        <v>20</v>
      </c>
      <c r="J159" s="264">
        <v>101.9803902718557</v>
      </c>
      <c r="K159" s="265">
        <v>2.6008071369075497E-2</v>
      </c>
      <c r="L159" s="265">
        <v>-1.7666759454115777E-4</v>
      </c>
      <c r="M159" s="265">
        <v>2.9113146882082307E-4</v>
      </c>
      <c r="N159" s="265">
        <v>-3.5333518908231554E-3</v>
      </c>
      <c r="O159" s="265">
        <v>4.1172207164000788E-2</v>
      </c>
      <c r="P159" s="266">
        <v>4.1323543148425471E-2</v>
      </c>
    </row>
    <row r="160" spans="1:16">
      <c r="A160" s="267" t="s">
        <v>282</v>
      </c>
      <c r="B160" s="268" t="s">
        <v>546</v>
      </c>
      <c r="C160" s="1"/>
      <c r="D160" s="268" t="s">
        <v>404</v>
      </c>
      <c r="E160" s="268" t="s">
        <v>399</v>
      </c>
      <c r="F160" s="264">
        <v>161.2290977311543</v>
      </c>
      <c r="G160" s="264">
        <v>203.14214463120453</v>
      </c>
      <c r="H160" s="264">
        <v>24.687302356744674</v>
      </c>
      <c r="I160" s="264">
        <v>1000</v>
      </c>
      <c r="J160" s="264">
        <v>1000.3046850323421</v>
      </c>
      <c r="K160" s="265">
        <v>3.3466300875726307</v>
      </c>
      <c r="L160" s="265">
        <v>3.5889197517313676E-4</v>
      </c>
      <c r="M160" s="265">
        <v>3.8192059762974851E-3</v>
      </c>
      <c r="N160" s="265">
        <v>0.35889197517313676</v>
      </c>
      <c r="O160" s="265">
        <v>0.13334038819614705</v>
      </c>
      <c r="P160" s="266">
        <v>0.38286173609800001</v>
      </c>
    </row>
    <row r="161" spans="1:16">
      <c r="A161" s="267"/>
      <c r="B161" s="268" t="s">
        <v>623</v>
      </c>
      <c r="C161" s="1"/>
      <c r="D161" s="268" t="s">
        <v>404</v>
      </c>
      <c r="E161" s="268" t="s">
        <v>399</v>
      </c>
      <c r="F161" s="264">
        <v>301.66087682132292</v>
      </c>
      <c r="G161" s="264">
        <v>381.11073051459687</v>
      </c>
      <c r="H161" s="264">
        <v>30.413812651491099</v>
      </c>
      <c r="I161" s="264">
        <v>0</v>
      </c>
      <c r="J161" s="264">
        <v>30.413812651491099</v>
      </c>
      <c r="K161" s="265">
        <v>0.1908962593969484</v>
      </c>
      <c r="L161" s="265">
        <v>6.9083965797922531E-4</v>
      </c>
      <c r="M161" s="265">
        <v>7.1651324852108709E-3</v>
      </c>
      <c r="N161" s="265">
        <v>0</v>
      </c>
      <c r="O161" s="265">
        <v>0.30818400109618704</v>
      </c>
      <c r="P161" s="266">
        <v>0.30818400109618704</v>
      </c>
    </row>
    <row r="162" spans="1:16">
      <c r="A162" s="267"/>
      <c r="B162" s="268" t="s">
        <v>401</v>
      </c>
      <c r="C162" s="268"/>
      <c r="D162" s="268" t="s">
        <v>400</v>
      </c>
      <c r="E162" s="268" t="s">
        <v>399</v>
      </c>
      <c r="F162" s="572">
        <v>1.1180823921376115</v>
      </c>
      <c r="G162" s="572">
        <v>12.720742830971362</v>
      </c>
      <c r="H162" s="268">
        <v>5</v>
      </c>
      <c r="I162" s="268">
        <v>100</v>
      </c>
      <c r="J162" s="264">
        <v>100.12492197250393</v>
      </c>
      <c r="K162" s="265">
        <v>2.0976355692545075E-2</v>
      </c>
      <c r="L162" s="265">
        <v>2.1516197598181463E-4</v>
      </c>
      <c r="M162" s="265">
        <v>2.3915833482603881E-4</v>
      </c>
      <c r="N162" s="265">
        <v>2.1516197598181463E-2</v>
      </c>
      <c r="O162" s="265">
        <v>1.6911048033277491E-3</v>
      </c>
      <c r="P162" s="266">
        <v>2.1582553012556877E-2</v>
      </c>
    </row>
    <row r="163" spans="1:16">
      <c r="A163" s="267"/>
      <c r="B163" s="268" t="s">
        <v>1178</v>
      </c>
      <c r="C163" s="268"/>
      <c r="D163" s="268" t="s">
        <v>405</v>
      </c>
      <c r="E163" s="268" t="s">
        <v>399</v>
      </c>
      <c r="F163" s="572">
        <v>0</v>
      </c>
      <c r="G163" s="572">
        <v>0.11161671613082391</v>
      </c>
      <c r="H163" s="268">
        <v>1</v>
      </c>
      <c r="I163" s="268">
        <v>1000</v>
      </c>
      <c r="J163" s="264">
        <v>1000.000499999875</v>
      </c>
      <c r="K163" s="265">
        <v>1.8382510952229189E-3</v>
      </c>
      <c r="L163" s="265">
        <v>2.098467705380358E-6</v>
      </c>
      <c r="M163" s="265">
        <v>2.0984677013991752E-6</v>
      </c>
      <c r="N163" s="265">
        <v>2.098467705380358E-3</v>
      </c>
      <c r="O163" s="265">
        <v>2.9676814835206083E-6</v>
      </c>
      <c r="P163" s="266">
        <v>2.0984698038470063E-3</v>
      </c>
    </row>
    <row r="164" spans="1:16">
      <c r="A164" s="267" t="s">
        <v>95</v>
      </c>
      <c r="B164" s="268" t="s">
        <v>1478</v>
      </c>
      <c r="C164" s="268"/>
      <c r="D164" s="268" t="s">
        <v>248</v>
      </c>
      <c r="E164" s="268" t="s">
        <v>294</v>
      </c>
      <c r="F164" s="572">
        <v>-6736.1971981353399</v>
      </c>
      <c r="G164" s="572">
        <v>-11150.925661993148</v>
      </c>
      <c r="H164" s="268">
        <v>27.1051830755653</v>
      </c>
      <c r="I164" s="268">
        <v>40.266138657074556</v>
      </c>
      <c r="J164" s="264">
        <v>48.539189032272319</v>
      </c>
      <c r="K164" s="265">
        <v>8.91412689119886</v>
      </c>
      <c r="L164" s="265">
        <v>-6.5154813598386596E-2</v>
      </c>
      <c r="M164" s="265">
        <v>-0.2096447391891488</v>
      </c>
      <c r="N164" s="265">
        <v>-2.6235327585284813</v>
      </c>
      <c r="O164" s="265">
        <v>-8.0362106371200017</v>
      </c>
      <c r="P164" s="266">
        <v>8.4536149391389195</v>
      </c>
    </row>
    <row r="165" spans="1:16">
      <c r="A165" s="267"/>
      <c r="B165" s="268" t="s">
        <v>1479</v>
      </c>
      <c r="C165" s="268"/>
      <c r="D165" s="268" t="s">
        <v>250</v>
      </c>
      <c r="E165" s="268" t="s">
        <v>294</v>
      </c>
      <c r="F165" s="572">
        <v>696.05460997643308</v>
      </c>
      <c r="G165" s="572">
        <v>156.67167943001994</v>
      </c>
      <c r="H165" s="268">
        <v>134.84482629973419</v>
      </c>
      <c r="I165" s="268">
        <v>129.367613897788</v>
      </c>
      <c r="J165" s="264">
        <v>186.86654785009713</v>
      </c>
      <c r="K165" s="265">
        <v>0.48216694796569831</v>
      </c>
      <c r="L165" s="265">
        <v>-1.1991642371567579E-2</v>
      </c>
      <c r="M165" s="265">
        <v>2.9455306553053985E-3</v>
      </c>
      <c r="N165" s="265">
        <v>-1.5513301603253093</v>
      </c>
      <c r="O165" s="265">
        <v>0.56171087612637804</v>
      </c>
      <c r="P165" s="266">
        <v>1.6498922312362141</v>
      </c>
    </row>
    <row r="166" spans="1:16">
      <c r="A166" s="267"/>
      <c r="B166" s="268" t="s">
        <v>1480</v>
      </c>
      <c r="C166" s="268"/>
      <c r="D166" s="268" t="s">
        <v>252</v>
      </c>
      <c r="E166" s="268" t="s">
        <v>294</v>
      </c>
      <c r="F166" s="572">
        <v>94.828337031685948</v>
      </c>
      <c r="G166" s="572">
        <v>-546.32942166618909</v>
      </c>
      <c r="H166" s="268">
        <v>67.847042193471225</v>
      </c>
      <c r="I166" s="268">
        <v>111.19613150213333</v>
      </c>
      <c r="J166" s="264">
        <v>130.26051126662443</v>
      </c>
      <c r="K166" s="265">
        <v>1.1720408345759259</v>
      </c>
      <c r="L166" s="265">
        <v>-1.2306341438035773E-2</v>
      </c>
      <c r="M166" s="265">
        <v>-1.0271352584382165E-2</v>
      </c>
      <c r="N166" s="265">
        <v>-1.3684175608539784</v>
      </c>
      <c r="O166" s="265">
        <v>-0.98553840907480528</v>
      </c>
      <c r="P166" s="266">
        <v>1.6863726090681292</v>
      </c>
    </row>
    <row r="167" spans="1:16">
      <c r="A167" s="267"/>
      <c r="B167" s="268" t="s">
        <v>1481</v>
      </c>
      <c r="C167" s="268"/>
      <c r="D167" s="268" t="s">
        <v>269</v>
      </c>
      <c r="E167" s="268" t="s">
        <v>294</v>
      </c>
      <c r="F167" s="572">
        <v>387.54851474832293</v>
      </c>
      <c r="G167" s="572">
        <v>487.48726845928832</v>
      </c>
      <c r="H167" s="268">
        <v>37.097345687183456</v>
      </c>
      <c r="I167" s="268">
        <v>19.016757394590762</v>
      </c>
      <c r="J167" s="264">
        <v>41.687529536290718</v>
      </c>
      <c r="K167" s="265">
        <v>0.3346915995145836</v>
      </c>
      <c r="L167" s="265">
        <v>8.4744325917540664E-4</v>
      </c>
      <c r="M167" s="265">
        <v>9.1650813889392127E-3</v>
      </c>
      <c r="N167" s="265">
        <v>1.611562286542001E-2</v>
      </c>
      <c r="O167" s="265">
        <v>0.48083288349479331</v>
      </c>
      <c r="P167" s="266">
        <v>0.48110287377052519</v>
      </c>
    </row>
    <row r="168" spans="1:16">
      <c r="A168" s="267"/>
      <c r="B168" s="268" t="s">
        <v>1482</v>
      </c>
      <c r="C168" s="268"/>
      <c r="D168" s="268" t="s">
        <v>254</v>
      </c>
      <c r="E168" s="268" t="s">
        <v>294</v>
      </c>
      <c r="F168" s="572">
        <v>1093.5694276797055</v>
      </c>
      <c r="G168" s="572">
        <v>2052.2492156777889</v>
      </c>
      <c r="H168" s="268">
        <v>68.612074163598365</v>
      </c>
      <c r="I168" s="268">
        <v>31.91018228262778</v>
      </c>
      <c r="J168" s="264">
        <v>75.669521303769685</v>
      </c>
      <c r="K168" s="265">
        <v>2.5575637051795139</v>
      </c>
      <c r="L168" s="265">
        <v>1.5110313150485055E-2</v>
      </c>
      <c r="M168" s="265">
        <v>3.8583635530667001E-2</v>
      </c>
      <c r="N168" s="265">
        <v>0.48217284697956575</v>
      </c>
      <c r="O168" s="265">
        <v>3.7438521775864104</v>
      </c>
      <c r="P168" s="266">
        <v>3.7747741365521312</v>
      </c>
    </row>
    <row r="169" spans="1:16">
      <c r="A169" s="267" t="s">
        <v>95</v>
      </c>
      <c r="B169" s="268" t="s">
        <v>1478</v>
      </c>
      <c r="C169" s="268"/>
      <c r="D169" s="268" t="s">
        <v>248</v>
      </c>
      <c r="E169" s="268" t="s">
        <v>398</v>
      </c>
      <c r="F169" s="572">
        <v>0.19566323563790669</v>
      </c>
      <c r="G169" s="572">
        <v>0.29646300226772643</v>
      </c>
      <c r="H169" s="268">
        <v>132.98354047643011</v>
      </c>
      <c r="I169" s="268">
        <v>120.3929326731851</v>
      </c>
      <c r="J169" s="264">
        <v>179.38528444467346</v>
      </c>
      <c r="K169" s="265">
        <v>8.7585596323674117E-4</v>
      </c>
      <c r="L169" s="265">
        <v>1.3743699636137308E-6</v>
      </c>
      <c r="M169" s="265">
        <v>5.5736995002565849E-6</v>
      </c>
      <c r="N169" s="265">
        <v>1.6546443049739575E-4</v>
      </c>
      <c r="O169" s="265">
        <v>1.0482296490666595E-3</v>
      </c>
      <c r="P169" s="266">
        <v>1.0612086858588369E-3</v>
      </c>
    </row>
    <row r="170" spans="1:16">
      <c r="A170" s="267" t="s">
        <v>95</v>
      </c>
      <c r="B170" s="268" t="s">
        <v>1478</v>
      </c>
      <c r="C170" s="268"/>
      <c r="D170" s="268" t="s">
        <v>248</v>
      </c>
      <c r="E170" s="268" t="s">
        <v>399</v>
      </c>
      <c r="F170" s="572">
        <v>3.9714978186027497E-2</v>
      </c>
      <c r="G170" s="572">
        <v>6.0174930817437321E-2</v>
      </c>
      <c r="H170" s="268">
        <v>3.706583945632675</v>
      </c>
      <c r="I170" s="268">
        <v>5.9527767625576473</v>
      </c>
      <c r="J170" s="264">
        <v>7.0124400696810376</v>
      </c>
      <c r="K170" s="265">
        <v>6.9496052654122199E-6</v>
      </c>
      <c r="L170" s="265">
        <v>2.789643875900083E-7</v>
      </c>
      <c r="M170" s="265">
        <v>1.1313282914211282E-6</v>
      </c>
      <c r="N170" s="265">
        <v>1.6606127240269264E-6</v>
      </c>
      <c r="O170" s="265">
        <v>5.9303112256751413E-6</v>
      </c>
      <c r="P170" s="266">
        <v>6.1584272223164846E-6</v>
      </c>
    </row>
    <row r="171" spans="1:16">
      <c r="A171" s="267"/>
      <c r="B171" s="268" t="s">
        <v>1479</v>
      </c>
      <c r="C171" s="268"/>
      <c r="D171" s="268" t="s">
        <v>250</v>
      </c>
      <c r="E171" s="268" t="s">
        <v>399</v>
      </c>
      <c r="F171" s="572">
        <v>5.0751428525595305E-2</v>
      </c>
      <c r="G171" s="572">
        <v>0.15488256284960247</v>
      </c>
      <c r="H171" s="268">
        <v>26.75601816806137</v>
      </c>
      <c r="I171" s="268">
        <v>17.817461000718499</v>
      </c>
      <c r="J171" s="264">
        <v>32.145706163059394</v>
      </c>
      <c r="K171" s="265">
        <v>8.1997549212311027E-5</v>
      </c>
      <c r="L171" s="265">
        <v>1.8226655740249953E-6</v>
      </c>
      <c r="M171" s="265">
        <v>2.9118940864455575E-6</v>
      </c>
      <c r="N171" s="265">
        <v>3.2475272782542549E-5</v>
      </c>
      <c r="O171" s="265">
        <v>1.1018235597977324E-4</v>
      </c>
      <c r="P171" s="266">
        <v>1.1486859845734177E-4</v>
      </c>
    </row>
    <row r="172" spans="1:16">
      <c r="A172" s="438" t="s">
        <v>445</v>
      </c>
      <c r="B172" s="269" t="s">
        <v>624</v>
      </c>
      <c r="C172" s="269"/>
      <c r="D172" s="269" t="s">
        <v>145</v>
      </c>
      <c r="E172" s="269" t="s">
        <v>1179</v>
      </c>
      <c r="F172" s="573">
        <v>69.7547841495971</v>
      </c>
      <c r="G172" s="573">
        <v>1238.9539008915565</v>
      </c>
      <c r="H172" s="269">
        <v>12.264882964509662</v>
      </c>
      <c r="I172" s="269">
        <v>70.080203989206467</v>
      </c>
      <c r="J172" s="270">
        <v>71.145360673074876</v>
      </c>
      <c r="K172" s="271">
        <v>1.4517007727976834</v>
      </c>
      <c r="L172" s="271">
        <v>2.17957836617515E-2</v>
      </c>
      <c r="M172" s="271">
        <v>2.3293148505606862E-2</v>
      </c>
      <c r="N172" s="271">
        <v>1.5274529651201587</v>
      </c>
      <c r="O172" s="271">
        <v>0.40402347693062463</v>
      </c>
      <c r="P172" s="272">
        <v>1.5799833956613203</v>
      </c>
    </row>
    <row r="173" spans="1:16">
      <c r="J173" s="246"/>
      <c r="K173" s="273"/>
      <c r="L173" s="273"/>
      <c r="M173" s="273"/>
      <c r="N173" s="273"/>
      <c r="O173" s="273"/>
      <c r="P173" s="273"/>
    </row>
    <row r="174" spans="1:16">
      <c r="J174" s="246"/>
      <c r="K174" s="273"/>
      <c r="L174" s="273"/>
      <c r="M174" s="273"/>
      <c r="N174" s="273"/>
      <c r="O174" s="273"/>
      <c r="P174" s="273"/>
    </row>
    <row r="175" spans="1:16">
      <c r="J175" s="246"/>
      <c r="K175" s="273"/>
      <c r="L175" s="273"/>
      <c r="M175" s="273"/>
      <c r="N175" s="273"/>
      <c r="O175" s="273"/>
      <c r="P175" s="273"/>
    </row>
    <row r="176" spans="1:16">
      <c r="J176" s="246"/>
      <c r="K176" s="273"/>
      <c r="L176" s="273"/>
      <c r="M176" s="273"/>
      <c r="N176" s="273"/>
      <c r="O176" s="273"/>
      <c r="P176" s="273"/>
    </row>
    <row r="177" spans="10:16">
      <c r="J177" s="246"/>
      <c r="K177" s="273"/>
      <c r="L177" s="273"/>
      <c r="M177" s="273"/>
      <c r="N177" s="273"/>
      <c r="O177" s="273"/>
      <c r="P177" s="273"/>
    </row>
    <row r="178" spans="10:16">
      <c r="J178" s="246"/>
      <c r="K178" s="273"/>
      <c r="L178" s="273"/>
      <c r="M178" s="273"/>
      <c r="N178" s="273"/>
      <c r="O178" s="273"/>
      <c r="P178" s="273"/>
    </row>
    <row r="179" spans="10:16">
      <c r="J179" s="246"/>
      <c r="K179" s="273"/>
      <c r="L179" s="273"/>
      <c r="M179" s="273"/>
      <c r="N179" s="273"/>
      <c r="O179" s="273"/>
      <c r="P179" s="273"/>
    </row>
    <row r="180" spans="10:16">
      <c r="J180" s="246"/>
      <c r="K180" s="273"/>
      <c r="L180" s="273"/>
      <c r="M180" s="273"/>
      <c r="N180" s="273"/>
      <c r="O180" s="273"/>
      <c r="P180" s="273"/>
    </row>
    <row r="181" spans="10:16">
      <c r="J181" s="246"/>
      <c r="K181" s="273"/>
      <c r="L181" s="273"/>
      <c r="M181" s="273"/>
      <c r="N181" s="273"/>
      <c r="O181" s="273"/>
      <c r="P181" s="273"/>
    </row>
    <row r="182" spans="10:16">
      <c r="J182" s="246"/>
      <c r="K182" s="273"/>
      <c r="L182" s="273"/>
      <c r="M182" s="273"/>
      <c r="N182" s="273"/>
      <c r="O182" s="273"/>
      <c r="P182" s="273"/>
    </row>
    <row r="183" spans="10:16">
      <c r="J183" s="246"/>
      <c r="K183" s="273"/>
      <c r="L183" s="273"/>
      <c r="M183" s="273"/>
      <c r="N183" s="273"/>
      <c r="O183" s="273"/>
      <c r="P183" s="273"/>
    </row>
    <row r="184" spans="10:16">
      <c r="J184" s="246"/>
      <c r="K184" s="273"/>
      <c r="L184" s="273"/>
      <c r="M184" s="273"/>
      <c r="N184" s="273"/>
      <c r="O184" s="273"/>
      <c r="P184" s="273"/>
    </row>
    <row r="185" spans="10:16">
      <c r="J185" s="246"/>
      <c r="K185" s="273"/>
      <c r="L185" s="273"/>
      <c r="M185" s="273"/>
      <c r="N185" s="273"/>
      <c r="O185" s="273"/>
      <c r="P185" s="273"/>
    </row>
    <row r="186" spans="10:16">
      <c r="J186" s="246"/>
      <c r="K186" s="273"/>
      <c r="L186" s="273"/>
      <c r="M186" s="273"/>
      <c r="N186" s="273"/>
      <c r="O186" s="273"/>
      <c r="P186" s="273"/>
    </row>
    <row r="187" spans="10:16">
      <c r="J187" s="246"/>
      <c r="K187" s="273"/>
      <c r="L187" s="273"/>
      <c r="M187" s="273"/>
      <c r="N187" s="273"/>
      <c r="O187" s="273"/>
      <c r="P187" s="273"/>
    </row>
    <row r="188" spans="10:16">
      <c r="J188" s="246"/>
      <c r="K188" s="273"/>
      <c r="L188" s="273"/>
      <c r="M188" s="273"/>
      <c r="N188" s="273"/>
      <c r="O188" s="273"/>
      <c r="P188" s="273"/>
    </row>
    <row r="189" spans="10:16">
      <c r="J189" s="246"/>
      <c r="K189" s="273"/>
      <c r="L189" s="273"/>
      <c r="M189" s="273"/>
      <c r="N189" s="273"/>
      <c r="O189" s="273"/>
      <c r="P189" s="273"/>
    </row>
    <row r="190" spans="10:16">
      <c r="J190" s="246"/>
      <c r="K190" s="273"/>
      <c r="L190" s="273"/>
      <c r="M190" s="273"/>
      <c r="N190" s="273"/>
      <c r="O190" s="273"/>
      <c r="P190" s="273"/>
    </row>
    <row r="191" spans="10:16">
      <c r="J191" s="246"/>
      <c r="K191" s="273"/>
      <c r="L191" s="273"/>
      <c r="M191" s="273"/>
      <c r="N191" s="273"/>
      <c r="O191" s="273"/>
      <c r="P191" s="273"/>
    </row>
    <row r="192" spans="10:16">
      <c r="J192" s="246"/>
      <c r="K192" s="273"/>
      <c r="L192" s="273"/>
      <c r="M192" s="273"/>
      <c r="N192" s="273"/>
      <c r="O192" s="273"/>
      <c r="P192" s="273"/>
    </row>
    <row r="193" spans="10:16">
      <c r="J193" s="246"/>
      <c r="K193" s="273"/>
      <c r="L193" s="273"/>
      <c r="M193" s="273"/>
      <c r="N193" s="273"/>
      <c r="O193" s="273"/>
      <c r="P193" s="273"/>
    </row>
    <row r="194" spans="10:16">
      <c r="J194" s="246"/>
      <c r="L194" s="273"/>
      <c r="M194" s="273"/>
      <c r="N194" s="273"/>
      <c r="O194" s="273"/>
      <c r="P194" s="273"/>
    </row>
    <row r="195" spans="10:16">
      <c r="J195" s="246"/>
      <c r="L195" s="273"/>
      <c r="M195" s="273"/>
      <c r="N195" s="273"/>
      <c r="O195" s="273"/>
      <c r="P195" s="273"/>
    </row>
    <row r="196" spans="10:16">
      <c r="J196" s="246"/>
      <c r="L196" s="273"/>
      <c r="M196" s="273"/>
      <c r="N196" s="273"/>
      <c r="O196" s="273"/>
      <c r="P196" s="273"/>
    </row>
    <row r="197" spans="10:16">
      <c r="J197" s="246"/>
      <c r="L197" s="273"/>
      <c r="M197" s="273"/>
      <c r="N197" s="273"/>
      <c r="O197" s="273"/>
      <c r="P197" s="273"/>
    </row>
    <row r="198" spans="10:16">
      <c r="J198" s="246"/>
      <c r="L198" s="273"/>
      <c r="M198" s="273"/>
      <c r="N198" s="273"/>
      <c r="O198" s="273"/>
      <c r="P198" s="273"/>
    </row>
    <row r="199" spans="10:16">
      <c r="J199" s="246"/>
      <c r="L199" s="273"/>
      <c r="M199" s="273"/>
      <c r="N199" s="273"/>
      <c r="O199" s="273"/>
      <c r="P199" s="273"/>
    </row>
    <row r="200" spans="10:16">
      <c r="J200" s="246"/>
      <c r="L200" s="273"/>
      <c r="M200" s="273"/>
      <c r="N200" s="273"/>
      <c r="O200" s="273"/>
      <c r="P200" s="273"/>
    </row>
    <row r="201" spans="10:16">
      <c r="J201" s="246"/>
      <c r="L201" s="273"/>
      <c r="M201" s="273"/>
      <c r="N201" s="273"/>
      <c r="O201" s="273"/>
      <c r="P201" s="273"/>
    </row>
    <row r="202" spans="10:16">
      <c r="J202" s="246"/>
      <c r="L202" s="273"/>
      <c r="M202" s="273"/>
      <c r="N202" s="273"/>
      <c r="O202" s="273"/>
      <c r="P202" s="273"/>
    </row>
    <row r="203" spans="10:16">
      <c r="J203" s="246"/>
      <c r="L203" s="273"/>
      <c r="M203" s="273"/>
      <c r="N203" s="273"/>
      <c r="O203" s="273"/>
      <c r="P203" s="273"/>
    </row>
    <row r="204" spans="10:16">
      <c r="J204" s="246"/>
      <c r="L204" s="273"/>
      <c r="M204" s="273"/>
      <c r="N204" s="273"/>
      <c r="O204" s="273"/>
      <c r="P204" s="273"/>
    </row>
    <row r="205" spans="10:16">
      <c r="J205" s="246"/>
      <c r="L205" s="273"/>
      <c r="M205" s="273"/>
      <c r="N205" s="273"/>
      <c r="O205" s="273"/>
      <c r="P205" s="273"/>
    </row>
    <row r="206" spans="10:16">
      <c r="J206" s="246"/>
      <c r="L206" s="273"/>
      <c r="M206" s="273"/>
      <c r="N206" s="273"/>
      <c r="O206" s="273"/>
      <c r="P206" s="273"/>
    </row>
    <row r="207" spans="10:16">
      <c r="J207" s="246"/>
      <c r="L207" s="273"/>
      <c r="M207" s="273"/>
      <c r="N207" s="273"/>
      <c r="O207" s="273"/>
      <c r="P207" s="273"/>
    </row>
  </sheetData>
  <mergeCells count="3">
    <mergeCell ref="A3:A5"/>
    <mergeCell ref="B3:B5"/>
    <mergeCell ref="C3:C5"/>
  </mergeCells>
  <phoneticPr fontId="34" type="noConversion"/>
  <pageMargins left="0.78740157499999996" right="0.78740157499999996" top="0.984251969" bottom="0.984251969" header="0.5" footer="0.5"/>
  <pageSetup orientation="portrait" r:id="rId1"/>
  <headerFooter alignWithMargins="0"/>
</worksheet>
</file>

<file path=xl/worksheets/sheet16.xml><?xml version="1.0" encoding="utf-8"?>
<worksheet xmlns="http://schemas.openxmlformats.org/spreadsheetml/2006/main" xmlns:r="http://schemas.openxmlformats.org/officeDocument/2006/relationships">
  <sheetPr codeName="Sheet29">
    <tabColor rgb="FF92D050"/>
    <pageSetUpPr fitToPage="1"/>
  </sheetPr>
  <dimension ref="A1:O122"/>
  <sheetViews>
    <sheetView zoomScaleNormal="100" workbookViewId="0">
      <selection activeCell="Q33" sqref="Q33"/>
    </sheetView>
  </sheetViews>
  <sheetFormatPr baseColWidth="10" defaultColWidth="9.140625" defaultRowHeight="12.75"/>
  <cols>
    <col min="1" max="1" width="58" bestFit="1" customWidth="1"/>
    <col min="2" max="2" width="12.85546875" customWidth="1"/>
    <col min="4" max="4" width="9.42578125" style="5" customWidth="1"/>
    <col min="5" max="5" width="13.7109375" style="5" bestFit="1" customWidth="1"/>
    <col min="10" max="10" width="9.140625" style="116"/>
  </cols>
  <sheetData>
    <row r="1" spans="1:15" ht="114.75">
      <c r="A1" s="19" t="s">
        <v>270</v>
      </c>
      <c r="B1" s="19" t="s">
        <v>1180</v>
      </c>
      <c r="C1" s="19" t="s">
        <v>1181</v>
      </c>
      <c r="D1" s="19" t="s">
        <v>1182</v>
      </c>
      <c r="E1" s="19" t="s">
        <v>1183</v>
      </c>
      <c r="F1" s="19" t="s">
        <v>1184</v>
      </c>
      <c r="G1" s="19" t="s">
        <v>1185</v>
      </c>
      <c r="H1" s="19" t="s">
        <v>1186</v>
      </c>
      <c r="I1" s="19" t="s">
        <v>1187</v>
      </c>
      <c r="J1" s="19" t="s">
        <v>1188</v>
      </c>
      <c r="K1" s="19" t="s">
        <v>1189</v>
      </c>
      <c r="L1" s="19" t="s">
        <v>1190</v>
      </c>
      <c r="M1" s="19" t="s">
        <v>1191</v>
      </c>
      <c r="N1" s="19" t="s">
        <v>1192</v>
      </c>
      <c r="O1" s="19" t="s">
        <v>1193</v>
      </c>
    </row>
    <row r="2" spans="1:15">
      <c r="A2" t="s">
        <v>1365</v>
      </c>
      <c r="B2" t="s">
        <v>398</v>
      </c>
      <c r="C2">
        <v>21.363301442966488</v>
      </c>
      <c r="D2" s="20">
        <v>100.00216178832579</v>
      </c>
      <c r="E2">
        <v>2.2215469847180356</v>
      </c>
      <c r="F2">
        <v>32.980272807420484</v>
      </c>
      <c r="G2">
        <v>33.055009687749134</v>
      </c>
      <c r="H2">
        <v>1.0553617867874869E-6</v>
      </c>
      <c r="I2">
        <v>0.24821414556389665</v>
      </c>
      <c r="J2">
        <v>0.31751387930310349</v>
      </c>
      <c r="K2">
        <v>8.1861702353580909E-2</v>
      </c>
      <c r="L2">
        <v>9.9754665057560227E-3</v>
      </c>
      <c r="M2">
        <v>6.8008482442337344E-5</v>
      </c>
      <c r="N2">
        <v>25.154545530252836</v>
      </c>
      <c r="O2">
        <v>7.0039309796881462</v>
      </c>
    </row>
    <row r="3" spans="1:15">
      <c r="A3" t="s">
        <v>1365</v>
      </c>
      <c r="B3" t="s">
        <v>294</v>
      </c>
      <c r="C3">
        <v>7718.0752569707311</v>
      </c>
      <c r="D3" s="20">
        <v>10013.712328147867</v>
      </c>
      <c r="E3">
        <v>0.86942113774915786</v>
      </c>
      <c r="F3">
        <v>5.8447875541062428</v>
      </c>
      <c r="G3">
        <v>5.9090976187062845</v>
      </c>
      <c r="H3">
        <v>3.3817427028200387E-4</v>
      </c>
      <c r="I3">
        <v>6.7419073507131717</v>
      </c>
      <c r="J3">
        <v>31.794239151205169</v>
      </c>
      <c r="K3">
        <v>0.39405016174385743</v>
      </c>
      <c r="L3">
        <v>0.39092516593214516</v>
      </c>
      <c r="M3">
        <v>3.0809801532943543E-3</v>
      </c>
      <c r="N3">
        <v>25.154545530252836</v>
      </c>
      <c r="O3">
        <v>7.0039309796881462</v>
      </c>
    </row>
    <row r="4" spans="1:15">
      <c r="A4" t="s">
        <v>1365</v>
      </c>
      <c r="B4" t="s">
        <v>399</v>
      </c>
      <c r="C4">
        <v>304.37893974170589</v>
      </c>
      <c r="D4" s="20">
        <v>502.29705686831687</v>
      </c>
      <c r="E4">
        <v>1.3755073358250707</v>
      </c>
      <c r="F4">
        <v>21.504815296923372</v>
      </c>
      <c r="G4">
        <v>21.548761017415778</v>
      </c>
      <c r="H4">
        <v>1.1315503594149946E-5</v>
      </c>
      <c r="I4">
        <v>0.60742852186558305</v>
      </c>
      <c r="J4">
        <v>1.5948283940738688</v>
      </c>
      <c r="K4">
        <v>0.13062638168802543</v>
      </c>
      <c r="L4">
        <v>3.102357683162971E-2</v>
      </c>
      <c r="M4">
        <v>1.8025713912333733E-4</v>
      </c>
      <c r="N4">
        <v>25.154545530252836</v>
      </c>
      <c r="O4">
        <v>7.0039309796881462</v>
      </c>
    </row>
    <row r="5" spans="1:15">
      <c r="A5" t="s">
        <v>1366</v>
      </c>
      <c r="B5" t="s">
        <v>398</v>
      </c>
      <c r="C5">
        <v>0.67549271047859982</v>
      </c>
      <c r="D5" s="20">
        <v>0.80955076505099999</v>
      </c>
      <c r="E5">
        <v>8.909639478925774</v>
      </c>
      <c r="F5">
        <v>89.129766473911815</v>
      </c>
      <c r="G5">
        <v>89.573974721112421</v>
      </c>
      <c r="H5">
        <v>5.0787855737079919E-10</v>
      </c>
      <c r="I5">
        <v>3.7922431898062582E-4</v>
      </c>
      <c r="J5">
        <v>2.5703804728563922E-3</v>
      </c>
      <c r="K5">
        <v>3.3800174991971421E-4</v>
      </c>
      <c r="L5">
        <v>3.2387135785054042E-4</v>
      </c>
      <c r="M5">
        <v>2.191378393847418E-9</v>
      </c>
      <c r="N5">
        <v>25.154545530252836</v>
      </c>
      <c r="O5">
        <v>7.0039309796881462</v>
      </c>
    </row>
    <row r="6" spans="1:15">
      <c r="A6" t="s">
        <v>1366</v>
      </c>
      <c r="B6" t="s">
        <v>294</v>
      </c>
      <c r="C6">
        <v>1777.8945950022778</v>
      </c>
      <c r="D6" s="20">
        <v>2130.3628130342422</v>
      </c>
      <c r="E6">
        <v>9.058104188886773</v>
      </c>
      <c r="F6">
        <v>4.5301207447348073</v>
      </c>
      <c r="G6">
        <v>10.127746316856715</v>
      </c>
      <c r="H6">
        <v>4.4961499265516278E-5</v>
      </c>
      <c r="I6">
        <v>0.99637335347552169</v>
      </c>
      <c r="J6">
        <v>6.7640513864225209</v>
      </c>
      <c r="K6">
        <v>4.5136915980804472E-2</v>
      </c>
      <c r="L6">
        <v>0.86648132682856038</v>
      </c>
      <c r="M6">
        <v>7.5282723092684077E-3</v>
      </c>
      <c r="N6">
        <v>25.154545530252836</v>
      </c>
      <c r="O6">
        <v>7.0039309796881462</v>
      </c>
    </row>
    <row r="7" spans="1:15">
      <c r="A7" t="s">
        <v>1366</v>
      </c>
      <c r="B7" t="s">
        <v>399</v>
      </c>
      <c r="C7">
        <v>20.910644971133699</v>
      </c>
      <c r="D7" s="20">
        <v>24.321349599090805</v>
      </c>
      <c r="E7">
        <v>8.756302742154217</v>
      </c>
      <c r="F7">
        <v>87.613954065490901</v>
      </c>
      <c r="G7">
        <v>88.050427510047939</v>
      </c>
      <c r="H7">
        <v>4.429414154864755E-7</v>
      </c>
      <c r="I7">
        <v>9.3922010254157088E-3</v>
      </c>
      <c r="J7">
        <v>7.7221991234951562E-2</v>
      </c>
      <c r="K7">
        <v>8.228878692146285E-3</v>
      </c>
      <c r="L7">
        <v>9.5626170133818449E-3</v>
      </c>
      <c r="M7">
        <v>1.5915808867467909E-6</v>
      </c>
      <c r="N7">
        <v>25.154545530252836</v>
      </c>
      <c r="O7">
        <v>7.0039309796881462</v>
      </c>
    </row>
    <row r="8" spans="1:15">
      <c r="A8" t="s">
        <v>1367</v>
      </c>
      <c r="B8" t="s">
        <v>398</v>
      </c>
      <c r="C8">
        <v>9.3371441376990008E-2</v>
      </c>
      <c r="D8" s="20">
        <v>0.10879931058465001</v>
      </c>
      <c r="E8">
        <v>4.7929863939651733</v>
      </c>
      <c r="F8">
        <v>16.222897976806983</v>
      </c>
      <c r="G8">
        <v>16.916120635022182</v>
      </c>
      <c r="H8">
        <v>3.2716123923355842E-13</v>
      </c>
      <c r="I8">
        <v>4.2568154079653323E-5</v>
      </c>
      <c r="J8">
        <v>3.4544544389307626E-4</v>
      </c>
      <c r="K8">
        <v>6.905788206952158E-6</v>
      </c>
      <c r="L8">
        <v>2.3415350502768928E-5</v>
      </c>
      <c r="M8">
        <v>5.9596854992680048E-12</v>
      </c>
      <c r="N8">
        <v>25.154545530252836</v>
      </c>
      <c r="O8">
        <v>7.0039309796881462</v>
      </c>
    </row>
    <row r="9" spans="1:15">
      <c r="A9" t="s">
        <v>1367</v>
      </c>
      <c r="B9" t="s">
        <v>294</v>
      </c>
      <c r="C9">
        <v>298.69654515166303</v>
      </c>
      <c r="D9" s="20">
        <v>316.53657426413844</v>
      </c>
      <c r="E9">
        <v>4.3389932804466005</v>
      </c>
      <c r="F9">
        <v>3.4987264468181145</v>
      </c>
      <c r="G9">
        <v>5.5738630623137189</v>
      </c>
      <c r="H9">
        <v>3.0065497591354259E-7</v>
      </c>
      <c r="I9">
        <v>3.6113727198217253E-2</v>
      </c>
      <c r="J9">
        <v>1.0050258298281545</v>
      </c>
      <c r="K9">
        <v>1.2635205244157736E-3</v>
      </c>
      <c r="L9">
        <v>6.1671029585971024E-2</v>
      </c>
      <c r="M9">
        <v>3.8049123743093335E-5</v>
      </c>
      <c r="N9">
        <v>25.154545530252836</v>
      </c>
      <c r="O9">
        <v>7.0039309796881462</v>
      </c>
    </row>
    <row r="10" spans="1:15">
      <c r="A10" t="s">
        <v>1367</v>
      </c>
      <c r="B10" t="s">
        <v>399</v>
      </c>
      <c r="C10">
        <v>2.7567516277809001</v>
      </c>
      <c r="D10" s="20">
        <v>2.605404270023</v>
      </c>
      <c r="E10">
        <v>5.6393798366206154</v>
      </c>
      <c r="F10">
        <v>17.247721311333116</v>
      </c>
      <c r="G10">
        <v>18.146252929326696</v>
      </c>
      <c r="H10">
        <v>2.1588982363677302E-10</v>
      </c>
      <c r="I10">
        <v>6.6997969735394479E-4</v>
      </c>
      <c r="J10">
        <v>8.2723413387694004E-3</v>
      </c>
      <c r="K10">
        <v>1.1555623104212145E-4</v>
      </c>
      <c r="L10">
        <v>6.5974300047324825E-4</v>
      </c>
      <c r="M10">
        <v>4.4861406920610462E-9</v>
      </c>
      <c r="N10">
        <v>25.154545530252836</v>
      </c>
      <c r="O10">
        <v>7.0039309796881462</v>
      </c>
    </row>
    <row r="11" spans="1:15">
      <c r="A11" t="s">
        <v>1368</v>
      </c>
      <c r="B11" t="s">
        <v>398</v>
      </c>
      <c r="C11">
        <v>0.44779962823490999</v>
      </c>
      <c r="D11" s="20">
        <v>0.42529466160090001</v>
      </c>
      <c r="E11">
        <v>3.674851899299667</v>
      </c>
      <c r="F11">
        <v>16.411423377718378</v>
      </c>
      <c r="G11">
        <v>16.817828449728808</v>
      </c>
      <c r="H11">
        <v>4.9411462620203533E-12</v>
      </c>
      <c r="I11">
        <v>1.022272720583358E-4</v>
      </c>
      <c r="J11">
        <v>1.3503403870171789E-3</v>
      </c>
      <c r="K11">
        <v>1.6776950424985488E-5</v>
      </c>
      <c r="L11">
        <v>7.0177532841705047E-5</v>
      </c>
      <c r="M11">
        <v>5.2063521813110124E-11</v>
      </c>
      <c r="N11">
        <v>25.154545530252836</v>
      </c>
      <c r="O11">
        <v>7.0039309796881462</v>
      </c>
    </row>
    <row r="12" spans="1:15">
      <c r="A12" t="s">
        <v>1368</v>
      </c>
      <c r="B12" t="s">
        <v>294</v>
      </c>
      <c r="C12">
        <v>1637.9653887620123</v>
      </c>
      <c r="D12" s="20">
        <v>1772.8275685951853</v>
      </c>
      <c r="E12">
        <v>3.4932240591607417</v>
      </c>
      <c r="F12">
        <v>2.7545794399573036</v>
      </c>
      <c r="G12">
        <v>4.4486314995215031</v>
      </c>
      <c r="H12">
        <v>6.0075012397087654E-6</v>
      </c>
      <c r="I12">
        <v>0.31547312128098493</v>
      </c>
      <c r="J12">
        <v>5.6288519025381554</v>
      </c>
      <c r="K12">
        <v>8.6899577373975804E-3</v>
      </c>
      <c r="L12">
        <v>0.27807456263400743</v>
      </c>
      <c r="M12">
        <v>7.7400977749572295E-4</v>
      </c>
      <c r="N12">
        <v>25.154545530252836</v>
      </c>
      <c r="O12">
        <v>7.0039309796881462</v>
      </c>
    </row>
    <row r="13" spans="1:15">
      <c r="A13" t="s">
        <v>1368</v>
      </c>
      <c r="B13" t="s">
        <v>399</v>
      </c>
      <c r="C13">
        <v>15.158175741880401</v>
      </c>
      <c r="D13" s="20">
        <v>14.2009565689489</v>
      </c>
      <c r="E13">
        <v>3.7454413782953639</v>
      </c>
      <c r="F13">
        <v>17.531422457536163</v>
      </c>
      <c r="G13">
        <v>17.927049520287781</v>
      </c>
      <c r="H13">
        <v>6.2598055847399598E-9</v>
      </c>
      <c r="I13">
        <v>4.0808763106856601E-3</v>
      </c>
      <c r="J13">
        <v>4.5089033370758931E-2</v>
      </c>
      <c r="K13">
        <v>7.1543566599581909E-4</v>
      </c>
      <c r="L13">
        <v>2.3883002650716746E-3</v>
      </c>
      <c r="M13">
        <v>6.2158263483203121E-8</v>
      </c>
      <c r="N13">
        <v>25.154545530252836</v>
      </c>
      <c r="O13">
        <v>7.0039309796881462</v>
      </c>
    </row>
    <row r="14" spans="1:15">
      <c r="A14" t="s">
        <v>1369</v>
      </c>
      <c r="B14" t="s">
        <v>398</v>
      </c>
      <c r="C14">
        <v>4.9641854285100005E-2</v>
      </c>
      <c r="D14" s="20">
        <v>3.3784164775619997E-2</v>
      </c>
      <c r="E14">
        <v>3.8872077184834986</v>
      </c>
      <c r="F14">
        <v>15.781561222188001</v>
      </c>
      <c r="G14">
        <v>16.253247627975945</v>
      </c>
      <c r="H14">
        <v>2.9121563501258295E-14</v>
      </c>
      <c r="I14">
        <v>5.3760625095882961E-5</v>
      </c>
      <c r="J14">
        <v>1.072670932817237E-4</v>
      </c>
      <c r="K14">
        <v>8.484265962937736E-6</v>
      </c>
      <c r="L14">
        <v>5.8968388373297442E-6</v>
      </c>
      <c r="M14">
        <v>1.0675547720330418E-12</v>
      </c>
      <c r="N14">
        <v>25.154545530252836</v>
      </c>
      <c r="O14">
        <v>7.0039309796881462</v>
      </c>
    </row>
    <row r="15" spans="1:15">
      <c r="A15" t="s">
        <v>1369</v>
      </c>
      <c r="B15" t="s">
        <v>294</v>
      </c>
      <c r="C15">
        <v>127.68625352958281</v>
      </c>
      <c r="D15" s="20">
        <v>90.188243965593799</v>
      </c>
      <c r="E15">
        <v>3.8575146173966672</v>
      </c>
      <c r="F15">
        <v>2.4214391034597669</v>
      </c>
      <c r="G15">
        <v>4.554534702381023</v>
      </c>
      <c r="H15">
        <v>1.6296558625484563E-8</v>
      </c>
      <c r="I15">
        <v>0.12782812770540919</v>
      </c>
      <c r="J15">
        <v>0.28635400172312431</v>
      </c>
      <c r="K15">
        <v>3.0952802694792659E-3</v>
      </c>
      <c r="L15">
        <v>1.562161156966143E-2</v>
      </c>
      <c r="M15">
        <v>2.5361550798000749E-6</v>
      </c>
      <c r="N15">
        <v>25.154545530252836</v>
      </c>
      <c r="O15">
        <v>7.0039309796881462</v>
      </c>
    </row>
    <row r="16" spans="1:15">
      <c r="A16" t="s">
        <v>1369</v>
      </c>
      <c r="B16" t="s">
        <v>399</v>
      </c>
      <c r="C16">
        <v>1.6634861287219997</v>
      </c>
      <c r="D16" s="20">
        <v>1.0753012875262999</v>
      </c>
      <c r="E16">
        <v>3.9706351257967105</v>
      </c>
      <c r="F16">
        <v>17.02349633995696</v>
      </c>
      <c r="G16">
        <v>17.480428225267787</v>
      </c>
      <c r="H16">
        <v>3.412498562990191E-11</v>
      </c>
      <c r="I16">
        <v>1.9818405479707975E-3</v>
      </c>
      <c r="J16">
        <v>3.4141570253729747E-3</v>
      </c>
      <c r="K16">
        <v>3.3737855314759164E-4</v>
      </c>
      <c r="L16">
        <v>1.917160487017749E-4</v>
      </c>
      <c r="M16">
        <v>1.5057933145378366E-9</v>
      </c>
      <c r="N16">
        <v>25.154545530252836</v>
      </c>
      <c r="O16">
        <v>7.0039309796881462</v>
      </c>
    </row>
    <row r="17" spans="1:15">
      <c r="A17" t="s">
        <v>1370</v>
      </c>
      <c r="B17" t="s">
        <v>398</v>
      </c>
      <c r="C17">
        <v>0.80904105907527002</v>
      </c>
      <c r="D17" s="20">
        <v>1.2584076417677099</v>
      </c>
      <c r="E17">
        <v>4.1946159107797341</v>
      </c>
      <c r="F17">
        <v>20.332211031104297</v>
      </c>
      <c r="G17">
        <v>20.760385546813087</v>
      </c>
      <c r="H17">
        <v>6.5920657987247352E-11</v>
      </c>
      <c r="I17">
        <v>1.3711734078050101E-3</v>
      </c>
      <c r="J17">
        <v>3.9955325458672277E-3</v>
      </c>
      <c r="K17">
        <v>2.7878987087729898E-4</v>
      </c>
      <c r="L17">
        <v>2.3701829532464088E-4</v>
      </c>
      <c r="M17">
        <v>1.3390146442237971E-9</v>
      </c>
      <c r="N17">
        <v>25.154545530252836</v>
      </c>
      <c r="O17">
        <v>7.0039309796881462</v>
      </c>
    </row>
    <row r="18" spans="1:15">
      <c r="A18" t="s">
        <v>1370</v>
      </c>
      <c r="B18" t="s">
        <v>294</v>
      </c>
      <c r="C18">
        <v>1128.168426091624</v>
      </c>
      <c r="D18" s="20">
        <v>1275.7167367012532</v>
      </c>
      <c r="E18">
        <v>6.8504581540330207</v>
      </c>
      <c r="F18">
        <v>5.3497441104846306</v>
      </c>
      <c r="G18">
        <v>8.6918662534476727</v>
      </c>
      <c r="H18">
        <v>1.1875245235052476E-5</v>
      </c>
      <c r="I18">
        <v>0.39080940132515413</v>
      </c>
      <c r="J18">
        <v>4.0504901365961974</v>
      </c>
      <c r="K18">
        <v>2.0907302930612676E-2</v>
      </c>
      <c r="L18">
        <v>0.39241192309758655</v>
      </c>
      <c r="M18">
        <v>1.544242327049786E-3</v>
      </c>
      <c r="N18">
        <v>25.154545530252836</v>
      </c>
      <c r="O18">
        <v>7.0039309796881462</v>
      </c>
    </row>
    <row r="19" spans="1:15">
      <c r="A19" t="s">
        <v>1370</v>
      </c>
      <c r="B19" t="s">
        <v>399</v>
      </c>
      <c r="C19">
        <v>18.965345632708601</v>
      </c>
      <c r="D19" s="20">
        <v>19.083033383001297</v>
      </c>
      <c r="E19">
        <v>6.2524371677735084</v>
      </c>
      <c r="F19">
        <v>14.16529933723076</v>
      </c>
      <c r="G19">
        <v>15.483819808119243</v>
      </c>
      <c r="H19">
        <v>8.432552384349721E-9</v>
      </c>
      <c r="I19">
        <v>9.2961118508517147E-4</v>
      </c>
      <c r="J19">
        <v>6.0589969756180889E-2</v>
      </c>
      <c r="K19">
        <v>1.3168220703969281E-4</v>
      </c>
      <c r="L19">
        <v>5.3575356505861978E-3</v>
      </c>
      <c r="M19">
        <v>2.8720528450952921E-7</v>
      </c>
      <c r="N19">
        <v>25.154545530252836</v>
      </c>
      <c r="O19">
        <v>7.0039309796881462</v>
      </c>
    </row>
    <row r="20" spans="1:15">
      <c r="A20" t="s">
        <v>1371</v>
      </c>
      <c r="B20" t="s">
        <v>398</v>
      </c>
      <c r="C20">
        <v>25.203199904263499</v>
      </c>
      <c r="D20" s="20">
        <v>31.895442059325813</v>
      </c>
      <c r="E20">
        <v>2.4688479570397939</v>
      </c>
      <c r="F20">
        <v>38.250063675947899</v>
      </c>
      <c r="G20">
        <v>38.32965668316178</v>
      </c>
      <c r="H20">
        <v>1.4435609338715792E-7</v>
      </c>
      <c r="I20">
        <v>1.9516238071848539E-2</v>
      </c>
      <c r="J20">
        <v>0.10127026615464783</v>
      </c>
      <c r="K20">
        <v>7.4649734896316527E-3</v>
      </c>
      <c r="L20">
        <v>3.5358293309708548E-3</v>
      </c>
      <c r="M20">
        <v>6.8227918258657179E-7</v>
      </c>
      <c r="N20">
        <v>25.154545530252836</v>
      </c>
      <c r="O20">
        <v>7.0039309796881462</v>
      </c>
    </row>
    <row r="21" spans="1:15">
      <c r="A21" t="s">
        <v>1371</v>
      </c>
      <c r="B21" t="s">
        <v>294</v>
      </c>
      <c r="C21">
        <v>2185.9581524631571</v>
      </c>
      <c r="D21" s="20">
        <v>1399.0225815152548</v>
      </c>
      <c r="E21">
        <v>2.2599211779117168</v>
      </c>
      <c r="F21">
        <v>1.9942317494603741</v>
      </c>
      <c r="G21">
        <v>3.0140013272939457</v>
      </c>
      <c r="H21">
        <v>1.7172927557423915E-6</v>
      </c>
      <c r="I21">
        <v>2.6469558329339167</v>
      </c>
      <c r="J21">
        <v>4.4419948443695301</v>
      </c>
      <c r="K21">
        <v>5.2786433614561465E-2</v>
      </c>
      <c r="L21">
        <v>0.14196665182761145</v>
      </c>
      <c r="M21">
        <v>2.2940937804886757E-4</v>
      </c>
      <c r="N21">
        <v>25.154545530252836</v>
      </c>
      <c r="O21">
        <v>7.0039309796881462</v>
      </c>
    </row>
    <row r="22" spans="1:15">
      <c r="A22" t="s">
        <v>1371</v>
      </c>
      <c r="B22" t="s">
        <v>399</v>
      </c>
      <c r="C22">
        <v>116.6216145086388</v>
      </c>
      <c r="D22" s="20">
        <v>112.7914300904874</v>
      </c>
      <c r="E22">
        <v>1.8247850082111625</v>
      </c>
      <c r="F22">
        <v>29.186136420046193</v>
      </c>
      <c r="G22">
        <v>29.243125678622988</v>
      </c>
      <c r="H22">
        <v>1.0507703224876439E-6</v>
      </c>
      <c r="I22">
        <v>2.0174502902958531E-2</v>
      </c>
      <c r="J22">
        <v>0.3581207033901963</v>
      </c>
      <c r="K22">
        <v>5.8881579393236559E-3</v>
      </c>
      <c r="L22">
        <v>9.2417907459448247E-3</v>
      </c>
      <c r="M22">
        <v>1.200811001102516E-6</v>
      </c>
      <c r="N22">
        <v>25.154545530252836</v>
      </c>
      <c r="O22">
        <v>7.0039309796881462</v>
      </c>
    </row>
    <row r="23" spans="1:15">
      <c r="A23" t="s">
        <v>1372</v>
      </c>
      <c r="B23" t="s">
        <v>398</v>
      </c>
      <c r="C23">
        <v>0.58663011336299997</v>
      </c>
      <c r="D23" s="20">
        <v>1.0078008514144201</v>
      </c>
      <c r="E23">
        <v>5.0595422373960774</v>
      </c>
      <c r="F23">
        <v>32.100145614964561</v>
      </c>
      <c r="G23">
        <v>32.496435437658747</v>
      </c>
      <c r="H23">
        <v>1.0359264054606074E-10</v>
      </c>
      <c r="I23">
        <v>1.2969336390724565E-3</v>
      </c>
      <c r="J23">
        <v>3.1998384052425422E-3</v>
      </c>
      <c r="K23">
        <v>4.1631758667171742E-4</v>
      </c>
      <c r="L23">
        <v>2.2895718150234523E-4</v>
      </c>
      <c r="M23">
        <v>2.2574172393366077E-9</v>
      </c>
      <c r="N23">
        <v>25.154545530252836</v>
      </c>
      <c r="O23">
        <v>7.0039309796881462</v>
      </c>
    </row>
    <row r="24" spans="1:15">
      <c r="A24" t="s">
        <v>1372</v>
      </c>
      <c r="B24" t="s">
        <v>294</v>
      </c>
      <c r="C24">
        <v>948.01400615391003</v>
      </c>
      <c r="D24" s="20">
        <v>484.15717053045631</v>
      </c>
      <c r="E24">
        <v>4.4966723833087263</v>
      </c>
      <c r="F24">
        <v>2.4726862538775229</v>
      </c>
      <c r="G24">
        <v>5.1316897639009946</v>
      </c>
      <c r="H24">
        <v>5.9621312667280746E-7</v>
      </c>
      <c r="I24">
        <v>1.5374619945599186</v>
      </c>
      <c r="J24">
        <v>1.537232982352241</v>
      </c>
      <c r="K24">
        <v>3.8016611398074301E-2</v>
      </c>
      <c r="L24">
        <v>9.7756566368312175E-2</v>
      </c>
      <c r="M24">
        <v>1.1001609010314418E-4</v>
      </c>
      <c r="N24">
        <v>25.154545530252836</v>
      </c>
      <c r="O24">
        <v>7.0039309796881462</v>
      </c>
    </row>
    <row r="25" spans="1:15">
      <c r="A25" t="s">
        <v>1372</v>
      </c>
      <c r="B25" t="s">
        <v>399</v>
      </c>
      <c r="C25">
        <v>19.125750270966201</v>
      </c>
      <c r="D25" s="20">
        <v>8.254736975702901</v>
      </c>
      <c r="E25">
        <v>3.4380306742565256</v>
      </c>
      <c r="F25">
        <v>14.860035009657308</v>
      </c>
      <c r="G25">
        <v>15.252563568311054</v>
      </c>
      <c r="H25">
        <v>1.5310880866651462E-9</v>
      </c>
      <c r="I25">
        <v>3.583031881072541E-2</v>
      </c>
      <c r="J25">
        <v>2.6209369006742509E-2</v>
      </c>
      <c r="K25">
        <v>5.3243979193456237E-3</v>
      </c>
      <c r="L25">
        <v>1.274328248512678E-3</v>
      </c>
      <c r="M25">
        <v>2.9973125688489394E-7</v>
      </c>
      <c r="N25">
        <v>25.154545530252836</v>
      </c>
      <c r="O25">
        <v>7.0039309796881462</v>
      </c>
    </row>
    <row r="26" spans="1:15">
      <c r="A26" t="s">
        <v>1373</v>
      </c>
      <c r="B26" t="s">
        <v>398</v>
      </c>
      <c r="C26">
        <v>18.742728727679459</v>
      </c>
      <c r="D26" s="20">
        <v>15.039486098029824</v>
      </c>
      <c r="E26">
        <v>9.8317439618972813</v>
      </c>
      <c r="F26">
        <v>70.840170346023456</v>
      </c>
      <c r="G26">
        <v>71.519178714425436</v>
      </c>
      <c r="H26">
        <v>1.1174266914295485E-7</v>
      </c>
      <c r="I26">
        <v>1.3045963101842922E-2</v>
      </c>
      <c r="J26">
        <v>4.7751423452407842E-2</v>
      </c>
      <c r="K26">
        <v>9.241782484624891E-3</v>
      </c>
      <c r="L26">
        <v>6.6394465686272896E-3</v>
      </c>
      <c r="M26">
        <v>1.2949279423077614E-6</v>
      </c>
      <c r="N26">
        <v>25.154545530252836</v>
      </c>
      <c r="O26">
        <v>7.0039309796881462</v>
      </c>
    </row>
    <row r="27" spans="1:15">
      <c r="A27" t="s">
        <v>1373</v>
      </c>
      <c r="B27" t="s">
        <v>294</v>
      </c>
      <c r="C27">
        <v>5462.1731398805387</v>
      </c>
      <c r="D27" s="20">
        <v>4563.8832740253993</v>
      </c>
      <c r="E27">
        <v>5.9074548808390457</v>
      </c>
      <c r="F27">
        <v>2.5002768194177625</v>
      </c>
      <c r="G27">
        <v>6.4147803814991882</v>
      </c>
      <c r="H27">
        <v>8.2782902972975791E-5</v>
      </c>
      <c r="I27">
        <v>3.2219019142288086</v>
      </c>
      <c r="J27">
        <v>14.49064957305273</v>
      </c>
      <c r="K27">
        <v>8.055646670584006E-2</v>
      </c>
      <c r="L27">
        <v>1.2106072353487303</v>
      </c>
      <c r="M27">
        <v>1.472059222606825E-2</v>
      </c>
      <c r="N27">
        <v>25.154545530252836</v>
      </c>
      <c r="O27">
        <v>7.0039309796881462</v>
      </c>
    </row>
    <row r="28" spans="1:15">
      <c r="A28" t="s">
        <v>1373</v>
      </c>
      <c r="B28" t="s">
        <v>399</v>
      </c>
      <c r="C28">
        <v>329.93103949445049</v>
      </c>
      <c r="D28" s="20">
        <v>331.1276320018726</v>
      </c>
      <c r="E28">
        <v>3.9793782338669614</v>
      </c>
      <c r="F28">
        <v>33.956193496965206</v>
      </c>
      <c r="G28">
        <v>34.188573060768661</v>
      </c>
      <c r="H28">
        <v>1.2378294383926823E-5</v>
      </c>
      <c r="I28">
        <v>1.8871359703165121E-2</v>
      </c>
      <c r="J28">
        <v>1.0513534617772509</v>
      </c>
      <c r="K28">
        <v>6.4079954163150663E-3</v>
      </c>
      <c r="L28">
        <v>5.9166920657678264E-2</v>
      </c>
      <c r="M28">
        <v>3.5417869053675103E-5</v>
      </c>
      <c r="N28">
        <v>25.154545530252836</v>
      </c>
      <c r="O28">
        <v>7.0039309796881462</v>
      </c>
    </row>
    <row r="29" spans="1:15">
      <c r="A29" t="s">
        <v>1374</v>
      </c>
      <c r="B29" t="s">
        <v>398</v>
      </c>
      <c r="C29">
        <v>0.28560044100000004</v>
      </c>
      <c r="D29" s="20">
        <v>0.12012231000000001</v>
      </c>
      <c r="E29">
        <v>9.967178975260131</v>
      </c>
      <c r="F29">
        <v>199.34357950520257</v>
      </c>
      <c r="G29">
        <v>199.59260343678042</v>
      </c>
      <c r="H29">
        <v>5.5519333915203146E-11</v>
      </c>
      <c r="I29">
        <v>5.4503086283053635E-4</v>
      </c>
      <c r="J29">
        <v>3.8139676139883693E-4</v>
      </c>
      <c r="K29">
        <v>1.086484031374482E-3</v>
      </c>
      <c r="L29">
        <v>5.3760618376022927E-5</v>
      </c>
      <c r="M29">
        <v>1.1833377545199187E-8</v>
      </c>
      <c r="N29">
        <v>25.154545530252836</v>
      </c>
      <c r="O29">
        <v>7.0039309796881462</v>
      </c>
    </row>
    <row r="30" spans="1:15">
      <c r="A30" t="s">
        <v>1374</v>
      </c>
      <c r="B30" t="s">
        <v>294</v>
      </c>
      <c r="C30">
        <v>673.25433652100003</v>
      </c>
      <c r="D30" s="20">
        <v>464.97852943299995</v>
      </c>
      <c r="E30">
        <v>7.9181051964165112</v>
      </c>
      <c r="F30">
        <v>3.9590525982082556</v>
      </c>
      <c r="G30">
        <v>8.8527107360908222</v>
      </c>
      <c r="H30">
        <v>1.6365389925769409E-6</v>
      </c>
      <c r="I30">
        <v>0.70740459101771269</v>
      </c>
      <c r="J30">
        <v>1.4763394513953314</v>
      </c>
      <c r="K30">
        <v>2.8006519840531239E-2</v>
      </c>
      <c r="L30">
        <v>0.16531889373415715</v>
      </c>
      <c r="M30">
        <v>2.8114701779063608E-4</v>
      </c>
      <c r="N30">
        <v>25.154545530252836</v>
      </c>
      <c r="O30">
        <v>7.0039309796881462</v>
      </c>
    </row>
    <row r="31" spans="1:15">
      <c r="A31" t="s">
        <v>1374</v>
      </c>
      <c r="B31" t="s">
        <v>399</v>
      </c>
      <c r="C31">
        <v>14.25754635</v>
      </c>
      <c r="D31" s="20">
        <v>9.4003612599999986</v>
      </c>
      <c r="E31">
        <v>7.047766478582246</v>
      </c>
      <c r="F31">
        <v>140.95532957164488</v>
      </c>
      <c r="G31">
        <v>141.13141374969521</v>
      </c>
      <c r="H31">
        <v>1.699982624907453E-7</v>
      </c>
      <c r="I31">
        <v>1.6401596546999693E-2</v>
      </c>
      <c r="J31">
        <v>2.9846806480353979E-2</v>
      </c>
      <c r="K31">
        <v>2.3118924467834943E-2</v>
      </c>
      <c r="L31">
        <v>2.9748452115250625E-3</v>
      </c>
      <c r="M31">
        <v>5.4333437258199087E-6</v>
      </c>
      <c r="N31">
        <v>25.154545530252836</v>
      </c>
      <c r="O31">
        <v>7.0039309796881462</v>
      </c>
    </row>
    <row r="32" spans="1:15">
      <c r="A32" t="s">
        <v>1375</v>
      </c>
      <c r="B32" t="s">
        <v>398</v>
      </c>
      <c r="C32">
        <v>183.82208060999997</v>
      </c>
      <c r="D32" s="20">
        <v>54.495984878999998</v>
      </c>
      <c r="E32">
        <v>2.4137848437922638</v>
      </c>
      <c r="F32">
        <v>37.446471394683442</v>
      </c>
      <c r="G32">
        <v>37.524186562602075</v>
      </c>
      <c r="H32">
        <v>4.0388674001070669E-7</v>
      </c>
      <c r="I32">
        <v>0.42322683414618406</v>
      </c>
      <c r="J32">
        <v>0.17302857514220787</v>
      </c>
      <c r="K32">
        <v>0.15848351538317512</v>
      </c>
      <c r="L32">
        <v>5.9065160076727883E-3</v>
      </c>
      <c r="M32">
        <v>2.5151911579558006E-4</v>
      </c>
      <c r="N32">
        <v>25.154545530252836</v>
      </c>
      <c r="O32">
        <v>7.0039309796881462</v>
      </c>
    </row>
    <row r="33" spans="1:15">
      <c r="A33" t="s">
        <v>1375</v>
      </c>
      <c r="B33" t="s">
        <v>294</v>
      </c>
      <c r="C33">
        <v>17309.7563883</v>
      </c>
      <c r="D33" s="20">
        <v>18961.815991921998</v>
      </c>
      <c r="E33">
        <v>2.1548289772078992</v>
      </c>
      <c r="F33">
        <v>2.5211371480323193</v>
      </c>
      <c r="G33">
        <v>3.3165374172777513</v>
      </c>
      <c r="H33">
        <v>3.8197740052675324E-4</v>
      </c>
      <c r="I33">
        <v>4.0337230689011623</v>
      </c>
      <c r="J33">
        <v>60.205096035530161</v>
      </c>
      <c r="K33">
        <v>0.10169569073881651</v>
      </c>
      <c r="L33">
        <v>1.8346830912192775</v>
      </c>
      <c r="M33">
        <v>3.376404058720768E-2</v>
      </c>
      <c r="N33">
        <v>25.154545530252836</v>
      </c>
      <c r="O33">
        <v>7.0039309796881462</v>
      </c>
    </row>
    <row r="34" spans="1:15">
      <c r="A34" t="s">
        <v>1375</v>
      </c>
      <c r="B34" t="s">
        <v>399</v>
      </c>
      <c r="C34">
        <v>156.58246754000001</v>
      </c>
      <c r="D34" s="20">
        <v>105.98277737000001</v>
      </c>
      <c r="E34">
        <v>2.1254644591497289</v>
      </c>
      <c r="F34">
        <v>31.627304713280846</v>
      </c>
      <c r="G34">
        <v>31.698643545013493</v>
      </c>
      <c r="H34">
        <v>1.0900839860774998E-6</v>
      </c>
      <c r="I34">
        <v>0.17140926841839854</v>
      </c>
      <c r="J34">
        <v>0.33650275334342089</v>
      </c>
      <c r="K34">
        <v>5.4212131629492386E-2</v>
      </c>
      <c r="L34">
        <v>1.0114803897613584E-2</v>
      </c>
      <c r="M34">
        <v>3.0412644737005872E-5</v>
      </c>
      <c r="N34">
        <v>25.154545530252836</v>
      </c>
      <c r="O34">
        <v>7.0039309796881462</v>
      </c>
    </row>
    <row r="35" spans="1:15">
      <c r="A35" t="s">
        <v>1376</v>
      </c>
      <c r="B35" t="s">
        <v>398</v>
      </c>
      <c r="C35">
        <v>9.4499999999999987E-2</v>
      </c>
      <c r="D35" s="20">
        <v>6.0375902999999995E-2</v>
      </c>
      <c r="E35">
        <v>5</v>
      </c>
      <c r="F35">
        <v>149.99999999999997</v>
      </c>
      <c r="G35">
        <v>150.08331019803632</v>
      </c>
      <c r="H35">
        <v>7.9304912200046098E-12</v>
      </c>
      <c r="I35">
        <v>1.1484036480636194E-4</v>
      </c>
      <c r="J35">
        <v>1.9169772768048098E-4</v>
      </c>
      <c r="K35">
        <v>1.7226054720954288E-4</v>
      </c>
      <c r="L35">
        <v>1.3555076318092023E-5</v>
      </c>
      <c r="M35">
        <v>2.9857436218920454E-10</v>
      </c>
      <c r="N35">
        <v>25.154545530252836</v>
      </c>
      <c r="O35">
        <v>7.0039309796881462</v>
      </c>
    </row>
    <row r="36" spans="1:15">
      <c r="A36" t="s">
        <v>1376</v>
      </c>
      <c r="B36" t="s">
        <v>294</v>
      </c>
      <c r="C36">
        <v>102.94499999999999</v>
      </c>
      <c r="D36" s="20">
        <v>62.19952</v>
      </c>
      <c r="E36">
        <v>5</v>
      </c>
      <c r="F36">
        <v>5</v>
      </c>
      <c r="G36">
        <v>7.0710678118654764</v>
      </c>
      <c r="H36">
        <v>1.8683235207022305E-8</v>
      </c>
      <c r="I36">
        <v>0.13643959735126754</v>
      </c>
      <c r="J36">
        <v>0.19748783959084854</v>
      </c>
      <c r="K36">
        <v>6.8219798675633776E-3</v>
      </c>
      <c r="L36">
        <v>1.3964499057657015E-2</v>
      </c>
      <c r="M36">
        <v>2.4154664324474369E-6</v>
      </c>
      <c r="N36">
        <v>25.154545530252836</v>
      </c>
      <c r="O36">
        <v>7.0039309796881462</v>
      </c>
    </row>
    <row r="37" spans="1:15">
      <c r="A37" t="s">
        <v>1376</v>
      </c>
      <c r="B37" t="s">
        <v>399</v>
      </c>
      <c r="C37">
        <v>12.493</v>
      </c>
      <c r="D37" s="20">
        <v>7.90707731</v>
      </c>
      <c r="E37">
        <v>5</v>
      </c>
      <c r="F37">
        <v>200</v>
      </c>
      <c r="G37">
        <v>200.06249023742561</v>
      </c>
      <c r="H37">
        <v>2.4169703412861532E-7</v>
      </c>
      <c r="I37">
        <v>1.5419074245259573E-2</v>
      </c>
      <c r="J37">
        <v>2.510552517816405E-2</v>
      </c>
      <c r="K37">
        <v>3.0838148490519145E-2</v>
      </c>
      <c r="L37">
        <v>1.7752287098729408E-3</v>
      </c>
      <c r="M37">
        <v>9.5414283929566546E-6</v>
      </c>
      <c r="N37">
        <v>25.154545530252836</v>
      </c>
      <c r="O37">
        <v>7.0039309796881462</v>
      </c>
    </row>
    <row r="38" spans="1:15">
      <c r="A38" t="s">
        <v>1377</v>
      </c>
      <c r="B38" t="s">
        <v>398</v>
      </c>
      <c r="C38">
        <v>2.3882735309999998</v>
      </c>
      <c r="D38" s="20">
        <v>1.9205868570000002</v>
      </c>
      <c r="E38">
        <v>2.9209378937494845</v>
      </c>
      <c r="F38">
        <v>190.55631532533749</v>
      </c>
      <c r="G38">
        <v>190.57870077358749</v>
      </c>
      <c r="H38">
        <v>1.2939712868553386E-8</v>
      </c>
      <c r="I38">
        <v>1.6490570294955872E-3</v>
      </c>
      <c r="J38">
        <v>6.0979980092371782E-3</v>
      </c>
      <c r="K38">
        <v>3.1423823130202547E-3</v>
      </c>
      <c r="L38">
        <v>2.5189793020088009E-4</v>
      </c>
      <c r="M38">
        <v>9.938019168422015E-8</v>
      </c>
      <c r="N38">
        <v>25.154545530252836</v>
      </c>
      <c r="O38">
        <v>7.0039309796881462</v>
      </c>
    </row>
    <row r="39" spans="1:15">
      <c r="A39" t="s">
        <v>1377</v>
      </c>
      <c r="B39" t="s">
        <v>294</v>
      </c>
      <c r="C39">
        <v>542.32432610000001</v>
      </c>
      <c r="D39" s="20">
        <v>728.87333620000004</v>
      </c>
      <c r="E39">
        <v>10.337299145241204</v>
      </c>
      <c r="F39">
        <v>4.8820509798737861</v>
      </c>
      <c r="G39">
        <v>11.432155325584546</v>
      </c>
      <c r="H39">
        <v>6.7060744339334455E-6</v>
      </c>
      <c r="I39">
        <v>0.55494253634950108</v>
      </c>
      <c r="J39">
        <v>2.3142239763508181</v>
      </c>
      <c r="K39">
        <v>2.7092577533587254E-2</v>
      </c>
      <c r="L39">
        <v>0.33831984318527902</v>
      </c>
      <c r="M39">
        <v>1.1519432405032522E-3</v>
      </c>
      <c r="N39">
        <v>25.154545530252836</v>
      </c>
      <c r="O39">
        <v>7.0039309796881462</v>
      </c>
    </row>
    <row r="40" spans="1:15">
      <c r="A40" t="s">
        <v>1377</v>
      </c>
      <c r="B40" t="s">
        <v>399</v>
      </c>
      <c r="C40">
        <v>8.6861590799999995</v>
      </c>
      <c r="D40" s="20">
        <v>11.226415640000001</v>
      </c>
      <c r="E40">
        <v>10.498060527072973</v>
      </c>
      <c r="F40">
        <v>30.333690104040361</v>
      </c>
      <c r="G40">
        <v>32.098941262260404</v>
      </c>
      <c r="H40">
        <v>1.2542140487188424E-8</v>
      </c>
      <c r="I40">
        <v>7.4685661658360162E-3</v>
      </c>
      <c r="J40">
        <v>3.5644657243215278E-2</v>
      </c>
      <c r="K40">
        <v>2.2654917159599065E-3</v>
      </c>
      <c r="L40">
        <v>5.2919838864806954E-3</v>
      </c>
      <c r="M40">
        <v>3.3137546169854288E-7</v>
      </c>
      <c r="N40">
        <v>25.154545530252836</v>
      </c>
      <c r="O40">
        <v>7.0039309796881462</v>
      </c>
    </row>
    <row r="41" spans="1:15">
      <c r="A41" t="s">
        <v>1378</v>
      </c>
      <c r="B41" t="s">
        <v>398</v>
      </c>
      <c r="C41">
        <v>0.66719593500000007</v>
      </c>
      <c r="D41" s="20">
        <v>0.72041810399999995</v>
      </c>
      <c r="E41">
        <v>2.7101234993873464</v>
      </c>
      <c r="F41">
        <v>35.911749448984338</v>
      </c>
      <c r="G41">
        <v>36.013865633510633</v>
      </c>
      <c r="H41">
        <v>6.5015472986760551E-11</v>
      </c>
      <c r="I41">
        <v>1.2313491449832993E-4</v>
      </c>
      <c r="J41">
        <v>2.2873780209412427E-3</v>
      </c>
      <c r="K41">
        <v>4.4219901978861329E-5</v>
      </c>
      <c r="L41">
        <v>8.7668186636998975E-5</v>
      </c>
      <c r="M41">
        <v>9.6411106792397899E-11</v>
      </c>
      <c r="N41">
        <v>25.154545530252836</v>
      </c>
      <c r="O41">
        <v>7.0039309796881462</v>
      </c>
    </row>
    <row r="42" spans="1:15">
      <c r="A42" t="s">
        <v>1378</v>
      </c>
      <c r="B42" t="s">
        <v>294</v>
      </c>
      <c r="C42">
        <v>271.31867381000001</v>
      </c>
      <c r="D42" s="20">
        <v>303.78459734</v>
      </c>
      <c r="E42">
        <v>3.8647397351673831</v>
      </c>
      <c r="F42">
        <v>3.9168394330297041</v>
      </c>
      <c r="G42">
        <v>5.502530723650537</v>
      </c>
      <c r="H42">
        <v>2.698761234563013E-7</v>
      </c>
      <c r="I42">
        <v>8.4429505584282749E-2</v>
      </c>
      <c r="J42">
        <v>0.96453740848245206</v>
      </c>
      <c r="K42">
        <v>3.3069681678372024E-3</v>
      </c>
      <c r="L42">
        <v>5.2717441662238497E-2</v>
      </c>
      <c r="M42">
        <v>2.7900646938746078E-5</v>
      </c>
      <c r="N42">
        <v>25.154545530252836</v>
      </c>
      <c r="O42">
        <v>7.0039309796881462</v>
      </c>
    </row>
    <row r="43" spans="1:15">
      <c r="A43" t="s">
        <v>1378</v>
      </c>
      <c r="B43" t="s">
        <v>399</v>
      </c>
      <c r="C43">
        <v>25.563964309999999</v>
      </c>
      <c r="D43" s="20">
        <v>30.617359870000001</v>
      </c>
      <c r="E43">
        <v>4.930253968476455</v>
      </c>
      <c r="F43">
        <v>49.305713093444069</v>
      </c>
      <c r="G43">
        <v>49.551596824388014</v>
      </c>
      <c r="H43">
        <v>2.2230989674887684E-7</v>
      </c>
      <c r="I43">
        <v>1.4288033913800952E-2</v>
      </c>
      <c r="J43">
        <v>9.7212265540020951E-2</v>
      </c>
      <c r="K43">
        <v>7.0448170082326855E-3</v>
      </c>
      <c r="L43">
        <v>6.7780591378154556E-3</v>
      </c>
      <c r="M43">
        <v>9.5571532355208126E-7</v>
      </c>
      <c r="N43">
        <v>25.154545530252836</v>
      </c>
      <c r="O43">
        <v>7.0039309796881462</v>
      </c>
    </row>
    <row r="44" spans="1:15">
      <c r="A44" t="s">
        <v>1379</v>
      </c>
      <c r="B44" t="s">
        <v>398</v>
      </c>
      <c r="C44">
        <v>5.3201091299999996</v>
      </c>
      <c r="D44" s="20">
        <v>11.626061745658291</v>
      </c>
      <c r="E44">
        <v>13.523733152171177</v>
      </c>
      <c r="F44">
        <v>97.346291097508029</v>
      </c>
      <c r="G44">
        <v>98.281187156097701</v>
      </c>
      <c r="H44">
        <v>1.2609969853926484E-7</v>
      </c>
      <c r="I44">
        <v>1.9656215025565464E-2</v>
      </c>
      <c r="J44">
        <v>3.6913561665747024E-2</v>
      </c>
      <c r="K44">
        <v>1.9134596297539073E-2</v>
      </c>
      <c r="L44">
        <v>7.0598836122896377E-3</v>
      </c>
      <c r="M44">
        <v>4.159747320888717E-6</v>
      </c>
      <c r="N44">
        <v>25.154545530252836</v>
      </c>
      <c r="O44">
        <v>7.0039309796881462</v>
      </c>
    </row>
    <row r="45" spans="1:15">
      <c r="A45" t="s">
        <v>1379</v>
      </c>
      <c r="B45" t="s">
        <v>294</v>
      </c>
      <c r="C45">
        <v>2533.1725780000002</v>
      </c>
      <c r="D45" s="20">
        <v>721.86917320357259</v>
      </c>
      <c r="E45">
        <v>15.790153139974361</v>
      </c>
      <c r="F45">
        <v>2.1840009020922162</v>
      </c>
      <c r="G45">
        <v>15.940476659252752</v>
      </c>
      <c r="H45">
        <v>1.2788735640186422E-5</v>
      </c>
      <c r="I45">
        <v>5.9203312876157437</v>
      </c>
      <c r="J45">
        <v>2.2919852674619614</v>
      </c>
      <c r="K45">
        <v>0.12930008872837553</v>
      </c>
      <c r="L45">
        <v>0.51181517884837946</v>
      </c>
      <c r="M45">
        <v>2.7867329024476445E-3</v>
      </c>
      <c r="N45">
        <v>25.154545530252836</v>
      </c>
      <c r="O45">
        <v>7.0039309796881462</v>
      </c>
    </row>
    <row r="46" spans="1:15">
      <c r="A46" t="s">
        <v>1379</v>
      </c>
      <c r="B46" t="s">
        <v>399</v>
      </c>
      <c r="C46">
        <v>31.003487499999999</v>
      </c>
      <c r="D46" s="20">
        <v>10.2356458448339</v>
      </c>
      <c r="E46">
        <v>10.767528088982209</v>
      </c>
      <c r="F46">
        <v>34.336808601142025</v>
      </c>
      <c r="G46">
        <v>35.985498274422731</v>
      </c>
      <c r="H46">
        <v>1.3103688279056139E-8</v>
      </c>
      <c r="I46">
        <v>6.8069219451716068E-2</v>
      </c>
      <c r="J46">
        <v>3.2498893636370395E-2</v>
      </c>
      <c r="K46">
        <v>2.3372797599427082E-2</v>
      </c>
      <c r="L46">
        <v>4.948796410964483E-3</v>
      </c>
      <c r="M46">
        <v>5.7077825354095926E-6</v>
      </c>
      <c r="N46">
        <v>25.154545530252836</v>
      </c>
      <c r="O46">
        <v>7.0039309796881462</v>
      </c>
    </row>
    <row r="47" spans="1:15">
      <c r="A47" t="s">
        <v>1380</v>
      </c>
      <c r="B47" t="s">
        <v>398</v>
      </c>
      <c r="C47">
        <v>234.39429549423724</v>
      </c>
      <c r="D47" s="20">
        <v>292.79612696673297</v>
      </c>
      <c r="E47">
        <v>13.701785707590522</v>
      </c>
      <c r="F47">
        <v>98.699954973314249</v>
      </c>
      <c r="G47">
        <v>99.64647531805123</v>
      </c>
      <c r="H47">
        <v>8.2217174740697568E-5</v>
      </c>
      <c r="I47">
        <v>0.1693099199616579</v>
      </c>
      <c r="J47">
        <v>0.92964824415410108</v>
      </c>
      <c r="K47">
        <v>0.16710881476751074</v>
      </c>
      <c r="L47">
        <v>0.18014027532677296</v>
      </c>
      <c r="M47">
        <v>6.0375874767807779E-4</v>
      </c>
      <c r="N47">
        <v>25.154545530252836</v>
      </c>
      <c r="O47">
        <v>7.0039309796881462</v>
      </c>
    </row>
    <row r="48" spans="1:15">
      <c r="A48" t="s">
        <v>1380</v>
      </c>
      <c r="B48" t="s">
        <v>294</v>
      </c>
      <c r="C48">
        <v>6255.6679510900003</v>
      </c>
      <c r="D48" s="20">
        <v>1200.4392895970384</v>
      </c>
      <c r="E48">
        <v>18.680490034635351</v>
      </c>
      <c r="F48">
        <v>1.4066271890126678</v>
      </c>
      <c r="G48">
        <v>18.733374175064679</v>
      </c>
      <c r="H48">
        <v>4.8845035343511488E-5</v>
      </c>
      <c r="I48">
        <v>16.44792106920524</v>
      </c>
      <c r="J48">
        <v>3.811478960970955</v>
      </c>
      <c r="K48">
        <v>0.23136092978678402</v>
      </c>
      <c r="L48">
        <v>1.0069242247707464</v>
      </c>
      <c r="M48">
        <v>1.067424274261974E-2</v>
      </c>
      <c r="N48">
        <v>25.154545530252836</v>
      </c>
      <c r="O48">
        <v>7.0039309796881462</v>
      </c>
    </row>
    <row r="49" spans="1:15">
      <c r="A49" t="s">
        <v>1380</v>
      </c>
      <c r="B49" t="s">
        <v>399</v>
      </c>
      <c r="C49">
        <v>125.53842385600001</v>
      </c>
      <c r="D49" s="20">
        <v>114.6009850910273</v>
      </c>
      <c r="E49">
        <v>11.284081993443023</v>
      </c>
      <c r="F49">
        <v>80.543584548740171</v>
      </c>
      <c r="G49">
        <v>81.330188235333651</v>
      </c>
      <c r="H49">
        <v>8.3905082153505855E-6</v>
      </c>
      <c r="I49">
        <v>4.3352309223887227E-2</v>
      </c>
      <c r="J49">
        <v>0.36386616746576222</v>
      </c>
      <c r="K49">
        <v>3.4917503833572894E-2</v>
      </c>
      <c r="L49">
        <v>5.8066133398320806E-2</v>
      </c>
      <c r="M49">
        <v>4.5909079217991647E-5</v>
      </c>
      <c r="N49">
        <v>25.154545530252836</v>
      </c>
      <c r="O49">
        <v>7.0039309796881462</v>
      </c>
    </row>
    <row r="50" spans="1:15">
      <c r="A50" t="s">
        <v>1381</v>
      </c>
      <c r="B50" t="s">
        <v>398</v>
      </c>
      <c r="C50">
        <v>3.4713507990000001</v>
      </c>
      <c r="D50" s="20">
        <v>45.862574385921306</v>
      </c>
      <c r="E50">
        <v>12.939928472659002</v>
      </c>
      <c r="F50">
        <v>93.213212593939772</v>
      </c>
      <c r="G50">
        <v>94.107091927019738</v>
      </c>
      <c r="H50">
        <v>1.7991591222443798E-6</v>
      </c>
      <c r="I50">
        <v>0.13435641225051387</v>
      </c>
      <c r="J50">
        <v>0.14561689115205692</v>
      </c>
      <c r="K50">
        <v>0.12523792818466162</v>
      </c>
      <c r="L50">
        <v>2.6647632381020584E-2</v>
      </c>
      <c r="M50">
        <v>1.6394634967500479E-4</v>
      </c>
      <c r="N50">
        <v>25.154545530252836</v>
      </c>
      <c r="O50">
        <v>7.0039309796881462</v>
      </c>
    </row>
    <row r="51" spans="1:15">
      <c r="A51" t="s">
        <v>1381</v>
      </c>
      <c r="B51" t="s">
        <v>294</v>
      </c>
      <c r="C51">
        <v>1594.5007076699999</v>
      </c>
      <c r="D51" s="20">
        <v>1683.5046055100352</v>
      </c>
      <c r="E51">
        <v>8.0967411749940812</v>
      </c>
      <c r="F51">
        <v>2.350851960510548</v>
      </c>
      <c r="G51">
        <v>8.4311163314878304</v>
      </c>
      <c r="H51">
        <v>1.9458384976750618E-5</v>
      </c>
      <c r="I51">
        <v>0.1729332341178782</v>
      </c>
      <c r="J51">
        <v>5.3452452283139902</v>
      </c>
      <c r="K51">
        <v>4.0654043246344355E-3</v>
      </c>
      <c r="L51">
        <v>0.61205843702851903</v>
      </c>
      <c r="M51">
        <v>3.7463205785011632E-3</v>
      </c>
      <c r="N51">
        <v>25.154545530252836</v>
      </c>
      <c r="O51">
        <v>7.0039309796881462</v>
      </c>
    </row>
    <row r="52" spans="1:15">
      <c r="A52" t="s">
        <v>1381</v>
      </c>
      <c r="B52" t="s">
        <v>399</v>
      </c>
      <c r="C52">
        <v>130.91898702999998</v>
      </c>
      <c r="D52" s="20">
        <v>158.54097637278849</v>
      </c>
      <c r="E52">
        <v>3.4642908165619759</v>
      </c>
      <c r="F52">
        <v>33.08132302092374</v>
      </c>
      <c r="G52">
        <v>33.262219464076878</v>
      </c>
      <c r="H52">
        <v>2.6859227444187213E-6</v>
      </c>
      <c r="I52">
        <v>7.8701832624450629E-2</v>
      </c>
      <c r="J52">
        <v>0.50337872238380243</v>
      </c>
      <c r="K52">
        <v>2.6035607473881256E-2</v>
      </c>
      <c r="L52">
        <v>2.4661767240877982E-2</v>
      </c>
      <c r="M52">
        <v>1.2860556199772641E-5</v>
      </c>
      <c r="N52">
        <v>25.154545530252836</v>
      </c>
      <c r="O52">
        <v>7.0039309796881462</v>
      </c>
    </row>
    <row r="53" spans="1:15">
      <c r="A53" t="s">
        <v>1382</v>
      </c>
      <c r="B53" t="s">
        <v>398</v>
      </c>
      <c r="C53">
        <v>1.2019828379999999</v>
      </c>
      <c r="D53" s="20">
        <v>9.0209385000000003E-2</v>
      </c>
      <c r="E53">
        <v>6.7957397569480049</v>
      </c>
      <c r="F53">
        <v>137.59529042961356</v>
      </c>
      <c r="G53">
        <v>137.76300674438647</v>
      </c>
      <c r="H53">
        <v>1.4916834811143167E-11</v>
      </c>
      <c r="I53">
        <v>3.612556647147663E-3</v>
      </c>
      <c r="J53">
        <v>2.8642112599050766E-4</v>
      </c>
      <c r="K53">
        <v>4.9707078105771362E-3</v>
      </c>
      <c r="L53">
        <v>2.7526867015153113E-5</v>
      </c>
      <c r="M53">
        <v>2.4708693866540222E-7</v>
      </c>
      <c r="N53">
        <v>25.154545530252836</v>
      </c>
      <c r="O53">
        <v>7.0039309796881462</v>
      </c>
    </row>
    <row r="54" spans="1:15">
      <c r="A54" t="s">
        <v>1382</v>
      </c>
      <c r="B54" t="s">
        <v>294</v>
      </c>
      <c r="C54">
        <v>801.39674551000007</v>
      </c>
      <c r="D54" s="20">
        <v>172.93277244799998</v>
      </c>
      <c r="E54">
        <v>7.1160259729885631</v>
      </c>
      <c r="F54">
        <v>3.6503982637427823</v>
      </c>
      <c r="G54">
        <v>7.9977017406367521</v>
      </c>
      <c r="H54">
        <v>1.8475364976156281E-7</v>
      </c>
      <c r="I54">
        <v>2.0499669465000698</v>
      </c>
      <c r="J54">
        <v>0.54907368457524008</v>
      </c>
      <c r="K54">
        <v>7.4831957822339479E-2</v>
      </c>
      <c r="L54">
        <v>5.5256471928687982E-2</v>
      </c>
      <c r="M54">
        <v>8.6530996015302786E-5</v>
      </c>
      <c r="N54">
        <v>25.154545530252836</v>
      </c>
      <c r="O54">
        <v>7.0039309796881462</v>
      </c>
    </row>
    <row r="55" spans="1:15">
      <c r="A55" t="s">
        <v>1382</v>
      </c>
      <c r="B55" t="s">
        <v>399</v>
      </c>
      <c r="C55">
        <v>25.808828039999998</v>
      </c>
      <c r="D55" s="20">
        <v>3.8386038299999998</v>
      </c>
      <c r="E55">
        <v>8.4723937566683318</v>
      </c>
      <c r="F55">
        <v>169.44851210006814</v>
      </c>
      <c r="G55">
        <v>169.66018893333515</v>
      </c>
      <c r="H55">
        <v>4.0965144174312521E-8</v>
      </c>
      <c r="I55">
        <v>7.1529979409967526E-2</v>
      </c>
      <c r="J55">
        <v>1.2187836456484823E-2</v>
      </c>
      <c r="K55">
        <v>0.12120648581567509</v>
      </c>
      <c r="L55">
        <v>1.4603190387729407E-3</v>
      </c>
      <c r="M55">
        <v>1.4693144735480448E-4</v>
      </c>
      <c r="N55">
        <v>25.154545530252836</v>
      </c>
      <c r="O55">
        <v>7.0039309796881462</v>
      </c>
    </row>
    <row r="56" spans="1:15">
      <c r="A56" t="s">
        <v>1327</v>
      </c>
      <c r="B56" t="s">
        <v>398</v>
      </c>
      <c r="C56">
        <v>2.4287637141599998E-3</v>
      </c>
      <c r="D56" s="20">
        <v>2.2805999999999998E-3</v>
      </c>
      <c r="E56">
        <v>5</v>
      </c>
      <c r="F56">
        <v>20</v>
      </c>
      <c r="G56">
        <v>20.615528128088307</v>
      </c>
      <c r="H56">
        <v>2.134986732518873E-16</v>
      </c>
      <c r="I56">
        <v>6.3733239775119743E-7</v>
      </c>
      <c r="J56">
        <v>7.2410649948888551E-6</v>
      </c>
      <c r="K56">
        <v>1.2746647955023949E-7</v>
      </c>
      <c r="L56">
        <v>5.1202061608984432E-7</v>
      </c>
      <c r="M56">
        <v>2.7841281470995534E-15</v>
      </c>
      <c r="N56">
        <v>25.154545530252836</v>
      </c>
      <c r="O56">
        <v>7.0039309796881462</v>
      </c>
    </row>
    <row r="57" spans="1:15">
      <c r="A57" t="s">
        <v>1327</v>
      </c>
      <c r="B57" t="s">
        <v>294</v>
      </c>
      <c r="C57">
        <v>5.1797775338081999</v>
      </c>
      <c r="D57" s="20">
        <v>5.0085309420000002</v>
      </c>
      <c r="E57">
        <v>5</v>
      </c>
      <c r="F57">
        <v>5</v>
      </c>
      <c r="G57">
        <v>7.0710678118654764</v>
      </c>
      <c r="H57">
        <v>1.2114311512335626E-10</v>
      </c>
      <c r="I57">
        <v>8.9966870441249812E-4</v>
      </c>
      <c r="J57">
        <v>1.5902437113011446E-2</v>
      </c>
      <c r="K57">
        <v>4.4983435220624906E-5</v>
      </c>
      <c r="L57">
        <v>1.1244721120003017E-3</v>
      </c>
      <c r="M57">
        <v>1.2664610401106671E-8</v>
      </c>
      <c r="N57">
        <v>25.154545530252836</v>
      </c>
      <c r="O57">
        <v>7.0039309796881462</v>
      </c>
    </row>
    <row r="58" spans="1:15">
      <c r="A58" t="s">
        <v>1327</v>
      </c>
      <c r="B58" t="s">
        <v>399</v>
      </c>
      <c r="C58">
        <v>7.17063572752E-2</v>
      </c>
      <c r="D58" s="20">
        <v>6.7332000000000003E-2</v>
      </c>
      <c r="E58">
        <v>5</v>
      </c>
      <c r="F58">
        <v>20</v>
      </c>
      <c r="G58">
        <v>20.615528128088307</v>
      </c>
      <c r="H58">
        <v>1.8609725623135036E-13</v>
      </c>
      <c r="I58">
        <v>1.881649568358755E-5</v>
      </c>
      <c r="J58">
        <v>2.1378382365862334E-4</v>
      </c>
      <c r="K58">
        <v>3.76329913671751E-6</v>
      </c>
      <c r="L58">
        <v>1.5116799141700167E-5</v>
      </c>
      <c r="M58">
        <v>2.4268003668292565E-12</v>
      </c>
      <c r="N58">
        <v>25.154545530252836</v>
      </c>
      <c r="O58">
        <v>7.0039309796881462</v>
      </c>
    </row>
    <row r="59" spans="1:15">
      <c r="A59" t="s">
        <v>1328</v>
      </c>
      <c r="B59" t="s">
        <v>398</v>
      </c>
      <c r="C59">
        <v>67.088425096783965</v>
      </c>
      <c r="D59" s="20">
        <v>94.771969889472985</v>
      </c>
      <c r="E59">
        <v>1.8826019799355706E-2</v>
      </c>
      <c r="F59">
        <v>87.469567366419227</v>
      </c>
      <c r="G59">
        <v>87.469569392375391</v>
      </c>
      <c r="H59">
        <v>6.637152602172796E-6</v>
      </c>
      <c r="I59">
        <v>8.3285158940616055E-2</v>
      </c>
      <c r="J59">
        <v>0.30090765310151868</v>
      </c>
      <c r="K59">
        <v>7.2849168205791487E-2</v>
      </c>
      <c r="L59">
        <v>8.011369125269847E-5</v>
      </c>
      <c r="M59">
        <v>5.3070077264792273E-5</v>
      </c>
      <c r="N59">
        <v>25.154545530252836</v>
      </c>
      <c r="O59">
        <v>7.0039309796881462</v>
      </c>
    </row>
    <row r="60" spans="1:15">
      <c r="A60" t="s">
        <v>1328</v>
      </c>
      <c r="B60" t="s">
        <v>294</v>
      </c>
      <c r="C60">
        <v>303.75759114305498</v>
      </c>
      <c r="D60" s="20">
        <v>881.9255196644956</v>
      </c>
      <c r="E60">
        <v>12.902092693007017</v>
      </c>
      <c r="F60">
        <v>4.3989700698832337</v>
      </c>
      <c r="G60">
        <v>13.631395142635752</v>
      </c>
      <c r="H60">
        <v>1.3958940117388814E-5</v>
      </c>
      <c r="I60">
        <v>1.814674734729949</v>
      </c>
      <c r="J60">
        <v>2.8001753961859781</v>
      </c>
      <c r="K60">
        <v>7.9826998446503428E-2</v>
      </c>
      <c r="L60">
        <v>0.51092880848413036</v>
      </c>
      <c r="M60">
        <v>2.674205970199912E-3</v>
      </c>
      <c r="N60">
        <v>25.154545530252836</v>
      </c>
      <c r="O60">
        <v>7.0039309796881462</v>
      </c>
    </row>
    <row r="61" spans="1:15">
      <c r="A61" t="s">
        <v>1328</v>
      </c>
      <c r="B61" t="s">
        <v>399</v>
      </c>
      <c r="C61">
        <v>1.3210050197802001</v>
      </c>
      <c r="D61" s="20">
        <v>3.9257107043506001</v>
      </c>
      <c r="E61">
        <v>13.418146260670264</v>
      </c>
      <c r="F61">
        <v>19.443930845381448</v>
      </c>
      <c r="G61">
        <v>23.624417364089968</v>
      </c>
      <c r="H61">
        <v>8.3074322462817555E-10</v>
      </c>
      <c r="I61">
        <v>8.1793414237754051E-3</v>
      </c>
      <c r="J61">
        <v>1.2464406893507673E-2</v>
      </c>
      <c r="K61">
        <v>1.5903854900465282E-3</v>
      </c>
      <c r="L61">
        <v>2.3652613607939546E-3</v>
      </c>
      <c r="M61">
        <v>8.123787311815406E-8</v>
      </c>
      <c r="N61">
        <v>25.154545530252836</v>
      </c>
      <c r="O61">
        <v>7.0039309796881462</v>
      </c>
    </row>
    <row r="62" spans="1:15">
      <c r="A62" t="s">
        <v>1329</v>
      </c>
      <c r="B62" t="s">
        <v>294</v>
      </c>
      <c r="C62">
        <v>1271.9539111113399</v>
      </c>
      <c r="D62" s="20">
        <v>1350.107236716</v>
      </c>
      <c r="E62">
        <v>2</v>
      </c>
      <c r="F62">
        <v>5</v>
      </c>
      <c r="G62">
        <v>5.3851648071345046</v>
      </c>
      <c r="H62">
        <v>5.1055500583398522E-6</v>
      </c>
      <c r="I62">
        <v>0.16066973132905527</v>
      </c>
      <c r="J62">
        <v>4.2866851929888403</v>
      </c>
      <c r="K62">
        <v>8.0334865664527626E-3</v>
      </c>
      <c r="L62">
        <v>0.12124576675097493</v>
      </c>
      <c r="M62">
        <v>1.4765072861445193E-4</v>
      </c>
      <c r="N62">
        <v>25.154545530252836</v>
      </c>
      <c r="O62">
        <v>7.0039309796881462</v>
      </c>
    </row>
    <row r="63" spans="1:15">
      <c r="A63" t="s">
        <v>1330</v>
      </c>
      <c r="B63" t="s">
        <v>294</v>
      </c>
      <c r="C63">
        <v>294.66016888923798</v>
      </c>
      <c r="D63" s="20">
        <v>526.07687808746402</v>
      </c>
      <c r="E63">
        <v>2</v>
      </c>
      <c r="F63">
        <v>5</v>
      </c>
      <c r="G63">
        <v>5.3851648071345046</v>
      </c>
      <c r="H63">
        <v>7.7518335169609799E-7</v>
      </c>
      <c r="I63">
        <v>0.71444863001698411</v>
      </c>
      <c r="J63">
        <v>1.6703309947117193</v>
      </c>
      <c r="K63">
        <v>3.5722431500849208E-2</v>
      </c>
      <c r="L63">
        <v>4.724409492746913E-2</v>
      </c>
      <c r="M63">
        <v>3.5080966178485778E-5</v>
      </c>
      <c r="N63">
        <v>25.154545530252836</v>
      </c>
      <c r="O63">
        <v>7.0039309796881462</v>
      </c>
    </row>
    <row r="64" spans="1:15">
      <c r="A64" t="s">
        <v>1331</v>
      </c>
      <c r="B64" t="s">
        <v>294</v>
      </c>
      <c r="C64">
        <v>90.421003554373996</v>
      </c>
      <c r="D64" s="20">
        <v>135.14400923870599</v>
      </c>
      <c r="E64">
        <v>7.0000000000000009</v>
      </c>
      <c r="F64">
        <v>5</v>
      </c>
      <c r="G64">
        <v>8.6023252670426285</v>
      </c>
      <c r="H64">
        <v>1.30536909886584E-7</v>
      </c>
      <c r="I64">
        <v>0.13578112209594617</v>
      </c>
      <c r="J64">
        <v>0.42909171032505922</v>
      </c>
      <c r="K64">
        <v>6.7890561047973079E-3</v>
      </c>
      <c r="L64">
        <v>4.2477912137049642E-2</v>
      </c>
      <c r="M64">
        <v>1.8504643023169949E-5</v>
      </c>
      <c r="N64">
        <v>25.154545530252836</v>
      </c>
      <c r="O64">
        <v>7.0039309796881462</v>
      </c>
    </row>
    <row r="65" spans="1:15">
      <c r="A65" t="s">
        <v>1332</v>
      </c>
      <c r="B65" t="s">
        <v>294</v>
      </c>
      <c r="C65">
        <v>20.3435421809044</v>
      </c>
      <c r="D65" s="20">
        <v>1.3723505120794299</v>
      </c>
      <c r="E65">
        <v>7.0000000000000009</v>
      </c>
      <c r="F65">
        <v>5</v>
      </c>
      <c r="G65">
        <v>8.6023252670426285</v>
      </c>
      <c r="H65">
        <v>1.3460767643769897E-11</v>
      </c>
      <c r="I65">
        <v>6.163245859992484E-2</v>
      </c>
      <c r="J65">
        <v>4.3573091527388209E-3</v>
      </c>
      <c r="K65">
        <v>3.0816229299962419E-3</v>
      </c>
      <c r="L65">
        <v>4.3135159894789628E-4</v>
      </c>
      <c r="M65">
        <v>9.6824640845935298E-8</v>
      </c>
      <c r="N65">
        <v>25.154545530252836</v>
      </c>
      <c r="O65">
        <v>7.0039309796881462</v>
      </c>
    </row>
    <row r="66" spans="1:15">
      <c r="A66" t="s">
        <v>1333</v>
      </c>
      <c r="B66" t="s">
        <v>294</v>
      </c>
      <c r="C66">
        <v>44.381881189793191</v>
      </c>
      <c r="D66" s="20">
        <v>64.314205816859996</v>
      </c>
      <c r="E66">
        <v>6.1312106800629778</v>
      </c>
      <c r="F66">
        <v>6.1312106800629778</v>
      </c>
      <c r="G66">
        <v>8.6708412975118296</v>
      </c>
      <c r="H66">
        <v>3.0036152976511205E-8</v>
      </c>
      <c r="I66">
        <v>6.023579222641539E-2</v>
      </c>
      <c r="J66">
        <v>0.20420211541460234</v>
      </c>
      <c r="K66">
        <v>3.6931833262065254E-3</v>
      </c>
      <c r="L66">
        <v>1.7706041353762112E-2</v>
      </c>
      <c r="M66">
        <v>3.2714350350210393E-6</v>
      </c>
      <c r="N66">
        <v>25.154545530252836</v>
      </c>
      <c r="O66">
        <v>7.0039309796881462</v>
      </c>
    </row>
    <row r="67" spans="1:15" hidden="1">
      <c r="A67" t="s">
        <v>1334</v>
      </c>
      <c r="B67" t="s">
        <v>399</v>
      </c>
      <c r="C67">
        <v>813.75</v>
      </c>
      <c r="D67" s="20">
        <v>312.16999999999996</v>
      </c>
      <c r="E67">
        <v>2</v>
      </c>
      <c r="F67">
        <v>5</v>
      </c>
      <c r="G67">
        <v>5.3851648071345046</v>
      </c>
      <c r="H67">
        <v>2.7295329239015216E-7</v>
      </c>
      <c r="I67">
        <v>1.6480461407985976</v>
      </c>
      <c r="J67">
        <v>0.9911616502036541</v>
      </c>
      <c r="K67">
        <v>8.2402307039929887E-2</v>
      </c>
      <c r="L67">
        <v>2.8034284964442106E-2</v>
      </c>
      <c r="M67">
        <v>7.5760613389704243E-5</v>
      </c>
      <c r="N67">
        <v>25.154545530252836</v>
      </c>
      <c r="O67">
        <v>7.0039309796881462</v>
      </c>
    </row>
    <row r="68" spans="1:15">
      <c r="A68" t="s">
        <v>1335</v>
      </c>
      <c r="B68" t="s">
        <v>294</v>
      </c>
      <c r="C68">
        <v>54.173854413683898</v>
      </c>
      <c r="D68" s="20">
        <v>31.627787491790901</v>
      </c>
      <c r="E68">
        <v>10</v>
      </c>
      <c r="F68">
        <v>6</v>
      </c>
      <c r="G68">
        <v>11.661903789690601</v>
      </c>
      <c r="H68">
        <v>1.3139672569154454E-8</v>
      </c>
      <c r="I68">
        <v>7.5306833568944187E-2</v>
      </c>
      <c r="J68">
        <v>0.10042044412548921</v>
      </c>
      <c r="K68">
        <v>4.5184100141366515E-3</v>
      </c>
      <c r="L68">
        <v>1.4201595402179646E-2</v>
      </c>
      <c r="M68">
        <v>2.2210134102306044E-6</v>
      </c>
      <c r="N68">
        <v>25.154545530252836</v>
      </c>
      <c r="O68">
        <v>7.0039309796881462</v>
      </c>
    </row>
    <row r="69" spans="1:15" hidden="1">
      <c r="A69" t="s">
        <v>1336</v>
      </c>
      <c r="B69" t="s">
        <v>398</v>
      </c>
      <c r="C69">
        <v>7.6599228326359832</v>
      </c>
      <c r="D69" s="20">
        <v>8.4143220000000003</v>
      </c>
      <c r="E69">
        <v>0</v>
      </c>
      <c r="F69">
        <v>92.70103258360804</v>
      </c>
      <c r="G69">
        <v>92.70103258360804</v>
      </c>
      <c r="H69">
        <v>5.8764549236308086E-8</v>
      </c>
      <c r="I69">
        <v>1.8688818585690329E-3</v>
      </c>
      <c r="J69">
        <v>2.6716062654530904E-2</v>
      </c>
      <c r="K69">
        <v>1.7324727806612187E-3</v>
      </c>
      <c r="L69">
        <v>0</v>
      </c>
      <c r="M69">
        <v>3.0014619357320156E-8</v>
      </c>
      <c r="N69">
        <v>25.154545530252836</v>
      </c>
      <c r="O69">
        <v>7.0039309796881462</v>
      </c>
    </row>
    <row r="70" spans="1:15">
      <c r="A70" t="s">
        <v>1336</v>
      </c>
      <c r="B70" t="s">
        <v>294</v>
      </c>
      <c r="C70">
        <v>71.875166666666701</v>
      </c>
      <c r="D70" s="20">
        <v>99.144000000000005</v>
      </c>
      <c r="E70">
        <v>0</v>
      </c>
      <c r="F70">
        <v>35.359626127599128</v>
      </c>
      <c r="G70">
        <v>35.359626127599128</v>
      </c>
      <c r="H70">
        <v>1.1870150152856157E-6</v>
      </c>
      <c r="I70">
        <v>8.1639390823762481E-2</v>
      </c>
      <c r="J70">
        <v>0.31478915542105612</v>
      </c>
      <c r="K70">
        <v>2.8867383368131879E-2</v>
      </c>
      <c r="L70">
        <v>0</v>
      </c>
      <c r="M70">
        <v>8.3332582252269691E-6</v>
      </c>
      <c r="N70">
        <v>25.154545530252836</v>
      </c>
      <c r="O70">
        <v>7.0039309796881462</v>
      </c>
    </row>
    <row r="71" spans="1:15">
      <c r="A71" t="s">
        <v>1336</v>
      </c>
      <c r="B71" t="s">
        <v>399</v>
      </c>
      <c r="C71">
        <v>21.546441697312577</v>
      </c>
      <c r="D71" s="20">
        <v>6.7827999999999999</v>
      </c>
      <c r="E71">
        <v>0</v>
      </c>
      <c r="F71">
        <v>109.680197727025</v>
      </c>
      <c r="G71">
        <v>109.680197727025</v>
      </c>
      <c r="H71">
        <v>5.3454279840403012E-8</v>
      </c>
      <c r="I71">
        <v>4.8355921858511459E-2</v>
      </c>
      <c r="J71">
        <v>2.1535865845537197E-2</v>
      </c>
      <c r="K71">
        <v>5.3036870707141068E-2</v>
      </c>
      <c r="L71">
        <v>0</v>
      </c>
      <c r="M71">
        <v>2.8129096544059983E-5</v>
      </c>
      <c r="N71">
        <v>25.154545530252836</v>
      </c>
      <c r="O71">
        <v>7.0039309796881462</v>
      </c>
    </row>
    <row r="72" spans="1:15">
      <c r="A72" t="s">
        <v>1337</v>
      </c>
      <c r="B72" t="s">
        <v>398</v>
      </c>
      <c r="C72">
        <v>0.19385725116316629</v>
      </c>
      <c r="D72" s="20">
        <v>0.17910899999999999</v>
      </c>
      <c r="E72">
        <v>5</v>
      </c>
      <c r="F72">
        <v>20</v>
      </c>
      <c r="G72">
        <v>20.615528128088307</v>
      </c>
      <c r="H72">
        <v>1.3168362060534583E-12</v>
      </c>
      <c r="I72">
        <v>6.0148446745294723E-5</v>
      </c>
      <c r="J72">
        <v>5.6868364034444788E-4</v>
      </c>
      <c r="K72">
        <v>1.2029689349058946E-5</v>
      </c>
      <c r="L72">
        <v>4.0212005843741087E-5</v>
      </c>
      <c r="M72">
        <v>1.7617188398119297E-11</v>
      </c>
      <c r="N72">
        <v>25.154545530252836</v>
      </c>
      <c r="O72">
        <v>7.0039309796881462</v>
      </c>
    </row>
    <row r="73" spans="1:15">
      <c r="A73" t="s">
        <v>1337</v>
      </c>
      <c r="B73" t="s">
        <v>294</v>
      </c>
      <c r="C73">
        <v>2464.5652920085249</v>
      </c>
      <c r="D73" s="20">
        <v>2700.7133792320919</v>
      </c>
      <c r="E73">
        <v>4.6600797544795052</v>
      </c>
      <c r="F73">
        <v>4.671752569654573</v>
      </c>
      <c r="G73">
        <v>6.5986070795421572</v>
      </c>
      <c r="H73">
        <v>3.0673938297168874E-5</v>
      </c>
      <c r="I73">
        <v>0.57996991771337458</v>
      </c>
      <c r="J73">
        <v>8.5749544468935763</v>
      </c>
      <c r="K73">
        <v>2.7094759533998088E-2</v>
      </c>
      <c r="L73">
        <v>0.56511933807930204</v>
      </c>
      <c r="M73">
        <v>3.2009399226539358E-3</v>
      </c>
      <c r="N73">
        <v>25.154545530252836</v>
      </c>
      <c r="O73">
        <v>7.0039309796881462</v>
      </c>
    </row>
    <row r="74" spans="1:15">
      <c r="A74" t="s">
        <v>1338</v>
      </c>
      <c r="B74" t="s">
        <v>398</v>
      </c>
      <c r="C74">
        <v>0.56352659999999999</v>
      </c>
      <c r="D74" s="20">
        <v>0</v>
      </c>
      <c r="E74"/>
      <c r="I74">
        <v>1.8279612670533182E-3</v>
      </c>
      <c r="J74">
        <v>0</v>
      </c>
      <c r="N74">
        <v>25.154545530252836</v>
      </c>
      <c r="O74">
        <v>7.0039309796881462</v>
      </c>
    </row>
    <row r="75" spans="1:15">
      <c r="A75" t="s">
        <v>1338</v>
      </c>
      <c r="B75" t="s">
        <v>294</v>
      </c>
      <c r="C75">
        <v>243</v>
      </c>
      <c r="D75" s="20">
        <v>107</v>
      </c>
      <c r="E75">
        <v>5</v>
      </c>
      <c r="F75">
        <v>5</v>
      </c>
      <c r="G75">
        <v>7.0710678118654764</v>
      </c>
      <c r="H75">
        <v>5.5289870178448248E-8</v>
      </c>
      <c r="I75">
        <v>0.44847370843571471</v>
      </c>
      <c r="J75">
        <v>0.33973250655665505</v>
      </c>
      <c r="K75">
        <v>2.2423685421785737E-2</v>
      </c>
      <c r="L75">
        <v>2.4022715917571404E-2</v>
      </c>
      <c r="M75">
        <v>1.0799125479515446E-5</v>
      </c>
      <c r="N75">
        <v>25.154545530252836</v>
      </c>
      <c r="O75">
        <v>7.0039309796881462</v>
      </c>
    </row>
    <row r="76" spans="1:15">
      <c r="A76" t="s">
        <v>1339</v>
      </c>
      <c r="B76" t="s">
        <v>294</v>
      </c>
      <c r="C76">
        <v>133.11908755451199</v>
      </c>
      <c r="D76" s="20">
        <v>134.55799999999999</v>
      </c>
      <c r="E76">
        <v>2</v>
      </c>
      <c r="F76">
        <v>5</v>
      </c>
      <c r="G76">
        <v>5.3851648071345046</v>
      </c>
      <c r="H76">
        <v>5.0713671733451485E-8</v>
      </c>
      <c r="I76">
        <v>4.5789975788743716E-3</v>
      </c>
      <c r="J76">
        <v>0.42723108988084474</v>
      </c>
      <c r="K76">
        <v>2.2894987894371858E-4</v>
      </c>
      <c r="L76">
        <v>1.2083920031538591E-2</v>
      </c>
      <c r="M76">
        <v>1.4607354137568795E-6</v>
      </c>
      <c r="N76">
        <v>25.154545530252836</v>
      </c>
      <c r="O76">
        <v>7.0039309796881462</v>
      </c>
    </row>
    <row r="77" spans="1:15">
      <c r="A77" t="s">
        <v>1339</v>
      </c>
      <c r="B77" t="s">
        <v>302</v>
      </c>
      <c r="C77">
        <v>376.81888780371821</v>
      </c>
      <c r="D77" s="20">
        <v>156.41821305100001</v>
      </c>
      <c r="E77">
        <v>2</v>
      </c>
      <c r="F77">
        <v>30</v>
      </c>
      <c r="G77">
        <v>30.066592756745813</v>
      </c>
      <c r="H77">
        <v>2.1362451081512201E-6</v>
      </c>
      <c r="I77">
        <v>0.72559549015455116</v>
      </c>
      <c r="J77">
        <v>0.49663879991522547</v>
      </c>
      <c r="K77">
        <v>0.21767864704636536</v>
      </c>
      <c r="L77">
        <v>1.4047066528816198E-2</v>
      </c>
      <c r="M77">
        <v>4.7581313458001099E-4</v>
      </c>
      <c r="N77">
        <v>25.154545530252836</v>
      </c>
      <c r="O77">
        <v>7.0039309796881462</v>
      </c>
    </row>
    <row r="78" spans="1:15">
      <c r="A78" t="s">
        <v>1340</v>
      </c>
      <c r="B78" t="s">
        <v>303</v>
      </c>
      <c r="C78">
        <v>23.900000000000002</v>
      </c>
      <c r="D78" s="20">
        <v>34.298482960297626</v>
      </c>
      <c r="E78">
        <v>0</v>
      </c>
      <c r="F78">
        <v>40</v>
      </c>
      <c r="G78">
        <v>40</v>
      </c>
      <c r="H78">
        <v>1.8179327602050883E-7</v>
      </c>
      <c r="I78">
        <v>3.1373285611657968E-2</v>
      </c>
      <c r="J78">
        <v>0.10890008959993115</v>
      </c>
      <c r="K78">
        <v>1.254931424466319E-2</v>
      </c>
      <c r="L78">
        <v>0</v>
      </c>
      <c r="M78">
        <v>1.5748528801130642E-6</v>
      </c>
      <c r="N78">
        <v>25.154545530252836</v>
      </c>
      <c r="O78">
        <v>7.0039309796881462</v>
      </c>
    </row>
    <row r="79" spans="1:15">
      <c r="A79" t="s">
        <v>1341</v>
      </c>
      <c r="B79" t="s">
        <v>294</v>
      </c>
      <c r="C79">
        <v>237.77124430046601</v>
      </c>
      <c r="D79" s="20">
        <v>192.931757100439</v>
      </c>
      <c r="E79">
        <v>5</v>
      </c>
      <c r="F79">
        <v>5</v>
      </c>
      <c r="G79">
        <v>7.0710678118654764</v>
      </c>
      <c r="H79">
        <v>1.7975685206734005E-7</v>
      </c>
      <c r="I79">
        <v>0.15869599000292145</v>
      </c>
      <c r="J79">
        <v>0.61257186387020435</v>
      </c>
      <c r="K79">
        <v>7.9347995001460732E-3</v>
      </c>
      <c r="L79">
        <v>4.3315371890670425E-2</v>
      </c>
      <c r="M79">
        <v>1.9391824851346004E-5</v>
      </c>
      <c r="N79">
        <v>25.154545530252836</v>
      </c>
      <c r="O79">
        <v>7.0039309796881462</v>
      </c>
    </row>
    <row r="80" spans="1:15">
      <c r="A80" t="s">
        <v>1342</v>
      </c>
      <c r="B80" t="s">
        <v>398</v>
      </c>
      <c r="C80">
        <v>5.1110639999999998</v>
      </c>
      <c r="D80" s="20">
        <v>6.4117433940000002</v>
      </c>
      <c r="E80">
        <v>5</v>
      </c>
      <c r="F80">
        <v>20</v>
      </c>
      <c r="G80">
        <v>20.615528128088307</v>
      </c>
      <c r="H80">
        <v>1.6875210799349088E-9</v>
      </c>
      <c r="I80">
        <v>3.7785138916948072E-3</v>
      </c>
      <c r="J80">
        <v>2.0357735090109297E-2</v>
      </c>
      <c r="K80">
        <v>7.5570277833896156E-4</v>
      </c>
      <c r="L80">
        <v>1.4395092531815617E-3</v>
      </c>
      <c r="M80">
        <v>2.6432735791845631E-8</v>
      </c>
      <c r="N80">
        <v>25.154545530252836</v>
      </c>
      <c r="O80">
        <v>7.0039309796881462</v>
      </c>
    </row>
    <row r="81" spans="1:15">
      <c r="A81" t="s">
        <v>1342</v>
      </c>
      <c r="B81" t="s">
        <v>399</v>
      </c>
      <c r="C81">
        <v>66.235839999999996</v>
      </c>
      <c r="D81" s="20">
        <v>82.667099839999992</v>
      </c>
      <c r="E81">
        <v>5.0000000000000009</v>
      </c>
      <c r="F81">
        <v>20.000000000000004</v>
      </c>
      <c r="G81">
        <v>20.615528128088307</v>
      </c>
      <c r="H81">
        <v>2.8051904011990375E-7</v>
      </c>
      <c r="I81">
        <v>4.761772643552286E-2</v>
      </c>
      <c r="J81">
        <v>0.26247384148049024</v>
      </c>
      <c r="K81">
        <v>9.5235452871045741E-3</v>
      </c>
      <c r="L81">
        <v>1.8559703319493765E-2</v>
      </c>
      <c r="M81">
        <v>4.3516050214315958E-6</v>
      </c>
      <c r="N81">
        <v>25.154545530252836</v>
      </c>
      <c r="O81">
        <v>7.0039309796881462</v>
      </c>
    </row>
    <row r="82" spans="1:15">
      <c r="A82" t="s">
        <v>1343</v>
      </c>
      <c r="B82" t="s">
        <v>113</v>
      </c>
      <c r="C82">
        <v>4.1531392760000001</v>
      </c>
      <c r="D82" s="20">
        <v>843.71495700220714</v>
      </c>
      <c r="E82">
        <v>9.7559753021244564</v>
      </c>
      <c r="F82">
        <v>24.932563791117694</v>
      </c>
      <c r="G82">
        <v>26.773341055867782</v>
      </c>
      <c r="H82">
        <v>4.9283852317613367E-5</v>
      </c>
      <c r="I82">
        <v>2.6653787553464374</v>
      </c>
      <c r="J82">
        <v>2.678854179081311</v>
      </c>
      <c r="K82">
        <v>0.6645472584516493</v>
      </c>
      <c r="L82">
        <v>0.36960238403109469</v>
      </c>
      <c r="M82">
        <v>5.7822898099707193E-3</v>
      </c>
      <c r="N82">
        <v>25.154545530252836</v>
      </c>
      <c r="O82">
        <v>7.0039309796881462</v>
      </c>
    </row>
    <row r="83" spans="1:15">
      <c r="A83" t="s">
        <v>1343</v>
      </c>
      <c r="B83" t="s">
        <v>302</v>
      </c>
      <c r="C83">
        <v>0</v>
      </c>
      <c r="D83" s="20">
        <v>1.7941162399999999</v>
      </c>
      <c r="E83">
        <v>24.128708401606911</v>
      </c>
      <c r="F83">
        <v>48.257416803213822</v>
      </c>
      <c r="G83">
        <v>53.953432195263353</v>
      </c>
      <c r="H83">
        <v>9.0499737493415101E-10</v>
      </c>
      <c r="I83">
        <v>5.6964449281273703E-3</v>
      </c>
      <c r="J83">
        <v>5.6964449277495449E-3</v>
      </c>
      <c r="K83">
        <v>2.7489571719319589E-3</v>
      </c>
      <c r="L83">
        <v>1.9438062573355565E-3</v>
      </c>
      <c r="M83">
        <v>1.1335148299173018E-7</v>
      </c>
      <c r="N83">
        <v>25.154545530252836</v>
      </c>
      <c r="O83">
        <v>7.0039309796881462</v>
      </c>
    </row>
    <row r="84" spans="1:15">
      <c r="A84" t="s">
        <v>1344</v>
      </c>
      <c r="B84" t="s">
        <v>113</v>
      </c>
      <c r="C84">
        <v>0</v>
      </c>
      <c r="D84" s="20">
        <v>5.713387109623385</v>
      </c>
      <c r="E84">
        <v>4.9379989962392257</v>
      </c>
      <c r="F84">
        <v>19.751995984956903</v>
      </c>
      <c r="G84">
        <v>20.359891440688312</v>
      </c>
      <c r="H84">
        <v>1.3069116451490062E-9</v>
      </c>
      <c r="I84">
        <v>1.8140404894728894E-2</v>
      </c>
      <c r="J84">
        <v>1.8140404894213411E-2</v>
      </c>
      <c r="K84">
        <v>3.5830920464617771E-3</v>
      </c>
      <c r="L84">
        <v>1.2668143417983552E-3</v>
      </c>
      <c r="M84">
        <v>1.4443367190003646E-7</v>
      </c>
      <c r="N84">
        <v>25.154545530252836</v>
      </c>
      <c r="O84">
        <v>7.0039309796881462</v>
      </c>
    </row>
    <row r="85" spans="1:15">
      <c r="A85" t="s">
        <v>1345</v>
      </c>
      <c r="B85" t="s">
        <v>303</v>
      </c>
      <c r="C85">
        <v>81.122814000000005</v>
      </c>
      <c r="D85" s="20">
        <v>31.376757503057664</v>
      </c>
      <c r="E85">
        <v>8.0461809454454372</v>
      </c>
      <c r="F85">
        <v>16.092361890890874</v>
      </c>
      <c r="G85">
        <v>17.991807553279525</v>
      </c>
      <c r="H85">
        <v>3.0780362286718526E-8</v>
      </c>
      <c r="I85">
        <v>0.1635177035867017</v>
      </c>
      <c r="J85">
        <v>9.9623406300318809E-2</v>
      </c>
      <c r="K85">
        <v>2.6313860616846287E-2</v>
      </c>
      <c r="L85">
        <v>1.1336165552661003E-2</v>
      </c>
      <c r="M85">
        <v>8.2092791000015199E-6</v>
      </c>
      <c r="N85">
        <v>25.154545530252836</v>
      </c>
      <c r="O85">
        <v>7.0039309796881462</v>
      </c>
    </row>
    <row r="86" spans="1:15">
      <c r="A86" t="s">
        <v>1346</v>
      </c>
      <c r="B86" t="s">
        <v>303</v>
      </c>
      <c r="C86">
        <v>2.4639465999999999</v>
      </c>
      <c r="D86" s="20">
        <v>7.6640884083675171</v>
      </c>
      <c r="E86">
        <v>42.837771526488432</v>
      </c>
      <c r="F86">
        <v>43.427460247644589</v>
      </c>
      <c r="G86">
        <v>61.000155515509746</v>
      </c>
      <c r="H86">
        <v>2.111012994541012E-8</v>
      </c>
      <c r="I86">
        <v>1.6341481797666139E-2</v>
      </c>
      <c r="J86">
        <v>2.4334018368658894E-2</v>
      </c>
      <c r="K86">
        <v>7.0966905115575395E-3</v>
      </c>
      <c r="L86">
        <v>1.4741975991925532E-2</v>
      </c>
      <c r="M86">
        <v>2.676888723633396E-6</v>
      </c>
      <c r="N86">
        <v>25.154545530252836</v>
      </c>
      <c r="O86">
        <v>7.0039309796881462</v>
      </c>
    </row>
    <row r="87" spans="1:15">
      <c r="A87" t="s">
        <v>1347</v>
      </c>
      <c r="B87" t="s">
        <v>294</v>
      </c>
      <c r="C87">
        <v>93.553268992000795</v>
      </c>
      <c r="D87" s="20">
        <v>30.914779460444631</v>
      </c>
      <c r="E87">
        <v>11.812387643669025</v>
      </c>
      <c r="F87">
        <v>15.749850191558703</v>
      </c>
      <c r="G87">
        <v>19.68731273944838</v>
      </c>
      <c r="H87">
        <v>3.5777764112596476E-8</v>
      </c>
      <c r="I87">
        <v>0.20530440744533895</v>
      </c>
      <c r="J87">
        <v>9.8156593605075226E-2</v>
      </c>
      <c r="K87">
        <v>3.2335136609308181E-2</v>
      </c>
      <c r="L87">
        <v>1.6397293369179913E-2</v>
      </c>
      <c r="M87">
        <v>1.3144322893775734E-5</v>
      </c>
      <c r="N87">
        <v>25.154545530252836</v>
      </c>
      <c r="O87">
        <v>7.0039309796881462</v>
      </c>
    </row>
    <row r="88" spans="1:15">
      <c r="A88" t="s">
        <v>1348</v>
      </c>
      <c r="B88" t="s">
        <v>294</v>
      </c>
      <c r="C88">
        <v>0.51970884275913398</v>
      </c>
      <c r="D88" s="20">
        <v>0.145864401485305</v>
      </c>
      <c r="E88">
        <v>15</v>
      </c>
      <c r="F88">
        <v>20</v>
      </c>
      <c r="G88">
        <v>25</v>
      </c>
      <c r="H88">
        <v>1.2843596600667155E-12</v>
      </c>
      <c r="I88">
        <v>1.2226961091930163E-3</v>
      </c>
      <c r="J88">
        <v>4.6312970779428922E-4</v>
      </c>
      <c r="K88">
        <v>2.4453922183860326E-4</v>
      </c>
      <c r="L88">
        <v>9.8244647085085848E-5</v>
      </c>
      <c r="M88">
        <v>6.9451441698302679E-10</v>
      </c>
      <c r="N88">
        <v>25.154545530252836</v>
      </c>
      <c r="O88">
        <v>7.0039309796881462</v>
      </c>
    </row>
    <row r="89" spans="1:15">
      <c r="A89" t="s">
        <v>1349</v>
      </c>
      <c r="B89" t="s">
        <v>294</v>
      </c>
      <c r="C89">
        <v>9.9041816277645101</v>
      </c>
      <c r="D89" s="20">
        <v>1.0842701314554199</v>
      </c>
      <c r="E89">
        <v>15</v>
      </c>
      <c r="F89">
        <v>20</v>
      </c>
      <c r="G89">
        <v>25</v>
      </c>
      <c r="H89">
        <v>7.0968073590190776E-11</v>
      </c>
      <c r="I89">
        <v>2.8684355134777968E-2</v>
      </c>
      <c r="J89">
        <v>3.4426337340548005E-3</v>
      </c>
      <c r="K89">
        <v>5.7368710269555933E-3</v>
      </c>
      <c r="L89">
        <v>7.3029289754751451E-4</v>
      </c>
      <c r="M89">
        <v>3.3445016896130871E-7</v>
      </c>
      <c r="N89">
        <v>25.154545530252836</v>
      </c>
      <c r="O89">
        <v>7.0039309796881462</v>
      </c>
    </row>
    <row r="90" spans="1:15">
      <c r="A90" t="s">
        <v>1350</v>
      </c>
      <c r="B90" t="s">
        <v>294</v>
      </c>
      <c r="C90">
        <v>138.29061171934384</v>
      </c>
      <c r="D90" s="20">
        <v>170.46423170864668</v>
      </c>
      <c r="E90">
        <v>11.491715938907168</v>
      </c>
      <c r="F90">
        <v>15.322287918542893</v>
      </c>
      <c r="G90">
        <v>19.152859898178615</v>
      </c>
      <c r="H90">
        <v>1.0295366347736777E-6</v>
      </c>
      <c r="I90">
        <v>9.2646210512514982E-2</v>
      </c>
      <c r="J90">
        <v>0.54123589454797172</v>
      </c>
      <c r="K90">
        <v>1.4195519120346898E-2</v>
      </c>
      <c r="L90">
        <v>8.7960253268236296E-2</v>
      </c>
      <c r="M90">
        <v>7.9385189181084074E-5</v>
      </c>
      <c r="N90">
        <v>25.154545530252836</v>
      </c>
      <c r="O90">
        <v>7.0039309796881462</v>
      </c>
    </row>
    <row r="91" spans="1:15">
      <c r="A91" t="s">
        <v>1350</v>
      </c>
      <c r="B91" t="s">
        <v>399</v>
      </c>
      <c r="C91">
        <v>90.222400000000007</v>
      </c>
      <c r="D91" s="20">
        <v>108.5</v>
      </c>
      <c r="E91">
        <v>10.000000000000002</v>
      </c>
      <c r="F91">
        <v>10.000000000000002</v>
      </c>
      <c r="G91">
        <v>14.142135623730953</v>
      </c>
      <c r="H91">
        <v>2.2740367690042356E-7</v>
      </c>
      <c r="I91">
        <v>5.183116507031537E-2</v>
      </c>
      <c r="J91">
        <v>0.34449511178875769</v>
      </c>
      <c r="K91">
        <v>5.183116507031538E-3</v>
      </c>
      <c r="L91">
        <v>4.8718965926289673E-2</v>
      </c>
      <c r="M91">
        <v>2.4004023376524369E-5</v>
      </c>
      <c r="N91">
        <v>25.154545530252836</v>
      </c>
      <c r="O91">
        <v>7.0039309796881462</v>
      </c>
    </row>
    <row r="92" spans="1:15">
      <c r="A92" t="s">
        <v>1351</v>
      </c>
      <c r="B92" t="s">
        <v>398</v>
      </c>
      <c r="C92">
        <v>3070.3839169445105</v>
      </c>
      <c r="D92" s="20">
        <v>2713.4908408618016</v>
      </c>
      <c r="E92">
        <v>2.2396637241470523</v>
      </c>
      <c r="F92">
        <v>11.198318620735261</v>
      </c>
      <c r="G92">
        <v>11.420089033311708</v>
      </c>
      <c r="H92">
        <v>9.2747819903072463E-5</v>
      </c>
      <c r="I92">
        <v>1.3428458260229423</v>
      </c>
      <c r="J92">
        <v>8.6155237839673404</v>
      </c>
      <c r="K92">
        <v>0.15037615418329336</v>
      </c>
      <c r="L92">
        <v>0.27288489655124942</v>
      </c>
      <c r="M92">
        <v>9.7079154512743704E-4</v>
      </c>
      <c r="N92">
        <v>25.154545530252836</v>
      </c>
      <c r="O92">
        <v>7.0039309796881462</v>
      </c>
    </row>
    <row r="93" spans="1:15">
      <c r="A93" t="s">
        <v>1352</v>
      </c>
      <c r="B93" t="s">
        <v>398</v>
      </c>
      <c r="C93">
        <v>233.43013100521341</v>
      </c>
      <c r="D93" s="20">
        <v>294.92205906141277</v>
      </c>
      <c r="E93">
        <v>7.0716731244976945</v>
      </c>
      <c r="F93">
        <v>17.679182811244239</v>
      </c>
      <c r="G93">
        <v>19.041062618801945</v>
      </c>
      <c r="H93">
        <v>3.0458245843325392E-6</v>
      </c>
      <c r="I93">
        <v>0.17918676982683368</v>
      </c>
      <c r="J93">
        <v>0.93639822769891223</v>
      </c>
      <c r="K93">
        <v>3.1678756611249352E-2</v>
      </c>
      <c r="L93">
        <v>9.3647838725770802E-2</v>
      </c>
      <c r="M93">
        <v>9.7734613184427533E-5</v>
      </c>
      <c r="N93">
        <v>25.154545530252836</v>
      </c>
      <c r="O93">
        <v>7.0039309796881462</v>
      </c>
    </row>
    <row r="94" spans="1:15">
      <c r="A94" t="s">
        <v>1352</v>
      </c>
      <c r="B94" t="s">
        <v>399</v>
      </c>
      <c r="C94">
        <v>732.87822060311714</v>
      </c>
      <c r="D94" s="20">
        <v>460.26380121650175</v>
      </c>
      <c r="E94">
        <v>15.088819217849966</v>
      </c>
      <c r="F94">
        <v>37.722048044624913</v>
      </c>
      <c r="G94">
        <v>40.627889116590197</v>
      </c>
      <c r="H94">
        <v>3.3773041000503831E-5</v>
      </c>
      <c r="I94">
        <v>0.91571963964417447</v>
      </c>
      <c r="J94">
        <v>1.4613698585474406</v>
      </c>
      <c r="K94">
        <v>0.34542820242064165</v>
      </c>
      <c r="L94">
        <v>0.31183897811071948</v>
      </c>
      <c r="M94">
        <v>2.1656419129669354E-3</v>
      </c>
      <c r="N94">
        <v>25.154545530252836</v>
      </c>
      <c r="O94">
        <v>7.0039309796881462</v>
      </c>
    </row>
    <row r="95" spans="1:15">
      <c r="A95" t="s">
        <v>1353</v>
      </c>
      <c r="B95" t="s">
        <v>399</v>
      </c>
      <c r="C95">
        <v>2792.254321280046</v>
      </c>
      <c r="D95" s="20">
        <v>2482.1190942969442</v>
      </c>
      <c r="E95">
        <v>14.992784092208467</v>
      </c>
      <c r="F95">
        <v>65.756073191217709</v>
      </c>
      <c r="G95">
        <v>67.443641185543655</v>
      </c>
      <c r="H95">
        <v>2.7066696915645826E-3</v>
      </c>
      <c r="I95">
        <v>1.1755404380990317</v>
      </c>
      <c r="J95">
        <v>7.8809022568003293</v>
      </c>
      <c r="K95">
        <v>0.7729892308687607</v>
      </c>
      <c r="L95">
        <v>1.6709875952502558</v>
      </c>
      <c r="M95">
        <v>3.3897118945193108E-2</v>
      </c>
      <c r="N95">
        <v>25.154545530252836</v>
      </c>
      <c r="O95">
        <v>7.0039309796881462</v>
      </c>
    </row>
    <row r="96" spans="1:15">
      <c r="A96" t="s">
        <v>1354</v>
      </c>
      <c r="B96" t="s">
        <v>399</v>
      </c>
      <c r="C96">
        <v>385.62733693940947</v>
      </c>
      <c r="D96" s="20">
        <v>406.27591967224078</v>
      </c>
      <c r="E96">
        <v>35</v>
      </c>
      <c r="F96">
        <v>149.99999999999997</v>
      </c>
      <c r="G96">
        <v>154.0292180074936</v>
      </c>
      <c r="H96">
        <v>3.7823036841487637E-4</v>
      </c>
      <c r="I96">
        <v>3.9055909265351067E-2</v>
      </c>
      <c r="J96">
        <v>1.289954547138884</v>
      </c>
      <c r="K96">
        <v>5.858386389802659E-2</v>
      </c>
      <c r="L96">
        <v>0.63849492539302888</v>
      </c>
      <c r="M96">
        <v>4.1110783886187195E-3</v>
      </c>
      <c r="N96">
        <v>25.154545530252836</v>
      </c>
      <c r="O96">
        <v>7.0039309796881462</v>
      </c>
    </row>
    <row r="97" spans="1:15">
      <c r="A97" t="s">
        <v>1355</v>
      </c>
      <c r="B97" t="s">
        <v>399</v>
      </c>
      <c r="C97">
        <v>1132.0083343453139</v>
      </c>
      <c r="D97" s="20">
        <v>829.60127685031227</v>
      </c>
      <c r="E97">
        <v>28.444269756251416</v>
      </c>
      <c r="F97">
        <v>121.90401324107749</v>
      </c>
      <c r="G97">
        <v>125.17853220998876</v>
      </c>
      <c r="H97">
        <v>1.0416133654714023E-3</v>
      </c>
      <c r="I97">
        <v>1.0375814177904783</v>
      </c>
      <c r="J97">
        <v>2.6340422544575524</v>
      </c>
      <c r="K97">
        <v>1.2648533889302644</v>
      </c>
      <c r="L97">
        <v>1.059577003482153</v>
      </c>
      <c r="M97">
        <v>2.7225575217965932E-2</v>
      </c>
      <c r="N97">
        <v>25.154545530252836</v>
      </c>
      <c r="O97">
        <v>7.0039309796881462</v>
      </c>
    </row>
    <row r="98" spans="1:15">
      <c r="A98" t="s">
        <v>1356</v>
      </c>
      <c r="B98" t="s">
        <v>399</v>
      </c>
      <c r="C98">
        <v>718.34231857142686</v>
      </c>
      <c r="D98" s="20">
        <v>686.67340500000012</v>
      </c>
      <c r="E98">
        <v>35</v>
      </c>
      <c r="F98">
        <v>150</v>
      </c>
      <c r="G98">
        <v>154.02921800749363</v>
      </c>
      <c r="H98">
        <v>1.0804749098723197E-3</v>
      </c>
      <c r="I98">
        <v>0.14988075728162831</v>
      </c>
      <c r="J98">
        <v>2.1802362342658239</v>
      </c>
      <c r="K98">
        <v>0.22482113592244246</v>
      </c>
      <c r="L98">
        <v>1.0791618780865904</v>
      </c>
      <c r="M98">
        <v>1.2151349022728344E-2</v>
      </c>
      <c r="N98">
        <v>25.154545530252836</v>
      </c>
      <c r="O98">
        <v>7.0039309796881462</v>
      </c>
    </row>
    <row r="99" spans="1:15">
      <c r="A99" t="s">
        <v>1357</v>
      </c>
      <c r="B99" t="s">
        <v>398</v>
      </c>
      <c r="C99">
        <v>1.49898</v>
      </c>
      <c r="D99" s="20">
        <v>0.65076899999999993</v>
      </c>
      <c r="E99">
        <v>0</v>
      </c>
      <c r="F99">
        <v>75</v>
      </c>
      <c r="G99">
        <v>75</v>
      </c>
      <c r="H99">
        <v>2.300828513068414E-10</v>
      </c>
      <c r="I99">
        <v>2.7961368280646822E-3</v>
      </c>
      <c r="J99">
        <v>2.0662372295268024E-3</v>
      </c>
      <c r="K99">
        <v>2.0971026210485117E-3</v>
      </c>
      <c r="L99">
        <v>0</v>
      </c>
      <c r="M99">
        <v>4.3978394032085375E-8</v>
      </c>
      <c r="N99">
        <v>25.154545530252836</v>
      </c>
      <c r="O99">
        <v>7.0039309796881462</v>
      </c>
    </row>
    <row r="100" spans="1:15">
      <c r="A100" t="s">
        <v>1357</v>
      </c>
      <c r="B100" t="s">
        <v>294</v>
      </c>
      <c r="C100">
        <v>-44107.493037666674</v>
      </c>
      <c r="D100" s="20">
        <v>-38151.827545333326</v>
      </c>
      <c r="E100">
        <v>0</v>
      </c>
      <c r="F100">
        <v>19.8</v>
      </c>
      <c r="G100">
        <v>19.8</v>
      </c>
      <c r="H100">
        <v>5.5114907602040214E-2</v>
      </c>
      <c r="I100">
        <v>22.252319249178466</v>
      </c>
      <c r="J100">
        <v>121.13472898778809</v>
      </c>
      <c r="K100">
        <v>4.4059592113373363</v>
      </c>
      <c r="L100">
        <v>0</v>
      </c>
      <c r="M100">
        <v>0.19412476571968321</v>
      </c>
      <c r="N100">
        <v>25.154545530252836</v>
      </c>
      <c r="O100">
        <v>7.0039309796881462</v>
      </c>
    </row>
    <row r="101" spans="1:15">
      <c r="A101" t="s">
        <v>1357</v>
      </c>
      <c r="B101" t="s">
        <v>399</v>
      </c>
      <c r="C101">
        <v>57.581879999999998</v>
      </c>
      <c r="D101" s="20">
        <v>65.830359999999999</v>
      </c>
      <c r="E101">
        <v>0</v>
      </c>
      <c r="F101">
        <v>49.7</v>
      </c>
      <c r="G101">
        <v>49.7</v>
      </c>
      <c r="H101">
        <v>1.0338874131593787E-6</v>
      </c>
      <c r="I101">
        <v>2.2232114668841112E-2</v>
      </c>
      <c r="J101">
        <v>0.20901601131146694</v>
      </c>
      <c r="K101">
        <v>1.1049360990414033E-2</v>
      </c>
      <c r="L101">
        <v>0</v>
      </c>
      <c r="M101">
        <v>1.2208837829648339E-6</v>
      </c>
      <c r="N101">
        <v>25.154545530252836</v>
      </c>
      <c r="O101">
        <v>7.0039309796881462</v>
      </c>
    </row>
    <row r="102" spans="1:15">
      <c r="A102" t="s">
        <v>1358</v>
      </c>
      <c r="B102" t="s">
        <v>294</v>
      </c>
      <c r="C102">
        <v>2414.3886210000001</v>
      </c>
      <c r="D102" s="20">
        <v>1804.8374006666666</v>
      </c>
      <c r="E102">
        <v>0</v>
      </c>
      <c r="F102">
        <v>28.4</v>
      </c>
      <c r="G102">
        <v>28.4</v>
      </c>
      <c r="H102">
        <v>2.5375864970645718E-4</v>
      </c>
      <c r="I102">
        <v>2.0996731973458855</v>
      </c>
      <c r="J102">
        <v>5.7304853650063974</v>
      </c>
      <c r="K102">
        <v>0.5963071880462314</v>
      </c>
      <c r="L102">
        <v>0</v>
      </c>
      <c r="M102">
        <v>3.555822625156036E-3</v>
      </c>
      <c r="N102">
        <v>25.154545530252836</v>
      </c>
      <c r="O102">
        <v>7.0039309796881462</v>
      </c>
    </row>
    <row r="103" spans="1:15">
      <c r="A103" t="s">
        <v>1358</v>
      </c>
      <c r="B103" t="s">
        <v>399</v>
      </c>
      <c r="C103">
        <v>23.300839999999997</v>
      </c>
      <c r="D103" s="20">
        <v>71.599770000000007</v>
      </c>
      <c r="E103">
        <v>0</v>
      </c>
      <c r="F103">
        <v>100</v>
      </c>
      <c r="G103">
        <v>100</v>
      </c>
      <c r="H103">
        <v>4.9514370833747254E-6</v>
      </c>
      <c r="I103">
        <v>0.15175015306155859</v>
      </c>
      <c r="J103">
        <v>0.22733429281289716</v>
      </c>
      <c r="K103">
        <v>0.15175015306155859</v>
      </c>
      <c r="L103">
        <v>0</v>
      </c>
      <c r="M103">
        <v>2.3028108954206459E-4</v>
      </c>
      <c r="N103">
        <v>25.154545530252836</v>
      </c>
      <c r="O103">
        <v>7.0039309796881462</v>
      </c>
    </row>
    <row r="104" spans="1:15">
      <c r="A104" t="s">
        <v>1359</v>
      </c>
      <c r="B104" t="s">
        <v>398</v>
      </c>
      <c r="C104">
        <v>0.22356599999999999</v>
      </c>
      <c r="D104" s="20">
        <v>6.0270000000000004E-2</v>
      </c>
      <c r="E104">
        <v>0</v>
      </c>
      <c r="F104">
        <v>75.000000000000014</v>
      </c>
      <c r="G104">
        <v>75.000000000000014</v>
      </c>
      <c r="H104">
        <v>1.9734808668984003E-12</v>
      </c>
      <c r="I104">
        <v>5.338394973517565E-4</v>
      </c>
      <c r="J104">
        <v>1.9136147822588413E-4</v>
      </c>
      <c r="K104">
        <v>4.0037962301381748E-4</v>
      </c>
      <c r="L104">
        <v>0</v>
      </c>
      <c r="M104">
        <v>1.6030384252468658E-9</v>
      </c>
      <c r="N104">
        <v>25.154545530252836</v>
      </c>
      <c r="O104">
        <v>7.0039309796881462</v>
      </c>
    </row>
    <row r="105" spans="1:15">
      <c r="A105" t="s">
        <v>1359</v>
      </c>
      <c r="B105" t="s">
        <v>294</v>
      </c>
      <c r="C105">
        <v>-916.21890800000006</v>
      </c>
      <c r="D105" s="20">
        <v>-765.41636600000015</v>
      </c>
      <c r="E105">
        <v>0</v>
      </c>
      <c r="F105">
        <v>20.8</v>
      </c>
      <c r="G105">
        <v>20.8</v>
      </c>
      <c r="H105">
        <v>2.4481057188335459E-5</v>
      </c>
      <c r="I105">
        <v>0.54192814376566889</v>
      </c>
      <c r="J105">
        <v>2.4302506596323936</v>
      </c>
      <c r="K105">
        <v>0.11272105390325914</v>
      </c>
      <c r="L105">
        <v>0</v>
      </c>
      <c r="M105">
        <v>1.2706035993061452E-4</v>
      </c>
      <c r="N105">
        <v>25.154545530252836</v>
      </c>
      <c r="O105">
        <v>7.0039309796881462</v>
      </c>
    </row>
    <row r="106" spans="1:15">
      <c r="A106" t="s">
        <v>1359</v>
      </c>
      <c r="B106" t="s">
        <v>399</v>
      </c>
      <c r="C106">
        <v>2.2630000000000001E-2</v>
      </c>
      <c r="D106" s="20">
        <v>6.2000000000000006E-3</v>
      </c>
      <c r="E106">
        <v>0</v>
      </c>
      <c r="F106">
        <v>75</v>
      </c>
      <c r="G106">
        <v>75</v>
      </c>
      <c r="H106">
        <v>2.0884011143916447E-14</v>
      </c>
      <c r="I106">
        <v>5.3721518378018959E-5</v>
      </c>
      <c r="J106">
        <v>1.9685434959357582E-5</v>
      </c>
      <c r="K106">
        <v>4.0291138783514219E-5</v>
      </c>
      <c r="L106">
        <v>0</v>
      </c>
      <c r="M106">
        <v>1.6233758644724037E-11</v>
      </c>
      <c r="N106">
        <v>25.154545530252836</v>
      </c>
      <c r="O106">
        <v>7.0039309796881462</v>
      </c>
    </row>
    <row r="107" spans="1:15">
      <c r="A107" t="s">
        <v>1360</v>
      </c>
      <c r="B107" t="s">
        <v>294</v>
      </c>
      <c r="C107">
        <v>39.6</v>
      </c>
      <c r="D107" s="20">
        <v>53.79</v>
      </c>
      <c r="E107">
        <v>0</v>
      </c>
      <c r="F107">
        <v>35</v>
      </c>
      <c r="G107">
        <v>35</v>
      </c>
      <c r="H107">
        <v>3.4233175595821257E-7</v>
      </c>
      <c r="I107">
        <v>4.2332432360059562E-2</v>
      </c>
      <c r="J107">
        <v>0.1707870236232007</v>
      </c>
      <c r="K107">
        <v>1.4816351326020846E-2</v>
      </c>
      <c r="L107">
        <v>0</v>
      </c>
      <c r="M107">
        <v>2.1952426661607971E-6</v>
      </c>
      <c r="N107">
        <v>25.154545530252836</v>
      </c>
      <c r="O107">
        <v>7.0039309796881462</v>
      </c>
    </row>
    <row r="108" spans="1:15">
      <c r="A108" t="s">
        <v>1361</v>
      </c>
      <c r="B108" t="s">
        <v>294</v>
      </c>
      <c r="C108">
        <v>1227.62321</v>
      </c>
      <c r="D108" s="20">
        <v>2865.1322810000001</v>
      </c>
      <c r="E108">
        <v>0</v>
      </c>
      <c r="F108">
        <v>32.300000000000004</v>
      </c>
      <c r="G108">
        <v>32.300000000000004</v>
      </c>
      <c r="H108">
        <v>8.2718454360467529E-4</v>
      </c>
      <c r="I108">
        <v>5.1128519950067393</v>
      </c>
      <c r="J108">
        <v>9.0969959947711825</v>
      </c>
      <c r="K108">
        <v>1.6514511943871768</v>
      </c>
      <c r="L108">
        <v>0</v>
      </c>
      <c r="M108">
        <v>2.7272910474428327E-2</v>
      </c>
      <c r="N108">
        <v>25.154545530252836</v>
      </c>
      <c r="O108">
        <v>7.0039309796881462</v>
      </c>
    </row>
    <row r="109" spans="1:15">
      <c r="A109" t="s">
        <v>1362</v>
      </c>
      <c r="B109" t="s">
        <v>398</v>
      </c>
      <c r="C109">
        <v>2874.2238467668949</v>
      </c>
      <c r="D109" s="20">
        <v>1278.6122615198626</v>
      </c>
      <c r="E109">
        <v>25</v>
      </c>
      <c r="F109">
        <v>50</v>
      </c>
      <c r="G109">
        <v>55.901699437494742</v>
      </c>
      <c r="H109">
        <v>4.9344160191259145E-4</v>
      </c>
      <c r="I109">
        <v>5.2588939325211808</v>
      </c>
      <c r="J109">
        <v>4.0596836310300581</v>
      </c>
      <c r="K109">
        <v>2.6294469662605904</v>
      </c>
      <c r="L109">
        <v>1.43531491248669</v>
      </c>
      <c r="M109">
        <v>8.9741202463836961E-2</v>
      </c>
      <c r="N109">
        <v>25.154545530252836</v>
      </c>
      <c r="O109">
        <v>7.0039309796881462</v>
      </c>
    </row>
    <row r="110" spans="1:15">
      <c r="A110" t="s">
        <v>1363</v>
      </c>
      <c r="B110" t="s">
        <v>398</v>
      </c>
      <c r="C110">
        <v>291.60327962648529</v>
      </c>
      <c r="D110" s="20">
        <v>299.46216417657041</v>
      </c>
      <c r="E110">
        <v>4.3687151637814026</v>
      </c>
      <c r="F110">
        <v>48.82523155555883</v>
      </c>
      <c r="G110">
        <v>49.020290784900396</v>
      </c>
      <c r="H110">
        <v>2.0813431808603599E-5</v>
      </c>
      <c r="I110">
        <v>4.913306678766766E-3</v>
      </c>
      <c r="J110">
        <v>0.9508133799494094</v>
      </c>
      <c r="K110">
        <v>2.3989333629426107E-3</v>
      </c>
      <c r="L110">
        <v>5.8744067253052937E-2</v>
      </c>
      <c r="M110">
        <v>3.4566203187110455E-5</v>
      </c>
      <c r="N110">
        <v>25.154545530252836</v>
      </c>
      <c r="O110">
        <v>7.0039309796881462</v>
      </c>
    </row>
    <row r="111" spans="1:15">
      <c r="A111" t="s">
        <v>1363</v>
      </c>
      <c r="B111" t="s">
        <v>399</v>
      </c>
      <c r="C111">
        <v>210.55717257142368</v>
      </c>
      <c r="D111" s="20">
        <v>161.31004999999689</v>
      </c>
      <c r="E111">
        <v>4.1915832192357945</v>
      </c>
      <c r="F111">
        <v>33.797272050977121</v>
      </c>
      <c r="G111">
        <v>34.056203076261134</v>
      </c>
      <c r="H111">
        <v>2.9148976886140797E-6</v>
      </c>
      <c r="I111">
        <v>0.170820972544383</v>
      </c>
      <c r="J111">
        <v>0.51217072541381581</v>
      </c>
      <c r="K111">
        <v>5.7732828810950057E-2</v>
      </c>
      <c r="L111">
        <v>3.0360424693226189E-2</v>
      </c>
      <c r="M111">
        <v>4.2548349100675234E-5</v>
      </c>
      <c r="N111">
        <v>25.154545530252836</v>
      </c>
      <c r="O111">
        <v>7.0039309796881462</v>
      </c>
    </row>
    <row r="112" spans="1:15">
      <c r="A112" t="s">
        <v>1364</v>
      </c>
      <c r="B112" t="s">
        <v>398</v>
      </c>
      <c r="C112">
        <v>4.389948933173328E-3</v>
      </c>
      <c r="D112" s="20">
        <v>1.89E-2</v>
      </c>
      <c r="E112">
        <v>5</v>
      </c>
      <c r="F112">
        <v>10</v>
      </c>
      <c r="G112">
        <v>11.180339887498949</v>
      </c>
      <c r="H112">
        <v>4.3126243616131309E-15</v>
      </c>
      <c r="I112">
        <v>4.5768755685621568E-5</v>
      </c>
      <c r="J112">
        <v>6.0008825924493279E-5</v>
      </c>
      <c r="K112">
        <v>4.5768755685621568E-6</v>
      </c>
      <c r="L112">
        <v>4.2432647742252295E-6</v>
      </c>
      <c r="M112">
        <v>3.8953085914281852E-13</v>
      </c>
      <c r="N112">
        <v>25.154545530252836</v>
      </c>
      <c r="O112">
        <v>7.0039309796881462</v>
      </c>
    </row>
    <row r="113" spans="1:15">
      <c r="A113" t="s">
        <v>1364</v>
      </c>
      <c r="B113" t="s">
        <v>294</v>
      </c>
      <c r="C113">
        <v>43.854512999999997</v>
      </c>
      <c r="D113" s="20">
        <v>104.346601776084</v>
      </c>
      <c r="E113">
        <v>5</v>
      </c>
      <c r="F113">
        <v>3</v>
      </c>
      <c r="G113">
        <v>5.8309518948453007</v>
      </c>
      <c r="H113">
        <v>3.5755556989193131E-8</v>
      </c>
      <c r="I113">
        <v>0.18905034564366008</v>
      </c>
      <c r="J113">
        <v>0.33130778104727227</v>
      </c>
      <c r="K113">
        <v>5.6715103693098018E-3</v>
      </c>
      <c r="L113">
        <v>2.3426997863839418E-2</v>
      </c>
      <c r="M113">
        <v>5.8099025878152525E-6</v>
      </c>
      <c r="N113">
        <v>25.154545530252836</v>
      </c>
      <c r="O113">
        <v>7.0039309796881462</v>
      </c>
    </row>
    <row r="114" spans="1:15">
      <c r="A114" t="s">
        <v>1364</v>
      </c>
      <c r="B114" t="s">
        <v>399</v>
      </c>
      <c r="C114">
        <v>1.0261326858705013</v>
      </c>
      <c r="D114" s="20">
        <v>4.6828319109000001</v>
      </c>
      <c r="E114">
        <v>5</v>
      </c>
      <c r="F114">
        <v>100</v>
      </c>
      <c r="G114">
        <v>100.12492197250393</v>
      </c>
      <c r="H114">
        <v>2.1232910548570198E-8</v>
      </c>
      <c r="I114">
        <v>1.1539757782330845E-2</v>
      </c>
      <c r="J114">
        <v>1.4868319839939699E-2</v>
      </c>
      <c r="K114">
        <v>1.1539757782330845E-2</v>
      </c>
      <c r="L114">
        <v>1.0513489783671845E-3</v>
      </c>
      <c r="M114">
        <v>1.3427134434917903E-6</v>
      </c>
      <c r="N114">
        <v>25.154545530252836</v>
      </c>
      <c r="O114">
        <v>7.0039309796881462</v>
      </c>
    </row>
    <row r="122" spans="1:15">
      <c r="A122" s="4"/>
    </row>
  </sheetData>
  <pageMargins left="0.75" right="0.75" top="1" bottom="1" header="0.5" footer="0.5"/>
  <pageSetup paperSize="9" scale="31" fitToHeight="2" orientation="portrait" r:id="rId1"/>
  <headerFooter alignWithMargins="0"/>
</worksheet>
</file>

<file path=xl/worksheets/sheet2.xml><?xml version="1.0" encoding="utf-8"?>
<worksheet xmlns="http://schemas.openxmlformats.org/spreadsheetml/2006/main" xmlns:r="http://schemas.openxmlformats.org/officeDocument/2006/relationships">
  <sheetPr codeName="Sheet15" enableFormatConditionsCalculation="0">
    <tabColor rgb="FF92D050"/>
  </sheetPr>
  <dimension ref="A1:N67"/>
  <sheetViews>
    <sheetView tabSelected="1" topLeftCell="A43" zoomScale="70" zoomScaleNormal="70" workbookViewId="0">
      <selection activeCell="O21" sqref="O21"/>
    </sheetView>
  </sheetViews>
  <sheetFormatPr baseColWidth="10" defaultRowHeight="12.75"/>
  <cols>
    <col min="1" max="1" width="50" style="8" customWidth="1"/>
    <col min="2" max="2" width="8.5703125" style="8" customWidth="1"/>
    <col min="3" max="3" width="12" style="8" customWidth="1"/>
    <col min="4" max="4" width="11.85546875" style="8" customWidth="1"/>
    <col min="5" max="10" width="12.140625" style="8" customWidth="1"/>
    <col min="11" max="11" width="13.140625" style="8" bestFit="1" customWidth="1"/>
    <col min="12" max="12" width="12.140625" style="8" customWidth="1"/>
    <col min="13" max="13" width="14.28515625" style="8" customWidth="1"/>
    <col min="14" max="14" width="50.42578125" style="8" customWidth="1"/>
    <col min="15" max="16384" width="11.42578125" style="8"/>
  </cols>
  <sheetData>
    <row r="1" spans="1:14" s="7" customFormat="1" ht="18">
      <c r="A1" s="74" t="s">
        <v>1231</v>
      </c>
    </row>
    <row r="3" spans="1:14">
      <c r="A3" s="8" t="s">
        <v>66</v>
      </c>
      <c r="N3"/>
    </row>
    <row r="4" spans="1:14">
      <c r="A4" s="8" t="s">
        <v>67</v>
      </c>
      <c r="N4"/>
    </row>
    <row r="5" spans="1:14">
      <c r="N5"/>
    </row>
    <row r="6" spans="1:14" ht="13.5" thickBot="1">
      <c r="A6" s="343" t="s">
        <v>509</v>
      </c>
      <c r="B6" s="343" t="s">
        <v>510</v>
      </c>
      <c r="C6" s="343" t="s">
        <v>511</v>
      </c>
      <c r="D6" s="343" t="s">
        <v>512</v>
      </c>
      <c r="E6" s="343" t="s">
        <v>513</v>
      </c>
      <c r="F6" s="343" t="s">
        <v>514</v>
      </c>
      <c r="G6" s="343" t="s">
        <v>515</v>
      </c>
      <c r="H6" s="343" t="s">
        <v>68</v>
      </c>
      <c r="I6" s="343" t="s">
        <v>69</v>
      </c>
      <c r="J6" s="343" t="s">
        <v>70</v>
      </c>
      <c r="K6" s="343" t="s">
        <v>71</v>
      </c>
      <c r="L6" s="343" t="s">
        <v>72</v>
      </c>
      <c r="M6" s="343" t="s">
        <v>516</v>
      </c>
      <c r="N6"/>
    </row>
    <row r="7" spans="1:14" ht="84" customHeight="1">
      <c r="A7" s="447" t="s">
        <v>1004</v>
      </c>
      <c r="B7" s="448" t="s">
        <v>284</v>
      </c>
      <c r="C7" s="449" t="s">
        <v>78</v>
      </c>
      <c r="D7" s="450" t="s">
        <v>1005</v>
      </c>
      <c r="E7" s="449" t="s">
        <v>79</v>
      </c>
      <c r="F7" s="449" t="s">
        <v>80</v>
      </c>
      <c r="G7" s="449" t="s">
        <v>81</v>
      </c>
      <c r="H7" s="449" t="s">
        <v>82</v>
      </c>
      <c r="I7" s="449" t="s">
        <v>83</v>
      </c>
      <c r="J7" s="449" t="s">
        <v>84</v>
      </c>
      <c r="K7" s="449" t="s">
        <v>85</v>
      </c>
      <c r="L7" s="449" t="s">
        <v>86</v>
      </c>
      <c r="M7" s="451" t="s">
        <v>87</v>
      </c>
      <c r="N7"/>
    </row>
    <row r="8" spans="1:14" ht="17.25" customHeight="1">
      <c r="A8" s="452"/>
      <c r="B8" s="453"/>
      <c r="C8" s="454" t="s">
        <v>88</v>
      </c>
      <c r="D8" s="454" t="s">
        <v>88</v>
      </c>
      <c r="E8" s="455" t="s">
        <v>88</v>
      </c>
      <c r="F8" s="455" t="s">
        <v>88</v>
      </c>
      <c r="G8" s="456" t="s">
        <v>652</v>
      </c>
      <c r="H8" s="454" t="s">
        <v>1006</v>
      </c>
      <c r="I8" s="454" t="s">
        <v>89</v>
      </c>
      <c r="J8" s="454" t="s">
        <v>653</v>
      </c>
      <c r="K8" s="457" t="s">
        <v>654</v>
      </c>
      <c r="L8" s="457" t="s">
        <v>655</v>
      </c>
      <c r="M8" s="458" t="s">
        <v>656</v>
      </c>
      <c r="N8"/>
    </row>
    <row r="9" spans="1:14" ht="27.75" customHeight="1" thickBot="1">
      <c r="A9" s="459"/>
      <c r="B9" s="460"/>
      <c r="C9" s="461" t="s">
        <v>49</v>
      </c>
      <c r="D9" s="461" t="s">
        <v>49</v>
      </c>
      <c r="E9" s="462" t="s">
        <v>508</v>
      </c>
      <c r="F9" s="462" t="s">
        <v>508</v>
      </c>
      <c r="G9" s="462" t="s">
        <v>508</v>
      </c>
      <c r="H9" s="463" t="s">
        <v>508</v>
      </c>
      <c r="I9" s="463" t="s">
        <v>508</v>
      </c>
      <c r="J9" s="463" t="s">
        <v>508</v>
      </c>
      <c r="K9" s="463" t="s">
        <v>508</v>
      </c>
      <c r="L9" s="463" t="s">
        <v>508</v>
      </c>
      <c r="M9" s="464" t="s">
        <v>508</v>
      </c>
      <c r="N9"/>
    </row>
    <row r="10" spans="1:14" ht="12.75" customHeight="1">
      <c r="A10" s="465" t="s">
        <v>1390</v>
      </c>
      <c r="B10" s="466" t="s">
        <v>294</v>
      </c>
      <c r="C10" s="467">
        <v>3294.2501999999995</v>
      </c>
      <c r="D10" s="467">
        <v>5307.4038718722522</v>
      </c>
      <c r="E10" s="468">
        <v>2</v>
      </c>
      <c r="F10" s="468">
        <v>0.5</v>
      </c>
      <c r="G10" s="469">
        <v>2.0615528128088303</v>
      </c>
      <c r="H10" s="470">
        <v>0.1403810350068174</v>
      </c>
      <c r="I10" s="471">
        <v>2.1017323538174537E-2</v>
      </c>
      <c r="J10" s="472">
        <v>8.1350175569361222E-2</v>
      </c>
      <c r="K10" s="473">
        <v>1.0508661769087269E-2</v>
      </c>
      <c r="L10" s="473">
        <v>0.23009304318324614</v>
      </c>
      <c r="M10" s="474">
        <v>0.23033289060293635</v>
      </c>
      <c r="N10"/>
    </row>
    <row r="11" spans="1:14" ht="12.75" customHeight="1">
      <c r="A11" s="475" t="s">
        <v>1414</v>
      </c>
      <c r="B11" s="525" t="s">
        <v>294</v>
      </c>
      <c r="C11" s="476">
        <v>1228.6953777116623</v>
      </c>
      <c r="D11" s="476">
        <v>728.00794636488013</v>
      </c>
      <c r="E11" s="477">
        <v>0.5</v>
      </c>
      <c r="F11" s="477">
        <v>0.5</v>
      </c>
      <c r="G11" s="478">
        <v>0.70710678118654757</v>
      </c>
      <c r="H11" s="479">
        <v>6.6046979355494822E-3</v>
      </c>
      <c r="I11" s="480">
        <v>-1.1338291247028565E-2</v>
      </c>
      <c r="J11" s="481">
        <v>1.1158671109719272E-2</v>
      </c>
      <c r="K11" s="482">
        <v>-5.6691456235142823E-3</v>
      </c>
      <c r="L11" s="482">
        <v>7.8903720107129146E-3</v>
      </c>
      <c r="M11" s="483">
        <v>9.7158212503139895E-3</v>
      </c>
      <c r="N11"/>
    </row>
    <row r="12" spans="1:14" ht="12.75" customHeight="1">
      <c r="A12" s="475" t="s">
        <v>1435</v>
      </c>
      <c r="B12" s="525" t="s">
        <v>294</v>
      </c>
      <c r="C12" s="476">
        <v>118.02250969171392</v>
      </c>
      <c r="D12" s="476">
        <v>824.76101144106212</v>
      </c>
      <c r="E12" s="477">
        <v>10</v>
      </c>
      <c r="F12" s="477">
        <v>20</v>
      </c>
      <c r="G12" s="478">
        <v>22.360679774997898</v>
      </c>
      <c r="H12" s="479">
        <v>0.23661646556063964</v>
      </c>
      <c r="I12" s="480">
        <v>1.0480327272393453E-2</v>
      </c>
      <c r="J12" s="481">
        <v>1.2641670900357909E-2</v>
      </c>
      <c r="K12" s="482">
        <v>0.20960654544786905</v>
      </c>
      <c r="L12" s="482">
        <v>0.17878022438343452</v>
      </c>
      <c r="M12" s="483">
        <v>0.27549459618145106</v>
      </c>
      <c r="N12"/>
    </row>
    <row r="13" spans="1:14" ht="12.75" customHeight="1">
      <c r="A13" s="475" t="s">
        <v>1454</v>
      </c>
      <c r="B13" s="525" t="s">
        <v>294</v>
      </c>
      <c r="C13" s="476">
        <v>6246.9596672740154</v>
      </c>
      <c r="D13" s="476">
        <v>3869.8087702909247</v>
      </c>
      <c r="E13" s="477">
        <v>0.5</v>
      </c>
      <c r="F13" s="477">
        <v>0.5</v>
      </c>
      <c r="G13" s="478">
        <v>0.70710678118654757</v>
      </c>
      <c r="H13" s="479">
        <v>3.5108020624958304E-2</v>
      </c>
      <c r="I13" s="480">
        <v>-5.5022533996236689E-2</v>
      </c>
      <c r="J13" s="481">
        <v>5.9315181298228131E-2</v>
      </c>
      <c r="K13" s="482">
        <v>-2.7511266998118344E-2</v>
      </c>
      <c r="L13" s="482">
        <v>4.1942166923286596E-2</v>
      </c>
      <c r="M13" s="483">
        <v>5.0159896112956529E-2</v>
      </c>
      <c r="N13"/>
    </row>
    <row r="14" spans="1:14" ht="12.75" customHeight="1">
      <c r="A14" s="475" t="s">
        <v>1391</v>
      </c>
      <c r="B14" s="525" t="s">
        <v>294</v>
      </c>
      <c r="C14" s="476">
        <v>436.66468054633015</v>
      </c>
      <c r="D14" s="476">
        <v>529.57345167328856</v>
      </c>
      <c r="E14" s="526">
        <v>2</v>
      </c>
      <c r="F14" s="526">
        <v>0.5</v>
      </c>
      <c r="G14" s="478">
        <v>2.0615528128088303</v>
      </c>
      <c r="H14" s="479">
        <v>1.4007238011793505E-2</v>
      </c>
      <c r="I14" s="480">
        <v>1.2119378335029296E-4</v>
      </c>
      <c r="J14" s="481">
        <v>8.1171311455702985E-3</v>
      </c>
      <c r="K14" s="482">
        <v>6.059689167514648E-5</v>
      </c>
      <c r="L14" s="482">
        <v>2.295871390725315E-2</v>
      </c>
      <c r="M14" s="483">
        <v>2.2958793876386014E-2</v>
      </c>
      <c r="N14"/>
    </row>
    <row r="15" spans="1:14" ht="12.75" customHeight="1">
      <c r="A15" s="475" t="s">
        <v>1415</v>
      </c>
      <c r="B15" s="525" t="s">
        <v>294</v>
      </c>
      <c r="C15" s="476">
        <v>1957.6741871529994</v>
      </c>
      <c r="D15" s="476">
        <v>2194.9055483267116</v>
      </c>
      <c r="E15" s="477">
        <v>0.5</v>
      </c>
      <c r="F15" s="477">
        <v>0.5</v>
      </c>
      <c r="G15" s="478">
        <v>0.70710678118654757</v>
      </c>
      <c r="H15" s="479">
        <v>1.9912815809422148E-2</v>
      </c>
      <c r="I15" s="480">
        <v>-2.2042335291985182E-3</v>
      </c>
      <c r="J15" s="481">
        <v>3.3642804660267027E-2</v>
      </c>
      <c r="K15" s="482">
        <v>-1.1021167645992591E-3</v>
      </c>
      <c r="L15" s="482">
        <v>2.3789055313409201E-2</v>
      </c>
      <c r="M15" s="483">
        <v>2.3814571465118856E-2</v>
      </c>
      <c r="N15"/>
    </row>
    <row r="16" spans="1:14" ht="12.75" customHeight="1">
      <c r="A16" s="475" t="s">
        <v>1392</v>
      </c>
      <c r="B16" s="525" t="s">
        <v>294</v>
      </c>
      <c r="C16" s="476">
        <v>506.06917120729054</v>
      </c>
      <c r="D16" s="476">
        <v>719.3081412487702</v>
      </c>
      <c r="E16" s="526">
        <v>2</v>
      </c>
      <c r="F16" s="526">
        <v>0.5</v>
      </c>
      <c r="G16" s="478">
        <v>2.0615528128088303</v>
      </c>
      <c r="H16" s="479">
        <v>1.9025727793673897E-2</v>
      </c>
      <c r="I16" s="480">
        <v>1.75836623427017E-3</v>
      </c>
      <c r="J16" s="481">
        <v>1.1025323301506382E-2</v>
      </c>
      <c r="K16" s="482">
        <v>8.7918311713508501E-4</v>
      </c>
      <c r="L16" s="482">
        <v>3.1184323485076871E-2</v>
      </c>
      <c r="M16" s="483">
        <v>3.119671447725501E-2</v>
      </c>
      <c r="N16"/>
    </row>
    <row r="17" spans="1:14" ht="12.75" customHeight="1">
      <c r="A17" s="475" t="s">
        <v>1393</v>
      </c>
      <c r="B17" s="525" t="s">
        <v>294</v>
      </c>
      <c r="C17" s="476">
        <v>4265.4075657539288</v>
      </c>
      <c r="D17" s="476">
        <v>6848.0640824375532</v>
      </c>
      <c r="E17" s="477">
        <v>0</v>
      </c>
      <c r="F17" s="526">
        <v>0.5</v>
      </c>
      <c r="G17" s="478">
        <v>0.5</v>
      </c>
      <c r="H17" s="479">
        <v>4.3930855242078404E-2</v>
      </c>
      <c r="I17" s="480">
        <v>2.6841906527934611E-2</v>
      </c>
      <c r="J17" s="481">
        <v>0.10496491860530123</v>
      </c>
      <c r="K17" s="482">
        <v>1.3420953263967306E-2</v>
      </c>
      <c r="L17" s="482">
        <v>0</v>
      </c>
      <c r="M17" s="483">
        <v>1.3420953263967306E-2</v>
      </c>
      <c r="N17"/>
    </row>
    <row r="18" spans="1:14" ht="12.75" customHeight="1">
      <c r="A18" s="475" t="s">
        <v>657</v>
      </c>
      <c r="B18" s="525" t="s">
        <v>294</v>
      </c>
      <c r="C18" s="476">
        <v>255.71412308273057</v>
      </c>
      <c r="D18" s="476">
        <v>1069.262678714065</v>
      </c>
      <c r="E18" s="477">
        <v>3</v>
      </c>
      <c r="F18" s="477">
        <v>0.5</v>
      </c>
      <c r="G18" s="478">
        <v>3.0413812651491097</v>
      </c>
      <c r="H18" s="479">
        <v>4.1724113013863813E-2</v>
      </c>
      <c r="I18" s="480">
        <v>1.1706378459766853E-2</v>
      </c>
      <c r="J18" s="481">
        <v>1.6389313634892034E-2</v>
      </c>
      <c r="K18" s="482">
        <v>5.8531892298834265E-3</v>
      </c>
      <c r="L18" s="482">
        <v>6.9533968861351811E-2</v>
      </c>
      <c r="M18" s="483">
        <v>6.9779887143590791E-2</v>
      </c>
      <c r="N18"/>
    </row>
    <row r="19" spans="1:14" ht="12.75" customHeight="1">
      <c r="A19" s="475" t="s">
        <v>1436</v>
      </c>
      <c r="B19" s="525" t="s">
        <v>294</v>
      </c>
      <c r="C19" s="476">
        <v>264.18515980351441</v>
      </c>
      <c r="D19" s="476">
        <v>783.21050599266414</v>
      </c>
      <c r="E19" s="477">
        <v>10</v>
      </c>
      <c r="F19" s="477">
        <v>20</v>
      </c>
      <c r="G19" s="478">
        <v>22.360679774997898</v>
      </c>
      <c r="H19" s="479">
        <v>0.22469600180801885</v>
      </c>
      <c r="I19" s="480">
        <v>7.1669152897904098E-3</v>
      </c>
      <c r="J19" s="481">
        <v>1.2004798147723298E-2</v>
      </c>
      <c r="K19" s="482">
        <v>0.1433383057958082</v>
      </c>
      <c r="L19" s="482">
        <v>0.16977348354061697</v>
      </c>
      <c r="M19" s="483">
        <v>0.22219114658763695</v>
      </c>
      <c r="N19"/>
    </row>
    <row r="20" spans="1:14" ht="12.75" customHeight="1">
      <c r="A20" s="475" t="s">
        <v>1455</v>
      </c>
      <c r="B20" s="525" t="s">
        <v>294</v>
      </c>
      <c r="C20" s="476">
        <v>5016.3451875652472</v>
      </c>
      <c r="D20" s="476">
        <v>4944.0757244057431</v>
      </c>
      <c r="E20" s="477">
        <v>1</v>
      </c>
      <c r="F20" s="477">
        <v>0.5</v>
      </c>
      <c r="G20" s="478">
        <v>1.1180339887498949</v>
      </c>
      <c r="H20" s="479">
        <v>7.0920527713175266E-2</v>
      </c>
      <c r="I20" s="480">
        <v>-1.6062611817648786E-2</v>
      </c>
      <c r="J20" s="481">
        <v>7.57811988532055E-2</v>
      </c>
      <c r="K20" s="482">
        <v>-8.0313059088243932E-3</v>
      </c>
      <c r="L20" s="482">
        <v>0.10717079919109566</v>
      </c>
      <c r="M20" s="483">
        <v>0.10747130814249573</v>
      </c>
      <c r="N20"/>
    </row>
    <row r="21" spans="1:14" ht="12.75" customHeight="1">
      <c r="A21" s="475" t="s">
        <v>658</v>
      </c>
      <c r="B21" s="525" t="s">
        <v>294</v>
      </c>
      <c r="C21" s="476">
        <v>2883.6257139439554</v>
      </c>
      <c r="D21" s="476">
        <v>1811.0860966780622</v>
      </c>
      <c r="E21" s="477">
        <v>3</v>
      </c>
      <c r="F21" s="477">
        <v>0.5</v>
      </c>
      <c r="G21" s="478">
        <v>3.0413812651491097</v>
      </c>
      <c r="H21" s="479">
        <v>7.0671091846683909E-2</v>
      </c>
      <c r="I21" s="480">
        <v>-2.5032334186981586E-2</v>
      </c>
      <c r="J21" s="481">
        <v>2.7759743839508529E-2</v>
      </c>
      <c r="K21" s="482">
        <v>-1.2516167093490793E-2</v>
      </c>
      <c r="L21" s="482">
        <v>0.11777461867750783</v>
      </c>
      <c r="M21" s="483">
        <v>0.11843781171291776</v>
      </c>
      <c r="N21"/>
    </row>
    <row r="22" spans="1:14" ht="12.75" customHeight="1">
      <c r="A22" s="475" t="s">
        <v>1383</v>
      </c>
      <c r="B22" s="525" t="s">
        <v>294</v>
      </c>
      <c r="C22" s="476">
        <v>5361.5838404168881</v>
      </c>
      <c r="D22" s="476">
        <v>16279.984828933144</v>
      </c>
      <c r="E22" s="477">
        <v>3</v>
      </c>
      <c r="F22" s="477">
        <v>3</v>
      </c>
      <c r="G22" s="478">
        <v>4.2426406871192848</v>
      </c>
      <c r="H22" s="479">
        <v>0.88618029015199795</v>
      </c>
      <c r="I22" s="480">
        <v>0.15123212135706154</v>
      </c>
      <c r="J22" s="481">
        <v>0.24953435918436279</v>
      </c>
      <c r="K22" s="482">
        <v>0.45369636407118463</v>
      </c>
      <c r="L22" s="482">
        <v>1.0586846251098154</v>
      </c>
      <c r="M22" s="483">
        <v>1.151804465269745</v>
      </c>
      <c r="N22"/>
    </row>
    <row r="23" spans="1:14" ht="12.75" customHeight="1">
      <c r="A23" s="475" t="s">
        <v>1408</v>
      </c>
      <c r="B23" s="525" t="s">
        <v>294</v>
      </c>
      <c r="C23" s="476">
        <v>7935.7712723336072</v>
      </c>
      <c r="D23" s="476">
        <v>5270.1218183046003</v>
      </c>
      <c r="E23" s="477">
        <v>3</v>
      </c>
      <c r="F23" s="477">
        <v>3</v>
      </c>
      <c r="G23" s="478">
        <v>4.2426406871192848</v>
      </c>
      <c r="H23" s="479">
        <v>0.28687238539568083</v>
      </c>
      <c r="I23" s="480">
        <v>-6.4457724397396277E-2</v>
      </c>
      <c r="J23" s="481">
        <v>8.077872827110899E-2</v>
      </c>
      <c r="K23" s="482">
        <v>-0.19337317319218883</v>
      </c>
      <c r="L23" s="482">
        <v>0.3427151192167599</v>
      </c>
      <c r="M23" s="483">
        <v>0.39350582848310417</v>
      </c>
      <c r="N23"/>
    </row>
    <row r="24" spans="1:14" ht="12.75" customHeight="1">
      <c r="A24" s="475" t="s">
        <v>1394</v>
      </c>
      <c r="B24" s="525" t="s">
        <v>294</v>
      </c>
      <c r="C24" s="476">
        <v>224.36999999999998</v>
      </c>
      <c r="D24" s="476">
        <v>320.46515007439041</v>
      </c>
      <c r="E24" s="526">
        <v>2</v>
      </c>
      <c r="F24" s="526">
        <v>0.5</v>
      </c>
      <c r="G24" s="478">
        <v>2.0615528128088303</v>
      </c>
      <c r="H24" s="479">
        <v>8.4763154523584787E-3</v>
      </c>
      <c r="I24" s="480">
        <v>8.0343642288482897E-4</v>
      </c>
      <c r="J24" s="481">
        <v>4.911986510123428E-3</v>
      </c>
      <c r="K24" s="482">
        <v>4.0171821144241449E-4</v>
      </c>
      <c r="L24" s="482">
        <v>1.389319588162048E-2</v>
      </c>
      <c r="M24" s="483">
        <v>1.3899002457963694E-2</v>
      </c>
      <c r="N24"/>
    </row>
    <row r="25" spans="1:14" ht="12.75" customHeight="1">
      <c r="A25" s="475" t="s">
        <v>1466</v>
      </c>
      <c r="B25" s="525" t="s">
        <v>398</v>
      </c>
      <c r="C25" s="476">
        <v>315.88156805002149</v>
      </c>
      <c r="D25" s="476">
        <v>202.81916852204697</v>
      </c>
      <c r="E25" s="477">
        <v>10</v>
      </c>
      <c r="F25" s="477">
        <v>50</v>
      </c>
      <c r="G25" s="478">
        <v>50.990195135927848</v>
      </c>
      <c r="H25" s="479">
        <v>0.13268673574490991</v>
      </c>
      <c r="I25" s="480">
        <v>-2.6753484247521442E-3</v>
      </c>
      <c r="J25" s="481">
        <v>3.1087468311093544E-3</v>
      </c>
      <c r="K25" s="482">
        <v>-0.13376742123760721</v>
      </c>
      <c r="L25" s="482">
        <v>4.396431930539231E-2</v>
      </c>
      <c r="M25" s="483">
        <v>0.14080690450594366</v>
      </c>
      <c r="N25"/>
    </row>
    <row r="26" spans="1:14" ht="12.75" customHeight="1">
      <c r="A26" s="475" t="s">
        <v>1395</v>
      </c>
      <c r="B26" s="525" t="s">
        <v>294</v>
      </c>
      <c r="C26" s="476">
        <v>2573.7851176924505</v>
      </c>
      <c r="D26" s="476">
        <v>4665.8062146504444</v>
      </c>
      <c r="E26" s="477">
        <v>0</v>
      </c>
      <c r="F26" s="526">
        <v>0.5</v>
      </c>
      <c r="G26" s="478">
        <v>0.5</v>
      </c>
      <c r="H26" s="479">
        <v>2.9931503989436798E-2</v>
      </c>
      <c r="I26" s="480">
        <v>2.4376820992980441E-2</v>
      </c>
      <c r="J26" s="481">
        <v>7.15159735150388E-2</v>
      </c>
      <c r="K26" s="482">
        <v>1.2188410496490221E-2</v>
      </c>
      <c r="L26" s="482">
        <v>0</v>
      </c>
      <c r="M26" s="483">
        <v>1.2188410496490221E-2</v>
      </c>
      <c r="N26"/>
    </row>
    <row r="27" spans="1:14" ht="12.75" customHeight="1">
      <c r="A27" s="475" t="s">
        <v>1384</v>
      </c>
      <c r="B27" s="525" t="s">
        <v>294</v>
      </c>
      <c r="C27" s="476">
        <v>737.13477169308612</v>
      </c>
      <c r="D27" s="476">
        <v>703.51406427017355</v>
      </c>
      <c r="E27" s="477">
        <v>3</v>
      </c>
      <c r="F27" s="477">
        <v>0.5</v>
      </c>
      <c r="G27" s="478">
        <v>3.0413812651491097</v>
      </c>
      <c r="H27" s="479">
        <v>2.7452094708620131E-2</v>
      </c>
      <c r="I27" s="480">
        <v>-2.7144052884828795E-3</v>
      </c>
      <c r="J27" s="481">
        <v>1.0783236781207035E-2</v>
      </c>
      <c r="K27" s="482">
        <v>-1.3572026442414398E-3</v>
      </c>
      <c r="L27" s="482">
        <v>4.574939910679017E-2</v>
      </c>
      <c r="M27" s="483">
        <v>4.5769526080678496E-2</v>
      </c>
      <c r="N27"/>
    </row>
    <row r="28" spans="1:14" ht="12.75" customHeight="1">
      <c r="A28" s="475" t="s">
        <v>1437</v>
      </c>
      <c r="B28" s="525" t="s">
        <v>294</v>
      </c>
      <c r="C28" s="476">
        <v>349.59451999999999</v>
      </c>
      <c r="D28" s="476">
        <v>2.4811664566303655</v>
      </c>
      <c r="E28" s="477">
        <v>10</v>
      </c>
      <c r="F28" s="477">
        <v>20</v>
      </c>
      <c r="G28" s="478">
        <v>22.360679774997898</v>
      </c>
      <c r="H28" s="479">
        <v>7.1182418820903083E-4</v>
      </c>
      <c r="I28" s="480">
        <v>-6.3631836925281959E-3</v>
      </c>
      <c r="J28" s="481">
        <v>3.803051957914923E-5</v>
      </c>
      <c r="K28" s="482">
        <v>-0.12726367385056392</v>
      </c>
      <c r="L28" s="482">
        <v>5.3783276572928371E-4</v>
      </c>
      <c r="M28" s="483">
        <v>0.12726481032094691</v>
      </c>
      <c r="N28"/>
    </row>
    <row r="29" spans="1:14" ht="12.75" customHeight="1">
      <c r="A29" s="475" t="s">
        <v>1456</v>
      </c>
      <c r="B29" s="525" t="s">
        <v>294</v>
      </c>
      <c r="C29" s="476">
        <v>2654.1395235999994</v>
      </c>
      <c r="D29" s="476">
        <v>244.59760317935434</v>
      </c>
      <c r="E29" s="477">
        <v>1</v>
      </c>
      <c r="F29" s="477">
        <v>0.5</v>
      </c>
      <c r="G29" s="478">
        <v>1.1180339887498949</v>
      </c>
      <c r="H29" s="479">
        <v>3.5086418699508651E-3</v>
      </c>
      <c r="I29" s="480">
        <v>-4.4833582904562519E-2</v>
      </c>
      <c r="J29" s="481">
        <v>3.7491132091792626E-3</v>
      </c>
      <c r="K29" s="482">
        <v>-2.2416791452281259E-2</v>
      </c>
      <c r="L29" s="482">
        <v>5.3020467472934324E-3</v>
      </c>
      <c r="M29" s="483">
        <v>2.303528247548866E-2</v>
      </c>
      <c r="N29"/>
    </row>
    <row r="30" spans="1:14" ht="12.75" customHeight="1">
      <c r="A30" s="475" t="s">
        <v>659</v>
      </c>
      <c r="B30" s="525" t="s">
        <v>294</v>
      </c>
      <c r="C30" s="476">
        <v>7292.5502096785594</v>
      </c>
      <c r="D30" s="476">
        <v>5196.4837884922072</v>
      </c>
      <c r="E30" s="477">
        <v>3</v>
      </c>
      <c r="F30" s="477">
        <v>0.5</v>
      </c>
      <c r="G30" s="478">
        <v>3.0413812651491097</v>
      </c>
      <c r="H30" s="479">
        <v>0.20277400603424617</v>
      </c>
      <c r="I30" s="480">
        <v>-5.3826402855161604E-2</v>
      </c>
      <c r="J30" s="481">
        <v>7.9650028289265179E-2</v>
      </c>
      <c r="K30" s="482">
        <v>-2.6913201427580802E-2</v>
      </c>
      <c r="L30" s="482">
        <v>0.33792645075023853</v>
      </c>
      <c r="M30" s="483">
        <v>0.33899646978653764</v>
      </c>
      <c r="N30"/>
    </row>
    <row r="31" spans="1:14" ht="12.75" customHeight="1">
      <c r="A31" s="475" t="s">
        <v>1115</v>
      </c>
      <c r="B31" s="525" t="s">
        <v>294</v>
      </c>
      <c r="C31" s="476">
        <v>43</v>
      </c>
      <c r="D31" s="476">
        <v>145</v>
      </c>
      <c r="E31" s="477">
        <v>0.5</v>
      </c>
      <c r="F31" s="477">
        <v>0.5</v>
      </c>
      <c r="G31" s="478">
        <v>0.70710678118654757</v>
      </c>
      <c r="H31" s="479">
        <v>1.3154817958191374E-3</v>
      </c>
      <c r="I31" s="480">
        <v>1.4351148159832405E-3</v>
      </c>
      <c r="J31" s="481">
        <v>2.2225132555055154E-3</v>
      </c>
      <c r="K31" s="482">
        <v>7.1755740799162027E-4</v>
      </c>
      <c r="L31" s="482">
        <v>1.57155419424494E-3</v>
      </c>
      <c r="M31" s="483">
        <v>1.7276201026882371E-3</v>
      </c>
      <c r="N31"/>
    </row>
    <row r="32" spans="1:14" ht="12.75" customHeight="1">
      <c r="A32" s="484" t="s">
        <v>500</v>
      </c>
      <c r="B32" s="527" t="s">
        <v>294</v>
      </c>
      <c r="C32" s="476">
        <v>2033.412</v>
      </c>
      <c r="D32" s="476">
        <v>1622.1289999999999</v>
      </c>
      <c r="E32" s="477">
        <v>1.1000000000000001</v>
      </c>
      <c r="F32" s="477">
        <v>2</v>
      </c>
      <c r="G32" s="478">
        <v>2.2825424421026654</v>
      </c>
      <c r="H32" s="479">
        <v>4.7504646242008779E-2</v>
      </c>
      <c r="I32" s="480">
        <v>-1.2367237910101636E-2</v>
      </c>
      <c r="J32" s="481">
        <v>2.486347037682694E-2</v>
      </c>
      <c r="K32" s="482">
        <v>-2.4734475820203272E-2</v>
      </c>
      <c r="L32" s="482">
        <v>3.867848271602739E-2</v>
      </c>
      <c r="M32" s="483">
        <v>4.5910993447258901E-2</v>
      </c>
      <c r="N32"/>
    </row>
    <row r="33" spans="1:14" ht="12.75" customHeight="1">
      <c r="A33" s="484" t="s">
        <v>501</v>
      </c>
      <c r="B33" s="527" t="s">
        <v>294</v>
      </c>
      <c r="C33" s="476">
        <v>396.16800000000001</v>
      </c>
      <c r="D33" s="476">
        <v>574.42499999999995</v>
      </c>
      <c r="E33" s="477">
        <v>1.6</v>
      </c>
      <c r="F33" s="477">
        <v>5</v>
      </c>
      <c r="G33" s="478">
        <v>5.2497618993626753</v>
      </c>
      <c r="H33" s="479">
        <v>3.8690538795432432E-2</v>
      </c>
      <c r="I33" s="480">
        <v>1.5501276076257398E-3</v>
      </c>
      <c r="J33" s="481">
        <v>8.8046012192672801E-3</v>
      </c>
      <c r="K33" s="482">
        <v>7.7506380381286988E-3</v>
      </c>
      <c r="L33" s="482">
        <v>1.9922538328919166E-2</v>
      </c>
      <c r="M33" s="483">
        <v>2.1377088750934744E-2</v>
      </c>
      <c r="N33"/>
    </row>
    <row r="34" spans="1:14" ht="12.75" customHeight="1">
      <c r="A34" s="484" t="s">
        <v>502</v>
      </c>
      <c r="B34" s="527" t="s">
        <v>294</v>
      </c>
      <c r="C34" s="476">
        <v>203.24788000000001</v>
      </c>
      <c r="D34" s="476">
        <v>293.92086</v>
      </c>
      <c r="E34" s="477">
        <v>20</v>
      </c>
      <c r="F34" s="477">
        <v>2</v>
      </c>
      <c r="G34" s="478">
        <v>20.09975124224178</v>
      </c>
      <c r="H34" s="479">
        <v>7.579715943314369E-2</v>
      </c>
      <c r="I34" s="480">
        <v>7.8335231800963356E-4</v>
      </c>
      <c r="J34" s="481">
        <v>4.5051241891005582E-3</v>
      </c>
      <c r="K34" s="482">
        <v>1.5667046360192671E-3</v>
      </c>
      <c r="L34" s="482">
        <v>0.12742415456802203</v>
      </c>
      <c r="M34" s="483">
        <v>0.12743378567237063</v>
      </c>
      <c r="N34"/>
    </row>
    <row r="35" spans="1:14" ht="12.75" customHeight="1">
      <c r="A35" s="484" t="s">
        <v>503</v>
      </c>
      <c r="B35" s="527" t="s">
        <v>294</v>
      </c>
      <c r="C35" s="476">
        <v>481.23099999999999</v>
      </c>
      <c r="D35" s="476">
        <v>313.84699999999998</v>
      </c>
      <c r="E35" s="477">
        <v>2</v>
      </c>
      <c r="F35" s="477">
        <v>5</v>
      </c>
      <c r="G35" s="478">
        <v>5.3851648071345037</v>
      </c>
      <c r="H35" s="479">
        <v>2.1684470345082075E-2</v>
      </c>
      <c r="I35" s="480">
        <v>-4.0011589181681018E-3</v>
      </c>
      <c r="J35" s="481">
        <v>4.8105456393147551E-3</v>
      </c>
      <c r="K35" s="482">
        <v>-2.0005794590840509E-2</v>
      </c>
      <c r="L35" s="482">
        <v>1.3606277771067356E-2</v>
      </c>
      <c r="M35" s="483">
        <v>2.4194268164057887E-2</v>
      </c>
      <c r="N35"/>
    </row>
    <row r="36" spans="1:14" ht="12.75" customHeight="1">
      <c r="A36" s="484" t="s">
        <v>8</v>
      </c>
      <c r="B36" s="527" t="s">
        <v>294</v>
      </c>
      <c r="C36" s="476">
        <v>514.09989577533327</v>
      </c>
      <c r="D36" s="476">
        <v>538.0695004175999</v>
      </c>
      <c r="E36" s="477">
        <v>2</v>
      </c>
      <c r="F36" s="477">
        <v>4.5999999999999996</v>
      </c>
      <c r="G36" s="478">
        <v>5.0159744815937808</v>
      </c>
      <c r="H36" s="479">
        <v>3.4627850350342042E-2</v>
      </c>
      <c r="I36" s="480">
        <v>-1.1664264995872031E-3</v>
      </c>
      <c r="J36" s="481">
        <v>8.2473558418023878E-3</v>
      </c>
      <c r="K36" s="482">
        <v>-5.3655618981011339E-3</v>
      </c>
      <c r="L36" s="482">
        <v>2.3327044970387824E-2</v>
      </c>
      <c r="M36" s="483">
        <v>2.3936170987291398E-2</v>
      </c>
      <c r="N36"/>
    </row>
    <row r="37" spans="1:14" ht="12.75" customHeight="1">
      <c r="A37" s="484" t="s">
        <v>9</v>
      </c>
      <c r="B37" s="527" t="s">
        <v>399</v>
      </c>
      <c r="C37" s="476">
        <v>912.0200000000001</v>
      </c>
      <c r="D37" s="476">
        <v>63.488</v>
      </c>
      <c r="E37" s="477">
        <v>2</v>
      </c>
      <c r="F37" s="477">
        <v>5</v>
      </c>
      <c r="G37" s="478">
        <v>5.3851648071345037</v>
      </c>
      <c r="H37" s="479">
        <v>4.3865439314971014E-3</v>
      </c>
      <c r="I37" s="480">
        <v>-1.5725015349385529E-2</v>
      </c>
      <c r="J37" s="481">
        <v>9.731235970036839E-4</v>
      </c>
      <c r="K37" s="482">
        <v>-7.8625076746927647E-2</v>
      </c>
      <c r="L37" s="482">
        <v>2.7524091774958001E-3</v>
      </c>
      <c r="M37" s="483">
        <v>7.8673238459724196E-2</v>
      </c>
      <c r="N37"/>
    </row>
    <row r="38" spans="1:14" ht="12.75" customHeight="1">
      <c r="A38" s="484" t="s">
        <v>10</v>
      </c>
      <c r="B38" s="527" t="s">
        <v>294</v>
      </c>
      <c r="C38" s="476">
        <v>3545.7180408846662</v>
      </c>
      <c r="D38" s="476">
        <v>5460.1944705622618</v>
      </c>
      <c r="E38" s="477">
        <v>0.5</v>
      </c>
      <c r="F38" s="477">
        <v>0.5</v>
      </c>
      <c r="G38" s="478">
        <v>0.70710678118654757</v>
      </c>
      <c r="H38" s="479">
        <v>4.9536458121772202E-2</v>
      </c>
      <c r="I38" s="480">
        <v>1.8754946939552042E-2</v>
      </c>
      <c r="J38" s="481">
        <v>8.3692100610086528E-2</v>
      </c>
      <c r="K38" s="482">
        <v>9.3774734697760209E-3</v>
      </c>
      <c r="L38" s="482">
        <v>5.917925187313898E-2</v>
      </c>
      <c r="M38" s="483">
        <v>5.9917617283573421E-2</v>
      </c>
      <c r="N38"/>
    </row>
    <row r="39" spans="1:14" ht="12.75" customHeight="1">
      <c r="A39" s="484" t="s">
        <v>11</v>
      </c>
      <c r="B39" s="527" t="s">
        <v>302</v>
      </c>
      <c r="C39" s="476">
        <v>1050.1899585215999</v>
      </c>
      <c r="D39" s="476">
        <v>0</v>
      </c>
      <c r="E39" s="477">
        <v>2</v>
      </c>
      <c r="F39" s="477">
        <v>50</v>
      </c>
      <c r="G39" s="478">
        <v>50.039984012787215</v>
      </c>
      <c r="H39" s="479">
        <v>0</v>
      </c>
      <c r="I39" s="480">
        <v>-1.9227323613481673E-2</v>
      </c>
      <c r="J39" s="481">
        <v>0</v>
      </c>
      <c r="K39" s="482">
        <v>-0.96136618067408364</v>
      </c>
      <c r="L39" s="482">
        <v>0</v>
      </c>
      <c r="M39" s="483">
        <v>0.96136618067408364</v>
      </c>
      <c r="N39"/>
    </row>
    <row r="40" spans="1:14" s="9" customFormat="1" ht="12.75" customHeight="1">
      <c r="A40" s="484" t="s">
        <v>1007</v>
      </c>
      <c r="B40" s="527" t="s">
        <v>303</v>
      </c>
      <c r="C40" s="476">
        <v>253.33999999999997</v>
      </c>
      <c r="D40" s="476">
        <v>0.2868</v>
      </c>
      <c r="E40" s="477">
        <v>0</v>
      </c>
      <c r="F40" s="477">
        <v>5</v>
      </c>
      <c r="G40" s="478">
        <v>5</v>
      </c>
      <c r="H40" s="479">
        <v>1.8398439517732094E-5</v>
      </c>
      <c r="I40" s="480">
        <v>-4.6344269550786521E-3</v>
      </c>
      <c r="J40" s="481">
        <v>4.3959779426136683E-6</v>
      </c>
      <c r="K40" s="482">
        <v>-2.317213477539326E-2</v>
      </c>
      <c r="L40" s="482">
        <v>0</v>
      </c>
      <c r="M40" s="483">
        <v>2.317213477539326E-2</v>
      </c>
      <c r="N40"/>
    </row>
    <row r="41" spans="1:14" s="10" customFormat="1" ht="12.75" customHeight="1">
      <c r="A41" s="484" t="s">
        <v>1008</v>
      </c>
      <c r="B41" s="527" t="s">
        <v>1009</v>
      </c>
      <c r="C41" s="476">
        <v>24.393958407441595</v>
      </c>
      <c r="D41" s="476">
        <v>1164.9234144732102</v>
      </c>
      <c r="E41" s="477">
        <v>20</v>
      </c>
      <c r="F41" s="477">
        <v>50</v>
      </c>
      <c r="G41" s="478">
        <v>53.851648071345039</v>
      </c>
      <c r="H41" s="479">
        <v>0.80487458014370317</v>
      </c>
      <c r="I41" s="480">
        <v>1.7408818623501077E-2</v>
      </c>
      <c r="J41" s="481">
        <v>1.7855570553899691E-2</v>
      </c>
      <c r="K41" s="482">
        <v>0.87044093117505383</v>
      </c>
      <c r="L41" s="482">
        <v>0.50503180082469246</v>
      </c>
      <c r="M41" s="483">
        <v>1.0063421557845655</v>
      </c>
      <c r="N41"/>
    </row>
    <row r="42" spans="1:14" ht="12.75" customHeight="1">
      <c r="A42" s="475" t="s">
        <v>660</v>
      </c>
      <c r="B42" s="527" t="s">
        <v>1010</v>
      </c>
      <c r="C42" s="476">
        <v>126.55642720000002</v>
      </c>
      <c r="D42" s="476">
        <v>244.70530988519451</v>
      </c>
      <c r="E42" s="477">
        <v>25</v>
      </c>
      <c r="F42" s="477">
        <v>50</v>
      </c>
      <c r="G42" s="478">
        <v>55.901699437494742</v>
      </c>
      <c r="H42" s="479">
        <v>0.17550934369396243</v>
      </c>
      <c r="I42" s="480">
        <v>1.4333145263698555E-3</v>
      </c>
      <c r="J42" s="481">
        <v>3.7507641028443426E-3</v>
      </c>
      <c r="K42" s="482">
        <v>7.1665726318492773E-2</v>
      </c>
      <c r="L42" s="482">
        <v>0.1326095365876156</v>
      </c>
      <c r="M42" s="483">
        <v>0.15073574732869197</v>
      </c>
      <c r="N42"/>
    </row>
    <row r="43" spans="1:14" ht="12.75" customHeight="1">
      <c r="A43" s="484" t="s">
        <v>50</v>
      </c>
      <c r="B43" s="527" t="s">
        <v>294</v>
      </c>
      <c r="C43" s="476">
        <v>279.30016774919932</v>
      </c>
      <c r="D43" s="476">
        <v>176.89078834031702</v>
      </c>
      <c r="E43" s="477">
        <v>5</v>
      </c>
      <c r="F43" s="477">
        <v>10</v>
      </c>
      <c r="G43" s="478">
        <v>11.180339887498949</v>
      </c>
      <c r="H43" s="479">
        <v>2.5374182670316502E-2</v>
      </c>
      <c r="I43" s="480">
        <v>-2.4029413239254893E-3</v>
      </c>
      <c r="J43" s="481">
        <v>2.7113249783667246E-3</v>
      </c>
      <c r="K43" s="482">
        <v>-2.4029413239254893E-2</v>
      </c>
      <c r="L43" s="482">
        <v>1.9171962782035805E-2</v>
      </c>
      <c r="M43" s="483">
        <v>3.0740475883412156E-2</v>
      </c>
      <c r="N43"/>
    </row>
    <row r="44" spans="1:14" ht="12.75" customHeight="1">
      <c r="A44" s="475" t="s">
        <v>661</v>
      </c>
      <c r="B44" s="525" t="s">
        <v>398</v>
      </c>
      <c r="C44" s="476">
        <v>3550.7681469692566</v>
      </c>
      <c r="D44" s="476">
        <v>3044.9891344414063</v>
      </c>
      <c r="E44" s="477">
        <v>10</v>
      </c>
      <c r="F44" s="477">
        <v>20</v>
      </c>
      <c r="G44" s="478">
        <v>22.360679774997898</v>
      </c>
      <c r="H44" s="479">
        <v>0.87357980877781094</v>
      </c>
      <c r="I44" s="480">
        <v>-1.8336843517708701E-2</v>
      </c>
      <c r="J44" s="481">
        <v>4.6672611821836497E-2</v>
      </c>
      <c r="K44" s="482">
        <v>-0.36673687035417402</v>
      </c>
      <c r="L44" s="482">
        <v>0.66005040629816025</v>
      </c>
      <c r="M44" s="483">
        <v>0.75509103486370488</v>
      </c>
      <c r="N44"/>
    </row>
    <row r="45" spans="1:14" ht="12.75" customHeight="1">
      <c r="A45" s="475" t="s">
        <v>662</v>
      </c>
      <c r="B45" s="525" t="s">
        <v>398</v>
      </c>
      <c r="C45" s="476">
        <v>282.51567302727017</v>
      </c>
      <c r="D45" s="476">
        <v>228.93196754670504</v>
      </c>
      <c r="E45" s="477">
        <v>10</v>
      </c>
      <c r="F45" s="477">
        <v>50</v>
      </c>
      <c r="G45" s="478">
        <v>50.990195135927848</v>
      </c>
      <c r="H45" s="479">
        <v>0.14977004246090264</v>
      </c>
      <c r="I45" s="480">
        <v>-1.6641820242959682E-3</v>
      </c>
      <c r="J45" s="481">
        <v>3.5089953964242099E-3</v>
      </c>
      <c r="K45" s="482">
        <v>-8.3209101214798409E-2</v>
      </c>
      <c r="L45" s="482">
        <v>4.9624688799278727E-2</v>
      </c>
      <c r="M45" s="483">
        <v>9.6883250685553618E-2</v>
      </c>
      <c r="N45"/>
    </row>
    <row r="46" spans="1:14" ht="12.75" customHeight="1">
      <c r="A46" s="475" t="s">
        <v>662</v>
      </c>
      <c r="B46" s="525" t="s">
        <v>399</v>
      </c>
      <c r="C46" s="476">
        <v>758.5528127337468</v>
      </c>
      <c r="D46" s="476">
        <v>743.93881402589489</v>
      </c>
      <c r="E46" s="477">
        <v>10</v>
      </c>
      <c r="F46" s="477">
        <v>100</v>
      </c>
      <c r="G46" s="478">
        <v>100.4987562112089</v>
      </c>
      <c r="H46" s="479">
        <v>0.95924543932037676</v>
      </c>
      <c r="I46" s="480">
        <v>-2.4869989947404747E-3</v>
      </c>
      <c r="J46" s="481">
        <v>1.1402854313500717E-2</v>
      </c>
      <c r="K46" s="482">
        <v>-0.24869989947404747</v>
      </c>
      <c r="L46" s="482">
        <v>0.16126071219917262</v>
      </c>
      <c r="M46" s="483">
        <v>0.29640623694076634</v>
      </c>
      <c r="N46"/>
    </row>
    <row r="47" spans="1:14" ht="12.75" customHeight="1">
      <c r="A47" s="475" t="s">
        <v>663</v>
      </c>
      <c r="B47" s="525" t="s">
        <v>399</v>
      </c>
      <c r="C47" s="476">
        <v>1908.7770238989617</v>
      </c>
      <c r="D47" s="476">
        <v>1737.9848567629624</v>
      </c>
      <c r="E47" s="477">
        <v>5</v>
      </c>
      <c r="F47" s="477">
        <v>150</v>
      </c>
      <c r="G47" s="478">
        <v>150.08331019803634</v>
      </c>
      <c r="H47" s="479">
        <v>3.3466494663946111</v>
      </c>
      <c r="I47" s="480">
        <v>-8.3106224273166163E-3</v>
      </c>
      <c r="J47" s="481">
        <v>2.6639271600162336E-2</v>
      </c>
      <c r="K47" s="482">
        <v>-1.2465933640974924</v>
      </c>
      <c r="L47" s="482">
        <v>0.18836809594345</v>
      </c>
      <c r="M47" s="483">
        <v>1.260744841346283</v>
      </c>
      <c r="N47"/>
    </row>
    <row r="48" spans="1:14" ht="12.75" customHeight="1">
      <c r="A48" s="475" t="s">
        <v>664</v>
      </c>
      <c r="B48" s="525" t="s">
        <v>399</v>
      </c>
      <c r="C48" s="476">
        <v>1352.2003469756869</v>
      </c>
      <c r="D48" s="476">
        <v>1095.8112896490909</v>
      </c>
      <c r="E48" s="477">
        <v>5</v>
      </c>
      <c r="F48" s="477">
        <v>150</v>
      </c>
      <c r="G48" s="478">
        <v>150.08331019803634</v>
      </c>
      <c r="H48" s="479">
        <v>2.1100852826783236</v>
      </c>
      <c r="I48" s="480">
        <v>-7.9627505432782186E-3</v>
      </c>
      <c r="J48" s="481">
        <v>1.6796242184673783E-2</v>
      </c>
      <c r="K48" s="482">
        <v>-1.1944125814917328</v>
      </c>
      <c r="L48" s="482">
        <v>0.11876736747234384</v>
      </c>
      <c r="M48" s="483">
        <v>1.2003029211003595</v>
      </c>
      <c r="N48"/>
    </row>
    <row r="49" spans="1:14" ht="12.75" customHeight="1">
      <c r="A49" s="475" t="s">
        <v>1116</v>
      </c>
      <c r="B49" s="525" t="s">
        <v>294</v>
      </c>
      <c r="C49" s="476">
        <v>-7617.2408358748999</v>
      </c>
      <c r="D49" s="476">
        <v>-2968.0094688448598</v>
      </c>
      <c r="E49" s="478"/>
      <c r="F49" s="478"/>
      <c r="G49" s="477">
        <v>547</v>
      </c>
      <c r="H49" s="479">
        <v>-20.829768659154308</v>
      </c>
      <c r="I49" s="480">
        <v>9.4099300821110177E-2</v>
      </c>
      <c r="J49" s="481">
        <v>-4.5492692323955759E-2</v>
      </c>
      <c r="K49" s="482">
        <v>0</v>
      </c>
      <c r="L49" s="482">
        <v>0</v>
      </c>
      <c r="M49" s="483">
        <v>0</v>
      </c>
      <c r="N49"/>
    </row>
    <row r="50" spans="1:14" ht="12.75" customHeight="1">
      <c r="A50" s="475" t="s">
        <v>1117</v>
      </c>
      <c r="B50" s="525" t="s">
        <v>294</v>
      </c>
      <c r="C50" s="476">
        <v>-4245.6772347908</v>
      </c>
      <c r="D50" s="476">
        <v>-2443.0834251872102</v>
      </c>
      <c r="E50" s="478"/>
      <c r="F50" s="478"/>
      <c r="G50" s="477">
        <v>94</v>
      </c>
      <c r="H50" s="479">
        <v>-2.9464426274041711</v>
      </c>
      <c r="I50" s="480">
        <v>4.0323619738636296E-2</v>
      </c>
      <c r="J50" s="481">
        <v>-3.7446795150237189E-2</v>
      </c>
      <c r="K50" s="482">
        <v>0</v>
      </c>
      <c r="L50" s="482">
        <v>0</v>
      </c>
      <c r="M50" s="483">
        <v>0</v>
      </c>
      <c r="N50"/>
    </row>
    <row r="51" spans="1:14" ht="12.75" customHeight="1">
      <c r="A51" s="475" t="s">
        <v>1118</v>
      </c>
      <c r="B51" s="525" t="s">
        <v>294</v>
      </c>
      <c r="C51" s="476">
        <v>355.71856416639503</v>
      </c>
      <c r="D51" s="476">
        <v>453.99418720710901</v>
      </c>
      <c r="E51" s="478"/>
      <c r="F51" s="478"/>
      <c r="G51" s="477">
        <v>225</v>
      </c>
      <c r="H51" s="479">
        <v>1.3105833569140068</v>
      </c>
      <c r="I51" s="480">
        <v>4.4495745393646757E-4</v>
      </c>
      <c r="J51" s="481">
        <v>6.9586765447603605E-3</v>
      </c>
      <c r="K51" s="482">
        <v>0</v>
      </c>
      <c r="L51" s="482">
        <v>0</v>
      </c>
      <c r="M51" s="483">
        <v>0</v>
      </c>
      <c r="N51"/>
    </row>
    <row r="52" spans="1:14" ht="12.75" customHeight="1">
      <c r="A52" s="475" t="s">
        <v>1119</v>
      </c>
      <c r="B52" s="525" t="s">
        <v>294</v>
      </c>
      <c r="C52" s="476">
        <v>352.88478265958901</v>
      </c>
      <c r="D52" s="476">
        <v>366.93069662670399</v>
      </c>
      <c r="E52" s="478"/>
      <c r="F52" s="478"/>
      <c r="G52" s="477">
        <v>572</v>
      </c>
      <c r="H52" s="479">
        <v>2.6928484484219184</v>
      </c>
      <c r="I52" s="480">
        <v>-8.3756367257592501E-4</v>
      </c>
      <c r="J52" s="481">
        <v>5.6241954283084315E-3</v>
      </c>
      <c r="K52" s="482">
        <v>0</v>
      </c>
      <c r="L52" s="482">
        <v>0</v>
      </c>
      <c r="M52" s="483">
        <v>0</v>
      </c>
      <c r="N52"/>
    </row>
    <row r="53" spans="1:14">
      <c r="A53" s="475" t="s">
        <v>1120</v>
      </c>
      <c r="B53" s="525" t="s">
        <v>294</v>
      </c>
      <c r="C53" s="476">
        <v>191.075858504249</v>
      </c>
      <c r="D53" s="476">
        <v>355.77814426729702</v>
      </c>
      <c r="E53" s="478"/>
      <c r="F53" s="478"/>
      <c r="G53" s="477">
        <v>184</v>
      </c>
      <c r="H53" s="479">
        <v>0.83990260188426802</v>
      </c>
      <c r="I53" s="480">
        <v>1.9543344056422995E-3</v>
      </c>
      <c r="J53" s="481">
        <v>5.4532527010566984E-3</v>
      </c>
      <c r="K53" s="482">
        <v>0</v>
      </c>
      <c r="L53" s="482">
        <v>0</v>
      </c>
      <c r="M53" s="483">
        <v>0</v>
      </c>
    </row>
    <row r="54" spans="1:14">
      <c r="A54" s="475" t="s">
        <v>1121</v>
      </c>
      <c r="B54" s="525" t="s">
        <v>294</v>
      </c>
      <c r="C54" s="476">
        <v>281.458121035006</v>
      </c>
      <c r="D54" s="476">
        <v>248.39702886569901</v>
      </c>
      <c r="E54" s="478"/>
      <c r="F54" s="478"/>
      <c r="G54" s="477">
        <v>346</v>
      </c>
      <c r="H54" s="479">
        <v>1.1026922791782368</v>
      </c>
      <c r="I54" s="480">
        <v>-1.3464765877877483E-3</v>
      </c>
      <c r="J54" s="481">
        <v>3.807349581256567E-3</v>
      </c>
      <c r="K54" s="482">
        <v>0</v>
      </c>
      <c r="L54" s="482">
        <v>0</v>
      </c>
      <c r="M54" s="483">
        <v>0</v>
      </c>
    </row>
    <row r="55" spans="1:14">
      <c r="A55" s="475" t="s">
        <v>1122</v>
      </c>
      <c r="B55" s="525" t="s">
        <v>294</v>
      </c>
      <c r="C55" s="476">
        <v>865.55029902057697</v>
      </c>
      <c r="D55" s="476">
        <v>347.218410312804</v>
      </c>
      <c r="E55" s="478"/>
      <c r="F55" s="478"/>
      <c r="G55" s="477">
        <v>905</v>
      </c>
      <c r="H55" s="479">
        <v>4.0316531478610917</v>
      </c>
      <c r="I55" s="480">
        <v>-1.0525964879519734E-2</v>
      </c>
      <c r="J55" s="481">
        <v>5.3220518584535161E-3</v>
      </c>
      <c r="K55" s="482">
        <v>0</v>
      </c>
      <c r="L55" s="482">
        <v>0</v>
      </c>
      <c r="M55" s="483">
        <v>0</v>
      </c>
    </row>
    <row r="56" spans="1:14">
      <c r="A56" s="484" t="s">
        <v>1011</v>
      </c>
      <c r="B56" s="527" t="s">
        <v>398</v>
      </c>
      <c r="C56" s="476">
        <v>3314.2720992700397</v>
      </c>
      <c r="D56" s="476">
        <v>1350.0837928622459</v>
      </c>
      <c r="E56" s="477">
        <v>12</v>
      </c>
      <c r="F56" s="477">
        <v>25</v>
      </c>
      <c r="G56" s="478">
        <v>27.730849247724095</v>
      </c>
      <c r="H56" s="479">
        <v>0.48034771797315023</v>
      </c>
      <c r="I56" s="480">
        <v>-3.9974911714079298E-2</v>
      </c>
      <c r="J56" s="481">
        <v>2.069364914261727E-2</v>
      </c>
      <c r="K56" s="482">
        <v>-0.99937279285198244</v>
      </c>
      <c r="L56" s="482">
        <v>0.35118287126975656</v>
      </c>
      <c r="M56" s="483">
        <v>1.0592805993531846</v>
      </c>
    </row>
    <row r="57" spans="1:14" ht="13.5" thickBot="1">
      <c r="A57" s="485" t="s">
        <v>1012</v>
      </c>
      <c r="B57" s="528" t="s">
        <v>399</v>
      </c>
      <c r="C57" s="486">
        <v>109.49830089804006</v>
      </c>
      <c r="D57" s="486">
        <v>264.80552161338488</v>
      </c>
      <c r="E57" s="487">
        <v>20</v>
      </c>
      <c r="F57" s="487">
        <v>50</v>
      </c>
      <c r="G57" s="488">
        <v>53.851648071345039</v>
      </c>
      <c r="H57" s="489">
        <v>0.18296072546939862</v>
      </c>
      <c r="I57" s="490">
        <v>2.0537551166270873E-3</v>
      </c>
      <c r="J57" s="491">
        <v>4.0588536683917259E-3</v>
      </c>
      <c r="K57" s="492">
        <v>0.10268775583135437</v>
      </c>
      <c r="L57" s="492">
        <v>0.11480171811054736</v>
      </c>
      <c r="M57" s="493">
        <v>0.15402665249499331</v>
      </c>
    </row>
    <row r="58" spans="1:14" ht="13.5" thickBot="1">
      <c r="A58" s="494" t="s">
        <v>1013</v>
      </c>
      <c r="B58" s="495" t="s">
        <v>1014</v>
      </c>
      <c r="C58" s="496">
        <v>65241.45565422935</v>
      </c>
      <c r="D58" s="496">
        <v>77941.392726156788</v>
      </c>
      <c r="E58" s="495"/>
      <c r="F58" s="495"/>
      <c r="G58" s="495"/>
      <c r="H58" s="529">
        <v>22.115401596477419</v>
      </c>
      <c r="I58" s="495"/>
      <c r="J58" s="495"/>
      <c r="K58" s="495"/>
      <c r="L58" s="495"/>
      <c r="M58" s="497">
        <v>2.9467508919289394</v>
      </c>
    </row>
    <row r="59" spans="1:14">
      <c r="A59" s="498" t="s">
        <v>1123</v>
      </c>
      <c r="B59" s="499" t="s">
        <v>1014</v>
      </c>
      <c r="C59" s="500">
        <v>68139.776826479821</v>
      </c>
      <c r="D59" s="500">
        <v>80983.222357264996</v>
      </c>
      <c r="E59" s="499"/>
      <c r="F59" s="499"/>
      <c r="G59" s="499"/>
      <c r="H59" s="501"/>
      <c r="I59" s="499"/>
      <c r="J59" s="499"/>
      <c r="K59" s="499"/>
      <c r="L59" s="499"/>
      <c r="M59" s="501"/>
    </row>
    <row r="66" spans="3:3">
      <c r="C66" s="11"/>
    </row>
    <row r="67" spans="3:3">
      <c r="C67" s="11"/>
    </row>
  </sheetData>
  <phoneticPr fontId="0" type="noConversion"/>
  <pageMargins left="0.78740157480314965" right="0.78740157480314965" top="0.78740157480314965" bottom="0.78740157480314965" header="0.39370078740157483" footer="0.39370078740157483"/>
  <pageSetup paperSize="9" scale="95" orientation="portrait" r:id="rId1"/>
  <headerFooter alignWithMargins="0">
    <oddHeader>&amp;LAustria's National Inventory Report 2007&amp;RAnnex 6: Tier 1 Uncertainty Assessment</oddHeader>
    <oddFooter>&amp;R&amp;P/&amp;N</oddFooter>
  </headerFooter>
</worksheet>
</file>

<file path=xl/worksheets/sheet3.xml><?xml version="1.0" encoding="utf-8"?>
<worksheet xmlns="http://schemas.openxmlformats.org/spreadsheetml/2006/main" xmlns:r="http://schemas.openxmlformats.org/officeDocument/2006/relationships">
  <sheetPr codeName="Sheet16" enableFormatConditionsCalculation="0">
    <tabColor rgb="FF92D050"/>
  </sheetPr>
  <dimension ref="A1:O249"/>
  <sheetViews>
    <sheetView topLeftCell="A232" zoomScaleNormal="100" workbookViewId="0">
      <selection activeCell="G66" sqref="G66"/>
    </sheetView>
  </sheetViews>
  <sheetFormatPr baseColWidth="10" defaultRowHeight="11.25"/>
  <cols>
    <col min="1" max="1" width="51.5703125" style="229" customWidth="1"/>
    <col min="2" max="10" width="11.42578125" style="229"/>
    <col min="11" max="11" width="11.42578125" style="234"/>
    <col min="12" max="16384" width="11.42578125" style="229"/>
  </cols>
  <sheetData>
    <row r="1" spans="1:15" ht="123.95" customHeight="1">
      <c r="A1" s="231" t="s">
        <v>424</v>
      </c>
      <c r="B1" s="221" t="s">
        <v>284</v>
      </c>
      <c r="C1" s="232" t="s">
        <v>1016</v>
      </c>
      <c r="D1" s="232" t="s">
        <v>1017</v>
      </c>
      <c r="E1" s="232" t="s">
        <v>594</v>
      </c>
      <c r="F1" s="232" t="s">
        <v>595</v>
      </c>
      <c r="G1" s="232" t="s">
        <v>81</v>
      </c>
      <c r="H1" s="232" t="s">
        <v>82</v>
      </c>
      <c r="I1" s="232" t="s">
        <v>436</v>
      </c>
      <c r="J1" s="232" t="s">
        <v>83</v>
      </c>
      <c r="K1" s="232" t="s">
        <v>84</v>
      </c>
      <c r="L1" s="232" t="s">
        <v>425</v>
      </c>
      <c r="M1" s="232" t="s">
        <v>86</v>
      </c>
      <c r="N1" s="233" t="s">
        <v>426</v>
      </c>
      <c r="O1" s="232" t="s">
        <v>581</v>
      </c>
    </row>
    <row r="2" spans="1:15">
      <c r="A2" s="229" t="s">
        <v>530</v>
      </c>
      <c r="B2" s="229" t="s">
        <v>294</v>
      </c>
      <c r="C2" s="229">
        <v>2750.9364828399998</v>
      </c>
      <c r="D2" s="229">
        <v>12141.5980122987</v>
      </c>
      <c r="E2" s="229">
        <v>1</v>
      </c>
      <c r="F2" s="229">
        <v>1</v>
      </c>
      <c r="G2" s="229">
        <v>1.4142135623730951</v>
      </c>
      <c r="H2" s="229">
        <v>0.13080366352658473</v>
      </c>
      <c r="I2" s="229">
        <v>1.7109598391975993E-2</v>
      </c>
      <c r="J2" s="229">
        <v>6.7596420896400389E-2</v>
      </c>
      <c r="K2" s="234">
        <v>8.5529084459870272E-2</v>
      </c>
      <c r="L2" s="229">
        <v>6.7596420896400389E-2</v>
      </c>
      <c r="M2" s="229">
        <v>0.12095639122050247</v>
      </c>
      <c r="N2" s="229">
        <v>0.1385630711809267</v>
      </c>
      <c r="O2" s="229">
        <v>1.9199724695090559E-2</v>
      </c>
    </row>
    <row r="3" spans="1:15">
      <c r="A3" s="229" t="s">
        <v>530</v>
      </c>
      <c r="B3" s="229" t="s">
        <v>398</v>
      </c>
      <c r="C3" s="229">
        <v>0.59037032249999999</v>
      </c>
      <c r="D3" s="229">
        <v>6.1722236541838953</v>
      </c>
      <c r="E3" s="229">
        <v>1</v>
      </c>
      <c r="F3" s="229">
        <v>100</v>
      </c>
      <c r="G3" s="229">
        <v>100.00499987500625</v>
      </c>
      <c r="H3" s="229">
        <v>4.7021061401439088E-3</v>
      </c>
      <c r="I3" s="229">
        <v>2.2109802153179049E-5</v>
      </c>
      <c r="J3" s="229">
        <v>3.9633341850198178E-5</v>
      </c>
      <c r="K3" s="234">
        <v>4.3479008091782332E-5</v>
      </c>
      <c r="L3" s="229">
        <v>3.9633341850198178E-3</v>
      </c>
      <c r="M3" s="229">
        <v>6.1488602921928127E-5</v>
      </c>
      <c r="N3" s="229">
        <v>3.9638111345567401E-3</v>
      </c>
      <c r="O3" s="229">
        <v>1.5711798710435991E-5</v>
      </c>
    </row>
    <row r="4" spans="1:15">
      <c r="A4" s="229" t="s">
        <v>530</v>
      </c>
      <c r="B4" s="229" t="s">
        <v>399</v>
      </c>
      <c r="C4" s="229">
        <v>5.0538904749999993</v>
      </c>
      <c r="D4" s="229">
        <v>20.653705117445551</v>
      </c>
      <c r="E4" s="229">
        <v>1</v>
      </c>
      <c r="F4" s="229">
        <v>500</v>
      </c>
      <c r="G4" s="229">
        <v>500.00099999899999</v>
      </c>
      <c r="H4" s="229">
        <v>7.8667963023365789E-2</v>
      </c>
      <c r="I4" s="229">
        <v>6.1886484062456471E-3</v>
      </c>
      <c r="J4" s="229">
        <v>1.1256992163133361E-4</v>
      </c>
      <c r="K4" s="234">
        <v>1.454909384753066E-4</v>
      </c>
      <c r="L4" s="229">
        <v>5.6284960815666807E-2</v>
      </c>
      <c r="M4" s="229">
        <v>2.0575525839416816E-4</v>
      </c>
      <c r="N4" s="229">
        <v>5.6285336893790595E-2</v>
      </c>
      <c r="O4" s="229">
        <v>3.1680391492475046E-3</v>
      </c>
    </row>
    <row r="5" spans="1:15">
      <c r="A5" s="229" t="s">
        <v>1416</v>
      </c>
      <c r="B5" s="229" t="s">
        <v>294</v>
      </c>
      <c r="C5" s="229">
        <v>659.32951873434797</v>
      </c>
      <c r="D5" s="229">
        <v>183.630607076057</v>
      </c>
      <c r="E5" s="229">
        <v>1</v>
      </c>
      <c r="F5" s="229">
        <v>2</v>
      </c>
      <c r="G5" s="229">
        <v>2.2360679774997898</v>
      </c>
      <c r="H5" s="229">
        <v>3.1279451730904014E-3</v>
      </c>
      <c r="I5" s="229">
        <v>9.7840410058595405E-6</v>
      </c>
      <c r="J5" s="229">
        <v>-3.0011750400635862E-3</v>
      </c>
      <c r="K5" s="234">
        <v>1.2935494723278066E-3</v>
      </c>
      <c r="L5" s="229">
        <v>-6.0023500801271723E-3</v>
      </c>
      <c r="M5" s="229">
        <v>1.8293552073665449E-3</v>
      </c>
      <c r="N5" s="229">
        <v>6.2749300361933727E-3</v>
      </c>
      <c r="O5" s="229">
        <v>3.9374746959121759E-5</v>
      </c>
    </row>
    <row r="6" spans="1:15">
      <c r="A6" s="229" t="s">
        <v>1416</v>
      </c>
      <c r="B6" s="229" t="s">
        <v>398</v>
      </c>
      <c r="C6" s="229">
        <v>0.55278140399999998</v>
      </c>
      <c r="D6" s="229">
        <v>8.1072981903375002E-2</v>
      </c>
      <c r="E6" s="229">
        <v>1</v>
      </c>
      <c r="F6" s="229">
        <v>100</v>
      </c>
      <c r="G6" s="229">
        <v>100.00499987500625</v>
      </c>
      <c r="H6" s="229">
        <v>6.1762792044845383E-5</v>
      </c>
      <c r="I6" s="229">
        <v>3.8146424811748159E-9</v>
      </c>
      <c r="J6" s="229">
        <v>-3.0297081812236115E-6</v>
      </c>
      <c r="K6" s="234">
        <v>5.7110257723929544E-7</v>
      </c>
      <c r="L6" s="229">
        <v>-3.0297081812236115E-4</v>
      </c>
      <c r="M6" s="229">
        <v>8.0766101023803969E-7</v>
      </c>
      <c r="N6" s="229">
        <v>3.0297189465367956E-4</v>
      </c>
      <c r="O6" s="229">
        <v>9.1791968950040302E-8</v>
      </c>
    </row>
    <row r="7" spans="1:15">
      <c r="A7" s="229" t="s">
        <v>1416</v>
      </c>
      <c r="B7" s="229" t="s">
        <v>399</v>
      </c>
      <c r="C7" s="229">
        <v>0.68242346000000009</v>
      </c>
      <c r="D7" s="229">
        <v>0.15669266088865003</v>
      </c>
      <c r="E7" s="229">
        <v>1</v>
      </c>
      <c r="F7" s="229">
        <v>500</v>
      </c>
      <c r="G7" s="229">
        <v>500.00099999899999</v>
      </c>
      <c r="H7" s="229">
        <v>5.9682717375533442E-4</v>
      </c>
      <c r="I7" s="229">
        <v>3.5620267533278012E-7</v>
      </c>
      <c r="J7" s="229">
        <v>-3.3415069315978485E-6</v>
      </c>
      <c r="K7" s="234">
        <v>1.10379044124274E-6</v>
      </c>
      <c r="L7" s="229">
        <v>-1.6707534657989243E-3</v>
      </c>
      <c r="M7" s="229">
        <v>1.5609954120232659E-6</v>
      </c>
      <c r="N7" s="229">
        <v>1.6707541950226532E-3</v>
      </c>
      <c r="O7" s="229">
        <v>2.7914195801857937E-6</v>
      </c>
    </row>
    <row r="8" spans="1:15">
      <c r="A8" s="229" t="s">
        <v>531</v>
      </c>
      <c r="B8" s="229" t="s">
        <v>294</v>
      </c>
      <c r="C8" s="229">
        <v>749.05925477160497</v>
      </c>
      <c r="D8" s="229">
        <v>1613.2243979938601</v>
      </c>
      <c r="E8" s="229">
        <v>5</v>
      </c>
      <c r="F8" s="229">
        <v>10</v>
      </c>
      <c r="G8" s="229">
        <v>11.180339887498949</v>
      </c>
      <c r="H8" s="229">
        <v>0.13739750549118848</v>
      </c>
      <c r="I8" s="229">
        <v>1.8878074515201168E-2</v>
      </c>
      <c r="J8" s="229">
        <v>6.4843356383530448E-3</v>
      </c>
      <c r="K8" s="234">
        <v>1.1364040025783863E-2</v>
      </c>
      <c r="L8" s="229">
        <v>6.4843356383530448E-2</v>
      </c>
      <c r="M8" s="229">
        <v>8.035589763907118E-2</v>
      </c>
      <c r="N8" s="229">
        <v>0.10325565917886741</v>
      </c>
      <c r="O8" s="229">
        <v>1.0661731152462425E-2</v>
      </c>
    </row>
    <row r="9" spans="1:15">
      <c r="A9" s="229" t="s">
        <v>531</v>
      </c>
      <c r="B9" s="229" t="s">
        <v>398</v>
      </c>
      <c r="C9" s="229">
        <v>0</v>
      </c>
      <c r="D9" s="229">
        <v>19.885656039900002</v>
      </c>
      <c r="E9" s="229">
        <v>5</v>
      </c>
      <c r="F9" s="229">
        <v>75</v>
      </c>
      <c r="G9" s="229">
        <v>75.166481891864535</v>
      </c>
      <c r="H9" s="229">
        <v>1.1386577516916992E-2</v>
      </c>
      <c r="I9" s="229">
        <v>1.2965414754875952E-4</v>
      </c>
      <c r="J9" s="229">
        <v>1.4008056873926478E-4</v>
      </c>
      <c r="K9" s="234">
        <v>1.4008056874010552E-4</v>
      </c>
      <c r="L9" s="229">
        <v>1.0506042655444858E-2</v>
      </c>
      <c r="M9" s="229">
        <v>9.9051920068596918E-4</v>
      </c>
      <c r="N9" s="229">
        <v>1.0552632873598627E-2</v>
      </c>
      <c r="O9" s="229">
        <v>1.1135806056495441E-4</v>
      </c>
    </row>
    <row r="10" spans="1:15">
      <c r="A10" s="229" t="s">
        <v>531</v>
      </c>
      <c r="B10" s="229" t="s">
        <v>399</v>
      </c>
      <c r="C10" s="229">
        <v>21.435448479999998</v>
      </c>
      <c r="D10" s="229">
        <v>29.201138124264766</v>
      </c>
      <c r="E10" s="229">
        <v>5</v>
      </c>
      <c r="F10" s="229">
        <v>500</v>
      </c>
      <c r="G10" s="229">
        <v>500.02499937503126</v>
      </c>
      <c r="H10" s="229">
        <v>0.11122964636919881</v>
      </c>
      <c r="I10" s="229">
        <v>1.2372034231417023E-2</v>
      </c>
      <c r="J10" s="229">
        <v>6.6071306672910168E-5</v>
      </c>
      <c r="K10" s="234">
        <v>2.0570163881432379E-4</v>
      </c>
      <c r="L10" s="229">
        <v>3.3035653336455084E-2</v>
      </c>
      <c r="M10" s="229">
        <v>1.4545302370679429E-3</v>
      </c>
      <c r="N10" s="229">
        <v>3.3067658664879505E-2</v>
      </c>
      <c r="O10" s="229">
        <v>1.0934700495769806E-3</v>
      </c>
    </row>
    <row r="11" spans="1:15">
      <c r="A11" s="229" t="s">
        <v>532</v>
      </c>
      <c r="B11" s="229" t="s">
        <v>398</v>
      </c>
      <c r="C11" s="229">
        <v>0.888323408028588</v>
      </c>
      <c r="D11" s="229">
        <v>11.480721777756001</v>
      </c>
      <c r="E11" s="229">
        <v>20</v>
      </c>
      <c r="F11" s="229">
        <v>75</v>
      </c>
      <c r="G11" s="229">
        <v>77.620873481300123</v>
      </c>
      <c r="H11" s="229">
        <v>6.7885462005917692E-3</v>
      </c>
      <c r="I11" s="229">
        <v>4.6084359517568949E-5</v>
      </c>
      <c r="J11" s="229">
        <v>7.5087140799290353E-5</v>
      </c>
      <c r="K11" s="234">
        <v>8.0873672608442802E-5</v>
      </c>
      <c r="L11" s="229">
        <v>5.6315355599467765E-3</v>
      </c>
      <c r="M11" s="229">
        <v>2.2874528928356259E-3</v>
      </c>
      <c r="N11" s="229">
        <v>6.0783742480935744E-3</v>
      </c>
      <c r="O11" s="229">
        <v>3.6946633499887126E-5</v>
      </c>
    </row>
    <row r="12" spans="1:15">
      <c r="A12" s="229" t="s">
        <v>532</v>
      </c>
      <c r="B12" s="229" t="s">
        <v>399</v>
      </c>
      <c r="C12" s="229">
        <v>15.657882338835472</v>
      </c>
      <c r="D12" s="229">
        <v>38.054257139119173</v>
      </c>
      <c r="E12" s="229">
        <v>20</v>
      </c>
      <c r="F12" s="229">
        <v>500</v>
      </c>
      <c r="G12" s="229">
        <v>500.39984012787215</v>
      </c>
      <c r="H12" s="229">
        <v>0.14506060040586158</v>
      </c>
      <c r="I12" s="229">
        <v>2.1042577790109047E-2</v>
      </c>
      <c r="J12" s="229">
        <v>1.6607025883086379E-4</v>
      </c>
      <c r="K12" s="234">
        <v>2.6806568374381076E-4</v>
      </c>
      <c r="L12" s="229">
        <v>8.3035129415431896E-2</v>
      </c>
      <c r="M12" s="229">
        <v>7.5820425111462822E-3</v>
      </c>
      <c r="N12" s="229">
        <v>8.3380573790771864E-2</v>
      </c>
      <c r="O12" s="229">
        <v>6.9523200856783521E-3</v>
      </c>
    </row>
    <row r="13" spans="1:15">
      <c r="A13" s="229" t="s">
        <v>533</v>
      </c>
      <c r="B13" s="229" t="s">
        <v>294</v>
      </c>
      <c r="C13" s="229">
        <v>19344.871406742201</v>
      </c>
      <c r="D13" s="229">
        <v>7319.5288067105703</v>
      </c>
      <c r="E13" s="229">
        <v>1</v>
      </c>
      <c r="F13" s="229">
        <v>5</v>
      </c>
      <c r="G13" s="229">
        <v>5.0990195135927845</v>
      </c>
      <c r="H13" s="229">
        <v>0.28431440118247586</v>
      </c>
      <c r="I13" s="229">
        <v>8.0834678719749836E-2</v>
      </c>
      <c r="J13" s="229">
        <v>-7.434995082435325E-2</v>
      </c>
      <c r="K13" s="234">
        <v>5.1560972195049522E-2</v>
      </c>
      <c r="L13" s="229">
        <v>-0.37174975412176625</v>
      </c>
      <c r="M13" s="229">
        <v>7.2918226167381098E-2</v>
      </c>
      <c r="N13" s="229">
        <v>0.37883366719048478</v>
      </c>
      <c r="O13" s="229">
        <v>0.14351494739699097</v>
      </c>
    </row>
    <row r="14" spans="1:15">
      <c r="A14" s="229" t="s">
        <v>533</v>
      </c>
      <c r="B14" s="229" t="s">
        <v>398</v>
      </c>
      <c r="C14" s="229">
        <v>8.4176160390000003</v>
      </c>
      <c r="D14" s="229">
        <v>2.427527337606</v>
      </c>
      <c r="E14" s="229">
        <v>1</v>
      </c>
      <c r="F14" s="229">
        <v>100</v>
      </c>
      <c r="G14" s="229">
        <v>100.00499987500625</v>
      </c>
      <c r="H14" s="229">
        <v>1.84933207852683E-3</v>
      </c>
      <c r="I14" s="229">
        <v>3.4200291366683654E-6</v>
      </c>
      <c r="J14" s="229">
        <v>-3.7731982995836688E-5</v>
      </c>
      <c r="K14" s="234">
        <v>1.7100235938995584E-5</v>
      </c>
      <c r="L14" s="229">
        <v>-3.7731982995836688E-3</v>
      </c>
      <c r="M14" s="229">
        <v>2.4183385584707374E-5</v>
      </c>
      <c r="N14" s="229">
        <v>3.7732757975159235E-3</v>
      </c>
      <c r="O14" s="229">
        <v>1.4237610244119428E-5</v>
      </c>
    </row>
    <row r="15" spans="1:15">
      <c r="A15" s="229" t="s">
        <v>533</v>
      </c>
      <c r="B15" s="229" t="s">
        <v>399</v>
      </c>
      <c r="C15" s="229">
        <v>33.111557715000004</v>
      </c>
      <c r="D15" s="229">
        <v>5.9724878941100004</v>
      </c>
      <c r="E15" s="229">
        <v>1</v>
      </c>
      <c r="F15" s="229">
        <v>500</v>
      </c>
      <c r="G15" s="229">
        <v>500.00099999899999</v>
      </c>
      <c r="H15" s="229">
        <v>2.2748628110047093E-2</v>
      </c>
      <c r="I15" s="229">
        <v>5.1750008088922474E-4</v>
      </c>
      <c r="J15" s="229">
        <v>-1.736158419278766E-4</v>
      </c>
      <c r="K15" s="234">
        <v>4.2072009056258977E-5</v>
      </c>
      <c r="L15" s="229">
        <v>-8.6807920963938301E-2</v>
      </c>
      <c r="M15" s="229">
        <v>5.9498805803645129E-5</v>
      </c>
      <c r="N15" s="229">
        <v>8.680794135440173E-2</v>
      </c>
      <c r="O15" s="229">
        <v>7.5356186821892504E-3</v>
      </c>
    </row>
    <row r="16" spans="1:15">
      <c r="A16" s="229" t="s">
        <v>3</v>
      </c>
      <c r="B16" s="229" t="s">
        <v>294</v>
      </c>
      <c r="C16" s="229">
        <v>13.822577203050001</v>
      </c>
      <c r="D16" s="229">
        <v>1060.0899380349499</v>
      </c>
      <c r="E16" s="229">
        <v>1</v>
      </c>
      <c r="F16" s="229">
        <v>1</v>
      </c>
      <c r="G16" s="229">
        <v>1.4142135623730951</v>
      </c>
      <c r="H16" s="229">
        <v>1.1420543442649296E-2</v>
      </c>
      <c r="I16" s="229">
        <v>1.3042881252543984E-4</v>
      </c>
      <c r="J16" s="229">
        <v>7.3775465125338613E-3</v>
      </c>
      <c r="K16" s="234">
        <v>7.4675937840643523E-3</v>
      </c>
      <c r="L16" s="229">
        <v>7.3775465125338613E-3</v>
      </c>
      <c r="M16" s="229">
        <v>1.056077240771683E-2</v>
      </c>
      <c r="N16" s="229">
        <v>1.2882472836850605E-2</v>
      </c>
      <c r="O16" s="229">
        <v>1.6595810639219368E-4</v>
      </c>
    </row>
    <row r="17" spans="1:15">
      <c r="A17" s="229" t="s">
        <v>1417</v>
      </c>
      <c r="B17" s="229" t="s">
        <v>294</v>
      </c>
      <c r="C17" s="229">
        <v>4285.34742279695</v>
      </c>
      <c r="D17" s="229">
        <v>3642.7401939650499</v>
      </c>
      <c r="E17" s="229">
        <v>5</v>
      </c>
      <c r="F17" s="229">
        <v>2</v>
      </c>
      <c r="G17" s="229">
        <v>5.3851648071345037</v>
      </c>
      <c r="H17" s="229">
        <v>0.1494363518404167</v>
      </c>
      <c r="I17" s="229">
        <v>2.2331223251372812E-2</v>
      </c>
      <c r="J17" s="229">
        <v>-2.2534546490531326E-3</v>
      </c>
      <c r="K17" s="234">
        <v>2.5660562423447834E-2</v>
      </c>
      <c r="L17" s="229">
        <v>-4.5069092981062653E-3</v>
      </c>
      <c r="M17" s="229">
        <v>0.18144757698680672</v>
      </c>
      <c r="N17" s="229">
        <v>0.1815035410833753</v>
      </c>
      <c r="O17" s="229">
        <v>3.2943535425804506E-2</v>
      </c>
    </row>
    <row r="18" spans="1:15">
      <c r="A18" s="229" t="s">
        <v>1417</v>
      </c>
      <c r="B18" s="229" t="s">
        <v>399</v>
      </c>
      <c r="C18" s="229">
        <v>129.21255832393436</v>
      </c>
      <c r="D18" s="229">
        <v>73.666888439999994</v>
      </c>
      <c r="E18" s="229">
        <v>5</v>
      </c>
      <c r="F18" s="229">
        <v>50</v>
      </c>
      <c r="G18" s="229">
        <v>50.24937810560445</v>
      </c>
      <c r="H18" s="229">
        <v>2.8198894166624026E-2</v>
      </c>
      <c r="I18" s="229">
        <v>7.951776322204625E-4</v>
      </c>
      <c r="J18" s="229">
        <v>-3.2275416774840693E-4</v>
      </c>
      <c r="K18" s="234">
        <v>5.1893181745091656E-4</v>
      </c>
      <c r="L18" s="229">
        <v>-1.6137708387420346E-2</v>
      </c>
      <c r="M18" s="229">
        <v>3.669402070930027E-3</v>
      </c>
      <c r="N18" s="229">
        <v>1.6549626689311231E-2</v>
      </c>
      <c r="O18" s="229">
        <v>2.7389014355556261E-4</v>
      </c>
    </row>
    <row r="19" spans="1:15">
      <c r="A19" s="229" t="s">
        <v>4</v>
      </c>
      <c r="B19" s="229" t="s">
        <v>294</v>
      </c>
      <c r="C19" s="229">
        <v>2.5921082628374998</v>
      </c>
      <c r="D19" s="229">
        <v>0</v>
      </c>
      <c r="E19" s="229">
        <v>1</v>
      </c>
      <c r="F19" s="229">
        <v>1</v>
      </c>
      <c r="G19" s="229">
        <v>1.4142135623730951</v>
      </c>
      <c r="H19" s="229">
        <v>0</v>
      </c>
      <c r="I19" s="229">
        <v>0</v>
      </c>
      <c r="J19" s="229">
        <v>-1.688495639218246E-5</v>
      </c>
      <c r="K19" s="234">
        <v>0</v>
      </c>
      <c r="L19" s="229">
        <v>-1.688495639218246E-5</v>
      </c>
      <c r="M19" s="229">
        <v>0</v>
      </c>
      <c r="N19" s="229">
        <v>1.688495639218246E-5</v>
      </c>
      <c r="O19" s="229">
        <v>2.851017523659033E-10</v>
      </c>
    </row>
    <row r="20" spans="1:15">
      <c r="A20" s="229" t="s">
        <v>4</v>
      </c>
      <c r="B20" s="229" t="s">
        <v>398</v>
      </c>
      <c r="C20" s="229">
        <v>4.8759191250000002E-3</v>
      </c>
      <c r="D20" s="229">
        <v>0</v>
      </c>
      <c r="E20" s="229">
        <v>1</v>
      </c>
      <c r="F20" s="229">
        <v>100</v>
      </c>
      <c r="G20" s="229">
        <v>100.00499987500625</v>
      </c>
      <c r="H20" s="229">
        <v>0</v>
      </c>
      <c r="I20" s="229">
        <v>0</v>
      </c>
      <c r="J20" s="229">
        <v>-3.1761672403263219E-8</v>
      </c>
      <c r="K20" s="234">
        <v>0</v>
      </c>
      <c r="L20" s="229">
        <v>-3.1761672403263219E-6</v>
      </c>
      <c r="M20" s="229">
        <v>0</v>
      </c>
      <c r="N20" s="229">
        <v>3.1761672403263219E-6</v>
      </c>
      <c r="O20" s="229">
        <v>1.0088038338522124E-11</v>
      </c>
    </row>
    <row r="21" spans="1:15">
      <c r="A21" s="229" t="s">
        <v>4</v>
      </c>
      <c r="B21" s="229" t="s">
        <v>399</v>
      </c>
      <c r="C21" s="229">
        <v>1.4395570749999999E-3</v>
      </c>
      <c r="D21" s="229">
        <v>0</v>
      </c>
      <c r="E21" s="229">
        <v>1</v>
      </c>
      <c r="F21" s="229">
        <v>500</v>
      </c>
      <c r="G21" s="229">
        <v>500.00099999899999</v>
      </c>
      <c r="H21" s="229">
        <v>0</v>
      </c>
      <c r="I21" s="229">
        <v>0</v>
      </c>
      <c r="J21" s="229">
        <v>-9.3772545284309672E-9</v>
      </c>
      <c r="K21" s="234">
        <v>0</v>
      </c>
      <c r="L21" s="229">
        <v>-4.6886272642154836E-6</v>
      </c>
      <c r="M21" s="229">
        <v>0</v>
      </c>
      <c r="N21" s="229">
        <v>4.6886272642154836E-6</v>
      </c>
      <c r="O21" s="229">
        <v>2.1983225622744771E-11</v>
      </c>
    </row>
    <row r="22" spans="1:15">
      <c r="A22" s="229" t="s">
        <v>1418</v>
      </c>
      <c r="B22" s="229" t="s">
        <v>294</v>
      </c>
      <c r="C22" s="229">
        <v>4.4233692709903396</v>
      </c>
      <c r="D22" s="229">
        <v>0</v>
      </c>
      <c r="E22" s="229">
        <v>5</v>
      </c>
      <c r="F22" s="229">
        <v>2</v>
      </c>
      <c r="G22" s="229">
        <v>5.3851648071345037</v>
      </c>
      <c r="H22" s="229">
        <v>0</v>
      </c>
      <c r="I22" s="229">
        <v>0</v>
      </c>
      <c r="J22" s="229">
        <v>-2.8813760881263306E-5</v>
      </c>
      <c r="K22" s="234">
        <v>0</v>
      </c>
      <c r="L22" s="229">
        <v>-5.7627521762526612E-5</v>
      </c>
      <c r="M22" s="229">
        <v>0</v>
      </c>
      <c r="N22" s="229">
        <v>5.7627521762526612E-5</v>
      </c>
      <c r="O22" s="229">
        <v>3.3209312644904784E-9</v>
      </c>
    </row>
    <row r="23" spans="1:15">
      <c r="A23" s="229" t="s">
        <v>1418</v>
      </c>
      <c r="B23" s="229" t="s">
        <v>398</v>
      </c>
      <c r="C23" s="229">
        <v>2.2954414693013999E-3</v>
      </c>
      <c r="D23" s="229">
        <v>0</v>
      </c>
      <c r="E23" s="229">
        <v>5</v>
      </c>
      <c r="F23" s="229">
        <v>75</v>
      </c>
      <c r="G23" s="229">
        <v>75.166481891864535</v>
      </c>
      <c r="H23" s="229">
        <v>0</v>
      </c>
      <c r="I23" s="229">
        <v>0</v>
      </c>
      <c r="J23" s="229">
        <v>-1.4952481919294769E-8</v>
      </c>
      <c r="K23" s="234">
        <v>0</v>
      </c>
      <c r="L23" s="229">
        <v>-1.1214361439471077E-6</v>
      </c>
      <c r="M23" s="229">
        <v>0</v>
      </c>
      <c r="N23" s="229">
        <v>1.1214361439471077E-6</v>
      </c>
      <c r="O23" s="229">
        <v>1.2576190249509579E-12</v>
      </c>
    </row>
    <row r="24" spans="1:15">
      <c r="A24" s="229" t="s">
        <v>1418</v>
      </c>
      <c r="B24" s="229" t="s">
        <v>399</v>
      </c>
      <c r="C24" s="229">
        <v>1.1217151906906199E-2</v>
      </c>
      <c r="D24" s="229">
        <v>0</v>
      </c>
      <c r="E24" s="229">
        <v>5</v>
      </c>
      <c r="F24" s="229">
        <v>500</v>
      </c>
      <c r="G24" s="229">
        <v>500.02499937503126</v>
      </c>
      <c r="H24" s="229">
        <v>0</v>
      </c>
      <c r="I24" s="229">
        <v>0</v>
      </c>
      <c r="J24" s="229">
        <v>-7.3068380679330858E-8</v>
      </c>
      <c r="K24" s="234">
        <v>0</v>
      </c>
      <c r="L24" s="229">
        <v>-3.6534190339665429E-5</v>
      </c>
      <c r="M24" s="229">
        <v>0</v>
      </c>
      <c r="N24" s="229">
        <v>3.6534190339665429E-5</v>
      </c>
      <c r="O24" s="229">
        <v>1.3347470637749027E-9</v>
      </c>
    </row>
    <row r="25" spans="1:15">
      <c r="A25" s="229" t="s">
        <v>534</v>
      </c>
      <c r="B25" s="229" t="s">
        <v>294</v>
      </c>
      <c r="C25" s="229">
        <v>2015.93834290471</v>
      </c>
      <c r="D25" s="229">
        <v>260.276486731273</v>
      </c>
      <c r="E25" s="229">
        <v>1</v>
      </c>
      <c r="F25" s="229">
        <v>2</v>
      </c>
      <c r="G25" s="229">
        <v>2.2360679774997898</v>
      </c>
      <c r="H25" s="229">
        <v>4.4335233287270716E-3</v>
      </c>
      <c r="I25" s="229">
        <v>1.9656129106367174E-5</v>
      </c>
      <c r="J25" s="229">
        <v>-1.1296725685774334E-2</v>
      </c>
      <c r="K25" s="234">
        <v>1.833466203872678E-3</v>
      </c>
      <c r="L25" s="229">
        <v>-2.2593451371548667E-2</v>
      </c>
      <c r="M25" s="229">
        <v>2.5929127716694555E-3</v>
      </c>
      <c r="N25" s="229">
        <v>2.2741751065386784E-2</v>
      </c>
      <c r="O25" s="229">
        <v>5.171872415200209E-4</v>
      </c>
    </row>
    <row r="26" spans="1:15">
      <c r="A26" s="229" t="s">
        <v>534</v>
      </c>
      <c r="B26" s="229" t="s">
        <v>398</v>
      </c>
      <c r="C26" s="229">
        <v>7.0735233380489992</v>
      </c>
      <c r="D26" s="229">
        <v>4.732602</v>
      </c>
      <c r="E26" s="229">
        <v>1</v>
      </c>
      <c r="F26" s="229">
        <v>50</v>
      </c>
      <c r="G26" s="229">
        <v>50.009999000199947</v>
      </c>
      <c r="H26" s="229">
        <v>1.8029591574734636E-3</v>
      </c>
      <c r="I26" s="229">
        <v>3.2506617235174217E-6</v>
      </c>
      <c r="J26" s="229">
        <v>-1.2738954356272814E-5</v>
      </c>
      <c r="K26" s="234">
        <v>3.3337878239992655E-5</v>
      </c>
      <c r="L26" s="229">
        <v>-6.3694771781364068E-4</v>
      </c>
      <c r="M26" s="229">
        <v>4.7146879547740506E-5</v>
      </c>
      <c r="N26" s="229">
        <v>6.3869024063241669E-4</v>
      </c>
      <c r="O26" s="229">
        <v>4.0792522347909434E-7</v>
      </c>
    </row>
    <row r="27" spans="1:15">
      <c r="A27" s="229" t="s">
        <v>534</v>
      </c>
      <c r="B27" s="229" t="s">
        <v>399</v>
      </c>
      <c r="C27" s="229">
        <v>3.0900383618106</v>
      </c>
      <c r="D27" s="229">
        <v>7.4400000000000008E-2</v>
      </c>
      <c r="E27" s="229">
        <v>1</v>
      </c>
      <c r="F27" s="229">
        <v>500</v>
      </c>
      <c r="G27" s="229">
        <v>500.00099999899999</v>
      </c>
      <c r="H27" s="229">
        <v>2.8338239631370808E-4</v>
      </c>
      <c r="I27" s="229">
        <v>8.0305582540499516E-8</v>
      </c>
      <c r="J27" s="229">
        <v>-1.9604369335901595E-5</v>
      </c>
      <c r="K27" s="234">
        <v>5.2409607675765969E-7</v>
      </c>
      <c r="L27" s="229">
        <v>-9.8021846679507973E-3</v>
      </c>
      <c r="M27" s="229">
        <v>7.4118377973721303E-7</v>
      </c>
      <c r="N27" s="229">
        <v>9.8021846959727849E-3</v>
      </c>
      <c r="O27" s="229">
        <v>9.608282481396308E-5</v>
      </c>
    </row>
    <row r="28" spans="1:15">
      <c r="A28" s="229" t="s">
        <v>535</v>
      </c>
      <c r="B28" s="229" t="s">
        <v>294</v>
      </c>
      <c r="C28" s="229">
        <v>1485.42420438004</v>
      </c>
      <c r="D28" s="229">
        <v>1211.3250191531699</v>
      </c>
      <c r="E28" s="229">
        <v>2</v>
      </c>
      <c r="F28" s="229">
        <v>1</v>
      </c>
      <c r="G28" s="229">
        <v>2.2360679774997898</v>
      </c>
      <c r="H28" s="229">
        <v>2.0633587760968772E-2</v>
      </c>
      <c r="I28" s="229">
        <v>4.257449438896003E-4</v>
      </c>
      <c r="J28" s="229">
        <v>-1.1429749484053175E-3</v>
      </c>
      <c r="K28" s="234">
        <v>8.5329393846313613E-3</v>
      </c>
      <c r="L28" s="229">
        <v>-1.1429749484053175E-3</v>
      </c>
      <c r="M28" s="229">
        <v>2.4134797209306409E-2</v>
      </c>
      <c r="N28" s="229">
        <v>2.4161846536782463E-2</v>
      </c>
      <c r="O28" s="229">
        <v>5.8379482806702673E-4</v>
      </c>
    </row>
    <row r="29" spans="1:15">
      <c r="A29" s="229" t="s">
        <v>535</v>
      </c>
      <c r="B29" s="229" t="s">
        <v>398</v>
      </c>
      <c r="C29" s="229">
        <v>1.6090199999999999</v>
      </c>
      <c r="D29" s="229">
        <v>1.3639499999999998</v>
      </c>
      <c r="E29" s="229">
        <v>2</v>
      </c>
      <c r="F29" s="229">
        <v>75</v>
      </c>
      <c r="G29" s="229">
        <v>75.026661927610775</v>
      </c>
      <c r="H29" s="229">
        <v>7.7954848960586326E-4</v>
      </c>
      <c r="I29" s="229">
        <v>6.076958476467827E-7</v>
      </c>
      <c r="J29" s="229">
        <v>-8.7305938123449778E-7</v>
      </c>
      <c r="K29" s="234">
        <v>9.6080758587850774E-6</v>
      </c>
      <c r="L29" s="229">
        <v>-6.5479453592587333E-5</v>
      </c>
      <c r="M29" s="229">
        <v>2.7175742375606758E-5</v>
      </c>
      <c r="N29" s="229">
        <v>7.0894850422644566E-5</v>
      </c>
      <c r="O29" s="229">
        <v>5.0260798164491462E-9</v>
      </c>
    </row>
    <row r="30" spans="1:15">
      <c r="A30" s="229" t="s">
        <v>535</v>
      </c>
      <c r="B30" s="229" t="s">
        <v>399</v>
      </c>
      <c r="C30" s="229">
        <v>0.50839999999999996</v>
      </c>
      <c r="D30" s="229">
        <v>0.44949999999999996</v>
      </c>
      <c r="E30" s="229">
        <v>2</v>
      </c>
      <c r="F30" s="229">
        <v>500</v>
      </c>
      <c r="G30" s="229">
        <v>500.00399998400013</v>
      </c>
      <c r="H30" s="229">
        <v>1.7121122502686112E-3</v>
      </c>
      <c r="I30" s="229">
        <v>2.9313283575198475E-6</v>
      </c>
      <c r="J30" s="229">
        <v>-1.4529718139755232E-7</v>
      </c>
      <c r="K30" s="234">
        <v>3.1664137970775271E-6</v>
      </c>
      <c r="L30" s="229">
        <v>-7.2648590698776161E-5</v>
      </c>
      <c r="M30" s="229">
        <v>8.9559706718246564E-6</v>
      </c>
      <c r="N30" s="229">
        <v>7.3198546031959474E-5</v>
      </c>
      <c r="O30" s="229">
        <v>5.35802714119289E-9</v>
      </c>
    </row>
    <row r="31" spans="1:15">
      <c r="A31" s="229" t="s">
        <v>1419</v>
      </c>
      <c r="B31" s="229" t="s">
        <v>294</v>
      </c>
      <c r="C31" s="229">
        <v>878.43427732150406</v>
      </c>
      <c r="D31" s="229">
        <v>34.638332464406197</v>
      </c>
      <c r="E31" s="229">
        <v>2</v>
      </c>
      <c r="F31" s="229">
        <v>2</v>
      </c>
      <c r="G31" s="229">
        <v>2.8284271247461903</v>
      </c>
      <c r="H31" s="229">
        <v>7.4633022444108574E-4</v>
      </c>
      <c r="I31" s="229">
        <v>5.5700880391428142E-7</v>
      </c>
      <c r="J31" s="229">
        <v>-5.4777676075561388E-3</v>
      </c>
      <c r="K31" s="234">
        <v>2.4400287836052104E-4</v>
      </c>
      <c r="L31" s="229">
        <v>-1.0955535215112278E-2</v>
      </c>
      <c r="M31" s="229">
        <v>6.9014435967104291E-4</v>
      </c>
      <c r="N31" s="229">
        <v>1.0977251526987572E-2</v>
      </c>
      <c r="O31" s="229">
        <v>1.2050005108675099E-4</v>
      </c>
    </row>
    <row r="32" spans="1:15">
      <c r="A32" s="229" t="s">
        <v>1419</v>
      </c>
      <c r="B32" s="229" t="s">
        <v>398</v>
      </c>
      <c r="C32" s="229">
        <v>0.42020999999999997</v>
      </c>
      <c r="D32" s="229">
        <v>1.7388000000000001E-2</v>
      </c>
      <c r="E32" s="229">
        <v>2</v>
      </c>
      <c r="F32" s="229">
        <v>75</v>
      </c>
      <c r="G32" s="229">
        <v>75.026661927610775</v>
      </c>
      <c r="H32" s="229">
        <v>9.9378929852756716E-6</v>
      </c>
      <c r="I32" s="229">
        <v>9.8761716986791405E-11</v>
      </c>
      <c r="J32" s="229">
        <v>-2.6147560809874903E-6</v>
      </c>
      <c r="K32" s="234">
        <v>1.2248632503578208E-7</v>
      </c>
      <c r="L32" s="229">
        <v>-1.9610670607406178E-4</v>
      </c>
      <c r="M32" s="229">
        <v>3.4644364414168443E-7</v>
      </c>
      <c r="N32" s="229">
        <v>1.961070120888517E-4</v>
      </c>
      <c r="O32" s="229">
        <v>3.845796019041703E-8</v>
      </c>
    </row>
    <row r="33" spans="1:15">
      <c r="A33" s="229" t="s">
        <v>1419</v>
      </c>
      <c r="B33" s="229" t="s">
        <v>399</v>
      </c>
      <c r="C33" s="229">
        <v>1.86</v>
      </c>
      <c r="D33" s="229">
        <v>6.6959999999999992E-2</v>
      </c>
      <c r="E33" s="229">
        <v>2</v>
      </c>
      <c r="F33" s="229">
        <v>500</v>
      </c>
      <c r="G33" s="229">
        <v>500.00399998400013</v>
      </c>
      <c r="H33" s="229">
        <v>2.5504568693656554E-4</v>
      </c>
      <c r="I33" s="229">
        <v>6.5048302424944596E-8</v>
      </c>
      <c r="J33" s="229">
        <v>-1.164432779621194E-5</v>
      </c>
      <c r="K33" s="234">
        <v>4.7168646908189365E-7</v>
      </c>
      <c r="L33" s="229">
        <v>-5.8221638981059698E-3</v>
      </c>
      <c r="M33" s="229">
        <v>1.3341308035269831E-6</v>
      </c>
      <c r="N33" s="229">
        <v>5.8221640509619364E-3</v>
      </c>
      <c r="O33" s="229">
        <v>3.3897594236313508E-5</v>
      </c>
    </row>
    <row r="34" spans="1:15">
      <c r="A34" s="229" t="s">
        <v>536</v>
      </c>
      <c r="B34" s="229" t="s">
        <v>294</v>
      </c>
      <c r="C34" s="229">
        <v>11062.0727705261</v>
      </c>
      <c r="D34" s="229">
        <v>4851.4876303067404</v>
      </c>
      <c r="E34" s="229">
        <v>2</v>
      </c>
      <c r="F34" s="229">
        <v>5</v>
      </c>
      <c r="G34" s="229">
        <v>5.3851648071345037</v>
      </c>
      <c r="H34" s="229">
        <v>0.19902287120916298</v>
      </c>
      <c r="I34" s="229">
        <v>3.9610103264339079E-2</v>
      </c>
      <c r="J34" s="229">
        <v>-3.7853356424826679E-2</v>
      </c>
      <c r="K34" s="234">
        <v>3.417534453604943E-2</v>
      </c>
      <c r="L34" s="229">
        <v>-0.18926678212413339</v>
      </c>
      <c r="M34" s="229">
        <v>9.6662471483308712E-2</v>
      </c>
      <c r="N34" s="229">
        <v>0.2125218770124282</v>
      </c>
      <c r="O34" s="229">
        <v>4.5165548208885659E-2</v>
      </c>
    </row>
    <row r="35" spans="1:15">
      <c r="A35" s="229" t="s">
        <v>536</v>
      </c>
      <c r="B35" s="229" t="s">
        <v>398</v>
      </c>
      <c r="C35" s="229">
        <v>48.577410000000008</v>
      </c>
      <c r="D35" s="229">
        <v>8.9670000000000005</v>
      </c>
      <c r="E35" s="229">
        <v>2</v>
      </c>
      <c r="F35" s="229">
        <v>75</v>
      </c>
      <c r="G35" s="229">
        <v>75.026661927610775</v>
      </c>
      <c r="H35" s="229">
        <v>5.1249762134211504E-3</v>
      </c>
      <c r="I35" s="229">
        <v>2.6265381188132593E-5</v>
      </c>
      <c r="J35" s="229">
        <v>-2.5326549275916932E-4</v>
      </c>
      <c r="K35" s="234">
        <v>6.3166256993090516E-5</v>
      </c>
      <c r="L35" s="229">
        <v>-1.8994911956937699E-2</v>
      </c>
      <c r="M35" s="229">
        <v>1.7866115464794594E-4</v>
      </c>
      <c r="N35" s="229">
        <v>1.8995752158311469E-2</v>
      </c>
      <c r="O35" s="229">
        <v>3.6083860005999485E-4</v>
      </c>
    </row>
    <row r="36" spans="1:15">
      <c r="A36" s="229" t="s">
        <v>536</v>
      </c>
      <c r="B36" s="229" t="s">
        <v>399</v>
      </c>
      <c r="C36" s="229">
        <v>5.8837999999999999</v>
      </c>
      <c r="D36" s="229">
        <v>2.0459999999999998</v>
      </c>
      <c r="E36" s="229">
        <v>2</v>
      </c>
      <c r="F36" s="229">
        <v>500</v>
      </c>
      <c r="G36" s="229">
        <v>500.00399998400013</v>
      </c>
      <c r="H36" s="229">
        <v>7.793062656395058E-3</v>
      </c>
      <c r="I36" s="229">
        <v>6.0731825566499195E-5</v>
      </c>
      <c r="J36" s="229">
        <v>-2.3914344584596847E-5</v>
      </c>
      <c r="K36" s="234">
        <v>1.441264211083564E-5</v>
      </c>
      <c r="L36" s="229">
        <v>-1.1957172292298424E-2</v>
      </c>
      <c r="M36" s="229">
        <v>4.0765107885546715E-5</v>
      </c>
      <c r="N36" s="229">
        <v>1.1957241781520104E-2</v>
      </c>
      <c r="O36" s="229">
        <v>1.4297563102173009E-4</v>
      </c>
    </row>
    <row r="37" spans="1:15">
      <c r="A37" s="229" t="s">
        <v>537</v>
      </c>
      <c r="B37" s="229" t="s">
        <v>294</v>
      </c>
      <c r="C37" s="229">
        <v>259.51697042589097</v>
      </c>
      <c r="D37" s="229">
        <v>312.29893628683197</v>
      </c>
      <c r="E37" s="229">
        <v>2</v>
      </c>
      <c r="F37" s="229">
        <v>1</v>
      </c>
      <c r="G37" s="229">
        <v>2.2360679774997898</v>
      </c>
      <c r="H37" s="229">
        <v>5.319668468530765E-3</v>
      </c>
      <c r="I37" s="229">
        <v>2.8298872615080453E-5</v>
      </c>
      <c r="J37" s="229">
        <v>5.0942857474556291E-4</v>
      </c>
      <c r="K37" s="234">
        <v>2.1999280548860075E-3</v>
      </c>
      <c r="L37" s="229">
        <v>5.0942857474556291E-4</v>
      </c>
      <c r="M37" s="229">
        <v>6.2223361829297089E-3</v>
      </c>
      <c r="N37" s="229">
        <v>6.2431550554317939E-3</v>
      </c>
      <c r="O37" s="229">
        <v>3.8976985046163569E-5</v>
      </c>
    </row>
    <row r="38" spans="1:15">
      <c r="A38" s="229" t="s">
        <v>537</v>
      </c>
      <c r="B38" s="229" t="s">
        <v>398</v>
      </c>
      <c r="C38" s="229">
        <v>0.48815314110156094</v>
      </c>
      <c r="D38" s="229">
        <v>0.58751329428098376</v>
      </c>
      <c r="E38" s="229">
        <v>2</v>
      </c>
      <c r="F38" s="229">
        <v>75</v>
      </c>
      <c r="G38" s="229">
        <v>75.026661927610775</v>
      </c>
      <c r="H38" s="229">
        <v>3.3578584345474979E-4</v>
      </c>
      <c r="I38" s="229">
        <v>1.1275213266461774E-7</v>
      </c>
      <c r="J38" s="229">
        <v>9.5879790418251787E-7</v>
      </c>
      <c r="K38" s="234">
        <v>4.1386211367692466E-6</v>
      </c>
      <c r="L38" s="229">
        <v>7.190984281368884E-5</v>
      </c>
      <c r="M38" s="229">
        <v>1.170578828228605E-5</v>
      </c>
      <c r="N38" s="229">
        <v>7.2856372218215351E-5</v>
      </c>
      <c r="O38" s="229">
        <v>5.3080509727991416E-9</v>
      </c>
    </row>
    <row r="39" spans="1:15">
      <c r="A39" s="229" t="s">
        <v>537</v>
      </c>
      <c r="B39" s="229" t="s">
        <v>399</v>
      </c>
      <c r="C39" s="229">
        <v>0.14492740356331799</v>
      </c>
      <c r="D39" s="229">
        <v>0.17432430593057613</v>
      </c>
      <c r="E39" s="229">
        <v>2</v>
      </c>
      <c r="F39" s="229">
        <v>500</v>
      </c>
      <c r="G39" s="229">
        <v>500.00399998400013</v>
      </c>
      <c r="H39" s="229">
        <v>6.6398838643673538E-4</v>
      </c>
      <c r="I39" s="229">
        <v>4.4088057732285946E-7</v>
      </c>
      <c r="J39" s="229">
        <v>2.8393783768621006E-7</v>
      </c>
      <c r="K39" s="234">
        <v>1.227993075560712E-6</v>
      </c>
      <c r="L39" s="229">
        <v>1.4196891884310503E-4</v>
      </c>
      <c r="M39" s="229">
        <v>3.473288923916416E-6</v>
      </c>
      <c r="N39" s="229">
        <v>1.4201139973054678E-4</v>
      </c>
      <c r="O39" s="229">
        <v>2.0167237653429142E-8</v>
      </c>
    </row>
    <row r="40" spans="1:15">
      <c r="A40" s="229" t="s">
        <v>1420</v>
      </c>
      <c r="B40" s="229" t="s">
        <v>294</v>
      </c>
      <c r="C40" s="229">
        <v>218.167590726192</v>
      </c>
      <c r="D40" s="229">
        <v>37.935353705471798</v>
      </c>
      <c r="E40" s="229">
        <v>2</v>
      </c>
      <c r="F40" s="229">
        <v>2</v>
      </c>
      <c r="G40" s="229">
        <v>2.8284271247461903</v>
      </c>
      <c r="H40" s="229">
        <v>8.1736905419306808E-4</v>
      </c>
      <c r="I40" s="229">
        <v>6.680921707524707E-7</v>
      </c>
      <c r="J40" s="229">
        <v>-1.1538950205363108E-3</v>
      </c>
      <c r="K40" s="234">
        <v>2.6722809203564402E-4</v>
      </c>
      <c r="L40" s="229">
        <v>-2.3077900410726215E-3</v>
      </c>
      <c r="M40" s="229">
        <v>7.5583518400778693E-4</v>
      </c>
      <c r="N40" s="229">
        <v>2.4284113529338593E-3</v>
      </c>
      <c r="O40" s="229">
        <v>5.8971816990580572E-6</v>
      </c>
    </row>
    <row r="41" spans="1:15">
      <c r="A41" s="229" t="s">
        <v>1420</v>
      </c>
      <c r="B41" s="229" t="s">
        <v>398</v>
      </c>
      <c r="C41" s="229">
        <v>0.12061456119578355</v>
      </c>
      <c r="D41" s="229">
        <v>2.0760642514796351E-2</v>
      </c>
      <c r="E41" s="229">
        <v>2</v>
      </c>
      <c r="F41" s="229">
        <v>75</v>
      </c>
      <c r="G41" s="229">
        <v>75.026661927610775</v>
      </c>
      <c r="H41" s="229">
        <v>1.1865484450058117E-5</v>
      </c>
      <c r="I41" s="229">
        <v>1.4078972123457097E-10</v>
      </c>
      <c r="J41" s="229">
        <v>-6.3943745409744679E-7</v>
      </c>
      <c r="K41" s="234">
        <v>1.4624423780877743E-7</v>
      </c>
      <c r="L41" s="229">
        <v>-4.7957809057308509E-5</v>
      </c>
      <c r="M41" s="229">
        <v>4.1364116905617845E-7</v>
      </c>
      <c r="N41" s="229">
        <v>4.7959592873522187E-5</v>
      </c>
      <c r="O41" s="229">
        <v>2.3001225485940003E-9</v>
      </c>
    </row>
    <row r="42" spans="1:15">
      <c r="A42" s="229" t="s">
        <v>1420</v>
      </c>
      <c r="B42" s="229" t="s">
        <v>399</v>
      </c>
      <c r="C42" s="229">
        <v>0.53046777546299062</v>
      </c>
      <c r="D42" s="229">
        <v>9.146258890192055E-2</v>
      </c>
      <c r="E42" s="229">
        <v>2</v>
      </c>
      <c r="F42" s="229">
        <v>500</v>
      </c>
      <c r="G42" s="229">
        <v>500.00399998400013</v>
      </c>
      <c r="H42" s="229">
        <v>3.4837423559568433E-4</v>
      </c>
      <c r="I42" s="229">
        <v>1.2136460802687737E-7</v>
      </c>
      <c r="J42" s="229">
        <v>-2.8111699803545775E-6</v>
      </c>
      <c r="K42" s="234">
        <v>6.4429010770961321E-7</v>
      </c>
      <c r="L42" s="229">
        <v>-1.4055849901772888E-3</v>
      </c>
      <c r="M42" s="229">
        <v>1.8223276168515145E-6</v>
      </c>
      <c r="N42" s="229">
        <v>1.4055861714920334E-3</v>
      </c>
      <c r="O42" s="229">
        <v>1.9756724854896317E-6</v>
      </c>
    </row>
    <row r="43" spans="1:15">
      <c r="A43" s="229" t="s">
        <v>538</v>
      </c>
      <c r="B43" s="229" t="s">
        <v>294</v>
      </c>
      <c r="C43" s="229">
        <v>145.977190333333</v>
      </c>
      <c r="D43" s="229">
        <v>84.211637375224299</v>
      </c>
      <c r="E43" s="229">
        <v>5</v>
      </c>
      <c r="F43" s="229">
        <v>5</v>
      </c>
      <c r="G43" s="229">
        <v>7.0710678118654755</v>
      </c>
      <c r="H43" s="229">
        <v>4.536137116833339E-3</v>
      </c>
      <c r="I43" s="229">
        <v>2.0576539942713076E-5</v>
      </c>
      <c r="J43" s="229">
        <v>-3.5767762499006039E-4</v>
      </c>
      <c r="K43" s="234">
        <v>5.9321221459265807E-4</v>
      </c>
      <c r="L43" s="229">
        <v>-1.788388124950302E-3</v>
      </c>
      <c r="M43" s="229">
        <v>4.1946437962115798E-3</v>
      </c>
      <c r="N43" s="229">
        <v>4.5599746339820306E-3</v>
      </c>
      <c r="O43" s="229">
        <v>2.0793368662559555E-5</v>
      </c>
    </row>
    <row r="44" spans="1:15">
      <c r="A44" s="229" t="s">
        <v>538</v>
      </c>
      <c r="B44" s="229" t="s">
        <v>398</v>
      </c>
      <c r="C44" s="229">
        <v>0.28919100000000003</v>
      </c>
      <c r="D44" s="229">
        <v>0.16682912973300001</v>
      </c>
      <c r="E44" s="229">
        <v>5</v>
      </c>
      <c r="F44" s="229">
        <v>75</v>
      </c>
      <c r="G44" s="229">
        <v>75.166481891864535</v>
      </c>
      <c r="H44" s="229">
        <v>9.5526786442101132E-5</v>
      </c>
      <c r="I44" s="229">
        <v>9.1253669279547972E-9</v>
      </c>
      <c r="J44" s="229">
        <v>-7.0859161560576922E-7</v>
      </c>
      <c r="K44" s="234">
        <v>1.1751947900801068E-6</v>
      </c>
      <c r="L44" s="229">
        <v>-5.3144371170432692E-5</v>
      </c>
      <c r="M44" s="229">
        <v>8.3098820528074481E-6</v>
      </c>
      <c r="N44" s="229">
        <v>5.3790132244049084E-5</v>
      </c>
      <c r="O44" s="229">
        <v>2.8933783268322891E-9</v>
      </c>
    </row>
    <row r="45" spans="1:15">
      <c r="A45" s="229" t="s">
        <v>538</v>
      </c>
      <c r="B45" s="229" t="s">
        <v>399</v>
      </c>
      <c r="C45" s="229">
        <v>0.59766140000000001</v>
      </c>
      <c r="D45" s="229">
        <v>0.34478020144819999</v>
      </c>
      <c r="E45" s="229">
        <v>5</v>
      </c>
      <c r="F45" s="229">
        <v>500</v>
      </c>
      <c r="G45" s="229">
        <v>500.02499937503126</v>
      </c>
      <c r="H45" s="229">
        <v>1.3132974378939552E-3</v>
      </c>
      <c r="I45" s="229">
        <v>1.724750160378827E-6</v>
      </c>
      <c r="J45" s="229">
        <v>-1.4644226151716566E-6</v>
      </c>
      <c r="K45" s="234">
        <v>2.4287358994988868E-6</v>
      </c>
      <c r="L45" s="229">
        <v>-7.3221130758582831E-4</v>
      </c>
      <c r="M45" s="229">
        <v>1.7173756242468722E-5</v>
      </c>
      <c r="N45" s="229">
        <v>7.3241268207208435E-4</v>
      </c>
      <c r="O45" s="229">
        <v>5.3642833686002415E-7</v>
      </c>
    </row>
    <row r="46" spans="1:15">
      <c r="A46" s="229" t="s">
        <v>1018</v>
      </c>
      <c r="B46" s="229" t="s">
        <v>294</v>
      </c>
      <c r="C46" s="229">
        <v>0</v>
      </c>
      <c r="D46" s="229">
        <v>7.2895000000000003</v>
      </c>
      <c r="E46" s="229">
        <v>5</v>
      </c>
      <c r="F46" s="229">
        <v>10</v>
      </c>
      <c r="G46" s="229">
        <v>11.180339887498949</v>
      </c>
      <c r="H46" s="229">
        <v>6.2084302563457155E-4</v>
      </c>
      <c r="I46" s="229">
        <v>3.8544606247908926E-7</v>
      </c>
      <c r="J46" s="229">
        <v>5.1349440201242658E-5</v>
      </c>
      <c r="K46" s="234">
        <v>5.1349440208668826E-5</v>
      </c>
      <c r="L46" s="229">
        <v>5.1349440201242658E-4</v>
      </c>
      <c r="M46" s="229">
        <v>3.6309537381682896E-4</v>
      </c>
      <c r="N46" s="229">
        <v>6.2889963538332759E-4</v>
      </c>
      <c r="O46" s="229">
        <v>3.9551475138528236E-7</v>
      </c>
    </row>
    <row r="47" spans="1:15">
      <c r="A47" s="229" t="s">
        <v>1018</v>
      </c>
      <c r="B47" s="229" t="s">
        <v>398</v>
      </c>
      <c r="C47" s="229">
        <v>0</v>
      </c>
      <c r="D47" s="229">
        <v>4.5923850000000002E-2</v>
      </c>
      <c r="E47" s="229">
        <v>5</v>
      </c>
      <c r="F47" s="229">
        <v>75</v>
      </c>
      <c r="G47" s="229">
        <v>75.166481891864535</v>
      </c>
      <c r="H47" s="229">
        <v>2.6296113985430172E-5</v>
      </c>
      <c r="I47" s="229">
        <v>6.914856107347363E-10</v>
      </c>
      <c r="J47" s="229">
        <v>3.2350147982640465E-7</v>
      </c>
      <c r="K47" s="234">
        <v>3.2350147331461361E-7</v>
      </c>
      <c r="L47" s="229">
        <v>2.4262610986980349E-5</v>
      </c>
      <c r="M47" s="229">
        <v>2.2875008550460222E-6</v>
      </c>
      <c r="N47" s="229">
        <v>2.4370206237686538E-5</v>
      </c>
      <c r="O47" s="229">
        <v>5.9390695206737584E-10</v>
      </c>
    </row>
    <row r="48" spans="1:15">
      <c r="A48" s="229" t="s">
        <v>1018</v>
      </c>
      <c r="B48" s="229" t="s">
        <v>399</v>
      </c>
      <c r="C48" s="229">
        <v>0</v>
      </c>
      <c r="D48" s="229">
        <v>9.0389799999999992E-2</v>
      </c>
      <c r="E48" s="229">
        <v>5</v>
      </c>
      <c r="F48" s="229">
        <v>500</v>
      </c>
      <c r="G48" s="229">
        <v>500.02499937503126</v>
      </c>
      <c r="H48" s="229">
        <v>3.4430252158658794E-4</v>
      </c>
      <c r="I48" s="229">
        <v>1.1854422637088286E-7</v>
      </c>
      <c r="J48" s="229">
        <v>6.3673306360811921E-7</v>
      </c>
      <c r="K48" s="234">
        <v>6.367330585874933E-7</v>
      </c>
      <c r="L48" s="229">
        <v>3.183665318040596E-4</v>
      </c>
      <c r="M48" s="229">
        <v>4.5023826353286777E-6</v>
      </c>
      <c r="N48" s="229">
        <v>3.1839836686506449E-4</v>
      </c>
      <c r="O48" s="229">
        <v>1.0137752002234019E-7</v>
      </c>
    </row>
    <row r="49" spans="1:15">
      <c r="A49" s="229" t="s">
        <v>1019</v>
      </c>
      <c r="B49" s="229" t="s">
        <v>398</v>
      </c>
      <c r="C49" s="229">
        <v>2.5846783053000001E-3</v>
      </c>
      <c r="D49" s="229">
        <v>0</v>
      </c>
      <c r="E49" s="229">
        <v>20</v>
      </c>
      <c r="F49" s="229">
        <v>75</v>
      </c>
      <c r="G49" s="229">
        <v>77.620873481300123</v>
      </c>
      <c r="H49" s="229">
        <v>0</v>
      </c>
      <c r="I49" s="229">
        <v>0</v>
      </c>
      <c r="J49" s="229">
        <v>-1.6836566807398867E-8</v>
      </c>
      <c r="K49" s="234">
        <v>0</v>
      </c>
      <c r="L49" s="229">
        <v>-1.262742510554915E-6</v>
      </c>
      <c r="M49" s="229">
        <v>0</v>
      </c>
      <c r="N49" s="229">
        <v>1.262742510554915E-6</v>
      </c>
      <c r="O49" s="229">
        <v>1.5945186479625297E-12</v>
      </c>
    </row>
    <row r="50" spans="1:15">
      <c r="A50" s="229" t="s">
        <v>1019</v>
      </c>
      <c r="B50" s="229" t="s">
        <v>399</v>
      </c>
      <c r="C50" s="229">
        <v>5.0873033289999996E-3</v>
      </c>
      <c r="D50" s="229">
        <v>0</v>
      </c>
      <c r="E50" s="229">
        <v>20</v>
      </c>
      <c r="F50" s="229">
        <v>500</v>
      </c>
      <c r="G50" s="229">
        <v>500.39984012787215</v>
      </c>
      <c r="H50" s="229">
        <v>0</v>
      </c>
      <c r="I50" s="229">
        <v>0</v>
      </c>
      <c r="J50" s="229">
        <v>-3.313862517728694E-8</v>
      </c>
      <c r="K50" s="234">
        <v>0</v>
      </c>
      <c r="L50" s="229">
        <v>-1.656931258864347E-5</v>
      </c>
      <c r="M50" s="229">
        <v>0</v>
      </c>
      <c r="N50" s="229">
        <v>1.656931258864347E-5</v>
      </c>
      <c r="O50" s="229">
        <v>2.7454211966017895E-10</v>
      </c>
    </row>
    <row r="51" spans="1:15">
      <c r="A51" s="229" t="s">
        <v>539</v>
      </c>
      <c r="B51" s="229" t="s">
        <v>294</v>
      </c>
      <c r="C51" s="229">
        <v>2519.3262385683001</v>
      </c>
      <c r="D51" s="229">
        <v>3067.2462506053598</v>
      </c>
      <c r="E51" s="229">
        <v>2</v>
      </c>
      <c r="F51" s="229">
        <v>1</v>
      </c>
      <c r="G51" s="229">
        <v>2.2360679774997898</v>
      </c>
      <c r="H51" s="229">
        <v>5.2247162153566826E-2</v>
      </c>
      <c r="I51" s="229">
        <v>2.7297659531011057E-3</v>
      </c>
      <c r="J51" s="229">
        <v>5.1948289811978299E-3</v>
      </c>
      <c r="K51" s="234">
        <v>2.1606609225697723E-2</v>
      </c>
      <c r="L51" s="229">
        <v>5.1948289811978299E-3</v>
      </c>
      <c r="M51" s="229">
        <v>6.1112719607754717E-2</v>
      </c>
      <c r="N51" s="229">
        <v>6.1333112965183338E-2</v>
      </c>
      <c r="O51" s="229">
        <v>3.7617507459999405E-3</v>
      </c>
    </row>
    <row r="52" spans="1:15">
      <c r="A52" s="229" t="s">
        <v>539</v>
      </c>
      <c r="B52" s="229" t="s">
        <v>398</v>
      </c>
      <c r="C52" s="229">
        <v>4.8240928937773528</v>
      </c>
      <c r="D52" s="229">
        <v>5.7702421925771912</v>
      </c>
      <c r="E52" s="229">
        <v>2</v>
      </c>
      <c r="F52" s="229">
        <v>75</v>
      </c>
      <c r="G52" s="229">
        <v>75.026661927610775</v>
      </c>
      <c r="H52" s="229">
        <v>3.2979094438092124E-3</v>
      </c>
      <c r="I52" s="229">
        <v>1.0876206699565989E-5</v>
      </c>
      <c r="J52" s="229">
        <v>9.2232477930664913E-6</v>
      </c>
      <c r="K52" s="234">
        <v>4.0647329234828255E-5</v>
      </c>
      <c r="L52" s="229">
        <v>6.9174358447998685E-4</v>
      </c>
      <c r="M52" s="229">
        <v>1.1496800855627704E-4</v>
      </c>
      <c r="N52" s="229">
        <v>7.0123236495516731E-4</v>
      </c>
      <c r="O52" s="229">
        <v>4.9172682966061699E-7</v>
      </c>
    </row>
    <row r="53" spans="1:15">
      <c r="A53" s="229" t="s">
        <v>539</v>
      </c>
      <c r="B53" s="229" t="s">
        <v>399</v>
      </c>
      <c r="C53" s="229">
        <v>1.4235739972104566</v>
      </c>
      <c r="D53" s="229">
        <v>1.7048973139989803</v>
      </c>
      <c r="E53" s="229">
        <v>2</v>
      </c>
      <c r="F53" s="229">
        <v>500</v>
      </c>
      <c r="G53" s="229">
        <v>500.00399998400013</v>
      </c>
      <c r="H53" s="229">
        <v>6.4938277569470647E-3</v>
      </c>
      <c r="I53" s="229">
        <v>4.2169798936896148E-5</v>
      </c>
      <c r="J53" s="229">
        <v>2.7366689874241956E-6</v>
      </c>
      <c r="K53" s="234">
        <v>1.2009811741149695E-5</v>
      </c>
      <c r="L53" s="229">
        <v>1.3683344937120978E-3</v>
      </c>
      <c r="M53" s="229">
        <v>3.396887729176307E-5</v>
      </c>
      <c r="N53" s="229">
        <v>1.3687560671305922E-3</v>
      </c>
      <c r="O53" s="229">
        <v>1.8734931713068062E-6</v>
      </c>
    </row>
    <row r="54" spans="1:15">
      <c r="A54" s="229" t="s">
        <v>1421</v>
      </c>
      <c r="B54" s="229" t="s">
        <v>294</v>
      </c>
      <c r="C54" s="229">
        <v>1835.13510250527</v>
      </c>
      <c r="D54" s="229">
        <v>771.77727440341403</v>
      </c>
      <c r="E54" s="229">
        <v>2</v>
      </c>
      <c r="F54" s="229">
        <v>2</v>
      </c>
      <c r="G54" s="229">
        <v>2.8284271247461903</v>
      </c>
      <c r="H54" s="229">
        <v>1.6628996416496622E-2</v>
      </c>
      <c r="I54" s="229">
        <v>2.7652352181985749E-4</v>
      </c>
      <c r="J54" s="229">
        <v>-6.516571476115729E-3</v>
      </c>
      <c r="K54" s="234">
        <v>5.4366322801821113E-3</v>
      </c>
      <c r="L54" s="229">
        <v>-1.3033142952231458E-2</v>
      </c>
      <c r="M54" s="229">
        <v>1.5377118208537814E-2</v>
      </c>
      <c r="N54" s="229">
        <v>2.0157345549765369E-2</v>
      </c>
      <c r="O54" s="229">
        <v>4.0631857961264572E-4</v>
      </c>
    </row>
    <row r="55" spans="1:15">
      <c r="A55" s="229" t="s">
        <v>1421</v>
      </c>
      <c r="B55" s="229" t="s">
        <v>398</v>
      </c>
      <c r="C55" s="229">
        <v>1.0136694524875443</v>
      </c>
      <c r="D55" s="229">
        <v>0.4761388526927634</v>
      </c>
      <c r="E55" s="229">
        <v>2</v>
      </c>
      <c r="F55" s="229">
        <v>75</v>
      </c>
      <c r="G55" s="229">
        <v>75.026661927610775</v>
      </c>
      <c r="H55" s="229">
        <v>2.7213118036534506E-4</v>
      </c>
      <c r="I55" s="229">
        <v>7.4055379327035962E-8</v>
      </c>
      <c r="J55" s="229">
        <v>-3.2489634671506451E-6</v>
      </c>
      <c r="K55" s="234">
        <v>3.3540659232280987E-6</v>
      </c>
      <c r="L55" s="229">
        <v>-2.4367226003629838E-4</v>
      </c>
      <c r="M55" s="229">
        <v>9.486731035445227E-6</v>
      </c>
      <c r="N55" s="229">
        <v>2.4385686042622688E-4</v>
      </c>
      <c r="O55" s="229">
        <v>5.9466168376936297E-8</v>
      </c>
    </row>
    <row r="56" spans="1:15">
      <c r="A56" s="229" t="s">
        <v>1421</v>
      </c>
      <c r="B56" s="229" t="s">
        <v>399</v>
      </c>
      <c r="C56" s="229">
        <v>4.3945899394648276</v>
      </c>
      <c r="D56" s="229">
        <v>1.7542025616590855</v>
      </c>
      <c r="E56" s="229">
        <v>2</v>
      </c>
      <c r="F56" s="229">
        <v>500</v>
      </c>
      <c r="G56" s="229">
        <v>500.00399998400013</v>
      </c>
      <c r="H56" s="229">
        <v>6.6816277981515005E-3</v>
      </c>
      <c r="I56" s="229">
        <v>4.4644150033030868E-5</v>
      </c>
      <c r="J56" s="229">
        <v>-1.6269163824134125E-5</v>
      </c>
      <c r="K56" s="234">
        <v>1.2357132801125852E-5</v>
      </c>
      <c r="L56" s="229">
        <v>-8.1345819120670626E-3</v>
      </c>
      <c r="M56" s="229">
        <v>3.495124959879523E-5</v>
      </c>
      <c r="N56" s="229">
        <v>8.1346569979303465E-3</v>
      </c>
      <c r="O56" s="229">
        <v>6.6172644473977158E-5</v>
      </c>
    </row>
    <row r="57" spans="1:15">
      <c r="A57" s="229" t="s">
        <v>5</v>
      </c>
      <c r="B57" s="229" t="s">
        <v>294</v>
      </c>
      <c r="C57" s="229">
        <v>1833.6335329999999</v>
      </c>
      <c r="D57" s="229">
        <v>3747.1315500000001</v>
      </c>
      <c r="E57" s="229">
        <v>20</v>
      </c>
      <c r="F57" s="229">
        <v>20</v>
      </c>
      <c r="G57" s="229">
        <v>28.284271247461902</v>
      </c>
      <c r="H57" s="229">
        <v>0.80737071670396166</v>
      </c>
      <c r="I57" s="229">
        <v>0.6518474741910687</v>
      </c>
      <c r="J57" s="229">
        <v>1.4449795275223387E-2</v>
      </c>
      <c r="K57" s="234">
        <v>2.6395926672713014E-2</v>
      </c>
      <c r="L57" s="229">
        <v>0.28899590550446774</v>
      </c>
      <c r="M57" s="229">
        <v>0.7465895498391294</v>
      </c>
      <c r="N57" s="229">
        <v>0.80057141425817913</v>
      </c>
      <c r="O57" s="229">
        <v>0.64091458932734102</v>
      </c>
    </row>
    <row r="58" spans="1:15">
      <c r="A58" s="229" t="s">
        <v>5</v>
      </c>
      <c r="B58" s="229" t="s">
        <v>398</v>
      </c>
      <c r="C58" s="229">
        <v>1.165377514665672</v>
      </c>
      <c r="D58" s="229">
        <v>3.8973778933049941</v>
      </c>
      <c r="E58" s="229">
        <v>20</v>
      </c>
      <c r="F58" s="229">
        <v>75</v>
      </c>
      <c r="G58" s="229">
        <v>77.620873481300123</v>
      </c>
      <c r="H58" s="229">
        <v>2.3045179912928185E-3</v>
      </c>
      <c r="I58" s="229">
        <v>5.3108031721922868E-6</v>
      </c>
      <c r="J58" s="229">
        <v>1.9863051707424972E-5</v>
      </c>
      <c r="K58" s="234">
        <v>2.7454307305419089E-5</v>
      </c>
      <c r="L58" s="229">
        <v>1.4897288780568729E-3</v>
      </c>
      <c r="M58" s="229">
        <v>7.7652507473764839E-4</v>
      </c>
      <c r="N58" s="229">
        <v>1.6799652739901798E-3</v>
      </c>
      <c r="O58" s="229">
        <v>2.8222833218128997E-6</v>
      </c>
    </row>
    <row r="59" spans="1:15">
      <c r="A59" s="229" t="s">
        <v>5</v>
      </c>
      <c r="B59" s="229" t="s">
        <v>399</v>
      </c>
      <c r="C59" s="229">
        <v>0.68812767532639674</v>
      </c>
      <c r="D59" s="229">
        <v>2.3013088512848565</v>
      </c>
      <c r="E59" s="229">
        <v>20</v>
      </c>
      <c r="F59" s="229">
        <v>500</v>
      </c>
      <c r="G59" s="229">
        <v>500.39984012787215</v>
      </c>
      <c r="H59" s="229">
        <v>8.7724546156896007E-3</v>
      </c>
      <c r="I59" s="229">
        <v>7.6955959984333777E-5</v>
      </c>
      <c r="J59" s="229">
        <v>1.1728659492504789E-5</v>
      </c>
      <c r="K59" s="234">
        <v>1.6211114789866531E-5</v>
      </c>
      <c r="L59" s="229">
        <v>5.8643297462523947E-3</v>
      </c>
      <c r="M59" s="229">
        <v>4.5851956794032628E-4</v>
      </c>
      <c r="N59" s="229">
        <v>5.882227772448536E-3</v>
      </c>
      <c r="O59" s="229">
        <v>3.4600603566964868E-5</v>
      </c>
    </row>
    <row r="60" spans="1:15">
      <c r="A60" s="229" t="s">
        <v>540</v>
      </c>
      <c r="B60" s="229" t="s">
        <v>294</v>
      </c>
      <c r="C60" s="229">
        <v>396.70203955735502</v>
      </c>
      <c r="D60" s="229">
        <v>3.0411800000000002</v>
      </c>
      <c r="E60" s="229">
        <v>5</v>
      </c>
      <c r="F60" s="229">
        <v>5</v>
      </c>
      <c r="G60" s="229">
        <v>7.0710678118654755</v>
      </c>
      <c r="H60" s="229">
        <v>1.6381595117909284E-4</v>
      </c>
      <c r="I60" s="229">
        <v>2.6835665860710927E-8</v>
      </c>
      <c r="J60" s="229">
        <v>-2.562617319012972E-3</v>
      </c>
      <c r="K60" s="234">
        <v>2.1422990681637896E-5</v>
      </c>
      <c r="L60" s="229">
        <v>-1.281308659506486E-2</v>
      </c>
      <c r="M60" s="229">
        <v>1.5148341984282376E-4</v>
      </c>
      <c r="N60" s="229">
        <v>1.2813982024301349E-2</v>
      </c>
      <c r="O60" s="229">
        <v>1.6419813531911811E-4</v>
      </c>
    </row>
    <row r="61" spans="1:15">
      <c r="A61" s="229" t="s">
        <v>540</v>
      </c>
      <c r="B61" s="229" t="s">
        <v>398</v>
      </c>
      <c r="C61" s="229">
        <v>0.81103875346186349</v>
      </c>
      <c r="D61" s="229">
        <v>6.9300000000000004E-3</v>
      </c>
      <c r="E61" s="229">
        <v>5</v>
      </c>
      <c r="F61" s="229">
        <v>75</v>
      </c>
      <c r="G61" s="229">
        <v>75.166481891864535</v>
      </c>
      <c r="H61" s="229">
        <v>3.9681357272752856E-6</v>
      </c>
      <c r="I61" s="229">
        <v>1.574610115007856E-11</v>
      </c>
      <c r="J61" s="229">
        <v>-5.2342785714643014E-6</v>
      </c>
      <c r="K61" s="234">
        <v>4.8817013601217495E-8</v>
      </c>
      <c r="L61" s="229">
        <v>-3.9257089285982261E-4</v>
      </c>
      <c r="M61" s="229">
        <v>3.4518841354696813E-7</v>
      </c>
      <c r="N61" s="229">
        <v>3.9257104462224305E-4</v>
      </c>
      <c r="O61" s="229">
        <v>1.5411202507579913E-7</v>
      </c>
    </row>
    <row r="62" spans="1:15">
      <c r="A62" s="229" t="s">
        <v>540</v>
      </c>
      <c r="B62" s="229" t="s">
        <v>399</v>
      </c>
      <c r="C62" s="229">
        <v>1.677200757154518</v>
      </c>
      <c r="D62" s="229">
        <v>1.55E-2</v>
      </c>
      <c r="E62" s="229">
        <v>5</v>
      </c>
      <c r="F62" s="229">
        <v>500</v>
      </c>
      <c r="G62" s="229">
        <v>500.02499937503126</v>
      </c>
      <c r="H62" s="229">
        <v>5.9040832976642432E-5</v>
      </c>
      <c r="I62" s="229">
        <v>3.4858199585757886E-9</v>
      </c>
      <c r="J62" s="229">
        <v>-1.0816075946884496E-5</v>
      </c>
      <c r="K62" s="234">
        <v>1.0918668265784576E-7</v>
      </c>
      <c r="L62" s="229">
        <v>-5.4080379734422479E-3</v>
      </c>
      <c r="M62" s="229">
        <v>7.7206643722626346E-7</v>
      </c>
      <c r="N62" s="229">
        <v>5.4080380285534161E-3</v>
      </c>
      <c r="O62" s="229">
        <v>2.9246875318279919E-5</v>
      </c>
    </row>
    <row r="63" spans="1:15">
      <c r="A63" s="229" t="s">
        <v>1020</v>
      </c>
      <c r="B63" s="229" t="s">
        <v>398</v>
      </c>
      <c r="C63" s="229">
        <v>0</v>
      </c>
      <c r="D63" s="229">
        <v>0.48195239400000001</v>
      </c>
      <c r="E63" s="229">
        <v>20</v>
      </c>
      <c r="F63" s="229">
        <v>75</v>
      </c>
      <c r="G63" s="229">
        <v>77.620873481300123</v>
      </c>
      <c r="H63" s="229">
        <v>2.8497825803024541E-4</v>
      </c>
      <c r="I63" s="229">
        <v>8.1212607549953139E-8</v>
      </c>
      <c r="J63" s="229">
        <v>3.3950182727338074E-6</v>
      </c>
      <c r="K63" s="234">
        <v>3.3950182645075517E-6</v>
      </c>
      <c r="L63" s="229">
        <v>2.5462637045503556E-4</v>
      </c>
      <c r="M63" s="229">
        <v>9.6025617483418946E-5</v>
      </c>
      <c r="N63" s="229">
        <v>2.7213141631237086E-4</v>
      </c>
      <c r="O63" s="229">
        <v>7.4055507744176912E-8</v>
      </c>
    </row>
    <row r="64" spans="1:15">
      <c r="A64" s="229" t="s">
        <v>1020</v>
      </c>
      <c r="B64" s="229" t="s">
        <v>399</v>
      </c>
      <c r="C64" s="229">
        <v>0</v>
      </c>
      <c r="D64" s="229">
        <v>0.94860471200000007</v>
      </c>
      <c r="E64" s="229">
        <v>20</v>
      </c>
      <c r="F64" s="229">
        <v>500</v>
      </c>
      <c r="G64" s="229">
        <v>500.39984012787215</v>
      </c>
      <c r="H64" s="229">
        <v>3.6160256280260822E-3</v>
      </c>
      <c r="I64" s="229">
        <v>1.3075641342541423E-5</v>
      </c>
      <c r="J64" s="229">
        <v>6.6822581681336146E-6</v>
      </c>
      <c r="K64" s="234">
        <v>6.6822581714116897E-6</v>
      </c>
      <c r="L64" s="229">
        <v>3.3411290840668073E-3</v>
      </c>
      <c r="M64" s="229">
        <v>1.8900280266577699E-4</v>
      </c>
      <c r="N64" s="229">
        <v>3.3464706207903005E-3</v>
      </c>
      <c r="O64" s="229">
        <v>1.1198865615812619E-5</v>
      </c>
    </row>
    <row r="65" spans="1:15">
      <c r="A65" s="229" t="s">
        <v>541</v>
      </c>
      <c r="B65" s="229" t="s">
        <v>294</v>
      </c>
      <c r="C65" s="229">
        <v>280.37506038291002</v>
      </c>
      <c r="D65" s="229">
        <v>255.30641796644099</v>
      </c>
      <c r="E65" s="229">
        <v>2</v>
      </c>
      <c r="F65" s="229">
        <v>1</v>
      </c>
      <c r="G65" s="229">
        <v>2.2360679774997898</v>
      </c>
      <c r="H65" s="229">
        <v>4.348863680477667E-3</v>
      </c>
      <c r="I65" s="229">
        <v>1.8912615311377758E-5</v>
      </c>
      <c r="J65" s="229">
        <v>-2.790340455582907E-5</v>
      </c>
      <c r="K65" s="234">
        <v>1.7984555380008468E-3</v>
      </c>
      <c r="L65" s="229">
        <v>-2.790340455582907E-5</v>
      </c>
      <c r="M65" s="229">
        <v>5.0868004263315975E-3</v>
      </c>
      <c r="N65" s="229">
        <v>5.0868769571627273E-3</v>
      </c>
      <c r="O65" s="229">
        <v>2.5876317177313128E-5</v>
      </c>
    </row>
    <row r="66" spans="1:15">
      <c r="A66" s="229" t="s">
        <v>541</v>
      </c>
      <c r="B66" s="229" t="s">
        <v>398</v>
      </c>
      <c r="C66" s="229">
        <v>0.52753266968004953</v>
      </c>
      <c r="D66" s="229">
        <v>0.48032208281113764</v>
      </c>
      <c r="E66" s="229">
        <v>2</v>
      </c>
      <c r="F66" s="229">
        <v>75</v>
      </c>
      <c r="G66" s="229">
        <v>75.026661927610775</v>
      </c>
      <c r="H66" s="229">
        <v>2.7452205299297245E-4</v>
      </c>
      <c r="I66" s="229">
        <v>7.536235757947637E-8</v>
      </c>
      <c r="J66" s="229">
        <v>-5.2807077821626081E-8</v>
      </c>
      <c r="K66" s="234">
        <v>3.3835338599648518E-6</v>
      </c>
      <c r="L66" s="229">
        <v>-3.960530836621956E-6</v>
      </c>
      <c r="M66" s="229">
        <v>9.5700789470217646E-6</v>
      </c>
      <c r="N66" s="229">
        <v>1.0357230110413818E-5</v>
      </c>
      <c r="O66" s="229">
        <v>1.0727221556006263E-10</v>
      </c>
    </row>
    <row r="67" spans="1:15">
      <c r="A67" s="229" t="s">
        <v>541</v>
      </c>
      <c r="B67" s="229" t="s">
        <v>399</v>
      </c>
      <c r="C67" s="229">
        <v>0.15531374057220512</v>
      </c>
      <c r="D67" s="229">
        <v>0.14075537682995495</v>
      </c>
      <c r="E67" s="229">
        <v>2</v>
      </c>
      <c r="F67" s="229">
        <v>500</v>
      </c>
      <c r="G67" s="229">
        <v>500.00399998400013</v>
      </c>
      <c r="H67" s="229">
        <v>5.3612681860231489E-4</v>
      </c>
      <c r="I67" s="229">
        <v>2.8743196562463948E-7</v>
      </c>
      <c r="J67" s="229">
        <v>-2.0188292815248587E-8</v>
      </c>
      <c r="K67" s="234">
        <v>9.9152339756888958E-7</v>
      </c>
      <c r="L67" s="229">
        <v>-1.0094146407624294E-5</v>
      </c>
      <c r="M67" s="229">
        <v>2.804451672504348E-6</v>
      </c>
      <c r="N67" s="229">
        <v>1.0476485139681479E-5</v>
      </c>
      <c r="O67" s="229">
        <v>1.0975674088196685E-10</v>
      </c>
    </row>
    <row r="68" spans="1:15">
      <c r="A68" s="229" t="s">
        <v>1422</v>
      </c>
      <c r="B68" s="229" t="s">
        <v>294</v>
      </c>
      <c r="C68" s="229">
        <v>232.15467721739199</v>
      </c>
      <c r="D68" s="229">
        <v>78.774409265752197</v>
      </c>
      <c r="E68" s="229">
        <v>5</v>
      </c>
      <c r="F68" s="229">
        <v>2</v>
      </c>
      <c r="G68" s="229">
        <v>5.3851648071345037</v>
      </c>
      <c r="H68" s="229">
        <v>3.2315673674889788E-3</v>
      </c>
      <c r="I68" s="229">
        <v>1.0443027650619648E-5</v>
      </c>
      <c r="J68" s="229">
        <v>-9.5732615243271368E-4</v>
      </c>
      <c r="K68" s="234">
        <v>5.5491073716509355E-4</v>
      </c>
      <c r="L68" s="229">
        <v>-1.9146523048654274E-3</v>
      </c>
      <c r="M68" s="229">
        <v>3.9238114520266359E-3</v>
      </c>
      <c r="N68" s="229">
        <v>4.3660267703693563E-3</v>
      </c>
      <c r="O68" s="229">
        <v>1.9062189759581873E-5</v>
      </c>
    </row>
    <row r="69" spans="1:15">
      <c r="A69" s="229" t="s">
        <v>1422</v>
      </c>
      <c r="B69" s="229" t="s">
        <v>398</v>
      </c>
      <c r="C69" s="229">
        <v>0.14262256538818491</v>
      </c>
      <c r="D69" s="229">
        <v>6.8759809288795798E-2</v>
      </c>
      <c r="E69" s="229">
        <v>5</v>
      </c>
      <c r="F69" s="229">
        <v>75</v>
      </c>
      <c r="G69" s="229">
        <v>75.166481891864535</v>
      </c>
      <c r="H69" s="229">
        <v>3.9372042689683353E-5</v>
      </c>
      <c r="I69" s="229">
        <v>1.5501577455582484E-9</v>
      </c>
      <c r="J69" s="229">
        <v>-4.4467664483960334E-7</v>
      </c>
      <c r="K69" s="234">
        <v>4.843648694470802E-7</v>
      </c>
      <c r="L69" s="229">
        <v>-3.3350748362970251E-5</v>
      </c>
      <c r="M69" s="229">
        <v>3.4249768375456721E-6</v>
      </c>
      <c r="N69" s="229">
        <v>3.3526152220436618E-5</v>
      </c>
      <c r="O69" s="229">
        <v>1.124002882707887E-9</v>
      </c>
    </row>
    <row r="70" spans="1:15">
      <c r="A70" s="229" t="s">
        <v>1422</v>
      </c>
      <c r="B70" s="229" t="s">
        <v>399</v>
      </c>
      <c r="C70" s="229">
        <v>0.56682421814767503</v>
      </c>
      <c r="D70" s="229">
        <v>0.17987531050456343</v>
      </c>
      <c r="E70" s="229">
        <v>5</v>
      </c>
      <c r="F70" s="229">
        <v>500</v>
      </c>
      <c r="G70" s="229">
        <v>500.02499937503126</v>
      </c>
      <c r="H70" s="229">
        <v>6.8516052671752418E-4</v>
      </c>
      <c r="I70" s="229">
        <v>4.6944494737183518E-7</v>
      </c>
      <c r="J70" s="229">
        <v>-2.4251894474858204E-6</v>
      </c>
      <c r="K70" s="234">
        <v>1.2670960287769832E-6</v>
      </c>
      <c r="L70" s="229">
        <v>-1.2125947237429102E-3</v>
      </c>
      <c r="M70" s="229">
        <v>8.959721943627496E-6</v>
      </c>
      <c r="N70" s="229">
        <v>1.2126278244648898E-3</v>
      </c>
      <c r="O70" s="229">
        <v>1.4704662406664515E-6</v>
      </c>
    </row>
    <row r="71" spans="1:15">
      <c r="A71" s="229" t="s">
        <v>542</v>
      </c>
      <c r="B71" s="229" t="s">
        <v>294</v>
      </c>
      <c r="C71" s="229">
        <v>124.9518424</v>
      </c>
      <c r="D71" s="229">
        <v>117.947938416</v>
      </c>
      <c r="E71" s="229">
        <v>5</v>
      </c>
      <c r="F71" s="229">
        <v>5</v>
      </c>
      <c r="G71" s="229">
        <v>7.0710678118654755</v>
      </c>
      <c r="H71" s="229">
        <v>6.3533739276300993E-3</v>
      </c>
      <c r="I71" s="229">
        <v>4.0365360264289914E-5</v>
      </c>
      <c r="J71" s="229">
        <v>1.692608722247968E-5</v>
      </c>
      <c r="K71" s="234">
        <v>8.3086091109515667E-4</v>
      </c>
      <c r="L71" s="229">
        <v>8.4630436112398399E-5</v>
      </c>
      <c r="M71" s="229">
        <v>5.8750738445821852E-3</v>
      </c>
      <c r="N71" s="229">
        <v>5.875683363661649E-3</v>
      </c>
      <c r="O71" s="229">
        <v>3.4523654990010269E-5</v>
      </c>
    </row>
    <row r="72" spans="1:15">
      <c r="A72" s="229" t="s">
        <v>542</v>
      </c>
      <c r="B72" s="229" t="s">
        <v>398</v>
      </c>
      <c r="C72" s="229">
        <v>0.28303800000000001</v>
      </c>
      <c r="D72" s="229">
        <v>0.26717291999999998</v>
      </c>
      <c r="E72" s="229">
        <v>5</v>
      </c>
      <c r="F72" s="229">
        <v>75</v>
      </c>
      <c r="G72" s="229">
        <v>75.166481891864535</v>
      </c>
      <c r="H72" s="229">
        <v>1.5298389743325562E-4</v>
      </c>
      <c r="I72" s="229">
        <v>2.3404072873868875E-8</v>
      </c>
      <c r="J72" s="229">
        <v>3.8340913555146017E-8</v>
      </c>
      <c r="K72" s="234">
        <v>1.8820467632780653E-6</v>
      </c>
      <c r="L72" s="229">
        <v>2.8755685166359513E-6</v>
      </c>
      <c r="M72" s="229">
        <v>1.330808028824113E-5</v>
      </c>
      <c r="N72" s="229">
        <v>1.3615208233888309E-5</v>
      </c>
      <c r="O72" s="229">
        <v>1.8537389525214001E-10</v>
      </c>
    </row>
    <row r="73" spans="1:15">
      <c r="A73" s="229" t="s">
        <v>542</v>
      </c>
      <c r="B73" s="229" t="s">
        <v>399</v>
      </c>
      <c r="C73" s="229">
        <v>0.58494520000000005</v>
      </c>
      <c r="D73" s="229">
        <v>0.55215736800000004</v>
      </c>
      <c r="E73" s="229">
        <v>5</v>
      </c>
      <c r="F73" s="229">
        <v>500</v>
      </c>
      <c r="G73" s="229">
        <v>500.02499937503126</v>
      </c>
      <c r="H73" s="229">
        <v>2.1032148994135805E-3</v>
      </c>
      <c r="I73" s="229">
        <v>4.4235129131152776E-6</v>
      </c>
      <c r="J73" s="229">
        <v>7.9237894468064951E-8</v>
      </c>
      <c r="K73" s="234">
        <v>3.8895633107746685E-6</v>
      </c>
      <c r="L73" s="229">
        <v>3.9618947234032476E-5</v>
      </c>
      <c r="M73" s="229">
        <v>2.7503365929031668E-5</v>
      </c>
      <c r="N73" s="229">
        <v>4.8229618673168768E-5</v>
      </c>
      <c r="O73" s="229">
        <v>2.3260961173592695E-9</v>
      </c>
    </row>
    <row r="74" spans="1:15">
      <c r="A74" s="229" t="s">
        <v>582</v>
      </c>
      <c r="B74" s="229" t="s">
        <v>294</v>
      </c>
      <c r="C74" s="229">
        <v>0</v>
      </c>
      <c r="D74" s="229">
        <v>122.5018</v>
      </c>
      <c r="E74" s="229">
        <v>5</v>
      </c>
      <c r="F74" s="229">
        <v>10</v>
      </c>
      <c r="G74" s="229">
        <v>11.180339887498949</v>
      </c>
      <c r="H74" s="229">
        <v>1.0433416305326999E-2</v>
      </c>
      <c r="I74" s="229">
        <v>1.0885617580026329E-4</v>
      </c>
      <c r="J74" s="229">
        <v>8.6293968784456609E-4</v>
      </c>
      <c r="K74" s="234">
        <v>8.6293968784612203E-4</v>
      </c>
      <c r="L74" s="229">
        <v>8.6293968784456609E-3</v>
      </c>
      <c r="M74" s="229">
        <v>6.1019050503099545E-3</v>
      </c>
      <c r="N74" s="229">
        <v>1.0568809570085262E-2</v>
      </c>
      <c r="O74" s="229">
        <v>1.1169973572872583E-4</v>
      </c>
    </row>
    <row r="75" spans="1:15">
      <c r="A75" s="229" t="s">
        <v>582</v>
      </c>
      <c r="B75" s="229" t="s">
        <v>398</v>
      </c>
      <c r="C75" s="229">
        <v>0</v>
      </c>
      <c r="D75" s="229">
        <v>0.77176133999999996</v>
      </c>
      <c r="E75" s="229">
        <v>5</v>
      </c>
      <c r="F75" s="229">
        <v>75</v>
      </c>
      <c r="G75" s="229">
        <v>75.166481891864535</v>
      </c>
      <c r="H75" s="229">
        <v>4.4191251748684676E-4</v>
      </c>
      <c r="I75" s="229">
        <v>1.9528667311156263E-7</v>
      </c>
      <c r="J75" s="229">
        <v>5.4365200288231108E-6</v>
      </c>
      <c r="K75" s="234">
        <v>5.4365200334305685E-6</v>
      </c>
      <c r="L75" s="229">
        <v>4.0773900216173331E-4</v>
      </c>
      <c r="M75" s="229">
        <v>3.8442001816952712E-5</v>
      </c>
      <c r="N75" s="229">
        <v>4.095471662550488E-4</v>
      </c>
      <c r="O75" s="229">
        <v>1.6772888138754057E-7</v>
      </c>
    </row>
    <row r="76" spans="1:15">
      <c r="A76" s="229" t="s">
        <v>582</v>
      </c>
      <c r="B76" s="229" t="s">
        <v>399</v>
      </c>
      <c r="C76" s="229">
        <v>0</v>
      </c>
      <c r="D76" s="229">
        <v>1.5190223199999999</v>
      </c>
      <c r="E76" s="229">
        <v>5</v>
      </c>
      <c r="F76" s="229">
        <v>500</v>
      </c>
      <c r="G76" s="229">
        <v>500.02499937503126</v>
      </c>
      <c r="H76" s="229">
        <v>5.7860866505104443E-3</v>
      </c>
      <c r="I76" s="229">
        <v>3.3478798727215173E-5</v>
      </c>
      <c r="J76" s="229">
        <v>1.0700452131473526E-5</v>
      </c>
      <c r="K76" s="234">
        <v>1.0700452129291913E-5</v>
      </c>
      <c r="L76" s="229">
        <v>5.3502260657367628E-3</v>
      </c>
      <c r="M76" s="229">
        <v>7.566362262384343E-5</v>
      </c>
      <c r="N76" s="229">
        <v>5.3507610615946624E-3</v>
      </c>
      <c r="O76" s="229">
        <v>2.8630643938277638E-5</v>
      </c>
    </row>
    <row r="77" spans="1:15">
      <c r="A77" s="229" t="s">
        <v>1467</v>
      </c>
      <c r="B77" s="229" t="s">
        <v>398</v>
      </c>
      <c r="C77" s="229">
        <v>1.6871399999999999</v>
      </c>
      <c r="D77" s="229">
        <v>4.9583940000000002</v>
      </c>
      <c r="E77" s="229">
        <v>20</v>
      </c>
      <c r="F77" s="229">
        <v>75</v>
      </c>
      <c r="G77" s="229">
        <v>77.620873481300123</v>
      </c>
      <c r="H77" s="229">
        <v>2.9318963913012967E-3</v>
      </c>
      <c r="I77" s="229">
        <v>8.5960164493255666E-6</v>
      </c>
      <c r="J77" s="229">
        <v>2.3938414463131608E-5</v>
      </c>
      <c r="K77" s="234">
        <v>3.4928425301326873E-5</v>
      </c>
      <c r="L77" s="229">
        <v>1.7953810847348706E-3</v>
      </c>
      <c r="M77" s="229">
        <v>9.8792505546944041E-4</v>
      </c>
      <c r="N77" s="229">
        <v>2.0492411167669015E-3</v>
      </c>
      <c r="O77" s="229">
        <v>4.1993891546480575E-6</v>
      </c>
    </row>
    <row r="78" spans="1:15">
      <c r="A78" s="229" t="s">
        <v>1467</v>
      </c>
      <c r="B78" s="229" t="s">
        <v>399</v>
      </c>
      <c r="C78" s="229">
        <v>2.9822000000000002</v>
      </c>
      <c r="D78" s="229">
        <v>10.701572000000001</v>
      </c>
      <c r="E78" s="229">
        <v>20</v>
      </c>
      <c r="F78" s="229">
        <v>500</v>
      </c>
      <c r="G78" s="229">
        <v>500.39984012787215</v>
      </c>
      <c r="H78" s="229">
        <v>4.079376596240894E-2</v>
      </c>
      <c r="I78" s="229">
        <v>1.6641313413957941E-3</v>
      </c>
      <c r="J78" s="229">
        <v>5.5959082434497986E-5</v>
      </c>
      <c r="K78" s="234">
        <v>7.5385106187360511E-5</v>
      </c>
      <c r="L78" s="229">
        <v>2.7979541217248993E-2</v>
      </c>
      <c r="M78" s="229">
        <v>2.1322127914220231E-3</v>
      </c>
      <c r="N78" s="229">
        <v>2.8060667456702434E-2</v>
      </c>
      <c r="O78" s="229">
        <v>7.87401058115639E-4</v>
      </c>
    </row>
    <row r="79" spans="1:15">
      <c r="A79" s="229" t="s">
        <v>543</v>
      </c>
      <c r="B79" s="229" t="s">
        <v>294</v>
      </c>
      <c r="C79" s="229">
        <v>680.706184788119</v>
      </c>
      <c r="D79" s="229">
        <v>1702.6277678870299</v>
      </c>
      <c r="E79" s="229">
        <v>2</v>
      </c>
      <c r="F79" s="229">
        <v>1</v>
      </c>
      <c r="G79" s="229">
        <v>2.2360679774997898</v>
      </c>
      <c r="H79" s="229">
        <v>2.9002389051222186E-2</v>
      </c>
      <c r="I79" s="229">
        <v>8.4113857067845258E-4</v>
      </c>
      <c r="J79" s="229">
        <v>7.5593506673969912E-3</v>
      </c>
      <c r="K79" s="234">
        <v>1.1993824372691446E-2</v>
      </c>
      <c r="L79" s="229">
        <v>7.5593506673969912E-3</v>
      </c>
      <c r="M79" s="229">
        <v>3.3923658185162443E-2</v>
      </c>
      <c r="N79" s="229">
        <v>3.4755695463857636E-2</v>
      </c>
      <c r="O79" s="229">
        <v>1.2079583671764144E-3</v>
      </c>
    </row>
    <row r="80" spans="1:15">
      <c r="A80" s="229" t="s">
        <v>543</v>
      </c>
      <c r="B80" s="229" t="s">
        <v>398</v>
      </c>
      <c r="C80" s="229">
        <v>1.2805969329311886</v>
      </c>
      <c r="D80" s="229">
        <v>2.9338686295673999</v>
      </c>
      <c r="E80" s="229">
        <v>2</v>
      </c>
      <c r="F80" s="229">
        <v>75</v>
      </c>
      <c r="G80" s="229">
        <v>75.026661927610775</v>
      </c>
      <c r="H80" s="229">
        <v>1.6768157622209692E-3</v>
      </c>
      <c r="I80" s="229">
        <v>2.81171110043269E-6</v>
      </c>
      <c r="J80" s="229">
        <v>1.2325264097334809E-5</v>
      </c>
      <c r="K80" s="234">
        <v>2.0667056968799002E-5</v>
      </c>
      <c r="L80" s="229">
        <v>9.243948073001107E-4</v>
      </c>
      <c r="M80" s="229">
        <v>5.8455264519225875E-5</v>
      </c>
      <c r="N80" s="229">
        <v>9.2624120925028036E-4</v>
      </c>
      <c r="O80" s="229">
        <v>8.5792277771342166E-7</v>
      </c>
    </row>
    <row r="81" spans="1:15">
      <c r="A81" s="229" t="s">
        <v>543</v>
      </c>
      <c r="B81" s="229" t="s">
        <v>399</v>
      </c>
      <c r="C81" s="229">
        <v>0.37925899924635026</v>
      </c>
      <c r="D81" s="229">
        <v>0.94728578587228007</v>
      </c>
      <c r="E81" s="229">
        <v>2</v>
      </c>
      <c r="F81" s="229">
        <v>500</v>
      </c>
      <c r="G81" s="229">
        <v>500.00399998400013</v>
      </c>
      <c r="H81" s="229">
        <v>3.6081414872019121E-3</v>
      </c>
      <c r="I81" s="229">
        <v>1.3018684991667625E-5</v>
      </c>
      <c r="J81" s="229">
        <v>4.2024789665973117E-6</v>
      </c>
      <c r="K81" s="234">
        <v>6.6729672573112698E-6</v>
      </c>
      <c r="L81" s="229">
        <v>2.1012394832986558E-3</v>
      </c>
      <c r="M81" s="229">
        <v>1.8874001593122385E-5</v>
      </c>
      <c r="N81" s="229">
        <v>2.1013242477326863E-3</v>
      </c>
      <c r="O81" s="229">
        <v>4.4155635941093397E-6</v>
      </c>
    </row>
    <row r="82" spans="1:15">
      <c r="A82" s="229" t="s">
        <v>1423</v>
      </c>
      <c r="B82" s="229" t="s">
        <v>294</v>
      </c>
      <c r="C82" s="229">
        <v>1671.1138198778999</v>
      </c>
      <c r="D82" s="229">
        <v>218.435181095883</v>
      </c>
      <c r="E82" s="229">
        <v>6</v>
      </c>
      <c r="F82" s="229">
        <v>2</v>
      </c>
      <c r="G82" s="229">
        <v>6.324555320336759</v>
      </c>
      <c r="H82" s="229">
        <v>1.0524019463195557E-2</v>
      </c>
      <c r="I82" s="229">
        <v>1.107549856617189E-4</v>
      </c>
      <c r="J82" s="229">
        <v>-9.3457900925946191E-3</v>
      </c>
      <c r="K82" s="234">
        <v>1.5387234064274354E-3</v>
      </c>
      <c r="L82" s="229">
        <v>-1.8691580185189238E-2</v>
      </c>
      <c r="M82" s="229">
        <v>1.3056501060663644E-2</v>
      </c>
      <c r="N82" s="229">
        <v>2.280016205570631E-2</v>
      </c>
      <c r="O82" s="229">
        <v>5.1984738976646979E-4</v>
      </c>
    </row>
    <row r="83" spans="1:15">
      <c r="A83" s="229" t="s">
        <v>1423</v>
      </c>
      <c r="B83" s="229" t="s">
        <v>398</v>
      </c>
      <c r="C83" s="229">
        <v>0.91859294007481984</v>
      </c>
      <c r="D83" s="229">
        <v>0.14537593884930583</v>
      </c>
      <c r="E83" s="229">
        <v>6</v>
      </c>
      <c r="F83" s="229">
        <v>75</v>
      </c>
      <c r="G83" s="229">
        <v>75.23961722390672</v>
      </c>
      <c r="H83" s="229">
        <v>8.332362771449059E-5</v>
      </c>
      <c r="I83" s="229">
        <v>6.9428269355030245E-9</v>
      </c>
      <c r="J83" s="229">
        <v>-4.9596301074927851E-6</v>
      </c>
      <c r="K83" s="234">
        <v>1.0240720323371321E-6</v>
      </c>
      <c r="L83" s="229">
        <v>-3.7197225806195888E-4</v>
      </c>
      <c r="M83" s="229">
        <v>8.6895393418689066E-6</v>
      </c>
      <c r="N83" s="229">
        <v>3.7207374116119297E-4</v>
      </c>
      <c r="O83" s="229">
        <v>1.3843886886168642E-7</v>
      </c>
    </row>
    <row r="84" spans="1:15">
      <c r="A84" s="229" t="s">
        <v>1423</v>
      </c>
      <c r="B84" s="229" t="s">
        <v>399</v>
      </c>
      <c r="C84" s="229">
        <v>4.0667285621207867</v>
      </c>
      <c r="D84" s="229">
        <v>0.50014269338013395</v>
      </c>
      <c r="E84" s="229">
        <v>6</v>
      </c>
      <c r="F84" s="229">
        <v>500</v>
      </c>
      <c r="G84" s="229">
        <v>500.03599870409329</v>
      </c>
      <c r="H84" s="229">
        <v>1.905128437854849E-3</v>
      </c>
      <c r="I84" s="229">
        <v>3.6295143647232575E-6</v>
      </c>
      <c r="J84" s="229">
        <v>-2.2967454104794172E-5</v>
      </c>
      <c r="K84" s="234">
        <v>3.5231562287572221E-6</v>
      </c>
      <c r="L84" s="229">
        <v>-1.1483727052397086E-2</v>
      </c>
      <c r="M84" s="229">
        <v>2.9894971926406265E-5</v>
      </c>
      <c r="N84" s="229">
        <v>1.148376596432125E-2</v>
      </c>
      <c r="O84" s="229">
        <v>1.3187688072330316E-4</v>
      </c>
    </row>
    <row r="85" spans="1:15">
      <c r="A85" s="229" t="s">
        <v>164</v>
      </c>
      <c r="B85" s="229" t="s">
        <v>294</v>
      </c>
      <c r="C85" s="229">
        <v>637.89013235846596</v>
      </c>
      <c r="D85" s="229">
        <v>147.69155175766701</v>
      </c>
      <c r="E85" s="229">
        <v>5</v>
      </c>
      <c r="F85" s="229">
        <v>5</v>
      </c>
      <c r="G85" s="229">
        <v>7.0710678118654755</v>
      </c>
      <c r="H85" s="229">
        <v>7.9555409519655E-3</v>
      </c>
      <c r="I85" s="229">
        <v>6.3290631838400135E-5</v>
      </c>
      <c r="J85" s="229">
        <v>-3.1146841514129164E-3</v>
      </c>
      <c r="K85" s="234">
        <v>1.0403839092263994E-3</v>
      </c>
      <c r="L85" s="229">
        <v>-1.5573420757064582E-2</v>
      </c>
      <c r="M85" s="229">
        <v>7.3566251725135654E-3</v>
      </c>
      <c r="N85" s="229">
        <v>1.7223570129489132E-2</v>
      </c>
      <c r="O85" s="229">
        <v>2.9665136800543026E-4</v>
      </c>
    </row>
    <row r="86" spans="1:15">
      <c r="A86" s="229" t="s">
        <v>164</v>
      </c>
      <c r="B86" s="229" t="s">
        <v>398</v>
      </c>
      <c r="C86" s="229">
        <v>1.436408475208558</v>
      </c>
      <c r="D86" s="229">
        <v>0.33014840249999999</v>
      </c>
      <c r="E86" s="229">
        <v>5</v>
      </c>
      <c r="F86" s="229">
        <v>75</v>
      </c>
      <c r="G86" s="229">
        <v>75.166481891864535</v>
      </c>
      <c r="H86" s="229">
        <v>1.8904381980708673E-4</v>
      </c>
      <c r="I86" s="229">
        <v>3.5737565807254277E-8</v>
      </c>
      <c r="J86" s="229">
        <v>-7.0310803179651771E-6</v>
      </c>
      <c r="K86" s="234">
        <v>2.325665087339499E-6</v>
      </c>
      <c r="L86" s="229">
        <v>-5.2733102384738828E-4</v>
      </c>
      <c r="M86" s="229">
        <v>1.6444935540265642E-5</v>
      </c>
      <c r="N86" s="229">
        <v>5.2758738102503763E-4</v>
      </c>
      <c r="O86" s="229">
        <v>2.7834844461685822E-7</v>
      </c>
    </row>
    <row r="87" spans="1:15">
      <c r="A87" s="229" t="s">
        <v>164</v>
      </c>
      <c r="B87" s="229" t="s">
        <v>399</v>
      </c>
      <c r="C87" s="229">
        <v>2.9685775154310177</v>
      </c>
      <c r="D87" s="229">
        <v>0.68701869849999997</v>
      </c>
      <c r="E87" s="229">
        <v>5</v>
      </c>
      <c r="F87" s="229">
        <v>500</v>
      </c>
      <c r="G87" s="229">
        <v>500.02499937503126</v>
      </c>
      <c r="H87" s="229">
        <v>2.6169133051592748E-3</v>
      </c>
      <c r="I87" s="229">
        <v>6.8482352467196401E-6</v>
      </c>
      <c r="J87" s="229">
        <v>-1.4497705011606854E-5</v>
      </c>
      <c r="K87" s="234">
        <v>4.8395672653629498E-6</v>
      </c>
      <c r="L87" s="229">
        <v>-7.248852505803427E-3</v>
      </c>
      <c r="M87" s="229">
        <v>3.4220908313465777E-5</v>
      </c>
      <c r="N87" s="229">
        <v>7.2489332816255397E-3</v>
      </c>
      <c r="O87" s="229">
        <v>5.2547033721458416E-5</v>
      </c>
    </row>
    <row r="88" spans="1:15">
      <c r="A88" s="229" t="s">
        <v>583</v>
      </c>
      <c r="B88" s="229" t="s">
        <v>398</v>
      </c>
      <c r="C88" s="229">
        <v>9.2578547693099367E-2</v>
      </c>
      <c r="D88" s="229">
        <v>0.39937059036000006</v>
      </c>
      <c r="E88" s="229">
        <v>20</v>
      </c>
      <c r="F88" s="229">
        <v>75</v>
      </c>
      <c r="G88" s="229">
        <v>77.620873481300123</v>
      </c>
      <c r="H88" s="229">
        <v>2.361476705296821E-4</v>
      </c>
      <c r="I88" s="229">
        <v>5.5765722296595285E-8</v>
      </c>
      <c r="J88" s="229">
        <v>2.2102316190597548E-6</v>
      </c>
      <c r="K88" s="234">
        <v>2.8132870911299252E-6</v>
      </c>
      <c r="L88" s="229">
        <v>1.6576737142948161E-4</v>
      </c>
      <c r="M88" s="229">
        <v>7.9571775182501876E-5</v>
      </c>
      <c r="N88" s="229">
        <v>1.8387628677003008E-4</v>
      </c>
      <c r="O88" s="229">
        <v>3.3810488836334339E-8</v>
      </c>
    </row>
    <row r="89" spans="1:15">
      <c r="A89" s="229" t="s">
        <v>583</v>
      </c>
      <c r="B89" s="229" t="s">
        <v>399</v>
      </c>
      <c r="C89" s="229">
        <v>0.18221809387213198</v>
      </c>
      <c r="D89" s="229">
        <v>0.72043460228</v>
      </c>
      <c r="E89" s="229">
        <v>20</v>
      </c>
      <c r="F89" s="229">
        <v>500</v>
      </c>
      <c r="G89" s="229">
        <v>500.39984012787215</v>
      </c>
      <c r="H89" s="229">
        <v>2.7462545275246933E-3</v>
      </c>
      <c r="I89" s="229">
        <v>7.5419139299498761E-6</v>
      </c>
      <c r="J89" s="229">
        <v>3.8879926416157673E-6</v>
      </c>
      <c r="K89" s="234">
        <v>5.0749589867663029E-6</v>
      </c>
      <c r="L89" s="229">
        <v>1.9439963208078836E-3</v>
      </c>
      <c r="M89" s="229">
        <v>1.4354151655144253E-4</v>
      </c>
      <c r="N89" s="229">
        <v>1.949288552854214E-3</v>
      </c>
      <c r="O89" s="229">
        <v>3.7997258622884759E-6</v>
      </c>
    </row>
    <row r="90" spans="1:15">
      <c r="A90" s="229" t="s">
        <v>165</v>
      </c>
      <c r="B90" s="229" t="s">
        <v>294</v>
      </c>
      <c r="C90" s="229">
        <v>2555.6339783159601</v>
      </c>
      <c r="D90" s="229">
        <v>2429.4635651093399</v>
      </c>
      <c r="E90" s="229">
        <v>2</v>
      </c>
      <c r="F90" s="229">
        <v>1</v>
      </c>
      <c r="G90" s="229">
        <v>2.2360679774997898</v>
      </c>
      <c r="H90" s="229">
        <v>4.1383236447806719E-2</v>
      </c>
      <c r="I90" s="229">
        <v>1.7125722588950784E-3</v>
      </c>
      <c r="J90" s="229">
        <v>4.6642487385017972E-4</v>
      </c>
      <c r="K90" s="234">
        <v>1.7113875310476912E-2</v>
      </c>
      <c r="L90" s="229">
        <v>4.6642487385017972E-4</v>
      </c>
      <c r="M90" s="229">
        <v>4.840534913767703E-2</v>
      </c>
      <c r="N90" s="229">
        <v>4.8407596276858825E-2</v>
      </c>
      <c r="O90" s="229">
        <v>2.3432953773033565E-3</v>
      </c>
    </row>
    <row r="91" spans="1:15">
      <c r="A91" s="229" t="s">
        <v>165</v>
      </c>
      <c r="B91" s="229" t="s">
        <v>398</v>
      </c>
      <c r="C91" s="229">
        <v>5.6055840548243347</v>
      </c>
      <c r="D91" s="229">
        <v>4.1819123527909348</v>
      </c>
      <c r="E91" s="229">
        <v>2</v>
      </c>
      <c r="F91" s="229">
        <v>75</v>
      </c>
      <c r="G91" s="229">
        <v>75.026661927610775</v>
      </c>
      <c r="H91" s="229">
        <v>2.3901194752610254E-3</v>
      </c>
      <c r="I91" s="229">
        <v>5.7126711060220393E-6</v>
      </c>
      <c r="J91" s="229">
        <v>-7.0560447804624005E-6</v>
      </c>
      <c r="K91" s="234">
        <v>2.9458653997877997E-5</v>
      </c>
      <c r="L91" s="229">
        <v>-5.2920335853468004E-4</v>
      </c>
      <c r="M91" s="229">
        <v>8.3321656026110927E-5</v>
      </c>
      <c r="N91" s="229">
        <v>5.3572258963694884E-4</v>
      </c>
      <c r="O91" s="229">
        <v>2.8699869304731869E-7</v>
      </c>
    </row>
    <row r="92" spans="1:15">
      <c r="A92" s="229" t="s">
        <v>165</v>
      </c>
      <c r="B92" s="229" t="s">
        <v>399</v>
      </c>
      <c r="C92" s="229">
        <v>0.78698195904338097</v>
      </c>
      <c r="D92" s="229">
        <v>1.3051848374906572</v>
      </c>
      <c r="E92" s="229">
        <v>2</v>
      </c>
      <c r="F92" s="229">
        <v>500</v>
      </c>
      <c r="G92" s="229">
        <v>500.00399998400013</v>
      </c>
      <c r="H92" s="229">
        <v>4.9713525008511705E-3</v>
      </c>
      <c r="I92" s="229">
        <v>2.4714345687719187E-5</v>
      </c>
      <c r="J92" s="229">
        <v>4.067725832612723E-6</v>
      </c>
      <c r="K92" s="234">
        <v>9.1941163007047984E-6</v>
      </c>
      <c r="L92" s="229">
        <v>2.0338629163063615E-3</v>
      </c>
      <c r="M92" s="229">
        <v>2.6004887932984552E-5</v>
      </c>
      <c r="N92" s="229">
        <v>2.0340291582282258E-3</v>
      </c>
      <c r="O92" s="229">
        <v>4.1372746165226248E-6</v>
      </c>
    </row>
    <row r="93" spans="1:15">
      <c r="A93" s="229" t="s">
        <v>1424</v>
      </c>
      <c r="B93" s="229" t="s">
        <v>294</v>
      </c>
      <c r="C93" s="229">
        <v>3002.1374144746901</v>
      </c>
      <c r="D93" s="229">
        <v>1936.80458022845</v>
      </c>
      <c r="E93" s="229">
        <v>8</v>
      </c>
      <c r="F93" s="229">
        <v>2</v>
      </c>
      <c r="G93" s="229">
        <v>8.2462112512353212</v>
      </c>
      <c r="H93" s="229">
        <v>0.12166602514023296</v>
      </c>
      <c r="I93" s="229">
        <v>1.48026216734238E-2</v>
      </c>
      <c r="J93" s="229">
        <v>-5.91119735558987E-3</v>
      </c>
      <c r="K93" s="234">
        <v>1.3643436585268771E-2</v>
      </c>
      <c r="L93" s="229">
        <v>-1.182239471117974E-2</v>
      </c>
      <c r="M93" s="229">
        <v>0.15435786445011493</v>
      </c>
      <c r="N93" s="229">
        <v>0.15480994585073332</v>
      </c>
      <c r="O93" s="229">
        <v>2.3966119334306982E-2</v>
      </c>
    </row>
    <row r="94" spans="1:15">
      <c r="A94" s="229" t="s">
        <v>1424</v>
      </c>
      <c r="B94" s="229" t="s">
        <v>398</v>
      </c>
      <c r="C94" s="229">
        <v>4.3329214688559032</v>
      </c>
      <c r="D94" s="229">
        <v>2.6801076289288348</v>
      </c>
      <c r="E94" s="229">
        <v>8</v>
      </c>
      <c r="F94" s="229">
        <v>75</v>
      </c>
      <c r="G94" s="229">
        <v>75.425459892532302</v>
      </c>
      <c r="H94" s="229">
        <v>1.5399239085430907E-3</v>
      </c>
      <c r="I94" s="229">
        <v>2.3713656441026292E-6</v>
      </c>
      <c r="J94" s="229">
        <v>-9.3451033746916323E-6</v>
      </c>
      <c r="K94" s="234">
        <v>1.8879487817337042E-5</v>
      </c>
      <c r="L94" s="229">
        <v>-7.0088275310187242E-4</v>
      </c>
      <c r="M94" s="229">
        <v>2.1359702177548535E-4</v>
      </c>
      <c r="N94" s="229">
        <v>7.3270752780834551E-4</v>
      </c>
      <c r="O94" s="229">
        <v>5.3686032130701742E-7</v>
      </c>
    </row>
    <row r="95" spans="1:15">
      <c r="A95" s="229" t="s">
        <v>1424</v>
      </c>
      <c r="B95" s="229" t="s">
        <v>399</v>
      </c>
      <c r="C95" s="229">
        <v>53.967480620947875</v>
      </c>
      <c r="D95" s="229">
        <v>58.368852961350392</v>
      </c>
      <c r="E95" s="229">
        <v>8</v>
      </c>
      <c r="F95" s="229">
        <v>500</v>
      </c>
      <c r="G95" s="229">
        <v>500.06399590452418</v>
      </c>
      <c r="H95" s="229">
        <v>0.22234932004750191</v>
      </c>
      <c r="I95" s="229">
        <v>4.9439220125586436E-2</v>
      </c>
      <c r="J95" s="229">
        <v>5.9624140969383177E-5</v>
      </c>
      <c r="K95" s="234">
        <v>4.1116783389635007E-4</v>
      </c>
      <c r="L95" s="229">
        <v>2.9812070484691588E-2</v>
      </c>
      <c r="M95" s="229">
        <v>4.6518330168622904E-3</v>
      </c>
      <c r="N95" s="229">
        <v>3.0172820501255589E-2</v>
      </c>
      <c r="O95" s="229">
        <v>9.1039909700098959E-4</v>
      </c>
    </row>
    <row r="96" spans="1:15">
      <c r="A96" s="229" t="s">
        <v>166</v>
      </c>
      <c r="B96" s="229" t="s">
        <v>294</v>
      </c>
      <c r="C96" s="229">
        <v>2537.3158638987302</v>
      </c>
      <c r="D96" s="229">
        <v>1716.34779522075</v>
      </c>
      <c r="E96" s="229">
        <v>5</v>
      </c>
      <c r="F96" s="229">
        <v>5</v>
      </c>
      <c r="G96" s="229">
        <v>7.0710678118654755</v>
      </c>
      <c r="H96" s="229">
        <v>9.2452648849534066E-2</v>
      </c>
      <c r="I96" s="229">
        <v>8.5474922792952521E-3</v>
      </c>
      <c r="J96" s="229">
        <v>-4.4367771060649375E-3</v>
      </c>
      <c r="K96" s="234">
        <v>1.2090472390145889E-2</v>
      </c>
      <c r="L96" s="229">
        <v>-2.2183885530324687E-2</v>
      </c>
      <c r="M96" s="229">
        <v>8.5492550148208835E-2</v>
      </c>
      <c r="N96" s="229">
        <v>8.8323841107973519E-2</v>
      </c>
      <c r="O96" s="229">
        <v>7.8011009080665526E-3</v>
      </c>
    </row>
    <row r="97" spans="1:15">
      <c r="A97" s="229" t="s">
        <v>166</v>
      </c>
      <c r="B97" s="229" t="s">
        <v>398</v>
      </c>
      <c r="C97" s="229">
        <v>6.5647669836425244</v>
      </c>
      <c r="D97" s="229">
        <v>17.738764963668</v>
      </c>
      <c r="E97" s="229">
        <v>5</v>
      </c>
      <c r="F97" s="229">
        <v>75</v>
      </c>
      <c r="G97" s="229">
        <v>75.166481891864535</v>
      </c>
      <c r="H97" s="229">
        <v>1.0157262194815305E-2</v>
      </c>
      <c r="I97" s="229">
        <v>1.0316997529422422E-4</v>
      </c>
      <c r="J97" s="229">
        <v>8.2194374718014274E-5</v>
      </c>
      <c r="K97" s="234">
        <v>1.2495721940839554E-4</v>
      </c>
      <c r="L97" s="229">
        <v>6.1645781038510705E-3</v>
      </c>
      <c r="M97" s="229">
        <v>8.8358097201891752E-4</v>
      </c>
      <c r="N97" s="229">
        <v>6.2275788660276282E-3</v>
      </c>
      <c r="O97" s="229">
        <v>3.8782738532593963E-5</v>
      </c>
    </row>
    <row r="98" spans="1:15">
      <c r="A98" s="229" t="s">
        <v>166</v>
      </c>
      <c r="B98" s="229" t="s">
        <v>399</v>
      </c>
      <c r="C98" s="229">
        <v>12.513185099527886</v>
      </c>
      <c r="D98" s="229">
        <v>17.5473928582472</v>
      </c>
      <c r="E98" s="229">
        <v>5</v>
      </c>
      <c r="F98" s="229">
        <v>500</v>
      </c>
      <c r="G98" s="229">
        <v>500.02499937503126</v>
      </c>
      <c r="H98" s="229">
        <v>6.6839528446406518E-2</v>
      </c>
      <c r="I98" s="229">
        <v>4.467522562937986E-3</v>
      </c>
      <c r="J98" s="229">
        <v>4.2098374506416292E-5</v>
      </c>
      <c r="K98" s="234">
        <v>1.2360913648296686E-4</v>
      </c>
      <c r="L98" s="229">
        <v>2.1049187253208146E-2</v>
      </c>
      <c r="M98" s="229">
        <v>8.7404858623719333E-4</v>
      </c>
      <c r="N98" s="229">
        <v>2.1067326478500386E-2</v>
      </c>
      <c r="O98" s="229">
        <v>4.4383224495172347E-4</v>
      </c>
    </row>
    <row r="99" spans="1:15">
      <c r="A99" s="229" t="s">
        <v>6</v>
      </c>
      <c r="B99" s="229" t="s">
        <v>294</v>
      </c>
      <c r="C99" s="229">
        <v>186.456276</v>
      </c>
      <c r="D99" s="229">
        <v>637.80752993999999</v>
      </c>
      <c r="E99" s="229">
        <v>5</v>
      </c>
      <c r="F99" s="229">
        <v>5</v>
      </c>
      <c r="G99" s="229">
        <v>7.0710678118654755</v>
      </c>
      <c r="H99" s="229">
        <v>3.4356087829825542E-2</v>
      </c>
      <c r="I99" s="229">
        <v>1.1803407709706868E-3</v>
      </c>
      <c r="J99" s="229">
        <v>3.278292113392034E-3</v>
      </c>
      <c r="K99" s="234">
        <v>4.4929089269898862E-3</v>
      </c>
      <c r="L99" s="229">
        <v>1.639146056696017E-2</v>
      </c>
      <c r="M99" s="229">
        <v>3.1769663695281239E-2</v>
      </c>
      <c r="N99" s="229">
        <v>3.5749007130681E-2</v>
      </c>
      <c r="O99" s="229">
        <v>1.277991510829481E-3</v>
      </c>
    </row>
    <row r="100" spans="1:15">
      <c r="A100" s="229" t="s">
        <v>6</v>
      </c>
      <c r="B100" s="229" t="s">
        <v>398</v>
      </c>
      <c r="C100" s="229">
        <v>4.3953000000000004E-4</v>
      </c>
      <c r="D100" s="229">
        <v>1.6909696815899999</v>
      </c>
      <c r="E100" s="229">
        <v>5</v>
      </c>
      <c r="F100" s="229">
        <v>5</v>
      </c>
      <c r="G100" s="229">
        <v>7.0710678118654755</v>
      </c>
      <c r="H100" s="229">
        <v>9.1085633472755181E-5</v>
      </c>
      <c r="I100" s="229">
        <v>8.2965926251330994E-9</v>
      </c>
      <c r="J100" s="229">
        <v>1.1908838194685245E-5</v>
      </c>
      <c r="K100" s="234">
        <v>1.1911701290826182E-5</v>
      </c>
      <c r="L100" s="229">
        <v>5.9544190973426225E-5</v>
      </c>
      <c r="M100" s="229">
        <v>8.4228447582117454E-5</v>
      </c>
      <c r="N100" s="229">
        <v>1.0315009481708372E-4</v>
      </c>
      <c r="O100" s="229">
        <v>1.0639942060773363E-8</v>
      </c>
    </row>
    <row r="101" spans="1:15">
      <c r="A101" s="229" t="s">
        <v>6</v>
      </c>
      <c r="B101" s="229" t="s">
        <v>399</v>
      </c>
      <c r="C101" s="229">
        <v>1.2976599999999999E-4</v>
      </c>
      <c r="D101" s="229">
        <v>15.080080344459999</v>
      </c>
      <c r="E101" s="229">
        <v>5</v>
      </c>
      <c r="F101" s="229">
        <v>500</v>
      </c>
      <c r="G101" s="229">
        <v>500.02499937503126</v>
      </c>
      <c r="H101" s="229">
        <v>5.744132289623298E-2</v>
      </c>
      <c r="I101" s="229">
        <v>3.2995055760692994E-3</v>
      </c>
      <c r="J101" s="229">
        <v>1.0622779645252933E-4</v>
      </c>
      <c r="K101" s="234">
        <v>1.0622864174357235E-4</v>
      </c>
      <c r="L101" s="229">
        <v>5.3113898226264666E-2</v>
      </c>
      <c r="M101" s="229">
        <v>7.5114992933116357E-4</v>
      </c>
      <c r="N101" s="229">
        <v>5.3119209435065345E-2</v>
      </c>
      <c r="O101" s="229">
        <v>2.8216504110063351E-3</v>
      </c>
    </row>
    <row r="102" spans="1:15">
      <c r="A102" s="229" t="s">
        <v>1468</v>
      </c>
      <c r="B102" s="229" t="s">
        <v>398</v>
      </c>
      <c r="C102" s="229">
        <v>5.2743599999999996E-3</v>
      </c>
      <c r="D102" s="229">
        <v>7.8853475617803603</v>
      </c>
      <c r="E102" s="229">
        <v>20</v>
      </c>
      <c r="F102" s="229">
        <v>75</v>
      </c>
      <c r="G102" s="229">
        <v>77.620873481300123</v>
      </c>
      <c r="H102" s="229">
        <v>4.6626028630520925E-3</v>
      </c>
      <c r="I102" s="229">
        <v>2.173986545854157E-5</v>
      </c>
      <c r="J102" s="229">
        <v>5.5512413324798615E-5</v>
      </c>
      <c r="K102" s="234">
        <v>5.5546770443543876E-5</v>
      </c>
      <c r="L102" s="229">
        <v>4.1634309993598961E-3</v>
      </c>
      <c r="M102" s="229">
        <v>1.5710999221456947E-3</v>
      </c>
      <c r="N102" s="229">
        <v>4.4500014215500148E-3</v>
      </c>
      <c r="O102" s="229">
        <v>1.9802512651797154E-5</v>
      </c>
    </row>
    <row r="103" spans="1:15">
      <c r="A103" s="229" t="s">
        <v>1468</v>
      </c>
      <c r="B103" s="229" t="s">
        <v>399</v>
      </c>
      <c r="C103" s="229">
        <v>1.0381280000000001E-2</v>
      </c>
      <c r="D103" s="229">
        <v>31.353781962869281</v>
      </c>
      <c r="E103" s="229">
        <v>20</v>
      </c>
      <c r="F103" s="229">
        <v>500</v>
      </c>
      <c r="G103" s="229">
        <v>500.39984012787215</v>
      </c>
      <c r="H103" s="229">
        <v>0.11951878129957806</v>
      </c>
      <c r="I103" s="229">
        <v>1.428473908333637E-2</v>
      </c>
      <c r="J103" s="229">
        <v>2.2079788865347894E-4</v>
      </c>
      <c r="K103" s="234">
        <v>2.2086551234213526E-4</v>
      </c>
      <c r="L103" s="229">
        <v>0.11039894432673947</v>
      </c>
      <c r="M103" s="229">
        <v>6.2470200602945981E-3</v>
      </c>
      <c r="N103" s="229">
        <v>0.11057554959434858</v>
      </c>
      <c r="O103" s="229">
        <v>1.2226952168092243E-2</v>
      </c>
    </row>
    <row r="104" spans="1:15">
      <c r="A104" s="229" t="s">
        <v>167</v>
      </c>
      <c r="B104" s="229" t="s">
        <v>294</v>
      </c>
      <c r="C104" s="229">
        <v>7.3059634036216003</v>
      </c>
      <c r="D104" s="229">
        <v>9.7777191987085192</v>
      </c>
      <c r="E104" s="229">
        <v>7.5</v>
      </c>
      <c r="F104" s="229">
        <v>5</v>
      </c>
      <c r="G104" s="229">
        <v>9.013878188659973</v>
      </c>
      <c r="H104" s="229">
        <v>6.71395313746469E-4</v>
      </c>
      <c r="I104" s="229">
        <v>4.5077166732071951E-7</v>
      </c>
      <c r="J104" s="229">
        <v>2.1286246483676052E-5</v>
      </c>
      <c r="K104" s="234">
        <v>6.8877207952704073E-5</v>
      </c>
      <c r="L104" s="229">
        <v>1.0643123241838026E-4</v>
      </c>
      <c r="M104" s="229">
        <v>7.3055311218829576E-4</v>
      </c>
      <c r="N104" s="229">
        <v>7.3826516710603376E-4</v>
      </c>
      <c r="O104" s="229">
        <v>5.4503545696209999E-7</v>
      </c>
    </row>
    <row r="105" spans="1:15">
      <c r="A105" s="229" t="s">
        <v>167</v>
      </c>
      <c r="B105" s="229" t="s">
        <v>398</v>
      </c>
      <c r="C105" s="229">
        <v>2.5764875444806889E-2</v>
      </c>
      <c r="D105" s="229">
        <v>4.162981708779033E-2</v>
      </c>
      <c r="E105" s="229">
        <v>7.5</v>
      </c>
      <c r="F105" s="229">
        <v>140</v>
      </c>
      <c r="G105" s="229">
        <v>140.20074892809953</v>
      </c>
      <c r="H105" s="229">
        <v>4.4461478069310606E-5</v>
      </c>
      <c r="I105" s="229">
        <v>1.976823032107788E-9</v>
      </c>
      <c r="J105" s="229">
        <v>1.2542093674738908E-7</v>
      </c>
      <c r="K105" s="234">
        <v>2.9325300822378887E-7</v>
      </c>
      <c r="L105" s="229">
        <v>1.7558931144634471E-5</v>
      </c>
      <c r="M105" s="229">
        <v>3.1104178607759325E-6</v>
      </c>
      <c r="N105" s="229">
        <v>1.7832295483494221E-5</v>
      </c>
      <c r="O105" s="229">
        <v>3.1799076221064839E-10</v>
      </c>
    </row>
    <row r="106" spans="1:15">
      <c r="A106" s="229" t="s">
        <v>167</v>
      </c>
      <c r="B106" s="229" t="s">
        <v>399</v>
      </c>
      <c r="C106" s="229">
        <v>2.6633191055024596E-4</v>
      </c>
      <c r="D106" s="229">
        <v>0.15964253068964943</v>
      </c>
      <c r="E106" s="229">
        <v>7.5</v>
      </c>
      <c r="F106" s="229">
        <v>500</v>
      </c>
      <c r="G106" s="229">
        <v>500.05624683629338</v>
      </c>
      <c r="H106" s="229">
        <v>6.0813012918440397E-4</v>
      </c>
      <c r="I106" s="229">
        <v>3.6982225402183988E-7</v>
      </c>
      <c r="J106" s="229">
        <v>1.1228353349324038E-6</v>
      </c>
      <c r="K106" s="234">
        <v>1.1245702152971714E-6</v>
      </c>
      <c r="L106" s="229">
        <v>5.6141766746620192E-4</v>
      </c>
      <c r="M106" s="229">
        <v>1.1927868377355684E-5</v>
      </c>
      <c r="N106" s="229">
        <v>5.6154436279533466E-4</v>
      </c>
      <c r="O106" s="229">
        <v>3.1533207138721841E-7</v>
      </c>
    </row>
    <row r="107" spans="1:15">
      <c r="A107" s="229" t="s">
        <v>584</v>
      </c>
      <c r="B107" s="229" t="s">
        <v>294</v>
      </c>
      <c r="C107" s="229">
        <v>4.9927168799999997</v>
      </c>
      <c r="D107" s="229">
        <v>0.27959000000000001</v>
      </c>
      <c r="E107" s="229">
        <v>7.5</v>
      </c>
      <c r="F107" s="229">
        <v>5</v>
      </c>
      <c r="G107" s="229">
        <v>9.013878188659973</v>
      </c>
      <c r="H107" s="229">
        <v>1.9198282539671365E-5</v>
      </c>
      <c r="I107" s="229">
        <v>3.6857405247305041E-10</v>
      </c>
      <c r="J107" s="229">
        <v>-3.0552965575303404E-5</v>
      </c>
      <c r="K107" s="234">
        <v>1.9695164260843289E-6</v>
      </c>
      <c r="L107" s="229">
        <v>-1.5276482787651702E-4</v>
      </c>
      <c r="M107" s="229">
        <v>2.0889876308137842E-5</v>
      </c>
      <c r="N107" s="229">
        <v>1.5418650903471149E-4</v>
      </c>
      <c r="O107" s="229">
        <v>2.3773479568311169E-8</v>
      </c>
    </row>
    <row r="108" spans="1:15">
      <c r="A108" s="229" t="s">
        <v>584</v>
      </c>
      <c r="B108" s="229" t="s">
        <v>398</v>
      </c>
      <c r="C108" s="229">
        <v>6.452211818181822E-3</v>
      </c>
      <c r="D108" s="229">
        <v>2.1000000000000001E-4</v>
      </c>
      <c r="E108" s="229">
        <v>7.5</v>
      </c>
      <c r="F108" s="229">
        <v>140</v>
      </c>
      <c r="G108" s="229">
        <v>140.20074892809953</v>
      </c>
      <c r="H108" s="229">
        <v>2.2428420415264481E-7</v>
      </c>
      <c r="I108" s="229">
        <v>5.0303404232385255E-14</v>
      </c>
      <c r="J108" s="229">
        <v>-4.0550326652066815E-8</v>
      </c>
      <c r="K108" s="234">
        <v>1.4793034424611362E-9</v>
      </c>
      <c r="L108" s="229">
        <v>-5.6770457312893541E-6</v>
      </c>
      <c r="M108" s="229">
        <v>1.5690382433953097E-8</v>
      </c>
      <c r="N108" s="229">
        <v>5.677067414013295E-6</v>
      </c>
      <c r="O108" s="229">
        <v>3.2229094423251603E-11</v>
      </c>
    </row>
    <row r="109" spans="1:15">
      <c r="A109" s="229" t="s">
        <v>584</v>
      </c>
      <c r="B109" s="229" t="s">
        <v>399</v>
      </c>
      <c r="C109" s="229">
        <v>9.5287116384074153E-2</v>
      </c>
      <c r="D109" s="229">
        <v>6.2000000000000006E-3</v>
      </c>
      <c r="E109" s="229">
        <v>7.5</v>
      </c>
      <c r="F109" s="229">
        <v>500</v>
      </c>
      <c r="G109" s="229">
        <v>500.05624683629338</v>
      </c>
      <c r="H109" s="229">
        <v>2.361780901778052E-5</v>
      </c>
      <c r="I109" s="229">
        <v>5.5780090280035488E-10</v>
      </c>
      <c r="J109" s="229">
        <v>-5.7702435629636284E-7</v>
      </c>
      <c r="K109" s="234">
        <v>4.367467306313831E-8</v>
      </c>
      <c r="L109" s="229">
        <v>-2.8851217814818142E-4</v>
      </c>
      <c r="M109" s="229">
        <v>4.6323986233575813E-7</v>
      </c>
      <c r="N109" s="229">
        <v>2.8851255004068373E-4</v>
      </c>
      <c r="O109" s="229">
        <v>8.3239491530978038E-8</v>
      </c>
    </row>
    <row r="110" spans="1:15">
      <c r="A110" s="229" t="s">
        <v>168</v>
      </c>
      <c r="B110" s="229" t="s">
        <v>294</v>
      </c>
      <c r="C110" s="229">
        <v>10892.370183160423</v>
      </c>
      <c r="D110" s="229">
        <v>19132.281600712035</v>
      </c>
      <c r="E110" s="229">
        <v>5</v>
      </c>
      <c r="F110" s="229">
        <v>2</v>
      </c>
      <c r="G110" s="229">
        <v>5.3851648071345037</v>
      </c>
      <c r="H110" s="229">
        <v>0.78486474811751716</v>
      </c>
      <c r="I110" s="229">
        <v>0.61601267283757366</v>
      </c>
      <c r="J110" s="229">
        <v>6.3771882384155987E-2</v>
      </c>
      <c r="K110" s="234">
        <v>0.13477357159080558</v>
      </c>
      <c r="L110" s="229">
        <v>0.12754376476831197</v>
      </c>
      <c r="M110" s="229">
        <v>0.95299306396589267</v>
      </c>
      <c r="N110" s="229">
        <v>0.9614900893396533</v>
      </c>
      <c r="O110" s="229">
        <v>0.92446319189837445</v>
      </c>
    </row>
    <row r="111" spans="1:15">
      <c r="A111" s="229" t="s">
        <v>168</v>
      </c>
      <c r="B111" s="229" t="s">
        <v>398</v>
      </c>
      <c r="C111" s="229">
        <v>18.566678044784037</v>
      </c>
      <c r="D111" s="229">
        <v>6.7394461743548302</v>
      </c>
      <c r="E111" s="229">
        <v>5</v>
      </c>
      <c r="F111" s="229">
        <v>40</v>
      </c>
      <c r="G111" s="229">
        <v>40.311288741492746</v>
      </c>
      <c r="H111" s="229">
        <v>2.0695691964919705E-3</v>
      </c>
      <c r="I111" s="229">
        <v>4.2831166590684209E-6</v>
      </c>
      <c r="J111" s="229">
        <v>-7.3468308126933835E-5</v>
      </c>
      <c r="K111" s="234">
        <v>4.7474694885736354E-5</v>
      </c>
      <c r="L111" s="229">
        <v>-2.9387323250773534E-3</v>
      </c>
      <c r="M111" s="229">
        <v>3.3569678688466487E-4</v>
      </c>
      <c r="N111" s="229">
        <v>2.9578438111535297E-3</v>
      </c>
      <c r="O111" s="229">
        <v>8.7488400111792368E-6</v>
      </c>
    </row>
    <row r="112" spans="1:15">
      <c r="A112" s="229" t="s">
        <v>168</v>
      </c>
      <c r="B112" s="229" t="s">
        <v>399</v>
      </c>
      <c r="C112" s="229">
        <v>133.40184336831544</v>
      </c>
      <c r="D112" s="229">
        <v>202.30117043535105</v>
      </c>
      <c r="E112" s="229">
        <v>5</v>
      </c>
      <c r="F112" s="229">
        <v>100</v>
      </c>
      <c r="G112" s="229">
        <v>100.12492197250393</v>
      </c>
      <c r="H112" s="229">
        <v>0.15430132166928562</v>
      </c>
      <c r="I112" s="229">
        <v>2.3808897868888353E-2</v>
      </c>
      <c r="J112" s="229">
        <v>5.5608746427271427E-4</v>
      </c>
      <c r="K112" s="234">
        <v>1.4250705611377707E-3</v>
      </c>
      <c r="L112" s="229">
        <v>5.5608746427271427E-2</v>
      </c>
      <c r="M112" s="229">
        <v>1.0076770574498361E-2</v>
      </c>
      <c r="N112" s="229">
        <v>5.6514369716238091E-2</v>
      </c>
      <c r="O112" s="229">
        <v>3.1938739844236492E-3</v>
      </c>
    </row>
    <row r="113" spans="1:15">
      <c r="A113" s="229" t="s">
        <v>169</v>
      </c>
      <c r="B113" s="229" t="s">
        <v>294</v>
      </c>
      <c r="C113" s="229">
        <v>8223.4676795781488</v>
      </c>
      <c r="D113" s="229">
        <v>3919.707463635852</v>
      </c>
      <c r="E113" s="229">
        <v>5</v>
      </c>
      <c r="F113" s="229">
        <v>2</v>
      </c>
      <c r="G113" s="229">
        <v>5.3851648071345037</v>
      </c>
      <c r="H113" s="229">
        <v>0.16079839693695555</v>
      </c>
      <c r="I113" s="229">
        <v>2.5856124457494717E-2</v>
      </c>
      <c r="J113" s="229">
        <v>-2.5940930658578054E-2</v>
      </c>
      <c r="K113" s="234">
        <v>2.7611603544748214E-2</v>
      </c>
      <c r="L113" s="229">
        <v>-5.1881861317156108E-2</v>
      </c>
      <c r="M113" s="229">
        <v>0.19524352105925977</v>
      </c>
      <c r="N113" s="229">
        <v>0.20201920712979304</v>
      </c>
      <c r="O113" s="229">
        <v>4.0811760049350228E-2</v>
      </c>
    </row>
    <row r="114" spans="1:15">
      <c r="A114" s="229" t="s">
        <v>169</v>
      </c>
      <c r="B114" s="229" t="s">
        <v>398</v>
      </c>
      <c r="C114" s="229">
        <v>96.148318396831897</v>
      </c>
      <c r="D114" s="229">
        <v>6.759000448845855</v>
      </c>
      <c r="E114" s="229">
        <v>5</v>
      </c>
      <c r="F114" s="229">
        <v>40</v>
      </c>
      <c r="G114" s="229">
        <v>40.311288741492746</v>
      </c>
      <c r="H114" s="229">
        <v>2.0755739813213782E-3</v>
      </c>
      <c r="I114" s="229">
        <v>4.3080073519382764E-6</v>
      </c>
      <c r="J114" s="229">
        <v>-5.7869253387021757E-4</v>
      </c>
      <c r="K114" s="234">
        <v>4.7612441102733513E-5</v>
      </c>
      <c r="L114" s="229">
        <v>-2.3147701354808703E-2</v>
      </c>
      <c r="M114" s="229">
        <v>3.3667079972587966E-4</v>
      </c>
      <c r="N114" s="229">
        <v>2.3150149572709045E-2</v>
      </c>
      <c r="O114" s="229">
        <v>5.3592942523880075E-4</v>
      </c>
    </row>
    <row r="115" spans="1:15">
      <c r="A115" s="229" t="s">
        <v>169</v>
      </c>
      <c r="B115" s="229" t="s">
        <v>399</v>
      </c>
      <c r="C115" s="229">
        <v>89.588667905501012</v>
      </c>
      <c r="D115" s="229">
        <v>20.022100685439046</v>
      </c>
      <c r="E115" s="229">
        <v>5</v>
      </c>
      <c r="F115" s="229">
        <v>100</v>
      </c>
      <c r="G115" s="229">
        <v>100.12492197250393</v>
      </c>
      <c r="H115" s="229">
        <v>1.52714716959388E-2</v>
      </c>
      <c r="I115" s="229">
        <v>2.3321784775985987E-4</v>
      </c>
      <c r="J115" s="229">
        <v>-4.4253489772483334E-4</v>
      </c>
      <c r="K115" s="234">
        <v>1.4104172604415932E-4</v>
      </c>
      <c r="L115" s="229">
        <v>-4.4253489772483334E-2</v>
      </c>
      <c r="M115" s="229">
        <v>9.9731560916080353E-4</v>
      </c>
      <c r="N115" s="229">
        <v>4.4264726311901703E-2</v>
      </c>
      <c r="O115" s="229">
        <v>1.9593659954675628E-3</v>
      </c>
    </row>
    <row r="116" spans="1:15">
      <c r="A116" s="229" t="s">
        <v>170</v>
      </c>
      <c r="B116" s="229" t="s">
        <v>294</v>
      </c>
      <c r="C116" s="229">
        <v>154.35390751849198</v>
      </c>
      <c r="D116" s="229">
        <v>169.74540453235198</v>
      </c>
      <c r="E116" s="229">
        <v>5</v>
      </c>
      <c r="F116" s="229">
        <v>2</v>
      </c>
      <c r="G116" s="229">
        <v>5.3851648071345037</v>
      </c>
      <c r="H116" s="229">
        <v>6.9634760219832986E-3</v>
      </c>
      <c r="I116" s="229">
        <v>4.8489998308736346E-5</v>
      </c>
      <c r="J116" s="229">
        <v>1.9027649755809506E-4</v>
      </c>
      <c r="K116" s="234">
        <v>1.1957379107936498E-3</v>
      </c>
      <c r="L116" s="229">
        <v>3.8055299511619012E-4</v>
      </c>
      <c r="M116" s="229">
        <v>8.4551438524402486E-3</v>
      </c>
      <c r="N116" s="229">
        <v>8.4637035715784629E-3</v>
      </c>
      <c r="O116" s="229">
        <v>7.1634278147550035E-5</v>
      </c>
    </row>
    <row r="117" spans="1:15">
      <c r="A117" s="229" t="s">
        <v>170</v>
      </c>
      <c r="B117" s="229" t="s">
        <v>398</v>
      </c>
      <c r="C117" s="229">
        <v>0.98172278868504537</v>
      </c>
      <c r="D117" s="229">
        <v>0.17609551213722113</v>
      </c>
      <c r="E117" s="229">
        <v>5</v>
      </c>
      <c r="F117" s="229">
        <v>40</v>
      </c>
      <c r="G117" s="229">
        <v>40.311288741492746</v>
      </c>
      <c r="H117" s="229">
        <v>5.407593415412342E-5</v>
      </c>
      <c r="I117" s="229">
        <v>2.9242066546410916E-9</v>
      </c>
      <c r="J117" s="229">
        <v>-5.1544591332941536E-6</v>
      </c>
      <c r="K117" s="234">
        <v>1.2404699871740381E-6</v>
      </c>
      <c r="L117" s="229">
        <v>-2.0617836533176614E-4</v>
      </c>
      <c r="M117" s="229">
        <v>8.7714473978915203E-6</v>
      </c>
      <c r="N117" s="229">
        <v>2.0636486285298958E-4</v>
      </c>
      <c r="O117" s="229">
        <v>4.2586456620333203E-8</v>
      </c>
    </row>
    <row r="118" spans="1:15">
      <c r="A118" s="229" t="s">
        <v>170</v>
      </c>
      <c r="B118" s="229" t="s">
        <v>399</v>
      </c>
      <c r="C118" s="229">
        <v>0.93</v>
      </c>
      <c r="D118" s="229">
        <v>1.0168995539292847</v>
      </c>
      <c r="E118" s="229">
        <v>5</v>
      </c>
      <c r="F118" s="229">
        <v>100</v>
      </c>
      <c r="G118" s="229">
        <v>100.12492197250393</v>
      </c>
      <c r="H118" s="229">
        <v>7.7562055048188011E-4</v>
      </c>
      <c r="I118" s="229">
        <v>6.0158723832981469E-7</v>
      </c>
      <c r="J118" s="229">
        <v>1.1053396962168449E-6</v>
      </c>
      <c r="K118" s="234">
        <v>7.1633476703084979E-6</v>
      </c>
      <c r="L118" s="229">
        <v>1.1053396962168449E-4</v>
      </c>
      <c r="M118" s="229">
        <v>5.0652517136719964E-5</v>
      </c>
      <c r="N118" s="229">
        <v>1.2158715364960716E-4</v>
      </c>
      <c r="O118" s="229">
        <v>1.478343593261318E-8</v>
      </c>
    </row>
    <row r="119" spans="1:15">
      <c r="A119" s="229" t="s">
        <v>1396</v>
      </c>
      <c r="B119" s="229" t="s">
        <v>294</v>
      </c>
      <c r="C119" s="229">
        <v>0</v>
      </c>
      <c r="D119" s="229">
        <v>9.0628436000000007E-2</v>
      </c>
      <c r="E119" s="229">
        <v>5</v>
      </c>
      <c r="F119" s="229">
        <v>2</v>
      </c>
      <c r="G119" s="229">
        <v>5.3851648071345037</v>
      </c>
      <c r="H119" s="229">
        <v>3.7178558249308484E-6</v>
      </c>
      <c r="I119" s="229">
        <v>1.3822451934972239E-11</v>
      </c>
      <c r="J119" s="229">
        <v>6.3841407360598623E-7</v>
      </c>
      <c r="K119" s="234">
        <v>6.3841408266508936E-7</v>
      </c>
      <c r="L119" s="229">
        <v>1.2768281472119725E-6</v>
      </c>
      <c r="M119" s="229">
        <v>4.5142692705747379E-6</v>
      </c>
      <c r="N119" s="229">
        <v>4.6913662364782539E-6</v>
      </c>
      <c r="O119" s="229">
        <v>2.2008917164768137E-11</v>
      </c>
    </row>
    <row r="120" spans="1:15">
      <c r="A120" s="229" t="s">
        <v>1396</v>
      </c>
      <c r="B120" s="229" t="s">
        <v>398</v>
      </c>
      <c r="C120" s="229">
        <v>0</v>
      </c>
      <c r="D120" s="229">
        <v>1.4010456389999999E-4</v>
      </c>
      <c r="E120" s="229">
        <v>5</v>
      </c>
      <c r="F120" s="229">
        <v>40</v>
      </c>
      <c r="G120" s="229">
        <v>40.311288741492746</v>
      </c>
      <c r="H120" s="229">
        <v>4.3023726614025308E-8</v>
      </c>
      <c r="I120" s="229">
        <v>1.8510410517583895E-15</v>
      </c>
      <c r="J120" s="229">
        <v>9.8694830086287766E-10</v>
      </c>
      <c r="K120" s="234">
        <v>9.8693887467517254E-10</v>
      </c>
      <c r="L120" s="229">
        <v>3.9477932034515106E-8</v>
      </c>
      <c r="M120" s="229">
        <v>6.9787117089943475E-9</v>
      </c>
      <c r="N120" s="229">
        <v>4.0090017895219863E-8</v>
      </c>
      <c r="O120" s="229">
        <v>1.6072095348390489E-15</v>
      </c>
    </row>
    <row r="121" spans="1:15">
      <c r="A121" s="229" t="s">
        <v>1396</v>
      </c>
      <c r="B121" s="229" t="s">
        <v>399</v>
      </c>
      <c r="C121" s="229">
        <v>0</v>
      </c>
      <c r="D121" s="229">
        <v>1.0058940821999999E-4</v>
      </c>
      <c r="E121" s="229">
        <v>5</v>
      </c>
      <c r="F121" s="229">
        <v>100</v>
      </c>
      <c r="G121" s="229">
        <v>100.12492197250393</v>
      </c>
      <c r="H121" s="229">
        <v>7.6722633887268293E-8</v>
      </c>
      <c r="I121" s="229">
        <v>5.8863625505998088E-15</v>
      </c>
      <c r="J121" s="229">
        <v>7.0857808509572351E-10</v>
      </c>
      <c r="K121" s="234">
        <v>7.0858218026178337E-10</v>
      </c>
      <c r="L121" s="229">
        <v>7.0857808509572351E-8</v>
      </c>
      <c r="M121" s="229">
        <v>5.0104326469105562E-9</v>
      </c>
      <c r="N121" s="229">
        <v>7.1034734194536484E-8</v>
      </c>
      <c r="O121" s="229">
        <v>5.0459334620884506E-15</v>
      </c>
    </row>
    <row r="122" spans="1:15">
      <c r="A122" s="229" t="s">
        <v>171</v>
      </c>
      <c r="B122" s="229" t="s">
        <v>294</v>
      </c>
      <c r="C122" s="229">
        <v>224.05927929060101</v>
      </c>
      <c r="D122" s="229">
        <v>105.867119414407</v>
      </c>
      <c r="E122" s="229">
        <v>6</v>
      </c>
      <c r="F122" s="229">
        <v>2</v>
      </c>
      <c r="G122" s="229">
        <v>6.324555320336759</v>
      </c>
      <c r="H122" s="229">
        <v>5.1005869093065552E-3</v>
      </c>
      <c r="I122" s="229">
        <v>2.6015986819389398E-5</v>
      </c>
      <c r="J122" s="229">
        <v>-7.1374799094492403E-4</v>
      </c>
      <c r="K122" s="234">
        <v>7.4575997234845937E-4</v>
      </c>
      <c r="L122" s="229">
        <v>-1.4274959818898481E-3</v>
      </c>
      <c r="M122" s="229">
        <v>6.3279832030210545E-3</v>
      </c>
      <c r="N122" s="229">
        <v>6.4869959300147759E-3</v>
      </c>
      <c r="O122" s="229">
        <v>4.2081116196028269E-5</v>
      </c>
    </row>
    <row r="123" spans="1:15">
      <c r="A123" s="229" t="s">
        <v>171</v>
      </c>
      <c r="B123" s="229" t="s">
        <v>398</v>
      </c>
      <c r="C123" s="229">
        <v>0.298969918827027</v>
      </c>
      <c r="D123" s="229">
        <v>0.14314751648376942</v>
      </c>
      <c r="E123" s="229">
        <v>6</v>
      </c>
      <c r="F123" s="229">
        <v>100</v>
      </c>
      <c r="G123" s="229">
        <v>100.17983829094555</v>
      </c>
      <c r="H123" s="229">
        <v>1.0924289582815774E-4</v>
      </c>
      <c r="I123" s="229">
        <v>1.1934010288921725E-8</v>
      </c>
      <c r="J123" s="229">
        <v>-9.3911179188665983E-7</v>
      </c>
      <c r="K123" s="234">
        <v>1.0083743519723921E-6</v>
      </c>
      <c r="L123" s="229">
        <v>-9.3911179188665983E-5</v>
      </c>
      <c r="M123" s="229">
        <v>8.5563401070512282E-6</v>
      </c>
      <c r="N123" s="229">
        <v>9.4300161890811536E-5</v>
      </c>
      <c r="O123" s="229">
        <v>8.8925205326332644E-9</v>
      </c>
    </row>
    <row r="124" spans="1:15">
      <c r="A124" s="229" t="s">
        <v>171</v>
      </c>
      <c r="B124" s="229" t="s">
        <v>399</v>
      </c>
      <c r="C124" s="229">
        <v>12.866917710343071</v>
      </c>
      <c r="D124" s="229">
        <v>4.9903728905771487</v>
      </c>
      <c r="E124" s="229">
        <v>6</v>
      </c>
      <c r="F124" s="229">
        <v>125</v>
      </c>
      <c r="G124" s="229">
        <v>125.14391715141412</v>
      </c>
      <c r="H124" s="229">
        <v>4.7574233840061517E-3</v>
      </c>
      <c r="I124" s="229">
        <v>2.2633077254688546E-5</v>
      </c>
      <c r="J124" s="229">
        <v>-4.8661196092147918E-5</v>
      </c>
      <c r="K124" s="234">
        <v>3.5153694267597649E-5</v>
      </c>
      <c r="L124" s="229">
        <v>-6.0826495115184898E-3</v>
      </c>
      <c r="M124" s="229">
        <v>2.9828898720452355E-4</v>
      </c>
      <c r="N124" s="229">
        <v>6.0899590638906287E-3</v>
      </c>
      <c r="O124" s="229">
        <v>3.7087601399863624E-5</v>
      </c>
    </row>
    <row r="125" spans="1:15">
      <c r="A125" s="229" t="s">
        <v>316</v>
      </c>
      <c r="B125" s="229" t="s">
        <v>294</v>
      </c>
      <c r="C125" s="229">
        <v>398.22899206762202</v>
      </c>
      <c r="D125" s="229">
        <v>470.93469494964302</v>
      </c>
      <c r="E125" s="229">
        <v>10</v>
      </c>
      <c r="F125" s="229">
        <v>2</v>
      </c>
      <c r="G125" s="229">
        <v>10.198039027185569</v>
      </c>
      <c r="H125" s="229">
        <v>3.6585282830748786E-2</v>
      </c>
      <c r="I125" s="229">
        <v>1.3384829198058818E-3</v>
      </c>
      <c r="J125" s="229">
        <v>7.233275022331398E-4</v>
      </c>
      <c r="K125" s="234">
        <v>3.3174062638732949E-3</v>
      </c>
      <c r="L125" s="229">
        <v>1.4466550044662796E-3</v>
      </c>
      <c r="M125" s="229">
        <v>4.6915209302710724E-2</v>
      </c>
      <c r="N125" s="229">
        <v>4.6937508185023014E-2</v>
      </c>
      <c r="O125" s="229">
        <v>2.2031296746191022E-3</v>
      </c>
    </row>
    <row r="126" spans="1:15">
      <c r="A126" s="229" t="s">
        <v>316</v>
      </c>
      <c r="B126" s="229" t="s">
        <v>398</v>
      </c>
      <c r="C126" s="229">
        <v>0.37325230601988418</v>
      </c>
      <c r="D126" s="229">
        <v>0.29712364552686482</v>
      </c>
      <c r="E126" s="229">
        <v>10</v>
      </c>
      <c r="F126" s="229">
        <v>75</v>
      </c>
      <c r="G126" s="229">
        <v>75.663729752107784</v>
      </c>
      <c r="H126" s="229">
        <v>1.7125924315479238E-4</v>
      </c>
      <c r="I126" s="229">
        <v>2.9329728365952301E-8</v>
      </c>
      <c r="J126" s="229">
        <v>-3.3833194024168733E-7</v>
      </c>
      <c r="K126" s="234">
        <v>2.0930287222118738E-6</v>
      </c>
      <c r="L126" s="229">
        <v>-2.537489551812655E-5</v>
      </c>
      <c r="M126" s="229">
        <v>2.9599896053884614E-5</v>
      </c>
      <c r="N126" s="229">
        <v>3.8987679707269226E-5</v>
      </c>
      <c r="O126" s="229">
        <v>1.5200391689566127E-9</v>
      </c>
    </row>
    <row r="127" spans="1:15">
      <c r="A127" s="229" t="s">
        <v>316</v>
      </c>
      <c r="B127" s="229" t="s">
        <v>399</v>
      </c>
      <c r="C127" s="229">
        <v>15.400882064083222</v>
      </c>
      <c r="D127" s="229">
        <v>11.488353226146131</v>
      </c>
      <c r="E127" s="229">
        <v>10</v>
      </c>
      <c r="F127" s="229">
        <v>125</v>
      </c>
      <c r="G127" s="229">
        <v>125.39936203984452</v>
      </c>
      <c r="H127" s="229">
        <v>1.0974434912738402E-2</v>
      </c>
      <c r="I127" s="229">
        <v>1.2043822165393154E-4</v>
      </c>
      <c r="J127" s="229">
        <v>-1.9393693427183223E-5</v>
      </c>
      <c r="K127" s="234">
        <v>8.092743083641653E-5</v>
      </c>
      <c r="L127" s="229">
        <v>-2.4242116783979029E-3</v>
      </c>
      <c r="M127" s="229">
        <v>1.1444867025687088E-3</v>
      </c>
      <c r="N127" s="229">
        <v>2.6807931800191848E-3</v>
      </c>
      <c r="O127" s="229">
        <v>7.1866520740373734E-6</v>
      </c>
    </row>
    <row r="128" spans="1:15">
      <c r="A128" s="229" t="s">
        <v>317</v>
      </c>
      <c r="B128" s="229" t="s">
        <v>294</v>
      </c>
      <c r="C128" s="229">
        <v>196.51</v>
      </c>
      <c r="D128" s="229">
        <v>190.62068156629999</v>
      </c>
      <c r="E128" s="229">
        <v>5</v>
      </c>
      <c r="F128" s="229">
        <v>1</v>
      </c>
      <c r="G128" s="229">
        <v>5.0990195135927845</v>
      </c>
      <c r="H128" s="229">
        <v>7.4043297545097059E-3</v>
      </c>
      <c r="I128" s="229">
        <v>5.4824099113517763E-5</v>
      </c>
      <c r="J128" s="229">
        <v>6.2725218482384548E-5</v>
      </c>
      <c r="K128" s="234">
        <v>1.3427896687872173E-3</v>
      </c>
      <c r="L128" s="229">
        <v>6.2725218482384548E-5</v>
      </c>
      <c r="M128" s="229">
        <v>9.4949568050667951E-3</v>
      </c>
      <c r="N128" s="229">
        <v>9.4951639892693739E-3</v>
      </c>
      <c r="O128" s="229">
        <v>9.0158139183117898E-5</v>
      </c>
    </row>
    <row r="129" spans="1:15">
      <c r="A129" s="229" t="s">
        <v>317</v>
      </c>
      <c r="B129" s="229" t="s">
        <v>398</v>
      </c>
      <c r="C129" s="229">
        <v>1.6697687096774189E-2</v>
      </c>
      <c r="D129" s="229">
        <v>1.0861588562100151</v>
      </c>
      <c r="E129" s="229">
        <v>5</v>
      </c>
      <c r="F129" s="229">
        <v>75</v>
      </c>
      <c r="G129" s="229">
        <v>75.166481891864535</v>
      </c>
      <c r="H129" s="229">
        <v>6.2193733951275887E-4</v>
      </c>
      <c r="I129" s="229">
        <v>3.868060542802087E-7</v>
      </c>
      <c r="J129" s="229">
        <v>7.5424625807229972E-6</v>
      </c>
      <c r="K129" s="234">
        <v>7.651231119291074E-6</v>
      </c>
      <c r="L129" s="229">
        <v>5.6568469355422479E-4</v>
      </c>
      <c r="M129" s="229">
        <v>5.4102374088762569E-5</v>
      </c>
      <c r="N129" s="229">
        <v>5.6826599353082671E-4</v>
      </c>
      <c r="O129" s="229">
        <v>3.2292623940357759E-7</v>
      </c>
    </row>
    <row r="130" spans="1:15">
      <c r="A130" s="229" t="s">
        <v>317</v>
      </c>
      <c r="B130" s="229" t="s">
        <v>399</v>
      </c>
      <c r="C130" s="229">
        <v>2.4648261163213574</v>
      </c>
      <c r="D130" s="229">
        <v>2.9200459167167017</v>
      </c>
      <c r="E130" s="229">
        <v>5</v>
      </c>
      <c r="F130" s="229">
        <v>500</v>
      </c>
      <c r="G130" s="229">
        <v>500.02499937503126</v>
      </c>
      <c r="H130" s="229">
        <v>1.112270601632242E-2</v>
      </c>
      <c r="I130" s="229">
        <v>1.2371458912553498E-4</v>
      </c>
      <c r="J130" s="229">
        <v>4.5138395750043969E-6</v>
      </c>
      <c r="K130" s="234">
        <v>2.0569685603540956E-5</v>
      </c>
      <c r="L130" s="229">
        <v>2.2569197875021985E-3</v>
      </c>
      <c r="M130" s="229">
        <v>1.4544964177139113E-4</v>
      </c>
      <c r="N130" s="229">
        <v>2.2616017610336252E-3</v>
      </c>
      <c r="O130" s="229">
        <v>5.1148425255103947E-6</v>
      </c>
    </row>
    <row r="131" spans="1:15">
      <c r="A131" s="229" t="s">
        <v>585</v>
      </c>
      <c r="B131" s="229" t="s">
        <v>398</v>
      </c>
      <c r="C131" s="229">
        <v>0</v>
      </c>
      <c r="D131" s="229">
        <v>1.0188093300335999</v>
      </c>
      <c r="E131" s="229">
        <v>20</v>
      </c>
      <c r="F131" s="229">
        <v>75</v>
      </c>
      <c r="G131" s="229">
        <v>77.620873481300123</v>
      </c>
      <c r="H131" s="229">
        <v>6.0242154983036907E-4</v>
      </c>
      <c r="I131" s="229">
        <v>3.6291172370002383E-7</v>
      </c>
      <c r="J131" s="229">
        <v>7.1768007057215755E-6</v>
      </c>
      <c r="K131" s="234">
        <v>7.176800710143943E-6</v>
      </c>
      <c r="L131" s="229">
        <v>5.3826005292911816E-4</v>
      </c>
      <c r="M131" s="229">
        <v>2.0299057797468849E-4</v>
      </c>
      <c r="N131" s="229">
        <v>5.752643386528972E-4</v>
      </c>
      <c r="O131" s="229">
        <v>3.309290593257552E-7</v>
      </c>
    </row>
    <row r="132" spans="1:15">
      <c r="A132" s="229" t="s">
        <v>585</v>
      </c>
      <c r="B132" s="229" t="s">
        <v>399</v>
      </c>
      <c r="C132" s="229">
        <v>0</v>
      </c>
      <c r="D132" s="229">
        <v>0.20376943767327999</v>
      </c>
      <c r="E132" s="229">
        <v>20</v>
      </c>
      <c r="F132" s="229">
        <v>500</v>
      </c>
      <c r="G132" s="229">
        <v>500.39984012787215</v>
      </c>
      <c r="H132" s="229">
        <v>7.7675716714660785E-4</v>
      </c>
      <c r="I132" s="229">
        <v>6.0335169671362327E-7</v>
      </c>
      <c r="J132" s="229">
        <v>1.4354134867389234E-6</v>
      </c>
      <c r="K132" s="234">
        <v>1.4354134791354905E-6</v>
      </c>
      <c r="L132" s="229">
        <v>7.1770674336946172E-4</v>
      </c>
      <c r="M132" s="229">
        <v>4.0599624196131206E-5</v>
      </c>
      <c r="N132" s="229">
        <v>7.1885415694900555E-4</v>
      </c>
      <c r="O132" s="229">
        <v>5.1675129896286546E-7</v>
      </c>
    </row>
    <row r="133" spans="1:15">
      <c r="A133" s="229" t="s">
        <v>318</v>
      </c>
      <c r="B133" s="229" t="s">
        <v>294</v>
      </c>
      <c r="C133" s="229">
        <v>1923.8171473339901</v>
      </c>
      <c r="D133" s="229">
        <v>4524.9989021196798</v>
      </c>
      <c r="E133" s="229">
        <v>4</v>
      </c>
      <c r="F133" s="229">
        <v>1</v>
      </c>
      <c r="G133" s="229">
        <v>4.1231056256176606</v>
      </c>
      <c r="H133" s="229">
        <v>0.1421254977928342</v>
      </c>
      <c r="I133" s="229">
        <v>2.0199657122860919E-2</v>
      </c>
      <c r="J133" s="229">
        <v>1.9341118346477337E-2</v>
      </c>
      <c r="K133" s="234">
        <v>3.1875459300183352E-2</v>
      </c>
      <c r="L133" s="229">
        <v>1.9341118346477337E-2</v>
      </c>
      <c r="M133" s="229">
        <v>0.18031482739676363</v>
      </c>
      <c r="N133" s="229">
        <v>0.18134915450041972</v>
      </c>
      <c r="O133" s="229">
        <v>3.2887515838017099E-2</v>
      </c>
    </row>
    <row r="134" spans="1:15">
      <c r="A134" s="229" t="s">
        <v>318</v>
      </c>
      <c r="B134" s="229" t="s">
        <v>398</v>
      </c>
      <c r="C134" s="229">
        <v>3.619403009008332</v>
      </c>
      <c r="D134" s="229">
        <v>8.5434490470571198</v>
      </c>
      <c r="E134" s="229">
        <v>4</v>
      </c>
      <c r="F134" s="229">
        <v>75</v>
      </c>
      <c r="G134" s="229">
        <v>75.106590922501596</v>
      </c>
      <c r="H134" s="229">
        <v>4.888102942240233E-3</v>
      </c>
      <c r="I134" s="229">
        <v>2.3893550373937624E-5</v>
      </c>
      <c r="J134" s="229">
        <v>3.6605882707263504E-5</v>
      </c>
      <c r="K134" s="234">
        <v>6.0182636122871006E-5</v>
      </c>
      <c r="L134" s="229">
        <v>2.7454412030447628E-3</v>
      </c>
      <c r="M134" s="229">
        <v>3.4044440089731651E-4</v>
      </c>
      <c r="N134" s="229">
        <v>2.7664688303825524E-3</v>
      </c>
      <c r="O134" s="229">
        <v>7.6533497894782078E-6</v>
      </c>
    </row>
    <row r="135" spans="1:15">
      <c r="A135" s="229" t="s">
        <v>318</v>
      </c>
      <c r="B135" s="229" t="s">
        <v>399</v>
      </c>
      <c r="C135" s="229">
        <v>1.0692056502786504</v>
      </c>
      <c r="D135" s="229">
        <v>2.5234676234168671</v>
      </c>
      <c r="E135" s="229">
        <v>4</v>
      </c>
      <c r="F135" s="229">
        <v>500</v>
      </c>
      <c r="G135" s="229">
        <v>500.01599974400818</v>
      </c>
      <c r="H135" s="229">
        <v>9.6119321898574719E-3</v>
      </c>
      <c r="I135" s="229">
        <v>9.2389240422418261E-5</v>
      </c>
      <c r="J135" s="229">
        <v>1.0811275791944297E-5</v>
      </c>
      <c r="K135" s="234">
        <v>1.7776068296475209E-5</v>
      </c>
      <c r="L135" s="229">
        <v>5.4056378959721485E-3</v>
      </c>
      <c r="M135" s="229">
        <v>1.0055662748218256E-4</v>
      </c>
      <c r="N135" s="229">
        <v>5.4065731011150482E-3</v>
      </c>
      <c r="O135" s="229">
        <v>2.9231032697700791E-5</v>
      </c>
    </row>
    <row r="136" spans="1:15">
      <c r="A136" s="229" t="s">
        <v>1425</v>
      </c>
      <c r="B136" s="229" t="s">
        <v>294</v>
      </c>
      <c r="C136" s="229">
        <v>2384.6150324925002</v>
      </c>
      <c r="D136" s="229">
        <v>2216.2854624284901</v>
      </c>
      <c r="E136" s="229">
        <v>10</v>
      </c>
      <c r="F136" s="229">
        <v>2</v>
      </c>
      <c r="G136" s="229">
        <v>10.198039027185569</v>
      </c>
      <c r="H136" s="229">
        <v>0.17217552952919177</v>
      </c>
      <c r="I136" s="229">
        <v>2.9644412968657587E-2</v>
      </c>
      <c r="J136" s="229">
        <v>7.8819831664134199E-5</v>
      </c>
      <c r="K136" s="234">
        <v>1.5612184352604936E-2</v>
      </c>
      <c r="L136" s="229">
        <v>1.576396633282684E-4</v>
      </c>
      <c r="M136" s="229">
        <v>0.22078962849722919</v>
      </c>
      <c r="N136" s="229">
        <v>0.22078968477310695</v>
      </c>
      <c r="O136" s="229">
        <v>4.8748084902207937E-2</v>
      </c>
    </row>
    <row r="137" spans="1:15">
      <c r="A137" s="229" t="s">
        <v>1425</v>
      </c>
      <c r="B137" s="229" t="s">
        <v>398</v>
      </c>
      <c r="C137" s="229">
        <v>7.0720092617109591</v>
      </c>
      <c r="D137" s="229">
        <v>6.0880092774449341</v>
      </c>
      <c r="E137" s="229">
        <v>10</v>
      </c>
      <c r="F137" s="229">
        <v>75</v>
      </c>
      <c r="G137" s="229">
        <v>75.663729752107784</v>
      </c>
      <c r="H137" s="229">
        <v>3.5090706406949467E-3</v>
      </c>
      <c r="I137" s="229">
        <v>1.2313576761387243E-5</v>
      </c>
      <c r="J137" s="229">
        <v>-3.1811981049401084E-6</v>
      </c>
      <c r="K137" s="234">
        <v>4.2885776580283932E-5</v>
      </c>
      <c r="L137" s="229">
        <v>-2.3858985787050813E-4</v>
      </c>
      <c r="M137" s="229">
        <v>6.0649646872739987E-4</v>
      </c>
      <c r="N137" s="229">
        <v>6.5173851110508665E-4</v>
      </c>
      <c r="O137" s="229">
        <v>4.2476308685747514E-7</v>
      </c>
    </row>
    <row r="138" spans="1:15">
      <c r="A138" s="229" t="s">
        <v>1425</v>
      </c>
      <c r="B138" s="229" t="s">
        <v>399</v>
      </c>
      <c r="C138" s="229">
        <v>17.343441461696131</v>
      </c>
      <c r="D138" s="229">
        <v>13.16918407059679</v>
      </c>
      <c r="E138" s="229">
        <v>10</v>
      </c>
      <c r="F138" s="229">
        <v>500</v>
      </c>
      <c r="G138" s="229">
        <v>500.09999000199952</v>
      </c>
      <c r="H138" s="229">
        <v>5.0170077721591939E-2</v>
      </c>
      <c r="I138" s="229">
        <v>2.5170366985905759E-3</v>
      </c>
      <c r="J138" s="229">
        <v>-2.0207216129719541E-5</v>
      </c>
      <c r="K138" s="234">
        <v>9.2767711095419948E-5</v>
      </c>
      <c r="L138" s="229">
        <v>-1.010360806485977E-2</v>
      </c>
      <c r="M138" s="229">
        <v>1.3119335518145194E-3</v>
      </c>
      <c r="N138" s="229">
        <v>1.0188428022647853E-2</v>
      </c>
      <c r="O138" s="229">
        <v>1.0380406557267604E-4</v>
      </c>
    </row>
    <row r="139" spans="1:15">
      <c r="A139" s="229" t="s">
        <v>7</v>
      </c>
      <c r="B139" s="229" t="s">
        <v>294</v>
      </c>
      <c r="C139" s="229">
        <v>30.7021044</v>
      </c>
      <c r="D139" s="229">
        <v>106.6444258744</v>
      </c>
      <c r="E139" s="229">
        <v>20</v>
      </c>
      <c r="F139" s="229">
        <v>20</v>
      </c>
      <c r="G139" s="229">
        <v>28.284271247461902</v>
      </c>
      <c r="H139" s="229">
        <v>2.2977999411495663E-2</v>
      </c>
      <c r="I139" s="229">
        <v>5.2798845695469507E-4</v>
      </c>
      <c r="J139" s="229">
        <v>5.512412532731048E-4</v>
      </c>
      <c r="K139" s="234">
        <v>7.512355538823399E-4</v>
      </c>
      <c r="L139" s="229">
        <v>1.1024825065462096E-2</v>
      </c>
      <c r="M139" s="229">
        <v>2.1248150176745383E-2</v>
      </c>
      <c r="N139" s="229">
        <v>2.3938058686066549E-2</v>
      </c>
      <c r="O139" s="229">
        <v>5.7303065365756621E-4</v>
      </c>
    </row>
    <row r="140" spans="1:15">
      <c r="A140" s="229" t="s">
        <v>7</v>
      </c>
      <c r="B140" s="229" t="s">
        <v>398</v>
      </c>
      <c r="C140" s="229">
        <v>2.7592865722108888</v>
      </c>
      <c r="D140" s="229">
        <v>10.255239385482</v>
      </c>
      <c r="E140" s="229">
        <v>20</v>
      </c>
      <c r="F140" s="229">
        <v>75</v>
      </c>
      <c r="G140" s="229">
        <v>77.620873481300123</v>
      </c>
      <c r="H140" s="229">
        <v>6.0639189516253859E-3</v>
      </c>
      <c r="I140" s="229">
        <v>3.677111305188152E-5</v>
      </c>
      <c r="J140" s="229">
        <v>5.4267037053357114E-5</v>
      </c>
      <c r="K140" s="234">
        <v>7.2241004410507375E-5</v>
      </c>
      <c r="L140" s="229">
        <v>4.0700277790017836E-3</v>
      </c>
      <c r="M140" s="229">
        <v>2.043284163935882E-3</v>
      </c>
      <c r="N140" s="229">
        <v>4.5541339787535176E-3</v>
      </c>
      <c r="O140" s="229">
        <v>2.0740136296437344E-5</v>
      </c>
    </row>
    <row r="141" spans="1:15">
      <c r="A141" s="229" t="s">
        <v>7</v>
      </c>
      <c r="B141" s="229" t="s">
        <v>399</v>
      </c>
      <c r="C141" s="229">
        <v>0.54309767453039715</v>
      </c>
      <c r="D141" s="229">
        <v>2.0184951423804001</v>
      </c>
      <c r="E141" s="229">
        <v>20</v>
      </c>
      <c r="F141" s="229">
        <v>500</v>
      </c>
      <c r="G141" s="229">
        <v>500.39984012787215</v>
      </c>
      <c r="H141" s="229">
        <v>7.6943853140945409E-3</v>
      </c>
      <c r="I141" s="229">
        <v>5.9203565361753746E-5</v>
      </c>
      <c r="J141" s="229">
        <v>1.0681157997183277E-5</v>
      </c>
      <c r="K141" s="234">
        <v>1.4218889584354319E-5</v>
      </c>
      <c r="L141" s="229">
        <v>5.3405789985916385E-3</v>
      </c>
      <c r="M141" s="229">
        <v>4.0217092984158836E-4</v>
      </c>
      <c r="N141" s="229">
        <v>5.3557002807296562E-3</v>
      </c>
      <c r="O141" s="229">
        <v>2.8683525497007718E-5</v>
      </c>
    </row>
    <row r="142" spans="1:15">
      <c r="A142" s="229" t="s">
        <v>319</v>
      </c>
      <c r="B142" s="229" t="s">
        <v>294</v>
      </c>
      <c r="C142" s="229">
        <v>8.8330506415132906</v>
      </c>
      <c r="D142" s="229">
        <v>2.5462799999999999</v>
      </c>
      <c r="E142" s="229">
        <v>15</v>
      </c>
      <c r="F142" s="229">
        <v>5</v>
      </c>
      <c r="G142" s="229">
        <v>15.811388300841896</v>
      </c>
      <c r="H142" s="229">
        <v>3.0669396001488066E-4</v>
      </c>
      <c r="I142" s="229">
        <v>9.406118510960922E-8</v>
      </c>
      <c r="J142" s="229">
        <v>-3.9601586683701839E-5</v>
      </c>
      <c r="K142" s="234">
        <v>1.7936765568904483E-5</v>
      </c>
      <c r="L142" s="229">
        <v>-1.980079334185092E-4</v>
      </c>
      <c r="M142" s="229">
        <v>3.8049625698977226E-4</v>
      </c>
      <c r="N142" s="229">
        <v>4.2893419457988607E-4</v>
      </c>
      <c r="O142" s="229">
        <v>1.8398454327989555E-7</v>
      </c>
    </row>
    <row r="143" spans="1:15">
      <c r="A143" s="229" t="s">
        <v>319</v>
      </c>
      <c r="B143" s="229" t="s">
        <v>398</v>
      </c>
      <c r="C143" s="229">
        <v>2.0053664998897509E-2</v>
      </c>
      <c r="D143" s="229">
        <v>5.8799999999999998E-3</v>
      </c>
      <c r="E143" s="229">
        <v>15</v>
      </c>
      <c r="F143" s="229">
        <v>75</v>
      </c>
      <c r="G143" s="229">
        <v>76.485292703891773</v>
      </c>
      <c r="H143" s="229">
        <v>3.4259760220226361E-6</v>
      </c>
      <c r="I143" s="229">
        <v>1.1737311703474046E-11</v>
      </c>
      <c r="J143" s="229">
        <v>-8.9208811004937161E-8</v>
      </c>
      <c r="K143" s="234">
        <v>4.1420496388911812E-8</v>
      </c>
      <c r="L143" s="229">
        <v>-6.6906608253702871E-6</v>
      </c>
      <c r="M143" s="229">
        <v>8.7866141630137343E-7</v>
      </c>
      <c r="N143" s="229">
        <v>6.7481099698094246E-6</v>
      </c>
      <c r="O143" s="229">
        <v>4.5536988164641355E-11</v>
      </c>
    </row>
    <row r="144" spans="1:15">
      <c r="A144" s="229" t="s">
        <v>319</v>
      </c>
      <c r="B144" s="229" t="s">
        <v>399</v>
      </c>
      <c r="C144" s="229">
        <v>4.2002240997721499E-2</v>
      </c>
      <c r="D144" s="229">
        <v>1.2400000000000001E-2</v>
      </c>
      <c r="E144" s="229">
        <v>15</v>
      </c>
      <c r="F144" s="229">
        <v>500</v>
      </c>
      <c r="G144" s="229">
        <v>500.22494939776846</v>
      </c>
      <c r="H144" s="229">
        <v>4.7251553782401269E-5</v>
      </c>
      <c r="I144" s="229">
        <v>2.2327093348511595E-9</v>
      </c>
      <c r="J144" s="229">
        <v>-1.8625269238015107E-7</v>
      </c>
      <c r="K144" s="234">
        <v>8.7349346126276619E-8</v>
      </c>
      <c r="L144" s="229">
        <v>-9.3126346190075537E-5</v>
      </c>
      <c r="M144" s="229">
        <v>1.8529594493430325E-6</v>
      </c>
      <c r="N144" s="229">
        <v>9.3144778777098962E-5</v>
      </c>
      <c r="O144" s="229">
        <v>8.6759498134347051E-9</v>
      </c>
    </row>
    <row r="145" spans="1:15">
      <c r="A145" s="229" t="s">
        <v>320</v>
      </c>
      <c r="B145" s="229" t="s">
        <v>398</v>
      </c>
      <c r="C145" s="229">
        <v>42.253639925863169</v>
      </c>
      <c r="D145" s="229">
        <v>65.926070457907386</v>
      </c>
      <c r="E145" s="229">
        <v>65</v>
      </c>
      <c r="F145" s="229">
        <v>75</v>
      </c>
      <c r="G145" s="229">
        <v>99.247166206396045</v>
      </c>
      <c r="H145" s="229">
        <v>4.9843021953132012E-2</v>
      </c>
      <c r="I145" s="229">
        <v>2.4843268374203998E-3</v>
      </c>
      <c r="J145" s="229">
        <v>1.891629335517564E-4</v>
      </c>
      <c r="K145" s="234">
        <v>4.644031570300848E-4</v>
      </c>
      <c r="L145" s="229">
        <v>1.418722001638173E-2</v>
      </c>
      <c r="M145" s="229">
        <v>4.2689740800253825E-2</v>
      </c>
      <c r="N145" s="229">
        <v>4.4985455220394051E-2</v>
      </c>
      <c r="O145" s="229">
        <v>2.0236911813860782E-3</v>
      </c>
    </row>
    <row r="146" spans="1:15">
      <c r="A146" s="229" t="s">
        <v>320</v>
      </c>
      <c r="B146" s="229" t="s">
        <v>399</v>
      </c>
      <c r="C146" s="229">
        <v>8.3155561123920858</v>
      </c>
      <c r="D146" s="229">
        <v>12.976751645683347</v>
      </c>
      <c r="E146" s="229">
        <v>65</v>
      </c>
      <c r="F146" s="229">
        <v>500</v>
      </c>
      <c r="G146" s="229">
        <v>504.20729863816928</v>
      </c>
      <c r="H146" s="229">
        <v>4.9843000777942098E-2</v>
      </c>
      <c r="I146" s="229">
        <v>2.4843247265499365E-3</v>
      </c>
      <c r="J146" s="229">
        <v>3.7244712869366481E-5</v>
      </c>
      <c r="K146" s="234">
        <v>9.141215895915519E-5</v>
      </c>
      <c r="L146" s="229">
        <v>1.862235643468324E-2</v>
      </c>
      <c r="M146" s="229">
        <v>8.4029604727797625E-3</v>
      </c>
      <c r="N146" s="229">
        <v>2.0430416145724672E-2</v>
      </c>
      <c r="O146" s="229">
        <v>4.1740190388748734E-4</v>
      </c>
    </row>
    <row r="147" spans="1:15">
      <c r="A147" s="229" t="s">
        <v>321</v>
      </c>
      <c r="B147" s="229" t="s">
        <v>294</v>
      </c>
      <c r="C147" s="229">
        <v>5824.2282928020004</v>
      </c>
      <c r="D147" s="229">
        <v>9310.4410889776209</v>
      </c>
      <c r="E147" s="229">
        <v>4</v>
      </c>
      <c r="F147" s="229">
        <v>1</v>
      </c>
      <c r="G147" s="229">
        <v>4.1231056256176606</v>
      </c>
      <c r="H147" s="229">
        <v>0.29243124762349471</v>
      </c>
      <c r="I147" s="229">
        <v>8.5516034586633677E-2</v>
      </c>
      <c r="J147" s="229">
        <v>2.7635274398800647E-2</v>
      </c>
      <c r="K147" s="234">
        <v>6.5585559779791455E-2</v>
      </c>
      <c r="L147" s="229">
        <v>2.7635274398800647E-2</v>
      </c>
      <c r="M147" s="229">
        <v>0.37100795254564983</v>
      </c>
      <c r="N147" s="229">
        <v>0.37203576339273103</v>
      </c>
      <c r="O147" s="229">
        <v>0.13841060924321213</v>
      </c>
    </row>
    <row r="148" spans="1:15">
      <c r="A148" s="229" t="s">
        <v>321</v>
      </c>
      <c r="B148" s="229" t="s">
        <v>398</v>
      </c>
      <c r="C148" s="229">
        <v>10.9574104605</v>
      </c>
      <c r="D148" s="229">
        <v>17.515759809368227</v>
      </c>
      <c r="E148" s="229">
        <v>4</v>
      </c>
      <c r="F148" s="229">
        <v>75</v>
      </c>
      <c r="G148" s="229">
        <v>75.106590922501596</v>
      </c>
      <c r="H148" s="229">
        <v>1.0021577537146822E-2</v>
      </c>
      <c r="I148" s="229">
        <v>1.0043201633304576E-4</v>
      </c>
      <c r="J148" s="229">
        <v>5.2009834489830098E-5</v>
      </c>
      <c r="K148" s="234">
        <v>1.2338630373009919E-4</v>
      </c>
      <c r="L148" s="229">
        <v>3.9007375867372573E-3</v>
      </c>
      <c r="M148" s="229">
        <v>6.979783365847692E-4</v>
      </c>
      <c r="N148" s="229">
        <v>3.9626919485277233E-3</v>
      </c>
      <c r="O148" s="229">
        <v>1.5702927478926444E-5</v>
      </c>
    </row>
    <row r="149" spans="1:15">
      <c r="A149" s="229" t="s">
        <v>321</v>
      </c>
      <c r="B149" s="229" t="s">
        <v>399</v>
      </c>
      <c r="C149" s="229">
        <v>3.2354169931000003</v>
      </c>
      <c r="D149" s="229">
        <v>5.1717535627658515</v>
      </c>
      <c r="E149" s="229">
        <v>4</v>
      </c>
      <c r="F149" s="229">
        <v>500</v>
      </c>
      <c r="G149" s="229">
        <v>500.01599974400818</v>
      </c>
      <c r="H149" s="229">
        <v>1.9699299522079567E-2</v>
      </c>
      <c r="I149" s="229">
        <v>3.8806240166060424E-4</v>
      </c>
      <c r="J149" s="229">
        <v>1.5355926837656853E-5</v>
      </c>
      <c r="K149" s="234">
        <v>3.6431394518857955E-5</v>
      </c>
      <c r="L149" s="229">
        <v>7.6779634188284263E-3</v>
      </c>
      <c r="M149" s="229">
        <v>2.0608708889893504E-4</v>
      </c>
      <c r="N149" s="229">
        <v>7.6807287511718794E-3</v>
      </c>
      <c r="O149" s="229">
        <v>5.8993594149078342E-5</v>
      </c>
    </row>
    <row r="150" spans="1:15">
      <c r="A150" s="229" t="s">
        <v>1426</v>
      </c>
      <c r="B150" s="229" t="s">
        <v>294</v>
      </c>
      <c r="C150" s="229">
        <v>12664.5085655478</v>
      </c>
      <c r="D150" s="229">
        <v>13186.0331133417</v>
      </c>
      <c r="E150" s="229">
        <v>10</v>
      </c>
      <c r="F150" s="229">
        <v>2</v>
      </c>
      <c r="G150" s="229">
        <v>10.198039027185569</v>
      </c>
      <c r="H150" s="229">
        <v>1.0243771716985295</v>
      </c>
      <c r="I150" s="229">
        <v>1.0493485898970785</v>
      </c>
      <c r="J150" s="229">
        <v>1.0380696010897417E-2</v>
      </c>
      <c r="K150" s="234">
        <v>9.2886400842728145E-2</v>
      </c>
      <c r="L150" s="229">
        <v>2.0761392021794833E-2</v>
      </c>
      <c r="M150" s="229">
        <v>1.3136120783180982</v>
      </c>
      <c r="N150" s="229">
        <v>1.3137761330233839</v>
      </c>
      <c r="O150" s="229">
        <v>1.7260077277018762</v>
      </c>
    </row>
    <row r="151" spans="1:15">
      <c r="A151" s="229" t="s">
        <v>1426</v>
      </c>
      <c r="B151" s="229" t="s">
        <v>398</v>
      </c>
      <c r="C151" s="229">
        <v>36.670850072700055</v>
      </c>
      <c r="D151" s="229">
        <v>38.10400171239732</v>
      </c>
      <c r="E151" s="229">
        <v>10</v>
      </c>
      <c r="F151" s="229">
        <v>75</v>
      </c>
      <c r="G151" s="229">
        <v>75.663729752107784</v>
      </c>
      <c r="H151" s="229">
        <v>2.1962784156281671E-2</v>
      </c>
      <c r="I151" s="229">
        <v>4.8236388789541716E-4</v>
      </c>
      <c r="J151" s="229">
        <v>2.9542583210862006E-5</v>
      </c>
      <c r="K151" s="234">
        <v>2.6841609954616374E-4</v>
      </c>
      <c r="L151" s="229">
        <v>2.2156937408146504E-3</v>
      </c>
      <c r="M151" s="229">
        <v>3.7959768833747153E-3</v>
      </c>
      <c r="N151" s="229">
        <v>4.3953087777993975E-3</v>
      </c>
      <c r="O151" s="229">
        <v>1.9318739252200433E-5</v>
      </c>
    </row>
    <row r="152" spans="1:15">
      <c r="A152" s="229" t="s">
        <v>1426</v>
      </c>
      <c r="B152" s="229" t="s">
        <v>399</v>
      </c>
      <c r="C152" s="229">
        <v>31.527173867096931</v>
      </c>
      <c r="D152" s="229">
        <v>32.945802204857827</v>
      </c>
      <c r="E152" s="229">
        <v>10</v>
      </c>
      <c r="F152" s="229">
        <v>500</v>
      </c>
      <c r="G152" s="229">
        <v>500.09999000199952</v>
      </c>
      <c r="H152" s="229">
        <v>0.12551221460320949</v>
      </c>
      <c r="I152" s="229">
        <v>1.5753316014602115E-2</v>
      </c>
      <c r="J152" s="229">
        <v>2.6712524380023694E-5</v>
      </c>
      <c r="K152" s="234">
        <v>2.3208018388709464E-4</v>
      </c>
      <c r="L152" s="229">
        <v>1.3356262190011847E-2</v>
      </c>
      <c r="M152" s="229">
        <v>3.282109436111711E-3</v>
      </c>
      <c r="N152" s="229">
        <v>1.3753617052941151E-2</v>
      </c>
      <c r="O152" s="229">
        <v>1.8916198203895363E-4</v>
      </c>
    </row>
    <row r="153" spans="1:15">
      <c r="A153" s="229" t="s">
        <v>322</v>
      </c>
      <c r="B153" s="229" t="s">
        <v>294</v>
      </c>
      <c r="C153" s="229">
        <v>20.687546879999999</v>
      </c>
      <c r="D153" s="229">
        <v>8.3174977482894494</v>
      </c>
      <c r="E153" s="229">
        <v>10</v>
      </c>
      <c r="F153" s="229">
        <v>2</v>
      </c>
      <c r="G153" s="229">
        <v>10.198039027185569</v>
      </c>
      <c r="H153" s="229">
        <v>6.4615754759335419E-4</v>
      </c>
      <c r="I153" s="229">
        <v>4.1751957631185778E-7</v>
      </c>
      <c r="J153" s="229">
        <v>-7.6167333179277819E-5</v>
      </c>
      <c r="K153" s="234">
        <v>5.8590966912892052E-5</v>
      </c>
      <c r="L153" s="229">
        <v>-1.5233466635855564E-4</v>
      </c>
      <c r="M153" s="229">
        <v>8.2860140040765212E-4</v>
      </c>
      <c r="N153" s="229">
        <v>8.4248806005313495E-4</v>
      </c>
      <c r="O153" s="229">
        <v>7.0978613133209478E-7</v>
      </c>
    </row>
    <row r="154" spans="1:15">
      <c r="A154" s="229" t="s">
        <v>322</v>
      </c>
      <c r="B154" s="229" t="s">
        <v>398</v>
      </c>
      <c r="C154" s="229">
        <v>3.2912006399999999E-2</v>
      </c>
      <c r="D154" s="229">
        <v>1.3232382781369584E-2</v>
      </c>
      <c r="E154" s="229">
        <v>10</v>
      </c>
      <c r="F154" s="229">
        <v>75</v>
      </c>
      <c r="G154" s="229">
        <v>75.663729752107784</v>
      </c>
      <c r="H154" s="229">
        <v>7.6270195737988246E-6</v>
      </c>
      <c r="I154" s="229">
        <v>5.8171427579110408E-11</v>
      </c>
      <c r="J154" s="229">
        <v>-1.2117547498746717E-7</v>
      </c>
      <c r="K154" s="234">
        <v>9.3212901906873761E-8</v>
      </c>
      <c r="L154" s="229">
        <v>-9.0881606240600377E-6</v>
      </c>
      <c r="M154" s="229">
        <v>1.3182295006485382E-6</v>
      </c>
      <c r="N154" s="229">
        <v>9.18326698648664E-6</v>
      </c>
      <c r="O154" s="229">
        <v>8.4332392545095421E-11</v>
      </c>
    </row>
    <row r="155" spans="1:15">
      <c r="A155" s="229" t="s">
        <v>322</v>
      </c>
      <c r="B155" s="229" t="s">
        <v>399</v>
      </c>
      <c r="C155" s="229">
        <v>9.7168780799999997E-3</v>
      </c>
      <c r="D155" s="229">
        <v>3.9067034878329313E-3</v>
      </c>
      <c r="E155" s="229">
        <v>10</v>
      </c>
      <c r="F155" s="229">
        <v>500</v>
      </c>
      <c r="G155" s="229">
        <v>500.09999000199952</v>
      </c>
      <c r="H155" s="229">
        <v>1.4883201310657231E-5</v>
      </c>
      <c r="I155" s="229">
        <v>2.2150968125354912E-10</v>
      </c>
      <c r="J155" s="229">
        <v>-3.5775621576306094E-8</v>
      </c>
      <c r="K155" s="234">
        <v>2.751999961060087E-8</v>
      </c>
      <c r="L155" s="229">
        <v>-1.7887810788153047E-5</v>
      </c>
      <c r="M155" s="229">
        <v>3.8919156685814048E-7</v>
      </c>
      <c r="N155" s="229">
        <v>1.7892044178027228E-5</v>
      </c>
      <c r="O155" s="229">
        <v>3.20125244868478E-10</v>
      </c>
    </row>
    <row r="156" spans="1:15">
      <c r="A156" s="229" t="s">
        <v>323</v>
      </c>
      <c r="B156" s="229" t="s">
        <v>294</v>
      </c>
      <c r="C156" s="229">
        <v>1759.1771532108701</v>
      </c>
      <c r="D156" s="229">
        <v>691.978157719313</v>
      </c>
      <c r="E156" s="229">
        <v>15</v>
      </c>
      <c r="F156" s="229">
        <v>5</v>
      </c>
      <c r="G156" s="229">
        <v>15.811388300841896</v>
      </c>
      <c r="H156" s="229">
        <v>8.3347283658803339E-2</v>
      </c>
      <c r="I156" s="229">
        <v>6.9467696933010262E-3</v>
      </c>
      <c r="J156" s="229">
        <v>-6.5839379890597627E-3</v>
      </c>
      <c r="K156" s="234">
        <v>4.8745031943909275E-3</v>
      </c>
      <c r="L156" s="229">
        <v>-3.2919689945298813E-2</v>
      </c>
      <c r="M156" s="229">
        <v>0.10340382791007938</v>
      </c>
      <c r="N156" s="229">
        <v>0.10851754518303443</v>
      </c>
      <c r="O156" s="229">
        <v>1.1776057612551918E-2</v>
      </c>
    </row>
    <row r="157" spans="1:15">
      <c r="A157" s="229" t="s">
        <v>323</v>
      </c>
      <c r="B157" s="229" t="s">
        <v>398</v>
      </c>
      <c r="C157" s="229">
        <v>119.42998793315604</v>
      </c>
      <c r="D157" s="229">
        <v>47.025572774949929</v>
      </c>
      <c r="E157" s="229">
        <v>15</v>
      </c>
      <c r="F157" s="229">
        <v>75</v>
      </c>
      <c r="G157" s="229">
        <v>76.485292703891773</v>
      </c>
      <c r="H157" s="229">
        <v>2.7399402168173291E-2</v>
      </c>
      <c r="I157" s="229">
        <v>7.5072723917329919E-4</v>
      </c>
      <c r="J157" s="229">
        <v>-4.4669928729135222E-4</v>
      </c>
      <c r="K157" s="234">
        <v>3.3126234137947674E-4</v>
      </c>
      <c r="L157" s="229">
        <v>-3.3502446546851417E-2</v>
      </c>
      <c r="M157" s="229">
        <v>7.0271354382348324E-3</v>
      </c>
      <c r="N157" s="229">
        <v>3.4231484880033067E-2</v>
      </c>
      <c r="O157" s="229">
        <v>1.1717945570919326E-3</v>
      </c>
    </row>
    <row r="158" spans="1:15">
      <c r="A158" s="229" t="s">
        <v>323</v>
      </c>
      <c r="B158" s="229" t="s">
        <v>399</v>
      </c>
      <c r="C158" s="229">
        <v>8.228455235395197</v>
      </c>
      <c r="D158" s="229">
        <v>3.238716924496559</v>
      </c>
      <c r="E158" s="229">
        <v>15</v>
      </c>
      <c r="F158" s="229">
        <v>500</v>
      </c>
      <c r="G158" s="229">
        <v>500.22494939776846</v>
      </c>
      <c r="H158" s="229">
        <v>1.2341484430953417E-2</v>
      </c>
      <c r="I158" s="229">
        <v>1.523122379594656E-4</v>
      </c>
      <c r="J158" s="229">
        <v>-3.0785531993871018E-5</v>
      </c>
      <c r="K158" s="234">
        <v>2.2814500455070968E-5</v>
      </c>
      <c r="L158" s="229">
        <v>-1.5392765996935509E-2</v>
      </c>
      <c r="M158" s="229">
        <v>4.8396863943492768E-4</v>
      </c>
      <c r="N158" s="229">
        <v>1.5400372420184211E-2</v>
      </c>
      <c r="O158" s="229">
        <v>2.3717147068037049E-4</v>
      </c>
    </row>
    <row r="159" spans="1:15">
      <c r="A159" s="229" t="s">
        <v>586</v>
      </c>
      <c r="B159" s="229" t="s">
        <v>398</v>
      </c>
      <c r="C159" s="229">
        <v>0</v>
      </c>
      <c r="D159" s="229">
        <v>5.8911789724199997</v>
      </c>
      <c r="E159" s="229">
        <v>20</v>
      </c>
      <c r="F159" s="229">
        <v>75</v>
      </c>
      <c r="G159" s="229">
        <v>77.620873481300123</v>
      </c>
      <c r="H159" s="229">
        <v>3.4834517728418268E-3</v>
      </c>
      <c r="I159" s="229">
        <v>1.2134436253714866E-5</v>
      </c>
      <c r="J159" s="229">
        <v>4.149924445329134E-5</v>
      </c>
      <c r="K159" s="234">
        <v>4.1499244447883637E-5</v>
      </c>
      <c r="L159" s="229">
        <v>3.1124433339968505E-3</v>
      </c>
      <c r="M159" s="229">
        <v>1.1737758865286681E-3</v>
      </c>
      <c r="N159" s="229">
        <v>3.3264174932106146E-3</v>
      </c>
      <c r="O159" s="229">
        <v>1.1065053339137589E-5</v>
      </c>
    </row>
    <row r="160" spans="1:15">
      <c r="A160" s="229" t="s">
        <v>586</v>
      </c>
      <c r="B160" s="229" t="s">
        <v>399</v>
      </c>
      <c r="C160" s="229">
        <v>0</v>
      </c>
      <c r="D160" s="229">
        <v>1.2619837100160001</v>
      </c>
      <c r="E160" s="229">
        <v>20</v>
      </c>
      <c r="F160" s="229">
        <v>500</v>
      </c>
      <c r="G160" s="229">
        <v>500.39984012787215</v>
      </c>
      <c r="H160" s="229">
        <v>4.8106080223321631E-3</v>
      </c>
      <c r="I160" s="229">
        <v>2.3141949544526565E-5</v>
      </c>
      <c r="J160" s="229">
        <v>8.8897945076382712E-6</v>
      </c>
      <c r="K160" s="234">
        <v>8.8897945074121201E-6</v>
      </c>
      <c r="L160" s="229">
        <v>4.4448972538191356E-3</v>
      </c>
      <c r="M160" s="229">
        <v>2.5144135918184137E-4</v>
      </c>
      <c r="N160" s="229">
        <v>4.4520034090413845E-3</v>
      </c>
      <c r="O160" s="229">
        <v>1.982033435411611E-5</v>
      </c>
    </row>
    <row r="161" spans="1:15">
      <c r="A161" s="229" t="s">
        <v>324</v>
      </c>
      <c r="B161" s="229" t="s">
        <v>294</v>
      </c>
      <c r="C161" s="229">
        <v>67.039219500000002</v>
      </c>
      <c r="D161" s="229">
        <v>723.26468032399896</v>
      </c>
      <c r="E161" s="229">
        <v>4</v>
      </c>
      <c r="F161" s="229">
        <v>1</v>
      </c>
      <c r="G161" s="229">
        <v>4.1231056256176606</v>
      </c>
      <c r="H161" s="229">
        <v>2.2716989539792089E-2</v>
      </c>
      <c r="I161" s="229">
        <v>5.1606161375102315E-4</v>
      </c>
      <c r="J161" s="229">
        <v>4.6581803103213915E-3</v>
      </c>
      <c r="K161" s="234">
        <v>5.0948949114944997E-3</v>
      </c>
      <c r="L161" s="229">
        <v>4.6581803103213915E-3</v>
      </c>
      <c r="M161" s="229">
        <v>2.8821077930804767E-2</v>
      </c>
      <c r="N161" s="229">
        <v>2.9195088232389151E-2</v>
      </c>
      <c r="O161" s="229">
        <v>8.5235317689698743E-4</v>
      </c>
    </row>
    <row r="162" spans="1:15">
      <c r="A162" s="229" t="s">
        <v>324</v>
      </c>
      <c r="B162" s="229" t="s">
        <v>398</v>
      </c>
      <c r="C162" s="229">
        <v>0.12610499999999999</v>
      </c>
      <c r="D162" s="229">
        <v>1.3605064795281203</v>
      </c>
      <c r="E162" s="229">
        <v>4</v>
      </c>
      <c r="F162" s="229">
        <v>75</v>
      </c>
      <c r="G162" s="229">
        <v>75.106590922501596</v>
      </c>
      <c r="H162" s="229">
        <v>7.7840877716817071E-4</v>
      </c>
      <c r="I162" s="229">
        <v>6.0592022437244683E-7</v>
      </c>
      <c r="J162" s="229">
        <v>8.7623722588858755E-6</v>
      </c>
      <c r="K162" s="234">
        <v>9.5838186602696656E-6</v>
      </c>
      <c r="L162" s="229">
        <v>6.5717791941644066E-4</v>
      </c>
      <c r="M162" s="229">
        <v>5.4214265314710834E-5</v>
      </c>
      <c r="N162" s="229">
        <v>6.5941034593956413E-4</v>
      </c>
      <c r="O162" s="229">
        <v>4.3482200433213564E-7</v>
      </c>
    </row>
    <row r="163" spans="1:15">
      <c r="A163" s="229" t="s">
        <v>324</v>
      </c>
      <c r="B163" s="229" t="s">
        <v>399</v>
      </c>
      <c r="C163" s="229">
        <v>3.7231E-2</v>
      </c>
      <c r="D163" s="229">
        <v>0.40167334157496948</v>
      </c>
      <c r="E163" s="229">
        <v>4</v>
      </c>
      <c r="F163" s="229">
        <v>500</v>
      </c>
      <c r="G163" s="229">
        <v>500.01599974400818</v>
      </c>
      <c r="H163" s="229">
        <v>1.5299807637176354E-3</v>
      </c>
      <c r="I163" s="229">
        <v>2.3408411373459987E-6</v>
      </c>
      <c r="J163" s="229">
        <v>2.5869861088878565E-6</v>
      </c>
      <c r="K163" s="234">
        <v>2.829508366365334E-6</v>
      </c>
      <c r="L163" s="229">
        <v>1.2934930544439283E-3</v>
      </c>
      <c r="M163" s="229">
        <v>1.6006116426247985E-5</v>
      </c>
      <c r="N163" s="229">
        <v>1.2935920831768158E-3</v>
      </c>
      <c r="O163" s="229">
        <v>1.673380477657734E-6</v>
      </c>
    </row>
    <row r="164" spans="1:15">
      <c r="A164" s="229" t="s">
        <v>1427</v>
      </c>
      <c r="B164" s="229" t="s">
        <v>294</v>
      </c>
      <c r="C164" s="229">
        <v>2490.3016774859002</v>
      </c>
      <c r="D164" s="229">
        <v>1424.9696343734499</v>
      </c>
      <c r="E164" s="229">
        <v>10</v>
      </c>
      <c r="F164" s="229">
        <v>2</v>
      </c>
      <c r="G164" s="229">
        <v>10.198039027185569</v>
      </c>
      <c r="H164" s="229">
        <v>0.11070094783387306</v>
      </c>
      <c r="I164" s="229">
        <v>1.2254699851317885E-2</v>
      </c>
      <c r="J164" s="229">
        <v>-6.182791500484619E-3</v>
      </c>
      <c r="K164" s="234">
        <v>1.0037916597767767E-2</v>
      </c>
      <c r="L164" s="229">
        <v>-1.2365583000969238E-2</v>
      </c>
      <c r="M164" s="229">
        <v>0.14195757790533173</v>
      </c>
      <c r="N164" s="229">
        <v>0.1424951282244491</v>
      </c>
      <c r="O164" s="229">
        <v>2.0304861567702191E-2</v>
      </c>
    </row>
    <row r="165" spans="1:15">
      <c r="A165" s="229" t="s">
        <v>1427</v>
      </c>
      <c r="B165" s="229" t="s">
        <v>398</v>
      </c>
      <c r="C165" s="229">
        <v>11.916509287739469</v>
      </c>
      <c r="D165" s="229">
        <v>6.8914941463811097</v>
      </c>
      <c r="E165" s="229">
        <v>10</v>
      </c>
      <c r="F165" s="229">
        <v>75</v>
      </c>
      <c r="G165" s="229">
        <v>75.663729752107784</v>
      </c>
      <c r="H165" s="229">
        <v>3.9721916767078659E-3</v>
      </c>
      <c r="I165" s="229">
        <v>1.5778306716507248E-5</v>
      </c>
      <c r="J165" s="229">
        <v>-2.9078195246334815E-5</v>
      </c>
      <c r="K165" s="234">
        <v>4.8545766735439737E-5</v>
      </c>
      <c r="L165" s="229">
        <v>-2.1808646434751111E-3</v>
      </c>
      <c r="M165" s="229">
        <v>6.8654081713059531E-4</v>
      </c>
      <c r="N165" s="229">
        <v>2.2863746164498433E-3</v>
      </c>
      <c r="O165" s="229">
        <v>5.227508886746168E-6</v>
      </c>
    </row>
    <row r="166" spans="1:15">
      <c r="A166" s="229" t="s">
        <v>1427</v>
      </c>
      <c r="B166" s="229" t="s">
        <v>399</v>
      </c>
      <c r="C166" s="229">
        <v>38.70825257062225</v>
      </c>
      <c r="D166" s="229">
        <v>37.021315575991302</v>
      </c>
      <c r="E166" s="229">
        <v>10</v>
      </c>
      <c r="F166" s="229">
        <v>500</v>
      </c>
      <c r="G166" s="229">
        <v>500.09999000199952</v>
      </c>
      <c r="H166" s="229">
        <v>0.14103852371158296</v>
      </c>
      <c r="I166" s="229">
        <v>1.9891865170742748E-2</v>
      </c>
      <c r="J166" s="229">
        <v>8.644254365641757E-6</v>
      </c>
      <c r="K166" s="234">
        <v>2.6078933131430481E-4</v>
      </c>
      <c r="L166" s="229">
        <v>4.3221271828208785E-3</v>
      </c>
      <c r="M166" s="229">
        <v>3.6881180926690038E-3</v>
      </c>
      <c r="N166" s="229">
        <v>5.6818129545024264E-3</v>
      </c>
      <c r="O166" s="229">
        <v>3.228299844995159E-5</v>
      </c>
    </row>
    <row r="167" spans="1:15">
      <c r="A167" s="229" t="s">
        <v>325</v>
      </c>
      <c r="B167" s="229" t="s">
        <v>294</v>
      </c>
      <c r="C167" s="229">
        <v>207.851336</v>
      </c>
      <c r="D167" s="229">
        <v>80.816141069631897</v>
      </c>
      <c r="E167" s="229">
        <v>15</v>
      </c>
      <c r="F167" s="229">
        <v>5</v>
      </c>
      <c r="G167" s="229">
        <v>15.811388300841896</v>
      </c>
      <c r="H167" s="229">
        <v>9.734130707450335E-3</v>
      </c>
      <c r="I167" s="229">
        <v>9.4753300629727566E-5</v>
      </c>
      <c r="J167" s="229">
        <v>-7.8463609586965077E-4</v>
      </c>
      <c r="K167" s="234">
        <v>5.6929331281300609E-4</v>
      </c>
      <c r="L167" s="229">
        <v>-3.9231804793482539E-3</v>
      </c>
      <c r="M167" s="229">
        <v>1.2076534859226933E-2</v>
      </c>
      <c r="N167" s="229">
        <v>1.2697796630898704E-2</v>
      </c>
      <c r="O167" s="229">
        <v>1.6123403927966248E-4</v>
      </c>
    </row>
    <row r="168" spans="1:15">
      <c r="A168" s="229" t="s">
        <v>325</v>
      </c>
      <c r="B168" s="229" t="s">
        <v>398</v>
      </c>
      <c r="C168" s="229">
        <v>14.124599999999999</v>
      </c>
      <c r="D168" s="229">
        <v>5.4918851527233956</v>
      </c>
      <c r="E168" s="229">
        <v>15</v>
      </c>
      <c r="F168" s="229">
        <v>75</v>
      </c>
      <c r="G168" s="229">
        <v>76.485292703891773</v>
      </c>
      <c r="H168" s="229">
        <v>3.1998413008388566E-3</v>
      </c>
      <c r="I168" s="229">
        <v>1.0238984350554105E-5</v>
      </c>
      <c r="J168" s="229">
        <v>-5.3320909340293099E-5</v>
      </c>
      <c r="K168" s="234">
        <v>3.8686498152499626E-5</v>
      </c>
      <c r="L168" s="229">
        <v>-3.9990682005219824E-3</v>
      </c>
      <c r="M168" s="229">
        <v>8.2066455551979989E-4</v>
      </c>
      <c r="N168" s="229">
        <v>4.0824057594894504E-3</v>
      </c>
      <c r="O168" s="229">
        <v>1.6666036785112638E-5</v>
      </c>
    </row>
    <row r="169" spans="1:15">
      <c r="A169" s="229" t="s">
        <v>325</v>
      </c>
      <c r="B169" s="229" t="s">
        <v>399</v>
      </c>
      <c r="C169" s="229">
        <v>0.973028</v>
      </c>
      <c r="D169" s="229">
        <v>0.37832986607650021</v>
      </c>
      <c r="E169" s="229">
        <v>15</v>
      </c>
      <c r="F169" s="229">
        <v>500</v>
      </c>
      <c r="G169" s="229">
        <v>500.22494939776846</v>
      </c>
      <c r="H169" s="229">
        <v>1.4416672592260013E-3</v>
      </c>
      <c r="I169" s="229">
        <v>2.0784044863242106E-6</v>
      </c>
      <c r="J169" s="229">
        <v>-3.6732216033286136E-6</v>
      </c>
      <c r="K169" s="234">
        <v>2.6650698727277496E-6</v>
      </c>
      <c r="L169" s="229">
        <v>-1.8366108016643068E-3</v>
      </c>
      <c r="M169" s="229">
        <v>5.653466938025283E-5</v>
      </c>
      <c r="N169" s="229">
        <v>1.8374807225198153E-3</v>
      </c>
      <c r="O169" s="229">
        <v>3.3763354056319427E-6</v>
      </c>
    </row>
    <row r="170" spans="1:15">
      <c r="A170" s="229" t="s">
        <v>1428</v>
      </c>
      <c r="B170" s="229" t="s">
        <v>294</v>
      </c>
      <c r="C170" s="229">
        <v>161.28044433299999</v>
      </c>
      <c r="D170" s="229">
        <v>59.116512999999998</v>
      </c>
      <c r="E170" s="229">
        <v>20</v>
      </c>
      <c r="F170" s="229">
        <v>2</v>
      </c>
      <c r="G170" s="229">
        <v>20.09975124224178</v>
      </c>
      <c r="H170" s="229">
        <v>9.0516666518070926E-3</v>
      </c>
      <c r="I170" s="229">
        <v>8.1932669175436621E-5</v>
      </c>
      <c r="J170" s="229">
        <v>-6.3413693342351252E-4</v>
      </c>
      <c r="K170" s="234">
        <v>4.1643457708189765E-4</v>
      </c>
      <c r="L170" s="229">
        <v>-1.268273866847025E-3</v>
      </c>
      <c r="M170" s="229">
        <v>1.1778548535006475E-2</v>
      </c>
      <c r="N170" s="229">
        <v>1.1846633453974605E-2</v>
      </c>
      <c r="O170" s="229">
        <v>1.4034272419283028E-4</v>
      </c>
    </row>
    <row r="171" spans="1:15">
      <c r="A171" s="229" t="s">
        <v>1428</v>
      </c>
      <c r="B171" s="229" t="s">
        <v>398</v>
      </c>
      <c r="C171" s="229">
        <v>4.9060458659867759E-2</v>
      </c>
      <c r="D171" s="229">
        <v>9.6645384611497048E-2</v>
      </c>
      <c r="E171" s="229">
        <v>20</v>
      </c>
      <c r="F171" s="229">
        <v>75</v>
      </c>
      <c r="G171" s="229">
        <v>77.620873481300123</v>
      </c>
      <c r="H171" s="229">
        <v>5.7146377310551372E-5</v>
      </c>
      <c r="I171" s="229">
        <v>3.2657084397199005E-9</v>
      </c>
      <c r="J171" s="229">
        <v>3.6122009472450145E-7</v>
      </c>
      <c r="K171" s="234">
        <v>6.8079928644651475E-7</v>
      </c>
      <c r="L171" s="229">
        <v>2.7091507104337609E-5</v>
      </c>
      <c r="M171" s="229">
        <v>1.9255911682931735E-5</v>
      </c>
      <c r="N171" s="229">
        <v>3.3237627651883369E-5</v>
      </c>
      <c r="O171" s="229">
        <v>1.104739891925242E-9</v>
      </c>
    </row>
    <row r="172" spans="1:15">
      <c r="A172" s="229" t="s">
        <v>1428</v>
      </c>
      <c r="B172" s="229" t="s">
        <v>399</v>
      </c>
      <c r="C172" s="229">
        <v>1.6278772054280664</v>
      </c>
      <c r="D172" s="229">
        <v>0.68371314362994939</v>
      </c>
      <c r="E172" s="229">
        <v>20</v>
      </c>
      <c r="F172" s="229">
        <v>100</v>
      </c>
      <c r="G172" s="229">
        <v>101.9803902718557</v>
      </c>
      <c r="H172" s="229">
        <v>5.3115302404034591E-4</v>
      </c>
      <c r="I172" s="229">
        <v>2.8212353494720428E-7</v>
      </c>
      <c r="J172" s="229">
        <v>-5.7876883357010911E-6</v>
      </c>
      <c r="K172" s="234">
        <v>4.8162819382271872E-6</v>
      </c>
      <c r="L172" s="229">
        <v>-5.7876883357010911E-4</v>
      </c>
      <c r="M172" s="229">
        <v>1.3622502474506932E-4</v>
      </c>
      <c r="N172" s="229">
        <v>5.9458440954913993E-4</v>
      </c>
      <c r="O172" s="229">
        <v>3.5353062007889936E-7</v>
      </c>
    </row>
    <row r="173" spans="1:15">
      <c r="A173" s="229" t="s">
        <v>1021</v>
      </c>
      <c r="B173" s="229" t="s">
        <v>398</v>
      </c>
      <c r="C173" s="229">
        <v>298.81865999999997</v>
      </c>
      <c r="D173" s="229">
        <v>0</v>
      </c>
      <c r="E173" s="229">
        <v>5</v>
      </c>
      <c r="F173" s="229">
        <v>60</v>
      </c>
      <c r="G173" s="229">
        <v>60.207972893961475</v>
      </c>
      <c r="H173" s="229">
        <v>0</v>
      </c>
      <c r="I173" s="229">
        <v>0</v>
      </c>
      <c r="J173" s="229">
        <v>-1.946459889108354E-3</v>
      </c>
      <c r="K173" s="234">
        <v>0</v>
      </c>
      <c r="L173" s="229">
        <v>-0.11678759334650124</v>
      </c>
      <c r="M173" s="229">
        <v>0</v>
      </c>
      <c r="N173" s="229">
        <v>0.11678759334650124</v>
      </c>
      <c r="O173" s="229">
        <v>1.363934195966774E-2</v>
      </c>
    </row>
    <row r="174" spans="1:15">
      <c r="A174" s="229" t="s">
        <v>526</v>
      </c>
      <c r="B174" s="229" t="s">
        <v>398</v>
      </c>
      <c r="C174" s="229">
        <v>30.793140000000001</v>
      </c>
      <c r="D174" s="229">
        <v>6.1698000000000004</v>
      </c>
      <c r="E174" s="229">
        <v>5</v>
      </c>
      <c r="F174" s="229">
        <v>60</v>
      </c>
      <c r="G174" s="229">
        <v>60.207972893961475</v>
      </c>
      <c r="H174" s="229">
        <v>2.8297896355194583E-3</v>
      </c>
      <c r="I174" s="229">
        <v>8.0077093812933492E-6</v>
      </c>
      <c r="J174" s="229">
        <v>-1.5712383714650002E-4</v>
      </c>
      <c r="K174" s="234">
        <v>4.3461935139508184E-5</v>
      </c>
      <c r="L174" s="229">
        <v>-9.4274302287900014E-3</v>
      </c>
      <c r="M174" s="229">
        <v>3.0732229060636136E-4</v>
      </c>
      <c r="N174" s="229">
        <v>9.4324380575229339E-3</v>
      </c>
      <c r="O174" s="229">
        <v>8.8970887709007021E-5</v>
      </c>
    </row>
    <row r="175" spans="1:15">
      <c r="A175" s="229" t="s">
        <v>1022</v>
      </c>
      <c r="B175" s="229" t="s">
        <v>294</v>
      </c>
      <c r="C175" s="229">
        <v>1.4296034883720899E-2</v>
      </c>
      <c r="D175" s="229">
        <v>1.8964236965116298E-2</v>
      </c>
      <c r="E175" s="229">
        <v>10</v>
      </c>
      <c r="F175" s="229">
        <v>30</v>
      </c>
      <c r="G175" s="229">
        <v>31.622776601683793</v>
      </c>
      <c r="H175" s="229">
        <v>4.5684032655419669E-6</v>
      </c>
      <c r="I175" s="229">
        <v>2.0870308396614507E-11</v>
      </c>
      <c r="J175" s="229">
        <v>4.0465628181607372E-8</v>
      </c>
      <c r="K175" s="234">
        <v>1.3358981441021558E-7</v>
      </c>
      <c r="L175" s="229">
        <v>1.2139688454482211E-6</v>
      </c>
      <c r="M175" s="229">
        <v>1.889245273338316E-6</v>
      </c>
      <c r="N175" s="229">
        <v>2.2456553743952023E-6</v>
      </c>
      <c r="O175" s="229">
        <v>5.0429680605500566E-12</v>
      </c>
    </row>
    <row r="176" spans="1:15">
      <c r="A176" s="229" t="s">
        <v>1022</v>
      </c>
      <c r="B176" s="229" t="s">
        <v>398</v>
      </c>
      <c r="C176" s="229">
        <v>9.5622921201125646</v>
      </c>
      <c r="D176" s="229">
        <v>6.3897950747497658</v>
      </c>
      <c r="E176" s="229">
        <v>5</v>
      </c>
      <c r="F176" s="229">
        <v>50</v>
      </c>
      <c r="G176" s="229">
        <v>50.24937810560445</v>
      </c>
      <c r="H176" s="229">
        <v>2.4459449676097126E-3</v>
      </c>
      <c r="I176" s="229">
        <v>5.9826467845752781E-6</v>
      </c>
      <c r="J176" s="229">
        <v>-1.7276987840375568E-5</v>
      </c>
      <c r="K176" s="234">
        <v>4.5011646908088295E-5</v>
      </c>
      <c r="L176" s="229">
        <v>-8.6384939201877842E-4</v>
      </c>
      <c r="M176" s="229">
        <v>3.1828040761083728E-4</v>
      </c>
      <c r="N176" s="229">
        <v>9.2061837368158893E-4</v>
      </c>
      <c r="O176" s="229">
        <v>8.4753818996013374E-7</v>
      </c>
    </row>
    <row r="177" spans="1:15" s="234" customFormat="1">
      <c r="A177" s="234" t="s">
        <v>427</v>
      </c>
      <c r="B177" s="234" t="s">
        <v>398</v>
      </c>
      <c r="C177" s="234">
        <v>518.87266199999999</v>
      </c>
      <c r="D177" s="234">
        <v>431.95475800335601</v>
      </c>
      <c r="E177" s="234">
        <v>10</v>
      </c>
      <c r="F177" s="234">
        <v>30</v>
      </c>
      <c r="G177" s="234">
        <v>31.622776601683793</v>
      </c>
      <c r="H177" s="234">
        <v>0.10405604668718187</v>
      </c>
      <c r="I177" s="234">
        <v>1.0827660852164972E-2</v>
      </c>
      <c r="J177" s="234">
        <v>-3.3709763287959049E-4</v>
      </c>
      <c r="K177" s="234">
        <v>3.0428198119134835E-3</v>
      </c>
      <c r="L177" s="234">
        <v>-1.0112928986387715E-2</v>
      </c>
      <c r="M177" s="234">
        <v>4.3031970458655984E-2</v>
      </c>
      <c r="N177" s="234">
        <v>4.4204318954581379E-2</v>
      </c>
      <c r="O177" s="234">
        <v>1.9540218142383627E-3</v>
      </c>
    </row>
    <row r="178" spans="1:15" s="234" customFormat="1">
      <c r="A178" s="234" t="s">
        <v>427</v>
      </c>
      <c r="B178" s="234" t="s">
        <v>294</v>
      </c>
      <c r="C178" s="234">
        <v>0.60599400000000003</v>
      </c>
      <c r="D178" s="234">
        <v>0.46600000000000003</v>
      </c>
      <c r="E178" s="234">
        <v>10</v>
      </c>
      <c r="F178" s="234">
        <v>30</v>
      </c>
      <c r="G178" s="234">
        <v>31.622776601683793</v>
      </c>
      <c r="H178" s="234">
        <v>1.1225739931738411E-4</v>
      </c>
      <c r="I178" s="234">
        <v>1.260172370150263E-8</v>
      </c>
      <c r="J178" s="234">
        <v>-6.6479221416670953E-7</v>
      </c>
      <c r="K178" s="234">
        <v>3.2826447818423309E-6</v>
      </c>
      <c r="L178" s="234">
        <v>-1.9943766425001286E-5</v>
      </c>
      <c r="M178" s="234">
        <v>4.6423607709346942E-5</v>
      </c>
      <c r="N178" s="234">
        <v>5.0526281992309166E-5</v>
      </c>
      <c r="O178" s="234">
        <v>2.5529051719663454E-9</v>
      </c>
    </row>
    <row r="179" spans="1:15" s="234" customFormat="1">
      <c r="A179" s="234" t="s">
        <v>342</v>
      </c>
      <c r="B179" s="234" t="s">
        <v>294</v>
      </c>
      <c r="C179" s="234">
        <v>83.83</v>
      </c>
      <c r="D179" s="234">
        <v>102.605662</v>
      </c>
      <c r="E179" s="234">
        <v>1</v>
      </c>
      <c r="F179" s="234">
        <v>10</v>
      </c>
      <c r="G179" s="234">
        <v>10.04987562112089</v>
      </c>
      <c r="H179" s="234">
        <v>7.8552692122756829E-3</v>
      </c>
      <c r="I179" s="234">
        <v>6.1705254397326223E-5</v>
      </c>
      <c r="J179" s="234">
        <v>1.7671670868324441E-4</v>
      </c>
      <c r="K179" s="234">
        <v>7.2278528101239899E-4</v>
      </c>
      <c r="L179" s="234">
        <v>1.7671670868324441E-3</v>
      </c>
      <c r="M179" s="234">
        <v>1.0221727470913833E-3</v>
      </c>
      <c r="N179" s="234">
        <v>2.041498625441666E-3</v>
      </c>
      <c r="O179" s="234">
        <v>4.1677166376802115E-6</v>
      </c>
    </row>
    <row r="180" spans="1:15" s="234" customFormat="1">
      <c r="A180" s="234" t="s">
        <v>437</v>
      </c>
      <c r="B180" s="234" t="s">
        <v>294</v>
      </c>
      <c r="C180" s="234">
        <v>2823.7828800000002</v>
      </c>
      <c r="D180" s="234">
        <v>2582.4862499999999</v>
      </c>
      <c r="E180" s="234">
        <v>5</v>
      </c>
      <c r="F180" s="234">
        <v>5</v>
      </c>
      <c r="G180" s="234">
        <v>7.0710678118654755</v>
      </c>
      <c r="H180" s="234">
        <v>0.13910799145419822</v>
      </c>
      <c r="I180" s="234">
        <v>1.9351033286421286E-2</v>
      </c>
      <c r="J180" s="234">
        <v>-2.022313636924622E-4</v>
      </c>
      <c r="K180" s="234">
        <v>1.8191813332064526E-2</v>
      </c>
      <c r="L180" s="234">
        <v>-1.011156818462311E-3</v>
      </c>
      <c r="M180" s="234">
        <v>0.1286355456918267</v>
      </c>
      <c r="N180" s="234">
        <v>0.12863951979677768</v>
      </c>
      <c r="O180" s="234">
        <v>1.6548126053545557E-2</v>
      </c>
    </row>
    <row r="181" spans="1:15" s="234" customFormat="1">
      <c r="A181" s="234" t="s">
        <v>438</v>
      </c>
      <c r="B181" s="234" t="s">
        <v>294</v>
      </c>
      <c r="C181" s="234">
        <v>2097.1155600000002</v>
      </c>
      <c r="D181" s="234">
        <v>1648.32</v>
      </c>
      <c r="E181" s="234">
        <v>5</v>
      </c>
      <c r="F181" s="234">
        <v>2</v>
      </c>
      <c r="G181" s="234">
        <v>5.3851648071345037</v>
      </c>
      <c r="H181" s="234">
        <v>6.761913129947443E-2</v>
      </c>
      <c r="I181" s="234">
        <v>4.5723469176955625E-3</v>
      </c>
      <c r="J181" s="234">
        <v>-2.0490167150901684E-3</v>
      </c>
      <c r="K181" s="234">
        <v>1.1611264048940667E-2</v>
      </c>
      <c r="L181" s="234">
        <v>-4.0980334301803367E-3</v>
      </c>
      <c r="M181" s="234">
        <v>8.210403547153515E-2</v>
      </c>
      <c r="N181" s="234">
        <v>8.2206243793923453E-2</v>
      </c>
      <c r="O181" s="234">
        <v>6.7578665187059779E-3</v>
      </c>
    </row>
    <row r="182" spans="1:15" s="234" customFormat="1">
      <c r="A182" s="234" t="s">
        <v>1023</v>
      </c>
      <c r="B182" s="234" t="s">
        <v>294</v>
      </c>
      <c r="C182" s="234">
        <v>0</v>
      </c>
      <c r="D182" s="234">
        <v>15.585000000000001</v>
      </c>
      <c r="E182" s="234">
        <v>5</v>
      </c>
      <c r="F182" s="234">
        <v>5</v>
      </c>
      <c r="G182" s="234">
        <v>7.0710678118654755</v>
      </c>
      <c r="H182" s="234">
        <v>8.3950032524420198E-4</v>
      </c>
      <c r="I182" s="234">
        <v>7.0476079608512088E-7</v>
      </c>
      <c r="J182" s="234">
        <v>1.0978544834472359E-4</v>
      </c>
      <c r="K182" s="234">
        <v>1.0978544833693719E-4</v>
      </c>
      <c r="L182" s="234">
        <v>5.4892724172361795E-4</v>
      </c>
      <c r="M182" s="234">
        <v>7.7630034994653665E-4</v>
      </c>
      <c r="N182" s="234">
        <v>9.5076987227899401E-4</v>
      </c>
      <c r="O182" s="234">
        <v>9.0396335003341458E-7</v>
      </c>
    </row>
    <row r="183" spans="1:15" s="234" customFormat="1">
      <c r="A183" s="234" t="s">
        <v>1438</v>
      </c>
      <c r="B183" s="234" t="s">
        <v>294</v>
      </c>
      <c r="C183" s="234">
        <v>416.26988150092001</v>
      </c>
      <c r="D183" s="234">
        <v>362.56900000000002</v>
      </c>
      <c r="E183" s="234">
        <v>5</v>
      </c>
      <c r="F183" s="234">
        <v>5</v>
      </c>
      <c r="G183" s="234">
        <v>7.0710678118654755</v>
      </c>
      <c r="H183" s="234">
        <v>1.9530111865477384E-2</v>
      </c>
      <c r="I183" s="234">
        <v>3.8142526947806049E-4</v>
      </c>
      <c r="J183" s="234">
        <v>-1.5752639966581938E-4</v>
      </c>
      <c r="K183" s="234">
        <v>2.5540455706175797E-3</v>
      </c>
      <c r="L183" s="234">
        <v>-7.8763199832909692E-4</v>
      </c>
      <c r="M183" s="234">
        <v>1.8059829424431559E-2</v>
      </c>
      <c r="N183" s="234">
        <v>1.8076996515028591E-2</v>
      </c>
      <c r="O183" s="234">
        <v>3.2677780300435582E-4</v>
      </c>
    </row>
    <row r="184" spans="1:15" s="234" customFormat="1">
      <c r="A184" s="234" t="s">
        <v>343</v>
      </c>
      <c r="B184" s="234" t="s">
        <v>294</v>
      </c>
      <c r="C184" s="234">
        <v>420.48</v>
      </c>
      <c r="D184" s="234">
        <v>1014.87722</v>
      </c>
      <c r="E184" s="234">
        <v>1.5</v>
      </c>
      <c r="F184" s="234">
        <v>1.5</v>
      </c>
      <c r="G184" s="234">
        <v>2.1213203435596424</v>
      </c>
      <c r="H184" s="234">
        <v>1.6400187801211382E-2</v>
      </c>
      <c r="I184" s="234">
        <v>2.6896615991500261E-4</v>
      </c>
      <c r="J184" s="234">
        <v>4.4099698697923628E-3</v>
      </c>
      <c r="K184" s="234">
        <v>7.1491017391494662E-3</v>
      </c>
      <c r="L184" s="234">
        <v>6.6149548046885442E-3</v>
      </c>
      <c r="M184" s="234">
        <v>1.5165534957435386E-2</v>
      </c>
      <c r="N184" s="234">
        <v>1.6545424673101224E-2</v>
      </c>
      <c r="O184" s="234">
        <v>2.7375107761326675E-4</v>
      </c>
    </row>
    <row r="185" spans="1:15" s="234" customFormat="1">
      <c r="A185" s="234" t="s">
        <v>343</v>
      </c>
      <c r="B185" s="234" t="s">
        <v>398</v>
      </c>
      <c r="C185" s="234">
        <v>1.281E-2</v>
      </c>
      <c r="D185" s="234">
        <v>1.2599999999999998E-2</v>
      </c>
      <c r="E185" s="234">
        <v>2</v>
      </c>
      <c r="F185" s="234">
        <v>5</v>
      </c>
      <c r="G185" s="234">
        <v>5.3851648071345037</v>
      </c>
      <c r="H185" s="234">
        <v>5.1689056395201045E-7</v>
      </c>
      <c r="I185" s="234">
        <v>2.6717585510262739E-13</v>
      </c>
      <c r="J185" s="234">
        <v>5.3140425393394253E-9</v>
      </c>
      <c r="K185" s="234">
        <v>8.8758206547668157E-8</v>
      </c>
      <c r="L185" s="234">
        <v>2.6570212696697126E-8</v>
      </c>
      <c r="M185" s="234">
        <v>2.510461189432495E-7</v>
      </c>
      <c r="N185" s="234">
        <v>2.524482720067933E-7</v>
      </c>
      <c r="O185" s="234">
        <v>6.3730130039215903E-14</v>
      </c>
    </row>
    <row r="186" spans="1:15">
      <c r="A186" s="229" t="s">
        <v>108</v>
      </c>
      <c r="B186" s="229" t="s">
        <v>399</v>
      </c>
      <c r="C186" s="229">
        <v>3561.9049600000003</v>
      </c>
      <c r="D186" s="229">
        <v>1864.66984</v>
      </c>
      <c r="E186" s="229">
        <v>2</v>
      </c>
      <c r="F186" s="229">
        <v>80</v>
      </c>
      <c r="G186" s="229">
        <v>80.02499609497022</v>
      </c>
      <c r="H186" s="229">
        <v>1.1367282886199686</v>
      </c>
      <c r="I186" s="229">
        <v>1.2921512021488826</v>
      </c>
      <c r="J186" s="229">
        <v>-1.0064379593958783E-2</v>
      </c>
      <c r="K186" s="234">
        <v>1.3135297682692648E-2</v>
      </c>
      <c r="L186" s="229">
        <v>-0.80515036751670266</v>
      </c>
      <c r="M186" s="229">
        <v>3.7152232257343661E-2</v>
      </c>
      <c r="N186" s="229">
        <v>0.8060070735880579</v>
      </c>
      <c r="O186" s="229">
        <v>0.64964740267398502</v>
      </c>
    </row>
    <row r="187" spans="1:15">
      <c r="A187" s="229" t="s">
        <v>109</v>
      </c>
      <c r="B187" s="229" t="s">
        <v>399</v>
      </c>
      <c r="C187" s="229">
        <v>372</v>
      </c>
      <c r="D187" s="229">
        <v>709.9</v>
      </c>
      <c r="E187" s="229">
        <v>2</v>
      </c>
      <c r="F187" s="229">
        <v>30</v>
      </c>
      <c r="G187" s="229">
        <v>30.066592756745816</v>
      </c>
      <c r="H187" s="229">
        <v>0.16259622238341845</v>
      </c>
      <c r="I187" s="229">
        <v>2.6437531533358066E-2</v>
      </c>
      <c r="J187" s="229">
        <v>2.5774793657493689E-3</v>
      </c>
      <c r="K187" s="234">
        <v>5.000750065729336E-3</v>
      </c>
      <c r="L187" s="229">
        <v>7.7324380972481066E-2</v>
      </c>
      <c r="M187" s="229">
        <v>1.4144257129985148E-2</v>
      </c>
      <c r="N187" s="229">
        <v>7.8607378168569692E-2</v>
      </c>
      <c r="O187" s="229">
        <v>6.1791199025365267E-3</v>
      </c>
    </row>
    <row r="188" spans="1:15">
      <c r="A188" s="229" t="s">
        <v>1439</v>
      </c>
      <c r="B188" s="229" t="s">
        <v>294</v>
      </c>
      <c r="C188" s="229">
        <v>224.19338999999999</v>
      </c>
      <c r="D188" s="229">
        <v>2140.21</v>
      </c>
      <c r="E188" s="229">
        <v>20</v>
      </c>
      <c r="F188" s="229">
        <v>5</v>
      </c>
      <c r="G188" s="229">
        <v>20.615528128088304</v>
      </c>
      <c r="H188" s="229">
        <v>0.33610882368249095</v>
      </c>
      <c r="I188" s="229">
        <v>0.1129691413572278</v>
      </c>
      <c r="J188" s="229">
        <v>1.3615677957745653E-2</v>
      </c>
      <c r="K188" s="234">
        <v>1.5076285812332136E-2</v>
      </c>
      <c r="L188" s="229">
        <v>6.8078389788728266E-2</v>
      </c>
      <c r="M188" s="229">
        <v>0.42642175732026361</v>
      </c>
      <c r="N188" s="229">
        <v>0.43182193352390963</v>
      </c>
      <c r="O188" s="229">
        <v>0.18647018227232784</v>
      </c>
    </row>
    <row r="189" spans="1:15">
      <c r="A189" s="229" t="s">
        <v>1439</v>
      </c>
      <c r="B189" s="229" t="s">
        <v>398</v>
      </c>
      <c r="C189" s="229">
        <v>0</v>
      </c>
      <c r="D189" s="229">
        <v>7.0266629999999992</v>
      </c>
      <c r="E189" s="229">
        <v>20</v>
      </c>
      <c r="F189" s="229">
        <v>75</v>
      </c>
      <c r="G189" s="229">
        <v>77.620873481300123</v>
      </c>
      <c r="H189" s="229">
        <v>4.1548630247193628E-3</v>
      </c>
      <c r="I189" s="229">
        <v>1.7262886754180134E-5</v>
      </c>
      <c r="J189" s="229">
        <v>4.9497936980280599E-5</v>
      </c>
      <c r="K189" s="234">
        <v>4.9497936975782353E-5</v>
      </c>
      <c r="L189" s="229">
        <v>3.7123452735210449E-3</v>
      </c>
      <c r="M189" s="229">
        <v>1.4000130756128021E-3</v>
      </c>
      <c r="N189" s="229">
        <v>3.9675614729605463E-3</v>
      </c>
      <c r="O189" s="229">
        <v>1.5741544041720861E-5</v>
      </c>
    </row>
    <row r="190" spans="1:15">
      <c r="A190" s="229" t="s">
        <v>1439</v>
      </c>
      <c r="B190" s="229" t="s">
        <v>399</v>
      </c>
      <c r="C190" s="229">
        <v>9.2999999999999989</v>
      </c>
      <c r="D190" s="229">
        <v>21.34815</v>
      </c>
      <c r="E190" s="229">
        <v>20</v>
      </c>
      <c r="F190" s="229">
        <v>100</v>
      </c>
      <c r="G190" s="229">
        <v>101.9803902718557</v>
      </c>
      <c r="H190" s="229">
        <v>1.6584637191506248E-2</v>
      </c>
      <c r="I190" s="229">
        <v>2.7505019077389223E-4</v>
      </c>
      <c r="J190" s="229">
        <v>8.9802680249384537E-5</v>
      </c>
      <c r="K190" s="234">
        <v>1.5038281802465099E-4</v>
      </c>
      <c r="L190" s="229">
        <v>8.9802680249384537E-3</v>
      </c>
      <c r="M190" s="229">
        <v>4.2534684159669317E-3</v>
      </c>
      <c r="N190" s="229">
        <v>9.9366597690250143E-3</v>
      </c>
      <c r="O190" s="229">
        <v>9.8737207365360248E-5</v>
      </c>
    </row>
    <row r="191" spans="1:15">
      <c r="A191" s="229" t="s">
        <v>527</v>
      </c>
      <c r="B191" s="229" t="s">
        <v>294</v>
      </c>
      <c r="C191" s="229">
        <v>2450.5850807588704</v>
      </c>
      <c r="D191" s="229">
        <v>1088.1371883304</v>
      </c>
      <c r="E191" s="229">
        <v>2</v>
      </c>
      <c r="F191" s="229">
        <v>5</v>
      </c>
      <c r="G191" s="229">
        <v>5.3851648071345037</v>
      </c>
      <c r="H191" s="229">
        <v>4.4638717851845672E-2</v>
      </c>
      <c r="I191" s="229">
        <v>1.9926151314566855E-3</v>
      </c>
      <c r="J191" s="229">
        <v>-8.2964800348053203E-3</v>
      </c>
      <c r="K191" s="234">
        <v>7.6651670884149642E-3</v>
      </c>
      <c r="L191" s="229">
        <v>-4.1482400174026601E-2</v>
      </c>
      <c r="M191" s="229">
        <v>2.1680366508584663E-2</v>
      </c>
      <c r="N191" s="229">
        <v>4.6806279665709834E-2</v>
      </c>
      <c r="O191" s="229">
        <v>2.1908278161446417E-3</v>
      </c>
    </row>
    <row r="192" spans="1:15">
      <c r="A192" s="229" t="s">
        <v>527</v>
      </c>
      <c r="B192" s="229" t="s">
        <v>398</v>
      </c>
      <c r="C192" s="229">
        <v>0</v>
      </c>
      <c r="D192" s="229">
        <v>12.703676999999999</v>
      </c>
      <c r="E192" s="229">
        <v>2</v>
      </c>
      <c r="F192" s="229">
        <v>5</v>
      </c>
      <c r="G192" s="229">
        <v>5.3851648071345037</v>
      </c>
      <c r="H192" s="229">
        <v>5.2114371180906217E-4</v>
      </c>
      <c r="I192" s="229">
        <v>2.7159076835812685E-7</v>
      </c>
      <c r="J192" s="229">
        <v>8.9488538651316674E-5</v>
      </c>
      <c r="K192" s="234">
        <v>8.9488538657211223E-5</v>
      </c>
      <c r="L192" s="229">
        <v>4.4744269325658337E-4</v>
      </c>
      <c r="M192" s="229">
        <v>2.5311181009195422E-4</v>
      </c>
      <c r="N192" s="229">
        <v>5.1407251643783723E-4</v>
      </c>
      <c r="O192" s="229">
        <v>2.6427055215673044E-7</v>
      </c>
    </row>
    <row r="193" spans="1:15">
      <c r="A193" s="229" t="s">
        <v>428</v>
      </c>
      <c r="B193" s="775" t="s">
        <v>429</v>
      </c>
      <c r="C193" s="229">
        <v>323.69349999999997</v>
      </c>
      <c r="D193" s="229">
        <v>7.7350000000000003</v>
      </c>
      <c r="E193" s="229">
        <v>90</v>
      </c>
      <c r="F193" s="229">
        <v>0</v>
      </c>
      <c r="G193" s="229">
        <v>90</v>
      </c>
      <c r="H193" s="229">
        <v>5.3031252860661592E-3</v>
      </c>
      <c r="I193" s="229">
        <v>2.8123137799714281E-5</v>
      </c>
      <c r="J193" s="229">
        <v>-2.0540007334171051E-3</v>
      </c>
      <c r="K193" s="234">
        <v>5.4487676797318521E-5</v>
      </c>
      <c r="L193" s="229">
        <v>0</v>
      </c>
      <c r="M193" s="229">
        <v>6.9351490358072693E-3</v>
      </c>
      <c r="N193" s="229">
        <v>6.9351490358072693E-3</v>
      </c>
      <c r="O193" s="229">
        <v>4.8096292148858499E-5</v>
      </c>
    </row>
    <row r="194" spans="1:15">
      <c r="A194" s="229" t="s">
        <v>428</v>
      </c>
      <c r="B194" s="775" t="s">
        <v>430</v>
      </c>
      <c r="C194" s="229">
        <v>506.70839999999998</v>
      </c>
      <c r="D194" s="229">
        <v>0</v>
      </c>
      <c r="E194" s="229">
        <v>26</v>
      </c>
      <c r="F194" s="229">
        <v>0</v>
      </c>
      <c r="G194" s="229">
        <v>26</v>
      </c>
      <c r="H194" s="229">
        <v>0</v>
      </c>
      <c r="I194" s="229">
        <v>0</v>
      </c>
      <c r="J194" s="229">
        <v>-3.3005741107938746E-3</v>
      </c>
      <c r="K194" s="234">
        <v>0</v>
      </c>
      <c r="L194" s="229">
        <v>0</v>
      </c>
      <c r="M194" s="229">
        <v>0</v>
      </c>
      <c r="N194" s="229">
        <v>0</v>
      </c>
      <c r="O194" s="229">
        <v>0</v>
      </c>
    </row>
    <row r="195" spans="1:15">
      <c r="A195" s="229" t="s">
        <v>428</v>
      </c>
      <c r="B195" s="775" t="s">
        <v>431</v>
      </c>
      <c r="C195" s="229">
        <v>171.05199999999999</v>
      </c>
      <c r="D195" s="229">
        <v>0</v>
      </c>
      <c r="E195" s="229">
        <v>26</v>
      </c>
      <c r="F195" s="229">
        <v>0</v>
      </c>
      <c r="G195" s="229">
        <v>26</v>
      </c>
      <c r="H195" s="229">
        <v>0</v>
      </c>
      <c r="I195" s="229">
        <v>0</v>
      </c>
      <c r="J195" s="229">
        <v>-1.1142170757203473E-3</v>
      </c>
      <c r="K195" s="234">
        <v>0</v>
      </c>
      <c r="L195" s="229">
        <v>0</v>
      </c>
      <c r="M195" s="229">
        <v>0</v>
      </c>
      <c r="N195" s="229">
        <v>0</v>
      </c>
      <c r="O195" s="229">
        <v>0</v>
      </c>
    </row>
    <row r="196" spans="1:15">
      <c r="A196" s="229" t="s">
        <v>428</v>
      </c>
      <c r="B196" s="775" t="s">
        <v>432</v>
      </c>
      <c r="C196" s="229">
        <v>180.607</v>
      </c>
      <c r="D196" s="229">
        <v>0</v>
      </c>
      <c r="E196" s="229">
        <v>26</v>
      </c>
      <c r="F196" s="229">
        <v>0</v>
      </c>
      <c r="G196" s="229">
        <v>26</v>
      </c>
      <c r="H196" s="229">
        <v>0</v>
      </c>
      <c r="I196" s="229">
        <v>0</v>
      </c>
      <c r="J196" s="229">
        <v>-1.1764566795369191E-3</v>
      </c>
      <c r="K196" s="234">
        <v>0</v>
      </c>
      <c r="L196" s="229">
        <v>0</v>
      </c>
      <c r="M196" s="229">
        <v>0</v>
      </c>
      <c r="N196" s="229">
        <v>0</v>
      </c>
      <c r="O196" s="229">
        <v>0</v>
      </c>
    </row>
    <row r="197" spans="1:15">
      <c r="A197" s="229" t="s">
        <v>428</v>
      </c>
      <c r="B197" s="775" t="s">
        <v>433</v>
      </c>
      <c r="C197" s="229">
        <v>33.577500000000001</v>
      </c>
      <c r="D197" s="229">
        <v>0</v>
      </c>
      <c r="E197" s="229">
        <v>26</v>
      </c>
      <c r="F197" s="229">
        <v>0</v>
      </c>
      <c r="G197" s="229">
        <v>26</v>
      </c>
      <c r="H197" s="229">
        <v>0</v>
      </c>
      <c r="I197" s="229">
        <v>0</v>
      </c>
      <c r="J197" s="229">
        <v>-2.1872288058055744E-4</v>
      </c>
      <c r="K197" s="234">
        <v>0</v>
      </c>
      <c r="L197" s="229">
        <v>0</v>
      </c>
      <c r="M197" s="229">
        <v>0</v>
      </c>
      <c r="N197" s="229">
        <v>0</v>
      </c>
      <c r="O197" s="229">
        <v>0</v>
      </c>
    </row>
    <row r="198" spans="1:15">
      <c r="A198" s="229" t="s">
        <v>428</v>
      </c>
      <c r="B198" s="229" t="s">
        <v>303</v>
      </c>
      <c r="C198" s="229">
        <v>1559.3554999999999</v>
      </c>
      <c r="D198" s="229">
        <v>0</v>
      </c>
      <c r="E198" s="229">
        <v>26</v>
      </c>
      <c r="F198" s="229">
        <v>0</v>
      </c>
      <c r="G198" s="229">
        <v>26</v>
      </c>
      <c r="H198" s="229">
        <v>0</v>
      </c>
      <c r="I198" s="229">
        <v>0</v>
      </c>
      <c r="J198" s="229">
        <v>-1.0156505780062552E-2</v>
      </c>
      <c r="K198" s="234">
        <v>0</v>
      </c>
      <c r="L198" s="229">
        <v>0</v>
      </c>
      <c r="M198" s="229">
        <v>0</v>
      </c>
      <c r="N198" s="229">
        <v>0</v>
      </c>
      <c r="O198" s="229">
        <v>0</v>
      </c>
    </row>
    <row r="199" spans="1:15">
      <c r="A199" s="229" t="s">
        <v>434</v>
      </c>
      <c r="B199" s="775" t="s">
        <v>432</v>
      </c>
      <c r="C199" s="229">
        <v>20.068999999999999</v>
      </c>
      <c r="D199" s="229">
        <v>18.318999999999999</v>
      </c>
      <c r="E199" s="229">
        <v>26</v>
      </c>
      <c r="F199" s="229">
        <v>0</v>
      </c>
      <c r="G199" s="229">
        <v>26</v>
      </c>
      <c r="H199" s="229">
        <v>3.6283082022575525E-3</v>
      </c>
      <c r="I199" s="229">
        <v>1.3164620410569433E-5</v>
      </c>
      <c r="J199" s="229">
        <v>-1.684632071174974E-6</v>
      </c>
      <c r="K199" s="234">
        <v>1.2904457029735977E-4</v>
      </c>
      <c r="L199" s="229">
        <v>0</v>
      </c>
      <c r="M199" s="229">
        <v>4.7449111180934969E-3</v>
      </c>
      <c r="N199" s="229">
        <v>4.7449111180934969E-3</v>
      </c>
      <c r="O199" s="229">
        <v>2.2514181518607279E-5</v>
      </c>
    </row>
    <row r="200" spans="1:15">
      <c r="A200" s="229" t="s">
        <v>434</v>
      </c>
      <c r="B200" s="775" t="s">
        <v>433</v>
      </c>
      <c r="C200" s="229">
        <v>287.82749999999999</v>
      </c>
      <c r="D200" s="229">
        <v>2.2499999999999999E-2</v>
      </c>
      <c r="E200" s="229">
        <v>26</v>
      </c>
      <c r="F200" s="229">
        <v>0</v>
      </c>
      <c r="G200" s="229">
        <v>26</v>
      </c>
      <c r="H200" s="229">
        <v>4.4564078034169399E-6</v>
      </c>
      <c r="I200" s="229">
        <v>1.9859570510355397E-11</v>
      </c>
      <c r="J200" s="229">
        <v>-1.8747080809866645E-3</v>
      </c>
      <c r="K200" s="234">
        <v>1.584967974065503E-7</v>
      </c>
      <c r="L200" s="229">
        <v>0</v>
      </c>
      <c r="M200" s="229">
        <v>5.8278563326111505E-6</v>
      </c>
      <c r="N200" s="229">
        <v>5.8278563326111505E-6</v>
      </c>
      <c r="O200" s="229">
        <v>3.3963909433555887E-11</v>
      </c>
    </row>
    <row r="201" spans="1:15">
      <c r="A201" s="229" t="s">
        <v>434</v>
      </c>
      <c r="B201" s="775" t="s">
        <v>435</v>
      </c>
      <c r="C201" s="229">
        <v>229.78479999999999</v>
      </c>
      <c r="D201" s="229">
        <v>51.089599999999997</v>
      </c>
      <c r="E201" s="229">
        <v>26</v>
      </c>
      <c r="F201" s="229">
        <v>0</v>
      </c>
      <c r="G201" s="229">
        <v>26</v>
      </c>
      <c r="H201" s="229">
        <v>1.0118937427264449E-2</v>
      </c>
      <c r="I201" s="229">
        <v>1.0239289465689327E-4</v>
      </c>
      <c r="J201" s="229">
        <v>-1.1369062163355537E-3</v>
      </c>
      <c r="K201" s="234">
        <v>3.5989057692363075E-4</v>
      </c>
      <c r="L201" s="229">
        <v>0</v>
      </c>
      <c r="M201" s="229">
        <v>1.3233015506247585E-2</v>
      </c>
      <c r="N201" s="229">
        <v>1.3233015506247585E-2</v>
      </c>
      <c r="O201" s="229">
        <v>1.7511269938858901E-4</v>
      </c>
    </row>
    <row r="202" spans="1:15">
      <c r="A202" s="229" t="s">
        <v>233</v>
      </c>
      <c r="B202" s="775" t="s">
        <v>234</v>
      </c>
      <c r="C202" s="229">
        <v>0</v>
      </c>
      <c r="D202" s="229">
        <v>16.078257000000001</v>
      </c>
      <c r="F202" s="229">
        <v>75</v>
      </c>
      <c r="G202" s="229">
        <v>75</v>
      </c>
      <c r="H202" s="229">
        <v>9.1860602513003913E-3</v>
      </c>
      <c r="I202" s="229">
        <v>8.4383702940521012E-5</v>
      </c>
      <c r="J202" s="229">
        <v>1.1326009965451078E-4</v>
      </c>
      <c r="K202" s="234">
        <v>1.1326009966130887E-4</v>
      </c>
      <c r="L202" s="229">
        <v>8.4945074740883086E-3</v>
      </c>
      <c r="M202" s="229">
        <v>0</v>
      </c>
      <c r="N202" s="229">
        <v>8.4945074740883086E-3</v>
      </c>
      <c r="O202" s="229">
        <v>7.2156657227342134E-5</v>
      </c>
    </row>
    <row r="203" spans="1:15">
      <c r="A203" s="229" t="s">
        <v>233</v>
      </c>
      <c r="B203" s="775" t="s">
        <v>185</v>
      </c>
      <c r="C203" s="229">
        <v>0</v>
      </c>
      <c r="D203" s="229">
        <v>407.60176800000005</v>
      </c>
      <c r="F203" s="229">
        <v>75</v>
      </c>
      <c r="G203" s="229">
        <v>75</v>
      </c>
      <c r="H203" s="229">
        <v>0.23287688456432584</v>
      </c>
      <c r="I203" s="229">
        <v>5.4231643364386344E-2</v>
      </c>
      <c r="J203" s="229">
        <v>2.8712699931201513E-3</v>
      </c>
      <c r="K203" s="234">
        <v>2.8712699931221211E-3</v>
      </c>
      <c r="L203" s="229">
        <v>0.21534524948401135</v>
      </c>
      <c r="M203" s="229">
        <v>0</v>
      </c>
      <c r="N203" s="229">
        <v>0.21534524948401135</v>
      </c>
      <c r="O203" s="229">
        <v>4.6373576475331087E-2</v>
      </c>
    </row>
    <row r="204" spans="1:15">
      <c r="A204" s="229" t="s">
        <v>233</v>
      </c>
      <c r="B204" s="775" t="s">
        <v>186</v>
      </c>
      <c r="C204" s="229">
        <v>0</v>
      </c>
      <c r="D204" s="229">
        <v>667.36675979999995</v>
      </c>
      <c r="E204" s="229">
        <v>100</v>
      </c>
      <c r="F204" s="229">
        <v>117.26039399558574</v>
      </c>
      <c r="G204" s="229">
        <v>154.11035007422441</v>
      </c>
      <c r="H204" s="229">
        <v>0.78347553287298788</v>
      </c>
      <c r="I204" s="229">
        <v>0.61383391061061232</v>
      </c>
      <c r="J204" s="229">
        <v>4.7011330721673517E-3</v>
      </c>
      <c r="K204" s="234">
        <v>4.7011330721727336E-3</v>
      </c>
      <c r="L204" s="229">
        <v>0.55125671626802208</v>
      </c>
      <c r="M204" s="229">
        <v>0.66484061491873747</v>
      </c>
      <c r="N204" s="229">
        <v>0.86365329298053828</v>
      </c>
      <c r="O204" s="229">
        <v>0.74589701047612744</v>
      </c>
    </row>
    <row r="205" spans="1:15">
      <c r="A205" s="229" t="s">
        <v>233</v>
      </c>
      <c r="B205" s="775" t="s">
        <v>146</v>
      </c>
      <c r="C205" s="229">
        <v>0</v>
      </c>
      <c r="D205" s="229">
        <v>0.13440000000000002</v>
      </c>
      <c r="F205" s="229">
        <v>75</v>
      </c>
      <c r="G205" s="229">
        <v>75</v>
      </c>
      <c r="H205" s="229">
        <v>7.6787334458876524E-5</v>
      </c>
      <c r="I205" s="229">
        <v>5.8962947332993657E-9</v>
      </c>
      <c r="J205" s="229">
        <v>9.4675419592959997E-7</v>
      </c>
      <c r="K205" s="234">
        <v>9.4675420317512732E-7</v>
      </c>
      <c r="L205" s="229">
        <v>7.1006564694719998E-5</v>
      </c>
      <c r="M205" s="229">
        <v>0</v>
      </c>
      <c r="N205" s="229">
        <v>7.1006564694719998E-5</v>
      </c>
      <c r="O205" s="229">
        <v>5.0419322297454567E-9</v>
      </c>
    </row>
    <row r="206" spans="1:15">
      <c r="A206" s="229" t="s">
        <v>233</v>
      </c>
      <c r="B206" s="775" t="s">
        <v>147</v>
      </c>
      <c r="C206" s="229">
        <v>0</v>
      </c>
      <c r="D206" s="229">
        <v>524.51274599999999</v>
      </c>
      <c r="F206" s="229">
        <v>106.06601717798213</v>
      </c>
      <c r="G206" s="229">
        <v>106.06601717798213</v>
      </c>
      <c r="H206" s="229">
        <v>0.42380040506422467</v>
      </c>
      <c r="I206" s="229">
        <v>0.17960678333260091</v>
      </c>
      <c r="J206" s="229">
        <v>3.6948262417650923E-3</v>
      </c>
      <c r="K206" s="234">
        <v>3.6948262417740166E-3</v>
      </c>
      <c r="L206" s="229">
        <v>0.39189550362871545</v>
      </c>
      <c r="M206" s="229">
        <v>0</v>
      </c>
      <c r="N206" s="229">
        <v>0.39189550362871545</v>
      </c>
      <c r="O206" s="229">
        <v>0.15358208576440452</v>
      </c>
    </row>
    <row r="207" spans="1:15">
      <c r="A207" s="229" t="s">
        <v>233</v>
      </c>
      <c r="B207" s="775" t="s">
        <v>431</v>
      </c>
      <c r="C207" s="229">
        <v>0</v>
      </c>
      <c r="D207" s="229">
        <v>2.3233000000000001</v>
      </c>
      <c r="F207" s="229">
        <v>75</v>
      </c>
      <c r="G207" s="229">
        <v>75</v>
      </c>
      <c r="H207" s="229">
        <v>1.3273810576510997E-3</v>
      </c>
      <c r="I207" s="229">
        <v>1.7619404722109522E-6</v>
      </c>
      <c r="J207" s="229">
        <v>1.636602709620405E-5</v>
      </c>
      <c r="K207" s="234">
        <v>1.6366027085095037E-5</v>
      </c>
      <c r="L207" s="229">
        <v>1.2274520322153037E-3</v>
      </c>
      <c r="M207" s="229">
        <v>0</v>
      </c>
      <c r="N207" s="229">
        <v>1.2274520322153037E-3</v>
      </c>
      <c r="O207" s="229">
        <v>1.506638491389479E-6</v>
      </c>
    </row>
    <row r="208" spans="1:15">
      <c r="A208" s="229" t="s">
        <v>439</v>
      </c>
      <c r="B208" s="775" t="s">
        <v>186</v>
      </c>
      <c r="C208" s="229">
        <v>0</v>
      </c>
      <c r="D208" s="229">
        <v>54.319655000000004</v>
      </c>
      <c r="E208" s="229">
        <v>33.541019662496844</v>
      </c>
      <c r="F208" s="229">
        <v>142.82856857085699</v>
      </c>
      <c r="G208" s="229">
        <v>146.71400751121209</v>
      </c>
      <c r="H208" s="229">
        <v>6.0709637957732307E-2</v>
      </c>
      <c r="I208" s="229">
        <v>3.6856601409589315E-3</v>
      </c>
      <c r="J208" s="229">
        <v>3.826440601581993E-4</v>
      </c>
      <c r="K208" s="234">
        <v>3.8264406016572035E-4</v>
      </c>
      <c r="L208" s="229">
        <v>5.4652503384536491E-2</v>
      </c>
      <c r="M208" s="229">
        <v>1.8150401448872741E-2</v>
      </c>
      <c r="N208" s="229">
        <v>5.7587613242363278E-2</v>
      </c>
      <c r="O208" s="229">
        <v>3.3163331989520145E-3</v>
      </c>
    </row>
    <row r="209" spans="1:15">
      <c r="A209" s="229" t="s">
        <v>439</v>
      </c>
      <c r="B209" s="775" t="s">
        <v>146</v>
      </c>
      <c r="C209" s="229">
        <v>0</v>
      </c>
      <c r="D209" s="229">
        <v>48.832000000000001</v>
      </c>
      <c r="E209" s="229">
        <v>15</v>
      </c>
      <c r="F209" s="229">
        <v>16.763054614240211</v>
      </c>
      <c r="G209" s="229">
        <v>22.494443758403985</v>
      </c>
      <c r="H209" s="229">
        <v>8.3677525787280872E-3</v>
      </c>
      <c r="I209" s="229">
        <v>7.0019283218810554E-5</v>
      </c>
      <c r="J209" s="229">
        <v>3.4398736049023881E-4</v>
      </c>
      <c r="K209" s="234">
        <v>3.439873604869629E-4</v>
      </c>
      <c r="L209" s="229">
        <v>5.7662789105062083E-3</v>
      </c>
      <c r="M209" s="229">
        <v>7.2970738572837876E-3</v>
      </c>
      <c r="N209" s="229">
        <v>9.3003902795744629E-3</v>
      </c>
      <c r="O209" s="229">
        <v>8.6497259352403156E-5</v>
      </c>
    </row>
    <row r="210" spans="1:15">
      <c r="A210" s="229" t="s">
        <v>148</v>
      </c>
      <c r="B210" s="775" t="s">
        <v>185</v>
      </c>
      <c r="C210" s="229">
        <v>0</v>
      </c>
      <c r="D210" s="229">
        <v>0.97439999999999993</v>
      </c>
      <c r="E210" s="229">
        <v>10</v>
      </c>
      <c r="F210" s="229">
        <v>50</v>
      </c>
      <c r="G210" s="229">
        <v>50.990195135927848</v>
      </c>
      <c r="H210" s="229">
        <v>3.7848877957583407E-4</v>
      </c>
      <c r="I210" s="229">
        <v>1.4325375626480432E-7</v>
      </c>
      <c r="J210" s="229">
        <v>6.8639679806636877E-6</v>
      </c>
      <c r="K210" s="234">
        <v>6.8639679730196711E-6</v>
      </c>
      <c r="L210" s="229">
        <v>3.4319839903318439E-4</v>
      </c>
      <c r="M210" s="229">
        <v>9.7071165991389815E-5</v>
      </c>
      <c r="N210" s="229">
        <v>3.5666223849164185E-4</v>
      </c>
      <c r="O210" s="229">
        <v>1.2720795236586881E-7</v>
      </c>
    </row>
    <row r="211" spans="1:15">
      <c r="A211" s="229" t="s">
        <v>148</v>
      </c>
      <c r="B211" s="775" t="s">
        <v>149</v>
      </c>
      <c r="C211" s="229">
        <v>0</v>
      </c>
      <c r="D211" s="229">
        <v>11.475299999999999</v>
      </c>
      <c r="E211" s="229">
        <v>10</v>
      </c>
      <c r="F211" s="229">
        <v>50</v>
      </c>
      <c r="G211" s="229">
        <v>50.990195135927848</v>
      </c>
      <c r="H211" s="229">
        <v>4.4573812523261173E-3</v>
      </c>
      <c r="I211" s="229">
        <v>1.9868247628588347E-5</v>
      </c>
      <c r="J211" s="229">
        <v>8.083547996928786E-5</v>
      </c>
      <c r="K211" s="234">
        <v>8.0835479967972736E-5</v>
      </c>
      <c r="L211" s="229">
        <v>4.041773998464393E-3</v>
      </c>
      <c r="M211" s="229">
        <v>1.1431863209164568E-3</v>
      </c>
      <c r="N211" s="229">
        <v>4.200334750825623E-3</v>
      </c>
      <c r="O211" s="229">
        <v>1.7642812018993348E-5</v>
      </c>
    </row>
    <row r="212" spans="1:15">
      <c r="A212" s="229" t="s">
        <v>150</v>
      </c>
      <c r="B212" s="775" t="s">
        <v>186</v>
      </c>
      <c r="C212" s="229">
        <v>0</v>
      </c>
      <c r="D212" s="229">
        <v>68.620500000000007</v>
      </c>
      <c r="E212" s="229">
        <v>25</v>
      </c>
      <c r="F212" s="229">
        <v>206.15528128088303</v>
      </c>
      <c r="G212" s="229">
        <v>207.66559657295187</v>
      </c>
      <c r="H212" s="229">
        <v>0.10855441522858632</v>
      </c>
      <c r="I212" s="229">
        <v>1.1784061065620332E-2</v>
      </c>
      <c r="J212" s="229">
        <v>4.8338353273447154E-4</v>
      </c>
      <c r="K212" s="234">
        <v>4.8338353273049718E-4</v>
      </c>
      <c r="L212" s="229">
        <v>9.9652068157421905E-2</v>
      </c>
      <c r="M212" s="229">
        <v>1.7090188695382202E-2</v>
      </c>
      <c r="N212" s="229">
        <v>0.10110691983091578</v>
      </c>
      <c r="O212" s="229">
        <v>1.0222609237695232E-2</v>
      </c>
    </row>
    <row r="213" spans="1:15">
      <c r="A213" s="229" t="s">
        <v>150</v>
      </c>
      <c r="B213" s="775" t="s">
        <v>1024</v>
      </c>
      <c r="C213" s="229">
        <v>0</v>
      </c>
      <c r="D213" s="229">
        <v>0.45640000000000003</v>
      </c>
      <c r="E213" s="229">
        <v>25</v>
      </c>
      <c r="F213" s="229">
        <v>50</v>
      </c>
      <c r="G213" s="229">
        <v>55.901699437494742</v>
      </c>
      <c r="H213" s="229">
        <v>1.9435678503300534E-4</v>
      </c>
      <c r="I213" s="229">
        <v>3.7774559888365846E-8</v>
      </c>
      <c r="J213" s="229">
        <v>3.2150194844149382E-6</v>
      </c>
      <c r="K213" s="234">
        <v>3.2150194816155363E-6</v>
      </c>
      <c r="L213" s="229">
        <v>1.6075097422074691E-4</v>
      </c>
      <c r="M213" s="229">
        <v>1.1366810385486023E-4</v>
      </c>
      <c r="N213" s="229">
        <v>1.9687893119091877E-4</v>
      </c>
      <c r="O213" s="229">
        <v>3.8761313546878527E-8</v>
      </c>
    </row>
    <row r="214" spans="1:15">
      <c r="A214" s="229" t="s">
        <v>150</v>
      </c>
      <c r="B214" s="775" t="s">
        <v>149</v>
      </c>
      <c r="C214" s="229">
        <v>0</v>
      </c>
      <c r="D214" s="229">
        <v>0.46400000000000002</v>
      </c>
      <c r="E214" s="229">
        <v>25</v>
      </c>
      <c r="F214" s="229">
        <v>50</v>
      </c>
      <c r="G214" s="229">
        <v>55.901699437494742</v>
      </c>
      <c r="H214" s="229">
        <v>1.975932258004261E-4</v>
      </c>
      <c r="I214" s="229">
        <v>3.9043082882218174E-8</v>
      </c>
      <c r="J214" s="229">
        <v>3.2685561777157091E-6</v>
      </c>
      <c r="K214" s="234">
        <v>3.2685561776284155E-6</v>
      </c>
      <c r="L214" s="229">
        <v>1.6342780888578545E-4</v>
      </c>
      <c r="M214" s="229">
        <v>1.1556091189451171E-4</v>
      </c>
      <c r="N214" s="229">
        <v>2.0015737077384862E-4</v>
      </c>
      <c r="O214" s="229">
        <v>4.0062973075099914E-8</v>
      </c>
    </row>
    <row r="215" spans="1:15">
      <c r="A215" s="229" t="s">
        <v>1025</v>
      </c>
      <c r="B215" s="775" t="s">
        <v>943</v>
      </c>
      <c r="D215" s="229">
        <v>1.7081999999999997</v>
      </c>
      <c r="F215" s="229">
        <v>100</v>
      </c>
      <c r="G215" s="229">
        <v>100</v>
      </c>
      <c r="H215" s="229">
        <v>1.3012710785977463E-3</v>
      </c>
      <c r="I215" s="229">
        <v>1.6933064199949419E-6</v>
      </c>
      <c r="J215" s="229">
        <v>1.2033076862927317E-5</v>
      </c>
      <c r="K215" s="234">
        <v>1.2033076859105297E-5</v>
      </c>
      <c r="L215" s="229">
        <v>1.2033076862927317E-3</v>
      </c>
      <c r="M215" s="229">
        <v>0</v>
      </c>
      <c r="N215" s="229">
        <v>1.2033076862927317E-3</v>
      </c>
      <c r="O215" s="229">
        <v>1.447949387891167E-6</v>
      </c>
    </row>
    <row r="216" spans="1:15">
      <c r="A216" s="229" t="s">
        <v>1025</v>
      </c>
      <c r="B216" s="775" t="s">
        <v>234</v>
      </c>
      <c r="D216" s="229">
        <v>5.2000000000000006E-4</v>
      </c>
      <c r="F216" s="229">
        <v>100</v>
      </c>
      <c r="G216" s="229">
        <v>100</v>
      </c>
      <c r="H216" s="229">
        <v>3.9612513808150583E-7</v>
      </c>
      <c r="I216" s="229">
        <v>1.5691512502009206E-13</v>
      </c>
      <c r="J216" s="229">
        <v>3.6630449784524899E-9</v>
      </c>
      <c r="K216" s="234">
        <v>3.6630370956180522E-9</v>
      </c>
      <c r="L216" s="229">
        <v>3.6630449784524899E-7</v>
      </c>
      <c r="M216" s="229">
        <v>0</v>
      </c>
      <c r="N216" s="229">
        <v>3.6630449784524899E-7</v>
      </c>
      <c r="O216" s="229">
        <v>1.3417898514166002E-13</v>
      </c>
    </row>
    <row r="217" spans="1:15">
      <c r="A217" s="229" t="s">
        <v>1025</v>
      </c>
      <c r="B217" s="775" t="s">
        <v>429</v>
      </c>
      <c r="D217" s="229">
        <v>4.0105000000000004</v>
      </c>
      <c r="F217" s="229">
        <v>100</v>
      </c>
      <c r="G217" s="229">
        <v>100</v>
      </c>
      <c r="H217" s="229">
        <v>3.0551151274536142E-3</v>
      </c>
      <c r="I217" s="229">
        <v>9.3337284419959136E-6</v>
      </c>
      <c r="J217" s="229">
        <v>2.8251173595172929E-5</v>
      </c>
      <c r="K217" s="234">
        <v>2.8251173599954224E-5</v>
      </c>
      <c r="L217" s="229">
        <v>2.8251173595172929E-3</v>
      </c>
      <c r="M217" s="229">
        <v>0</v>
      </c>
      <c r="N217" s="229">
        <v>2.8251173595172929E-3</v>
      </c>
      <c r="O217" s="229">
        <v>7.9812880950459615E-6</v>
      </c>
    </row>
    <row r="218" spans="1:15">
      <c r="A218" s="229" t="s">
        <v>1025</v>
      </c>
      <c r="B218" s="775" t="s">
        <v>430</v>
      </c>
      <c r="D218" s="229">
        <v>1.2696000000000001</v>
      </c>
      <c r="F218" s="229">
        <v>100</v>
      </c>
      <c r="G218" s="229">
        <v>100</v>
      </c>
      <c r="H218" s="229">
        <v>9.6715476020823037E-4</v>
      </c>
      <c r="I218" s="229">
        <v>9.3538833019343955E-7</v>
      </c>
      <c r="J218" s="229">
        <v>8.9434459491499751E-6</v>
      </c>
      <c r="K218" s="234">
        <v>8.9434459549936131E-6</v>
      </c>
      <c r="L218" s="229">
        <v>8.9434459491499751E-4</v>
      </c>
      <c r="M218" s="229">
        <v>0</v>
      </c>
      <c r="N218" s="229">
        <v>8.9434459491499751E-4</v>
      </c>
      <c r="O218" s="229">
        <v>7.9985225445367103E-7</v>
      </c>
    </row>
    <row r="219" spans="1:15">
      <c r="A219" s="229" t="s">
        <v>1025</v>
      </c>
      <c r="B219" s="229" t="s">
        <v>303</v>
      </c>
      <c r="D219" s="229">
        <v>3.0831</v>
      </c>
      <c r="F219" s="229">
        <v>100</v>
      </c>
      <c r="G219" s="229">
        <v>100</v>
      </c>
      <c r="H219" s="229">
        <v>2.3486411792674818E-3</v>
      </c>
      <c r="I219" s="229">
        <v>5.5161153889509477E-6</v>
      </c>
      <c r="J219" s="229">
        <v>2.1718287833927263E-5</v>
      </c>
      <c r="K219" s="234">
        <v>2.1718287825961566E-5</v>
      </c>
      <c r="L219" s="229">
        <v>2.1718287833927263E-3</v>
      </c>
      <c r="M219" s="229">
        <v>0</v>
      </c>
      <c r="N219" s="229">
        <v>2.1718287833927263E-3</v>
      </c>
      <c r="O219" s="229">
        <v>4.7168402643731297E-6</v>
      </c>
    </row>
    <row r="220" spans="1:15">
      <c r="A220" s="229" t="s">
        <v>440</v>
      </c>
      <c r="B220" s="229" t="s">
        <v>303</v>
      </c>
      <c r="C220" s="229">
        <v>19.51435</v>
      </c>
      <c r="D220" s="229">
        <v>11.4103024368</v>
      </c>
      <c r="F220" s="229">
        <v>100</v>
      </c>
      <c r="G220" s="229">
        <v>100</v>
      </c>
      <c r="H220" s="229">
        <v>8.6921300544791202E-3</v>
      </c>
      <c r="I220" s="229">
        <v>7.5553124883979189E-5</v>
      </c>
      <c r="J220" s="229">
        <v>-4.673854013503842E-5</v>
      </c>
      <c r="K220" s="234">
        <v>8.0377617496575865E-5</v>
      </c>
      <c r="L220" s="229">
        <v>-4.673854013503842E-3</v>
      </c>
      <c r="M220" s="229">
        <v>0</v>
      </c>
      <c r="N220" s="229">
        <v>4.673854013503842E-3</v>
      </c>
      <c r="O220" s="229">
        <v>2.1844911339545972E-5</v>
      </c>
    </row>
    <row r="221" spans="1:15">
      <c r="A221" s="229" t="s">
        <v>441</v>
      </c>
      <c r="B221" s="229" t="s">
        <v>303</v>
      </c>
      <c r="C221" s="229">
        <v>83.616061999999999</v>
      </c>
      <c r="D221" s="229">
        <v>90.413700000000006</v>
      </c>
      <c r="E221" s="229">
        <v>100.4987562112089</v>
      </c>
      <c r="F221" s="229">
        <v>53.851648071345039</v>
      </c>
      <c r="G221" s="229">
        <v>114.0175425099138</v>
      </c>
      <c r="H221" s="229">
        <v>7.8529888051756883E-2</v>
      </c>
      <c r="I221" s="229">
        <v>6.1669433174214687E-3</v>
      </c>
      <c r="J221" s="229">
        <v>9.2226934748751432E-5</v>
      </c>
      <c r="K221" s="234">
        <v>6.3690141740784976E-4</v>
      </c>
      <c r="L221" s="229">
        <v>4.966572432788665E-3</v>
      </c>
      <c r="M221" s="229">
        <v>9.0520699251727996E-2</v>
      </c>
      <c r="N221" s="229">
        <v>9.0656846596117197E-2</v>
      </c>
      <c r="O221" s="229">
        <v>8.2186638347519266E-3</v>
      </c>
    </row>
    <row r="222" spans="1:15">
      <c r="A222" s="229" t="s">
        <v>110</v>
      </c>
      <c r="B222" s="229" t="s">
        <v>399</v>
      </c>
      <c r="C222" s="229">
        <v>213.412091</v>
      </c>
      <c r="D222" s="229">
        <v>213.97446199999999</v>
      </c>
      <c r="E222" s="229">
        <v>3</v>
      </c>
      <c r="F222" s="229">
        <v>100</v>
      </c>
      <c r="G222" s="229">
        <v>100.04498987955368</v>
      </c>
      <c r="H222" s="229">
        <v>0.16307460966537701</v>
      </c>
      <c r="I222" s="229">
        <v>2.6593328317515073E-2</v>
      </c>
      <c r="J222" s="229">
        <v>1.1713540981261872E-4</v>
      </c>
      <c r="K222" s="234">
        <v>1.5073007535017597E-3</v>
      </c>
      <c r="L222" s="229">
        <v>1.1713540981261872E-2</v>
      </c>
      <c r="M222" s="229">
        <v>6.3949355045321227E-3</v>
      </c>
      <c r="N222" s="229">
        <v>1.3345495211000109E-2</v>
      </c>
      <c r="O222" s="229">
        <v>1.7810224242682685E-4</v>
      </c>
    </row>
    <row r="223" spans="1:15">
      <c r="A223" s="229" t="s">
        <v>528</v>
      </c>
      <c r="B223" s="229" t="s">
        <v>398</v>
      </c>
      <c r="C223" s="229">
        <v>4139.707401293329</v>
      </c>
      <c r="D223" s="229">
        <v>3554.6285997703112</v>
      </c>
      <c r="E223" s="229">
        <v>5</v>
      </c>
      <c r="F223" s="229">
        <v>20</v>
      </c>
      <c r="G223" s="229">
        <v>20.615528128088304</v>
      </c>
      <c r="H223" s="229">
        <v>0.55823589147650898</v>
      </c>
      <c r="I223" s="229">
        <v>0.3116273105325727</v>
      </c>
      <c r="J223" s="229">
        <v>-1.92556087058815E-3</v>
      </c>
      <c r="K223" s="234">
        <v>2.5039877734814427E-2</v>
      </c>
      <c r="L223" s="229">
        <v>-3.8511217411762999E-2</v>
      </c>
      <c r="M223" s="229">
        <v>0.17705867346369328</v>
      </c>
      <c r="N223" s="229">
        <v>0.18119847602907382</v>
      </c>
      <c r="O223" s="229">
        <v>3.2832887715258843E-2</v>
      </c>
    </row>
    <row r="224" spans="1:15">
      <c r="A224" s="229" t="s">
        <v>529</v>
      </c>
      <c r="B224" s="229" t="s">
        <v>398</v>
      </c>
      <c r="C224" s="229">
        <v>1728.428159257988</v>
      </c>
      <c r="D224" s="229">
        <v>1657.6223159798856</v>
      </c>
      <c r="E224" s="229">
        <v>10</v>
      </c>
      <c r="F224" s="229">
        <v>40</v>
      </c>
      <c r="G224" s="229">
        <v>41.231056256176608</v>
      </c>
      <c r="H224" s="229">
        <v>0.52064188722961358</v>
      </c>
      <c r="I224" s="229">
        <v>0.27106797473801364</v>
      </c>
      <c r="J224" s="229">
        <v>4.1778297528871633E-4</v>
      </c>
      <c r="K224" s="234">
        <v>1.1676792372997362E-2</v>
      </c>
      <c r="L224" s="229">
        <v>1.6711319011548653E-2</v>
      </c>
      <c r="M224" s="229">
        <v>0.16513478138907586</v>
      </c>
      <c r="N224" s="229">
        <v>0.1659782040134295</v>
      </c>
      <c r="O224" s="229">
        <v>2.7548764207523623E-2</v>
      </c>
    </row>
    <row r="225" spans="1:15">
      <c r="A225" s="229" t="s">
        <v>529</v>
      </c>
      <c r="B225" s="229" t="s">
        <v>399</v>
      </c>
      <c r="C225" s="229">
        <v>961.72693628573654</v>
      </c>
      <c r="D225" s="229">
        <v>785.59450496098032</v>
      </c>
      <c r="E225" s="229">
        <v>10</v>
      </c>
      <c r="F225" s="229">
        <v>90</v>
      </c>
      <c r="G225" s="229">
        <v>90.553851381374173</v>
      </c>
      <c r="H225" s="229">
        <v>0.54191905646237382</v>
      </c>
      <c r="I225" s="229">
        <v>0.29367626375706951</v>
      </c>
      <c r="J225" s="229">
        <v>-7.3066221739015447E-4</v>
      </c>
      <c r="K225" s="234">
        <v>5.5339650265110963E-3</v>
      </c>
      <c r="L225" s="229">
        <v>-6.5759599565113902E-2</v>
      </c>
      <c r="M225" s="229">
        <v>7.8262083941903773E-2</v>
      </c>
      <c r="N225" s="229">
        <v>0.10222171353432558</v>
      </c>
      <c r="O225" s="229">
        <v>1.0449278717893721E-2</v>
      </c>
    </row>
    <row r="226" spans="1:15">
      <c r="A226" s="229" t="s">
        <v>111</v>
      </c>
      <c r="B226" s="229" t="s">
        <v>399</v>
      </c>
      <c r="C226" s="229">
        <v>5026.317578326215</v>
      </c>
      <c r="D226" s="229">
        <v>4043.9778330306663</v>
      </c>
      <c r="E226" s="229">
        <v>30</v>
      </c>
      <c r="F226" s="229">
        <v>250</v>
      </c>
      <c r="G226" s="229">
        <v>251.79356624028344</v>
      </c>
      <c r="H226" s="229">
        <v>7.7567975249977907</v>
      </c>
      <c r="I226" s="229">
        <v>60.167907843811854</v>
      </c>
      <c r="J226" s="229">
        <v>-4.2528599014861612E-3</v>
      </c>
      <c r="K226" s="234">
        <v>2.8487001569708525E-2</v>
      </c>
      <c r="L226" s="229">
        <v>-1.0632149753715403</v>
      </c>
      <c r="M226" s="229">
        <v>1.2086011191367634</v>
      </c>
      <c r="N226" s="229">
        <v>1.6097026896395936</v>
      </c>
      <c r="O226" s="229">
        <v>2.5911427490329419</v>
      </c>
    </row>
    <row r="227" spans="1:15">
      <c r="A227" s="229" t="s">
        <v>48</v>
      </c>
      <c r="B227" s="229" t="s">
        <v>294</v>
      </c>
      <c r="C227" s="229">
        <v>-3484.0751062818572</v>
      </c>
      <c r="D227" s="229">
        <v>-3230.9864955634712</v>
      </c>
      <c r="F227" s="229">
        <v>21.6</v>
      </c>
      <c r="G227" s="229">
        <v>21.6</v>
      </c>
      <c r="H227" s="229">
        <v>-0.53164037285774057</v>
      </c>
      <c r="I227" s="229">
        <v>0.28264148605231743</v>
      </c>
      <c r="J227" s="229">
        <v>-6.4841002417104221E-5</v>
      </c>
      <c r="K227" s="234">
        <v>-2.2760044978249929E-2</v>
      </c>
      <c r="L227" s="229">
        <v>-1.4005656522094513E-3</v>
      </c>
      <c r="M227" s="229">
        <v>0</v>
      </c>
      <c r="N227" s="229">
        <v>1.4005656522094513E-3</v>
      </c>
      <c r="O227" s="229">
        <v>1.9615841461488854E-6</v>
      </c>
    </row>
    <row r="228" spans="1:15">
      <c r="A228" s="229" t="s">
        <v>770</v>
      </c>
      <c r="B228" s="229" t="s">
        <v>294</v>
      </c>
      <c r="C228" s="229">
        <v>-23.060096852689757</v>
      </c>
      <c r="D228" s="229">
        <v>-284.22857131226243</v>
      </c>
      <c r="F228" s="229">
        <v>59.3</v>
      </c>
      <c r="G228" s="229">
        <v>59.3</v>
      </c>
      <c r="H228" s="229">
        <v>-0.12839599742358268</v>
      </c>
      <c r="I228" s="229">
        <v>1.6485532154396649E-2</v>
      </c>
      <c r="J228" s="229">
        <v>-1.8519817614315315E-3</v>
      </c>
      <c r="K228" s="234">
        <v>-2.0021919237525731E-3</v>
      </c>
      <c r="L228" s="229">
        <v>-0.10982251845288982</v>
      </c>
      <c r="M228" s="229">
        <v>0</v>
      </c>
      <c r="N228" s="229">
        <v>0.10982251845288982</v>
      </c>
      <c r="O228" s="229">
        <v>1.2060985559335324E-2</v>
      </c>
    </row>
    <row r="229" spans="1:15">
      <c r="A229" s="229" t="s">
        <v>771</v>
      </c>
      <c r="B229" s="229" t="s">
        <v>294</v>
      </c>
      <c r="C229" s="229">
        <v>1020.2272191719017</v>
      </c>
      <c r="D229" s="229">
        <v>903.0046475336635</v>
      </c>
      <c r="F229" s="229">
        <v>20.6</v>
      </c>
      <c r="G229" s="229">
        <v>20.6</v>
      </c>
      <c r="H229" s="229">
        <v>0.14170535612049592</v>
      </c>
      <c r="I229" s="229">
        <v>2.0080407953236571E-2</v>
      </c>
      <c r="J229" s="229">
        <v>-2.8468882407839402E-4</v>
      </c>
      <c r="K229" s="234">
        <v>6.361037541214064E-3</v>
      </c>
      <c r="L229" s="229">
        <v>-5.8645897760149172E-3</v>
      </c>
      <c r="M229" s="229">
        <v>0</v>
      </c>
      <c r="N229" s="229">
        <v>5.8645897760149172E-3</v>
      </c>
      <c r="O229" s="229">
        <v>3.4393413240938695E-5</v>
      </c>
    </row>
    <row r="230" spans="1:15">
      <c r="A230" s="229" t="s">
        <v>772</v>
      </c>
      <c r="B230" s="229" t="s">
        <v>294</v>
      </c>
      <c r="C230" s="229">
        <v>114.69299476111823</v>
      </c>
      <c r="D230" s="229">
        <v>861.9291192027739</v>
      </c>
      <c r="F230" s="229">
        <v>28.5</v>
      </c>
      <c r="G230" s="229">
        <v>28.5</v>
      </c>
      <c r="H230" s="229">
        <v>0.18713088564959771</v>
      </c>
      <c r="I230" s="229">
        <v>3.5017968364002811E-2</v>
      </c>
      <c r="J230" s="229">
        <v>5.3245374169135218E-3</v>
      </c>
      <c r="K230" s="234">
        <v>6.0716891104483734E-3</v>
      </c>
      <c r="L230" s="229">
        <v>0.15174931638203537</v>
      </c>
      <c r="M230" s="229">
        <v>0</v>
      </c>
      <c r="N230" s="229">
        <v>0.15174931638203537</v>
      </c>
      <c r="O230" s="229">
        <v>2.302785502241507E-2</v>
      </c>
    </row>
    <row r="231" spans="1:15">
      <c r="A231" s="229" t="s">
        <v>773</v>
      </c>
      <c r="B231" s="229" t="s">
        <v>294</v>
      </c>
      <c r="C231" s="229">
        <v>643.08405123369062</v>
      </c>
      <c r="D231" s="229">
        <v>365.50982988214491</v>
      </c>
      <c r="F231" s="229">
        <v>23.4</v>
      </c>
      <c r="G231" s="229">
        <v>23.4</v>
      </c>
      <c r="H231" s="229">
        <v>6.5154434324495553E-2</v>
      </c>
      <c r="I231" s="229">
        <v>4.2451003121450042E-3</v>
      </c>
      <c r="J231" s="229">
        <v>-1.6142063490578451E-3</v>
      </c>
      <c r="K231" s="234">
        <v>2.5747616647525773E-3</v>
      </c>
      <c r="L231" s="229">
        <v>-3.777242856795357E-2</v>
      </c>
      <c r="M231" s="229">
        <v>0</v>
      </c>
      <c r="N231" s="229">
        <v>3.777242856795357E-2</v>
      </c>
      <c r="O231" s="229">
        <v>1.4267563599211549E-3</v>
      </c>
    </row>
    <row r="232" spans="1:15">
      <c r="A232" s="229" t="s">
        <v>774</v>
      </c>
      <c r="B232" s="229" t="s">
        <v>294</v>
      </c>
      <c r="C232" s="229">
        <v>84.877275673217483</v>
      </c>
      <c r="D232" s="229">
        <v>-471.87045208168109</v>
      </c>
      <c r="F232" s="229">
        <v>57.9</v>
      </c>
      <c r="G232" s="229">
        <v>57.9</v>
      </c>
      <c r="H232" s="229">
        <v>-0.20812795016293631</v>
      </c>
      <c r="I232" s="229">
        <v>4.3317243639025699E-2</v>
      </c>
      <c r="J232" s="229">
        <v>-3.8768643088626931E-3</v>
      </c>
      <c r="K232" s="234">
        <v>-3.3239980198101118E-3</v>
      </c>
      <c r="L232" s="229">
        <v>-0.22447044348314993</v>
      </c>
      <c r="M232" s="229">
        <v>0</v>
      </c>
      <c r="N232" s="229">
        <v>0.22447044348314993</v>
      </c>
      <c r="O232" s="229">
        <v>5.0386979997522008E-2</v>
      </c>
    </row>
    <row r="233" spans="1:15">
      <c r="A233" s="229" t="s">
        <v>1026</v>
      </c>
      <c r="B233" s="229" t="s">
        <v>294</v>
      </c>
      <c r="G233" s="229">
        <v>0</v>
      </c>
      <c r="H233" s="229">
        <v>0</v>
      </c>
      <c r="I233" s="229">
        <v>0</v>
      </c>
      <c r="J233" s="229">
        <v>0</v>
      </c>
      <c r="K233" s="234">
        <v>0</v>
      </c>
      <c r="L233" s="229">
        <v>0</v>
      </c>
      <c r="M233" s="229">
        <v>0</v>
      </c>
      <c r="N233" s="229">
        <v>0</v>
      </c>
      <c r="O233" s="229">
        <v>0</v>
      </c>
    </row>
    <row r="234" spans="1:15">
      <c r="A234" s="229" t="s">
        <v>775</v>
      </c>
      <c r="B234" s="229" t="s">
        <v>294</v>
      </c>
      <c r="C234" s="229">
        <v>21.796793371116696</v>
      </c>
      <c r="D234" s="229">
        <v>-20.919029767981499</v>
      </c>
      <c r="F234" s="229">
        <v>45.9</v>
      </c>
      <c r="G234" s="229">
        <v>45.9</v>
      </c>
      <c r="H234" s="229">
        <v>-7.3144770806079151E-3</v>
      </c>
      <c r="I234" s="229">
        <v>5.3501574962738486E-5</v>
      </c>
      <c r="J234" s="229">
        <v>-2.8934354948351171E-4</v>
      </c>
      <c r="K234" s="234">
        <v>-1.4735996547010483E-4</v>
      </c>
      <c r="L234" s="229">
        <v>-1.3280868921293187E-2</v>
      </c>
      <c r="M234" s="229">
        <v>0</v>
      </c>
      <c r="N234" s="229">
        <v>1.3280868921293187E-2</v>
      </c>
      <c r="O234" s="229">
        <v>1.7638147930457127E-4</v>
      </c>
    </row>
    <row r="235" spans="1:15">
      <c r="A235" s="229" t="s">
        <v>1027</v>
      </c>
      <c r="B235" s="229" t="s">
        <v>294</v>
      </c>
      <c r="G235" s="229">
        <v>0</v>
      </c>
      <c r="H235" s="229">
        <v>0</v>
      </c>
      <c r="I235" s="229">
        <v>0</v>
      </c>
      <c r="J235" s="229">
        <v>0</v>
      </c>
      <c r="K235" s="234">
        <v>0</v>
      </c>
      <c r="L235" s="229">
        <v>0</v>
      </c>
      <c r="M235" s="229">
        <v>0</v>
      </c>
      <c r="N235" s="229">
        <v>0</v>
      </c>
      <c r="O235" s="229">
        <v>0</v>
      </c>
    </row>
    <row r="236" spans="1:15">
      <c r="A236" s="229" t="s">
        <v>1028</v>
      </c>
      <c r="B236" s="229" t="s">
        <v>294</v>
      </c>
      <c r="C236" s="229">
        <v>270.59041432836625</v>
      </c>
      <c r="D236" s="229">
        <v>580.7542465519731</v>
      </c>
      <c r="F236" s="229">
        <v>40.6</v>
      </c>
      <c r="G236" s="229">
        <v>40.6</v>
      </c>
      <c r="H236" s="229">
        <v>0.1796170203449412</v>
      </c>
      <c r="I236" s="229">
        <v>3.2262273997595022E-2</v>
      </c>
      <c r="J236" s="229">
        <v>2.3283415449828482E-3</v>
      </c>
      <c r="K236" s="234">
        <v>4.0910083626107489E-3</v>
      </c>
      <c r="L236" s="229">
        <v>9.4530666726303642E-2</v>
      </c>
      <c r="M236" s="229">
        <v>0</v>
      </c>
      <c r="N236" s="229">
        <v>9.4530666726303642E-2</v>
      </c>
      <c r="O236" s="229">
        <v>8.936046951719491E-3</v>
      </c>
    </row>
    <row r="237" spans="1:15">
      <c r="A237" s="229" t="s">
        <v>1029</v>
      </c>
      <c r="B237" s="229" t="s">
        <v>294</v>
      </c>
      <c r="G237" s="229">
        <v>0</v>
      </c>
      <c r="H237" s="229">
        <v>0</v>
      </c>
      <c r="I237" s="229">
        <v>0</v>
      </c>
      <c r="J237" s="229">
        <v>0</v>
      </c>
      <c r="K237" s="234">
        <v>0</v>
      </c>
      <c r="L237" s="229">
        <v>0</v>
      </c>
      <c r="M237" s="229">
        <v>0</v>
      </c>
      <c r="N237" s="229">
        <v>0</v>
      </c>
      <c r="O237" s="229">
        <v>0</v>
      </c>
    </row>
    <row r="238" spans="1:15">
      <c r="A238" s="229" t="s">
        <v>1030</v>
      </c>
      <c r="B238" s="229" t="s">
        <v>294</v>
      </c>
      <c r="C238" s="229">
        <v>29.859753398920212</v>
      </c>
      <c r="D238" s="229">
        <v>109.23228856763518</v>
      </c>
      <c r="F238" s="229">
        <v>70.7</v>
      </c>
      <c r="G238" s="229">
        <v>70.7</v>
      </c>
      <c r="H238" s="229">
        <v>5.8830089157715496E-2</v>
      </c>
      <c r="I238" s="229">
        <v>3.4609793903047541E-3</v>
      </c>
      <c r="J238" s="229">
        <v>5.7495798617868132E-4</v>
      </c>
      <c r="K238" s="234">
        <v>7.6946524050481397E-4</v>
      </c>
      <c r="L238" s="229">
        <v>4.0649529622832768E-2</v>
      </c>
      <c r="M238" s="229">
        <v>0</v>
      </c>
      <c r="N238" s="229">
        <v>4.0649529622832768E-2</v>
      </c>
      <c r="O238" s="229">
        <v>1.6523842585575588E-3</v>
      </c>
    </row>
    <row r="239" spans="1:15">
      <c r="A239" s="229" t="s">
        <v>0</v>
      </c>
      <c r="B239" s="229" t="s">
        <v>398</v>
      </c>
      <c r="C239" s="229">
        <v>2554.8242475416637</v>
      </c>
      <c r="D239" s="229">
        <v>595.82634410375374</v>
      </c>
      <c r="E239" s="229">
        <v>30</v>
      </c>
      <c r="F239" s="229">
        <v>40</v>
      </c>
      <c r="G239" s="229">
        <v>50</v>
      </c>
      <c r="H239" s="229">
        <v>0.22694403156797907</v>
      </c>
      <c r="I239" s="229">
        <v>5.1503593464327882E-2</v>
      </c>
      <c r="J239" s="229">
        <v>-1.2442671818969409E-2</v>
      </c>
      <c r="K239" s="234">
        <v>4.1971807711510302E-3</v>
      </c>
      <c r="L239" s="229">
        <v>-0.49770687275877634</v>
      </c>
      <c r="M239" s="229">
        <v>0.1780712991088006</v>
      </c>
      <c r="N239" s="229">
        <v>0.52860336619966464</v>
      </c>
      <c r="O239" s="229">
        <v>0.27942151875761673</v>
      </c>
    </row>
    <row r="240" spans="1:15">
      <c r="A240" s="229" t="s">
        <v>1</v>
      </c>
      <c r="B240" s="229" t="s">
        <v>398</v>
      </c>
      <c r="C240" s="229">
        <v>218.321540199</v>
      </c>
      <c r="D240" s="229">
        <v>126.20746523700001</v>
      </c>
      <c r="E240" s="229">
        <v>20</v>
      </c>
      <c r="F240" s="229">
        <v>70</v>
      </c>
      <c r="G240" s="229">
        <v>72.801098892805186</v>
      </c>
      <c r="H240" s="229">
        <v>6.9992585931329634E-2</v>
      </c>
      <c r="I240" s="229">
        <v>4.8989620853545635E-3</v>
      </c>
      <c r="J240" s="229">
        <v>-5.3309195911044327E-4</v>
      </c>
      <c r="K240" s="234">
        <v>8.8904351328280141E-4</v>
      </c>
      <c r="L240" s="229">
        <v>-3.7316437137731029E-2</v>
      </c>
      <c r="M240" s="229">
        <v>2.5145947880487254E-2</v>
      </c>
      <c r="N240" s="229">
        <v>4.4998168578981222E-2</v>
      </c>
      <c r="O240" s="229">
        <v>2.0248351754624128E-3</v>
      </c>
    </row>
    <row r="241" spans="1:15">
      <c r="A241" s="229" t="s">
        <v>1</v>
      </c>
      <c r="B241" s="229" t="s">
        <v>399</v>
      </c>
      <c r="C241" s="229">
        <v>293.494241225856</v>
      </c>
      <c r="D241" s="229">
        <v>297.90088170216001</v>
      </c>
      <c r="E241" s="229">
        <v>20</v>
      </c>
      <c r="F241" s="229">
        <v>110</v>
      </c>
      <c r="G241" s="229">
        <v>111.80339887498948</v>
      </c>
      <c r="H241" s="229">
        <v>0.25372067320827985</v>
      </c>
      <c r="I241" s="229">
        <v>6.4374180013262727E-2</v>
      </c>
      <c r="J241" s="229">
        <v>1.8668228217055827E-4</v>
      </c>
      <c r="K241" s="234">
        <v>2.0985038086391095E-3</v>
      </c>
      <c r="L241" s="229">
        <v>2.0535051038761409E-2</v>
      </c>
      <c r="M241" s="229">
        <v>5.935465093738046E-2</v>
      </c>
      <c r="N241" s="229">
        <v>6.2806551482013528E-2</v>
      </c>
      <c r="O241" s="229">
        <v>3.9446629090628162E-3</v>
      </c>
    </row>
    <row r="242" spans="1:15">
      <c r="A242" s="229" t="s">
        <v>1031</v>
      </c>
      <c r="B242" s="229" t="s">
        <v>398</v>
      </c>
      <c r="C242" s="229">
        <v>4.3079400000000002E-4</v>
      </c>
      <c r="D242" s="229">
        <v>5.0114609999999998E-4</v>
      </c>
      <c r="E242" s="229">
        <v>20</v>
      </c>
      <c r="F242" s="229">
        <v>75</v>
      </c>
      <c r="G242" s="229">
        <v>77.620873481300123</v>
      </c>
      <c r="H242" s="229">
        <v>2.9632748872008129E-7</v>
      </c>
      <c r="I242" s="229">
        <v>8.7809980571149909E-14</v>
      </c>
      <c r="J242" s="229">
        <v>7.2402261963588899E-10</v>
      </c>
      <c r="K242" s="234">
        <v>3.5302245281236801E-9</v>
      </c>
      <c r="L242" s="229">
        <v>5.4301696472691674E-8</v>
      </c>
      <c r="M242" s="229">
        <v>9.9849828117893363E-8</v>
      </c>
      <c r="N242" s="229">
        <v>1.1366029392441841E-7</v>
      </c>
      <c r="O242" s="229">
        <v>1.2918662414985184E-14</v>
      </c>
    </row>
    <row r="243" spans="1:15">
      <c r="A243" s="229" t="s">
        <v>1031</v>
      </c>
      <c r="B243" s="229" t="s">
        <v>399</v>
      </c>
      <c r="C243" s="229">
        <v>3.1796699999999999E-3</v>
      </c>
      <c r="D243" s="229">
        <v>3.6989355000000002E-3</v>
      </c>
      <c r="E243" s="229">
        <v>20</v>
      </c>
      <c r="F243" s="229">
        <v>500</v>
      </c>
      <c r="G243" s="229">
        <v>500.39984012787215</v>
      </c>
      <c r="H243" s="229">
        <v>1.4100125579405165E-5</v>
      </c>
      <c r="I243" s="229">
        <v>1.9881354135499584E-10</v>
      </c>
      <c r="J243" s="229">
        <v>5.3441047143110154E-9</v>
      </c>
      <c r="K243" s="234">
        <v>2.6056419136150974E-8</v>
      </c>
      <c r="L243" s="229">
        <v>2.6720523571555077E-6</v>
      </c>
      <c r="M243" s="229">
        <v>7.369868265844511E-7</v>
      </c>
      <c r="N243" s="229">
        <v>2.7718249190631295E-6</v>
      </c>
      <c r="O243" s="229">
        <v>7.6830133819393247E-12</v>
      </c>
    </row>
    <row r="244" spans="1:15">
      <c r="A244" s="229" t="s">
        <v>1032</v>
      </c>
      <c r="B244" s="229" t="s">
        <v>294</v>
      </c>
      <c r="C244" s="229">
        <v>236.45973210656905</v>
      </c>
      <c r="D244" s="229">
        <v>0</v>
      </c>
      <c r="E244" s="229">
        <v>7.0710678118654755</v>
      </c>
      <c r="F244" s="229">
        <v>24.041630560342615</v>
      </c>
      <c r="G244" s="229">
        <v>25.059928172283332</v>
      </c>
      <c r="H244" s="229">
        <v>0</v>
      </c>
      <c r="I244" s="229">
        <v>0</v>
      </c>
      <c r="J244" s="229">
        <v>-1.5402699607252046E-3</v>
      </c>
      <c r="K244" s="234">
        <v>0</v>
      </c>
      <c r="L244" s="229">
        <v>-3.7030601358948798E-2</v>
      </c>
      <c r="M244" s="229">
        <v>0</v>
      </c>
      <c r="N244" s="229">
        <v>3.7030601358948798E-2</v>
      </c>
      <c r="O244" s="229">
        <v>1.3712654370053804E-3</v>
      </c>
    </row>
    <row r="245" spans="1:15">
      <c r="A245" s="229" t="s">
        <v>1032</v>
      </c>
      <c r="B245" s="229" t="s">
        <v>399</v>
      </c>
      <c r="C245" s="229">
        <v>1.5977400000000003E-2</v>
      </c>
      <c r="D245" s="229">
        <v>0</v>
      </c>
      <c r="E245" s="229">
        <v>7.0710678118654755</v>
      </c>
      <c r="F245" s="229">
        <v>141.42135623730951</v>
      </c>
      <c r="G245" s="229">
        <v>141.59802258506295</v>
      </c>
      <c r="H245" s="229">
        <v>0</v>
      </c>
      <c r="I245" s="229">
        <v>0</v>
      </c>
      <c r="J245" s="229">
        <v>-1.0407657757838251E-7</v>
      </c>
      <c r="K245" s="234">
        <v>0</v>
      </c>
      <c r="L245" s="229">
        <v>-1.4718650753672413E-5</v>
      </c>
      <c r="M245" s="229">
        <v>0</v>
      </c>
      <c r="N245" s="229">
        <v>1.4718650753672413E-5</v>
      </c>
      <c r="O245" s="229">
        <v>2.1663868000858151E-10</v>
      </c>
    </row>
    <row r="246" spans="1:15">
      <c r="A246" s="229" t="s">
        <v>1033</v>
      </c>
      <c r="B246" s="229" t="s">
        <v>294</v>
      </c>
      <c r="C246" s="229">
        <v>16.599111399999899</v>
      </c>
      <c r="D246" s="229">
        <v>90.52</v>
      </c>
      <c r="E246" s="229">
        <v>20</v>
      </c>
      <c r="F246" s="229">
        <v>20</v>
      </c>
      <c r="G246" s="229">
        <v>28.284271247461902</v>
      </c>
      <c r="H246" s="229">
        <v>1.9503771431788299E-2</v>
      </c>
      <c r="I246" s="229">
        <v>3.803971000634414E-4</v>
      </c>
      <c r="J246" s="229">
        <v>5.2952321198240782E-4</v>
      </c>
      <c r="K246" s="234">
        <v>6.3765022672181929E-4</v>
      </c>
      <c r="L246" s="229">
        <v>1.0590464239648156E-2</v>
      </c>
      <c r="M246" s="229">
        <v>1.8035471973605516E-2</v>
      </c>
      <c r="N246" s="229">
        <v>2.0914975068643437E-2</v>
      </c>
      <c r="O246" s="229">
        <v>4.3743618212197655E-4</v>
      </c>
    </row>
    <row r="247" spans="1:15">
      <c r="A247" s="229" t="s">
        <v>2</v>
      </c>
      <c r="B247" s="229" t="s">
        <v>398</v>
      </c>
      <c r="C247" s="229">
        <v>6.9552504000000006</v>
      </c>
      <c r="D247" s="229">
        <v>24.526094984999997</v>
      </c>
      <c r="E247" s="229">
        <v>30</v>
      </c>
      <c r="F247" s="229">
        <v>200</v>
      </c>
      <c r="G247" s="229">
        <v>202.23748416156684</v>
      </c>
      <c r="H247" s="229">
        <v>3.7784973313674253E-2</v>
      </c>
      <c r="I247" s="229">
        <v>1.4277042083150754E-3</v>
      </c>
      <c r="J247" s="229">
        <v>1.2746274957020631E-4</v>
      </c>
      <c r="K247" s="234">
        <v>1.7276922257828241E-4</v>
      </c>
      <c r="L247" s="229">
        <v>2.5492549914041263E-2</v>
      </c>
      <c r="M247" s="229">
        <v>7.3299773319258884E-3</v>
      </c>
      <c r="N247" s="229">
        <v>2.6525434375452413E-2</v>
      </c>
      <c r="O247" s="229">
        <v>7.0359866880643249E-4</v>
      </c>
    </row>
    <row r="248" spans="1:15">
      <c r="A248" s="229" t="s">
        <v>587</v>
      </c>
      <c r="B248" s="229" t="s">
        <v>588</v>
      </c>
      <c r="C248" s="229">
        <v>141958.70432818049</v>
      </c>
      <c r="D248" s="229">
        <v>131271.64878210935</v>
      </c>
    </row>
    <row r="249" spans="1:15">
      <c r="A249" s="229" t="s">
        <v>589</v>
      </c>
      <c r="E249" s="229" t="s">
        <v>396</v>
      </c>
      <c r="I249" s="229">
        <v>8.1770802330218135</v>
      </c>
      <c r="L249" s="229" t="s">
        <v>397</v>
      </c>
      <c r="O249" s="229">
        <v>2.9717057725982374</v>
      </c>
    </row>
  </sheetData>
  <phoneticPr fontId="0" type="noConversion"/>
  <conditionalFormatting sqref="K2:K189">
    <cfRule type="cellIs" dxfId="0" priority="1" stopIfTrue="1" operator="notEqual">
      <formula>0</formula>
    </cfRule>
  </conditionalFormatting>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sheetPr codeName="Sheet17" enableFormatConditionsCalculation="0">
    <tabColor rgb="FF92D050"/>
  </sheetPr>
  <dimension ref="A1:S135"/>
  <sheetViews>
    <sheetView topLeftCell="A46" zoomScale="70" zoomScaleNormal="70" workbookViewId="0">
      <selection activeCell="G46" sqref="A1:G1048576"/>
    </sheetView>
  </sheetViews>
  <sheetFormatPr baseColWidth="10" defaultRowHeight="12.75"/>
  <cols>
    <col min="1" max="2" width="14" style="579" customWidth="1"/>
    <col min="3" max="3" width="12.85546875" style="579" customWidth="1"/>
    <col min="4" max="4" width="14.42578125" style="579" customWidth="1"/>
    <col min="5" max="16" width="13.42578125" style="579" customWidth="1"/>
    <col min="19" max="19" width="10.28515625" customWidth="1"/>
  </cols>
  <sheetData>
    <row r="1" spans="1:19" ht="60">
      <c r="A1" s="442" t="s">
        <v>827</v>
      </c>
      <c r="B1" s="442" t="s">
        <v>828</v>
      </c>
      <c r="C1" s="442" t="s">
        <v>829</v>
      </c>
      <c r="D1" s="442" t="s">
        <v>830</v>
      </c>
      <c r="E1" s="443" t="s">
        <v>1034</v>
      </c>
      <c r="F1" s="443" t="s">
        <v>1035</v>
      </c>
      <c r="G1" s="443" t="s">
        <v>1036</v>
      </c>
      <c r="H1" s="443" t="s">
        <v>1037</v>
      </c>
      <c r="I1" s="443" t="s">
        <v>1038</v>
      </c>
      <c r="J1" s="443" t="s">
        <v>1039</v>
      </c>
      <c r="K1" s="443" t="s">
        <v>1040</v>
      </c>
      <c r="L1" s="443" t="s">
        <v>1041</v>
      </c>
      <c r="M1" s="443" t="s">
        <v>275</v>
      </c>
      <c r="N1" s="443" t="s">
        <v>276</v>
      </c>
      <c r="O1" s="443" t="s">
        <v>1042</v>
      </c>
      <c r="P1" s="443" t="s">
        <v>1043</v>
      </c>
      <c r="Q1" s="443" t="s">
        <v>1044</v>
      </c>
      <c r="R1" s="443" t="s">
        <v>825</v>
      </c>
    </row>
    <row r="2" spans="1:19">
      <c r="A2" s="439" t="s">
        <v>831</v>
      </c>
      <c r="B2" s="439" t="s">
        <v>1474</v>
      </c>
      <c r="C2" s="440" t="s">
        <v>832</v>
      </c>
      <c r="D2" s="439" t="s">
        <v>833</v>
      </c>
      <c r="E2" s="441">
        <v>185769.02819999988</v>
      </c>
      <c r="F2" s="441">
        <v>8846.1441999999952</v>
      </c>
      <c r="G2" s="441">
        <v>1683990.1273146872</v>
      </c>
      <c r="H2" s="441">
        <v>80190.006062604152</v>
      </c>
      <c r="I2" s="441">
        <v>10.150832174561547</v>
      </c>
      <c r="J2" s="441">
        <v>70.187649645644726</v>
      </c>
      <c r="K2" s="441">
        <v>70.917878963036614</v>
      </c>
      <c r="L2" s="441">
        <v>0.12520623157141661</v>
      </c>
      <c r="M2" s="441">
        <v>1.2591990500296791E-3</v>
      </c>
      <c r="N2" s="441">
        <v>1.3778180666941754E-3</v>
      </c>
      <c r="O2" s="441">
        <v>0.13676267052381386</v>
      </c>
      <c r="P2" s="441">
        <v>1.9779190829739283E-2</v>
      </c>
      <c r="Q2" s="580">
        <v>0.13818554352277415</v>
      </c>
      <c r="R2" s="580">
        <v>0.73074926336749468</v>
      </c>
      <c r="S2">
        <f>Q2*Q2</f>
        <v>1.909524443868451E-2</v>
      </c>
    </row>
    <row r="3" spans="1:19">
      <c r="A3" s="439" t="s">
        <v>831</v>
      </c>
      <c r="B3" s="439" t="s">
        <v>1474</v>
      </c>
      <c r="C3" s="440" t="s">
        <v>834</v>
      </c>
      <c r="D3" s="439" t="s">
        <v>835</v>
      </c>
      <c r="E3" s="441">
        <v>339017879.11519998</v>
      </c>
      <c r="F3" s="441">
        <v>339017879.11519998</v>
      </c>
      <c r="G3" s="441">
        <v>315557523.4724949</v>
      </c>
      <c r="H3" s="441">
        <v>315557523.4724949</v>
      </c>
      <c r="I3" s="441">
        <v>3.9576661644829878</v>
      </c>
      <c r="J3" s="441">
        <v>1.7532075814893866</v>
      </c>
      <c r="K3" s="441">
        <v>4.3286092793512125</v>
      </c>
      <c r="L3" s="441">
        <v>1.432048050650319</v>
      </c>
      <c r="M3" s="441">
        <v>4.1600084183284133E-2</v>
      </c>
      <c r="N3" s="441">
        <v>0.2581849203682578</v>
      </c>
      <c r="O3" s="441">
        <v>0.64014625776364242</v>
      </c>
      <c r="P3" s="441">
        <v>1.4450571691683674</v>
      </c>
      <c r="Q3" s="580">
        <v>1.5804991153093668</v>
      </c>
      <c r="R3" s="580">
        <v>8.3579550712911637</v>
      </c>
      <c r="S3">
        <f t="shared" ref="S3:S66" si="0">Q3*Q3</f>
        <v>2.4979774534936912</v>
      </c>
    </row>
    <row r="4" spans="1:19">
      <c r="A4" s="439" t="s">
        <v>831</v>
      </c>
      <c r="B4" s="439" t="s">
        <v>1474</v>
      </c>
      <c r="C4" s="440" t="s">
        <v>836</v>
      </c>
      <c r="D4" s="439" t="s">
        <v>837</v>
      </c>
      <c r="E4" s="441">
        <v>3610029.887000001</v>
      </c>
      <c r="F4" s="441">
        <v>11645.257700000004</v>
      </c>
      <c r="G4" s="441">
        <v>3498902.5367337703</v>
      </c>
      <c r="H4" s="441">
        <v>11286.78237656055</v>
      </c>
      <c r="I4" s="441">
        <v>4.5202858313601295</v>
      </c>
      <c r="J4" s="441">
        <v>22.477353633912962</v>
      </c>
      <c r="K4" s="441">
        <v>22.927372513682766</v>
      </c>
      <c r="L4" s="441">
        <v>8.4104028346542778E-2</v>
      </c>
      <c r="M4" s="441">
        <v>5.5766489292631734E-4</v>
      </c>
      <c r="N4" s="441">
        <v>2.8627549832499688E-3</v>
      </c>
      <c r="O4" s="441">
        <v>9.1000620893183296E-2</v>
      </c>
      <c r="P4" s="441">
        <v>1.8300589293919541E-2</v>
      </c>
      <c r="Q4" s="580">
        <v>9.282254344419566E-2</v>
      </c>
      <c r="R4" s="580">
        <v>0.49086180447352046</v>
      </c>
      <c r="S4">
        <f t="shared" si="0"/>
        <v>8.6160245714495907E-3</v>
      </c>
    </row>
    <row r="5" spans="1:19">
      <c r="A5" s="439" t="s">
        <v>838</v>
      </c>
      <c r="B5" s="439" t="s">
        <v>1474</v>
      </c>
      <c r="C5" s="440" t="s">
        <v>834</v>
      </c>
      <c r="D5" s="439" t="s">
        <v>1045</v>
      </c>
      <c r="E5" s="441">
        <v>20179812.650000002</v>
      </c>
      <c r="F5" s="441">
        <v>20179812.650000002</v>
      </c>
      <c r="G5" s="441">
        <v>19857182.617256794</v>
      </c>
      <c r="H5" s="441">
        <v>19857182.617256794</v>
      </c>
      <c r="I5" s="441">
        <v>3.0385489717306617</v>
      </c>
      <c r="J5" s="441">
        <v>4.8150563284519343</v>
      </c>
      <c r="K5" s="441">
        <v>5.693640952832407</v>
      </c>
      <c r="L5" s="441">
        <v>0.1185327531222472</v>
      </c>
      <c r="M5" s="441">
        <v>3.3611256418561788E-3</v>
      </c>
      <c r="N5" s="441">
        <v>1.6246879669852873E-2</v>
      </c>
      <c r="O5" s="441">
        <v>0.11063341895922754</v>
      </c>
      <c r="P5" s="441">
        <v>6.9815395394489013E-2</v>
      </c>
      <c r="Q5" s="580">
        <v>0.13082026916612274</v>
      </c>
      <c r="R5" s="580">
        <v>0.69180040755077921</v>
      </c>
      <c r="S5">
        <f t="shared" si="0"/>
        <v>1.7113942824696804E-2</v>
      </c>
    </row>
    <row r="6" spans="1:19">
      <c r="A6" s="439" t="s">
        <v>838</v>
      </c>
      <c r="B6" s="439" t="s">
        <v>1474</v>
      </c>
      <c r="C6" s="440" t="s">
        <v>832</v>
      </c>
      <c r="D6" s="439" t="s">
        <v>839</v>
      </c>
      <c r="E6" s="441">
        <v>13286.2107</v>
      </c>
      <c r="F6" s="441">
        <v>632.67669999999998</v>
      </c>
      <c r="G6" s="441">
        <v>6805.1883339615024</v>
      </c>
      <c r="H6" s="441">
        <v>324.05658733150011</v>
      </c>
      <c r="I6" s="441">
        <v>2.4932695757286458</v>
      </c>
      <c r="J6" s="441">
        <v>27.666647820959987</v>
      </c>
      <c r="K6" s="441">
        <v>27.77876517821273</v>
      </c>
      <c r="L6" s="441">
        <v>1.9819091865512896E-4</v>
      </c>
      <c r="M6" s="441">
        <v>2.9155875910947399E-6</v>
      </c>
      <c r="N6" s="441">
        <v>5.5679135415955103E-6</v>
      </c>
      <c r="O6" s="441">
        <v>2.1785323963996472E-4</v>
      </c>
      <c r="P6" s="441">
        <v>1.9632550277983002E-5</v>
      </c>
      <c r="Q6" s="580">
        <v>2.1873607624725607E-4</v>
      </c>
      <c r="R6" s="580">
        <v>1.1567145340585856E-3</v>
      </c>
      <c r="S6">
        <f t="shared" si="0"/>
        <v>4.7845471052045421E-8</v>
      </c>
    </row>
    <row r="7" spans="1:19">
      <c r="A7" s="439" t="s">
        <v>838</v>
      </c>
      <c r="B7" s="439" t="s">
        <v>1474</v>
      </c>
      <c r="C7" s="440" t="s">
        <v>836</v>
      </c>
      <c r="D7" s="439" t="s">
        <v>840</v>
      </c>
      <c r="E7" s="441">
        <v>121864.81300000002</v>
      </c>
      <c r="F7" s="441">
        <v>393.11230000000006</v>
      </c>
      <c r="G7" s="441">
        <v>61103.149050032604</v>
      </c>
      <c r="H7" s="441">
        <v>197.10693241946001</v>
      </c>
      <c r="I7" s="441">
        <v>2.7073280211598747</v>
      </c>
      <c r="J7" s="441">
        <v>32.867339410530413</v>
      </c>
      <c r="K7" s="441">
        <v>32.978654080195</v>
      </c>
      <c r="L7" s="441">
        <v>2.1126482074539689E-3</v>
      </c>
      <c r="M7" s="441">
        <v>2.7819228204000943E-5</v>
      </c>
      <c r="N7" s="441">
        <v>4.9993774504658697E-5</v>
      </c>
      <c r="O7" s="441">
        <v>2.3237824877041357E-3</v>
      </c>
      <c r="P7" s="441">
        <v>1.9141316446278427E-4</v>
      </c>
      <c r="Q7" s="580">
        <v>2.3316526434462915E-3</v>
      </c>
      <c r="R7" s="580">
        <v>1.2330185981766138E-2</v>
      </c>
      <c r="S7">
        <f t="shared" si="0"/>
        <v>5.4366040496900789E-6</v>
      </c>
    </row>
    <row r="8" spans="1:19">
      <c r="A8" s="439" t="s">
        <v>841</v>
      </c>
      <c r="B8" s="439" t="s">
        <v>1474</v>
      </c>
      <c r="C8" s="440" t="s">
        <v>832</v>
      </c>
      <c r="D8" s="439" t="s">
        <v>842</v>
      </c>
      <c r="E8" s="441">
        <v>85304.417100000006</v>
      </c>
      <c r="F8" s="441">
        <v>4062.1151000000004</v>
      </c>
      <c r="G8" s="441">
        <v>18365.1673673019</v>
      </c>
      <c r="H8" s="441">
        <v>874.5317793953285</v>
      </c>
      <c r="I8" s="441">
        <v>6.7867861618344163</v>
      </c>
      <c r="J8" s="441">
        <v>109.50239221974577</v>
      </c>
      <c r="K8" s="441">
        <v>109.71250780222564</v>
      </c>
      <c r="L8" s="441">
        <v>2.1124269432288814E-3</v>
      </c>
      <c r="M8" s="441">
        <v>3.944235304568014E-5</v>
      </c>
      <c r="N8" s="441">
        <v>1.5026132865090325E-5</v>
      </c>
      <c r="O8" s="441">
        <v>2.3269434522719527E-3</v>
      </c>
      <c r="P8" s="441">
        <v>1.4422029785028523E-4</v>
      </c>
      <c r="Q8" s="580">
        <v>2.3314084422046983E-3</v>
      </c>
      <c r="R8" s="580">
        <v>1.2328894602994786E-2</v>
      </c>
      <c r="S8">
        <f t="shared" si="0"/>
        <v>5.4354653243833382E-6</v>
      </c>
    </row>
    <row r="9" spans="1:19">
      <c r="A9" s="439" t="s">
        <v>841</v>
      </c>
      <c r="B9" s="439" t="s">
        <v>1474</v>
      </c>
      <c r="C9" s="440" t="s">
        <v>836</v>
      </c>
      <c r="D9" s="439" t="s">
        <v>843</v>
      </c>
      <c r="E9" s="441">
        <v>684167.61300000001</v>
      </c>
      <c r="F9" s="441">
        <v>2206.9922999999999</v>
      </c>
      <c r="G9" s="441">
        <v>176428.9123514902</v>
      </c>
      <c r="H9" s="441">
        <v>569.12552371448453</v>
      </c>
      <c r="I9" s="441">
        <v>3.7456792575299982</v>
      </c>
      <c r="J9" s="441">
        <v>19.613211484578944</v>
      </c>
      <c r="K9" s="441">
        <v>19.967678328716897</v>
      </c>
      <c r="L9" s="441">
        <v>3.6934140237427824E-3</v>
      </c>
      <c r="M9" s="441">
        <v>2.9250079937221361E-4</v>
      </c>
      <c r="N9" s="441">
        <v>1.4435176250867694E-4</v>
      </c>
      <c r="O9" s="441">
        <v>4.0039237659459988E-3</v>
      </c>
      <c r="P9" s="441">
        <v>7.6465877149324416E-4</v>
      </c>
      <c r="Q9" s="580">
        <v>4.0762861234619864E-3</v>
      </c>
      <c r="R9" s="580">
        <v>2.1556112210131876E-2</v>
      </c>
      <c r="S9">
        <f t="shared" si="0"/>
        <v>1.6616108560328748E-5</v>
      </c>
    </row>
    <row r="10" spans="1:19">
      <c r="A10" s="439" t="s">
        <v>841</v>
      </c>
      <c r="B10" s="439" t="s">
        <v>1474</v>
      </c>
      <c r="C10" s="440" t="s">
        <v>834</v>
      </c>
      <c r="D10" s="439" t="s">
        <v>844</v>
      </c>
      <c r="E10" s="441">
        <v>64393840.724999994</v>
      </c>
      <c r="F10" s="441">
        <v>64393840.724999994</v>
      </c>
      <c r="G10" s="441">
        <v>13645766.228740983</v>
      </c>
      <c r="H10" s="441">
        <v>13645766.228740983</v>
      </c>
      <c r="I10" s="441">
        <v>4.3609036655092561</v>
      </c>
      <c r="J10" s="441">
        <v>2.6844314669829301</v>
      </c>
      <c r="K10" s="441">
        <v>5.1209035414446298</v>
      </c>
      <c r="L10" s="441">
        <v>7.3261395623258091E-2</v>
      </c>
      <c r="M10" s="441">
        <v>2.993615308790467E-2</v>
      </c>
      <c r="N10" s="441">
        <v>1.1164782345740651E-2</v>
      </c>
      <c r="O10" s="441">
        <v>4.2385526271759483E-2</v>
      </c>
      <c r="P10" s="441">
        <v>6.8855993962400594E-2</v>
      </c>
      <c r="Q10" s="580">
        <v>8.0855925830356806E-2</v>
      </c>
      <c r="R10" s="580">
        <v>0.42758024271686601</v>
      </c>
      <c r="S10">
        <f t="shared" si="0"/>
        <v>6.5376807418841606E-3</v>
      </c>
    </row>
    <row r="11" spans="1:19">
      <c r="A11" s="439" t="s">
        <v>845</v>
      </c>
      <c r="B11" s="439" t="s">
        <v>1474</v>
      </c>
      <c r="C11" s="440" t="s">
        <v>832</v>
      </c>
      <c r="D11" s="439" t="s">
        <v>846</v>
      </c>
      <c r="E11" s="441">
        <v>52462.153800000007</v>
      </c>
      <c r="F11" s="441">
        <v>2498.1978000000004</v>
      </c>
      <c r="G11" s="441">
        <v>58997.45515131711</v>
      </c>
      <c r="H11" s="441">
        <v>2809.4026262531956</v>
      </c>
      <c r="I11" s="441">
        <v>8.0493583050528947</v>
      </c>
      <c r="J11" s="441">
        <v>23.90081521851797</v>
      </c>
      <c r="K11" s="441">
        <v>25.219856011342795</v>
      </c>
      <c r="L11" s="441">
        <v>1.5599351596636936E-3</v>
      </c>
      <c r="M11" s="441">
        <v>1.4772822027718166E-5</v>
      </c>
      <c r="N11" s="441">
        <v>4.8270924085574415E-5</v>
      </c>
      <c r="O11" s="441">
        <v>1.6315986039059805E-3</v>
      </c>
      <c r="P11" s="441">
        <v>5.4949262829695554E-4</v>
      </c>
      <c r="Q11" s="580">
        <v>1.7216434453221261E-3</v>
      </c>
      <c r="R11" s="580">
        <v>9.1043509138368835E-3</v>
      </c>
      <c r="S11">
        <f t="shared" si="0"/>
        <v>2.9640561528206406E-6</v>
      </c>
    </row>
    <row r="12" spans="1:19">
      <c r="A12" s="439" t="s">
        <v>845</v>
      </c>
      <c r="B12" s="439" t="s">
        <v>1474</v>
      </c>
      <c r="C12" s="440" t="s">
        <v>836</v>
      </c>
      <c r="D12" s="439" t="s">
        <v>847</v>
      </c>
      <c r="E12" s="441">
        <v>161350.50500000003</v>
      </c>
      <c r="F12" s="441">
        <v>520.48550000000012</v>
      </c>
      <c r="G12" s="441">
        <v>126183.53118955321</v>
      </c>
      <c r="H12" s="441">
        <v>407.04364899855875</v>
      </c>
      <c r="I12" s="441">
        <v>4.7040480593591401</v>
      </c>
      <c r="J12" s="441">
        <v>34.228091604694811</v>
      </c>
      <c r="K12" s="441">
        <v>34.543160630554937</v>
      </c>
      <c r="L12" s="441">
        <v>4.5697812796135755E-3</v>
      </c>
      <c r="M12" s="441">
        <v>2.1626197769034072E-7</v>
      </c>
      <c r="N12" s="441">
        <v>1.0324166761563535E-4</v>
      </c>
      <c r="O12" s="441">
        <v>4.9974987520833144E-3</v>
      </c>
      <c r="P12" s="441">
        <v>6.8681814276676635E-4</v>
      </c>
      <c r="Q12" s="580">
        <v>5.0444735045699143E-3</v>
      </c>
      <c r="R12" s="580">
        <v>2.6670911358940161E-2</v>
      </c>
      <c r="S12">
        <f t="shared" si="0"/>
        <v>2.5446712938307874E-5</v>
      </c>
    </row>
    <row r="13" spans="1:19">
      <c r="A13" s="439" t="s">
        <v>845</v>
      </c>
      <c r="B13" s="439" t="s">
        <v>1474</v>
      </c>
      <c r="C13" s="440" t="s">
        <v>834</v>
      </c>
      <c r="D13" s="439" t="s">
        <v>1046</v>
      </c>
      <c r="E13" s="441">
        <v>34741967.200000003</v>
      </c>
      <c r="F13" s="441">
        <v>34741967.200000003</v>
      </c>
      <c r="G13" s="441">
        <v>34269113.645770907</v>
      </c>
      <c r="H13" s="441">
        <v>34269113.645770907</v>
      </c>
      <c r="I13" s="441">
        <v>3.9648008663104832</v>
      </c>
      <c r="J13" s="441">
        <v>2.6778802404035069</v>
      </c>
      <c r="K13" s="441">
        <v>4.7844214374822647</v>
      </c>
      <c r="L13" s="441">
        <v>0.1718948893337123</v>
      </c>
      <c r="M13" s="441">
        <v>5.8534486286751647E-3</v>
      </c>
      <c r="N13" s="441">
        <v>2.8038527747209111E-2</v>
      </c>
      <c r="O13" s="441">
        <v>0.10618455574455631</v>
      </c>
      <c r="P13" s="441">
        <v>0.1572141323770975</v>
      </c>
      <c r="Q13" s="580">
        <v>0.1897141093797515</v>
      </c>
      <c r="R13" s="580">
        <v>1.0032413098033319</v>
      </c>
      <c r="S13">
        <f t="shared" si="0"/>
        <v>3.5991443297752314E-2</v>
      </c>
    </row>
    <row r="14" spans="1:19">
      <c r="A14" s="439" t="s">
        <v>848</v>
      </c>
      <c r="B14" s="439" t="s">
        <v>1474</v>
      </c>
      <c r="C14" s="440" t="s">
        <v>834</v>
      </c>
      <c r="D14" s="439" t="s">
        <v>849</v>
      </c>
      <c r="E14" s="441">
        <v>1601180.0999999999</v>
      </c>
      <c r="F14" s="441">
        <v>1601180.0999999999</v>
      </c>
      <c r="G14" s="441">
        <v>1462940.8079496</v>
      </c>
      <c r="H14" s="441">
        <v>1462940.8079496</v>
      </c>
      <c r="I14" s="441">
        <v>10.649265461684118</v>
      </c>
      <c r="J14" s="441">
        <v>0.90687384913789004</v>
      </c>
      <c r="K14" s="441">
        <v>10.687809647054335</v>
      </c>
      <c r="L14" s="441">
        <v>1.6392535395787066E-2</v>
      </c>
      <c r="M14" s="441">
        <v>1.7457186492250178E-4</v>
      </c>
      <c r="N14" s="441">
        <v>1.196958487465328E-3</v>
      </c>
      <c r="O14" s="441">
        <v>1.5351151759066175E-3</v>
      </c>
      <c r="P14" s="441">
        <v>1.8026596574628753E-2</v>
      </c>
      <c r="Q14" s="580">
        <v>1.8091842434304912E-2</v>
      </c>
      <c r="R14" s="580">
        <v>9.5672819274688833E-2</v>
      </c>
      <c r="S14">
        <f t="shared" si="0"/>
        <v>3.2731476266771586E-4</v>
      </c>
    </row>
    <row r="15" spans="1:19">
      <c r="A15" s="439" t="s">
        <v>848</v>
      </c>
      <c r="B15" s="439" t="s">
        <v>1474</v>
      </c>
      <c r="C15" s="440" t="s">
        <v>832</v>
      </c>
      <c r="D15" s="439" t="s">
        <v>850</v>
      </c>
      <c r="E15" s="441">
        <v>1164.3765000000001</v>
      </c>
      <c r="F15" s="441">
        <v>55.4465</v>
      </c>
      <c r="G15" s="441">
        <v>1351.1927909988899</v>
      </c>
      <c r="H15" s="441">
        <v>64.342513857089997</v>
      </c>
      <c r="I15" s="441">
        <v>10.808125032991576</v>
      </c>
      <c r="J15" s="441">
        <v>67.556821810585944</v>
      </c>
      <c r="K15" s="441">
        <v>68.41593191557098</v>
      </c>
      <c r="L15" s="441">
        <v>9.6918175928258909E-5</v>
      </c>
      <c r="M15" s="441">
        <v>3.6205094072587485E-7</v>
      </c>
      <c r="N15" s="441">
        <v>1.1055277633924645E-6</v>
      </c>
      <c r="O15" s="441">
        <v>1.0562187226211431E-4</v>
      </c>
      <c r="P15" s="441">
        <v>1.6897988552929752E-5</v>
      </c>
      <c r="Q15" s="580">
        <v>1.0696504998030589E-4</v>
      </c>
      <c r="R15" s="580">
        <v>5.6564984647828535E-4</v>
      </c>
      <c r="S15">
        <f t="shared" si="0"/>
        <v>1.1441521917289338E-8</v>
      </c>
    </row>
    <row r="16" spans="1:19">
      <c r="A16" s="439" t="s">
        <v>848</v>
      </c>
      <c r="B16" s="439" t="s">
        <v>1474</v>
      </c>
      <c r="C16" s="440" t="s">
        <v>836</v>
      </c>
      <c r="D16" s="439" t="s">
        <v>851</v>
      </c>
      <c r="E16" s="441">
        <v>17833.990000000002</v>
      </c>
      <c r="F16" s="441">
        <v>57.529000000000003</v>
      </c>
      <c r="G16" s="441">
        <v>7933.9848039684002</v>
      </c>
      <c r="H16" s="441">
        <v>25.59349936764</v>
      </c>
      <c r="I16" s="441">
        <v>9.8039131174449352</v>
      </c>
      <c r="J16" s="441">
        <v>61.797324004864663</v>
      </c>
      <c r="K16" s="441">
        <v>62.57016834384126</v>
      </c>
      <c r="L16" s="441">
        <v>5.2046239165449775E-4</v>
      </c>
      <c r="M16" s="441">
        <v>4.8958657878871159E-6</v>
      </c>
      <c r="N16" s="441">
        <v>6.4914796271498108E-6</v>
      </c>
      <c r="O16" s="441">
        <v>5.6732035452524213E-4</v>
      </c>
      <c r="P16" s="441">
        <v>9.0003241322968877E-5</v>
      </c>
      <c r="Q16" s="580">
        <v>5.7441532718694669E-4</v>
      </c>
      <c r="R16" s="580">
        <v>3.0376084683538538E-3</v>
      </c>
      <c r="S16">
        <f t="shared" si="0"/>
        <v>3.2995296810728703E-7</v>
      </c>
    </row>
    <row r="17" spans="1:19">
      <c r="A17" s="439" t="s">
        <v>852</v>
      </c>
      <c r="B17" s="439" t="s">
        <v>1474</v>
      </c>
      <c r="C17" s="440" t="s">
        <v>834</v>
      </c>
      <c r="D17" s="439" t="s">
        <v>1047</v>
      </c>
      <c r="E17" s="441">
        <v>3646.9581260000004</v>
      </c>
      <c r="F17" s="441">
        <v>3646.9581260000004</v>
      </c>
      <c r="G17" s="441">
        <v>8984.5780957305833</v>
      </c>
      <c r="H17" s="441">
        <v>8984.5780957305833</v>
      </c>
      <c r="I17" s="441">
        <v>5.2175253355359761</v>
      </c>
      <c r="J17" s="441">
        <v>2.2360822866582755</v>
      </c>
      <c r="K17" s="441">
        <v>5.6764984470769226</v>
      </c>
      <c r="L17" s="441">
        <v>5.3469839034682558E-5</v>
      </c>
      <c r="M17" s="441">
        <v>5.0224077659394295E-6</v>
      </c>
      <c r="N17" s="441">
        <v>7.3510609243667279E-6</v>
      </c>
      <c r="O17" s="441">
        <v>2.3246244497244781E-5</v>
      </c>
      <c r="P17" s="441">
        <v>5.4241237160237823E-5</v>
      </c>
      <c r="Q17" s="580">
        <v>5.9012707884817892E-5</v>
      </c>
      <c r="R17" s="580">
        <v>3.1206949523663159E-4</v>
      </c>
      <c r="S17">
        <f t="shared" si="0"/>
        <v>3.4824996918988477E-9</v>
      </c>
    </row>
    <row r="18" spans="1:19">
      <c r="A18" s="439" t="s">
        <v>852</v>
      </c>
      <c r="B18" s="439" t="s">
        <v>1474</v>
      </c>
      <c r="C18" s="440" t="s">
        <v>832</v>
      </c>
      <c r="D18" s="439" t="s">
        <v>853</v>
      </c>
      <c r="E18" s="441">
        <v>549.27022499999998</v>
      </c>
      <c r="F18" s="441">
        <v>26.155725</v>
      </c>
      <c r="G18" s="441">
        <v>2335.6191172487252</v>
      </c>
      <c r="H18" s="441">
        <v>111.219957964225</v>
      </c>
      <c r="I18" s="441">
        <v>3.9801225208618312</v>
      </c>
      <c r="J18" s="441">
        <v>42.644169866376764</v>
      </c>
      <c r="K18" s="441">
        <v>42.82950617125379</v>
      </c>
      <c r="L18" s="441">
        <v>1.0487591275711005E-4</v>
      </c>
      <c r="M18" s="441">
        <v>1.5602525131556272E-6</v>
      </c>
      <c r="N18" s="441">
        <v>1.9109721396010515E-6</v>
      </c>
      <c r="O18" s="441">
        <v>1.1524683781750026E-4</v>
      </c>
      <c r="P18" s="441">
        <v>1.0756371529633357E-5</v>
      </c>
      <c r="Q18" s="580">
        <v>1.1574771339174142E-4</v>
      </c>
      <c r="R18" s="580">
        <v>6.1209410290843328E-4</v>
      </c>
      <c r="S18">
        <f t="shared" si="0"/>
        <v>1.3397533155416716E-8</v>
      </c>
    </row>
    <row r="19" spans="1:19">
      <c r="A19" s="439" t="s">
        <v>852</v>
      </c>
      <c r="B19" s="439" t="s">
        <v>1474</v>
      </c>
      <c r="C19" s="440" t="s">
        <v>836</v>
      </c>
      <c r="D19" s="439" t="s">
        <v>854</v>
      </c>
      <c r="E19" s="441">
        <v>2918.9789100000003</v>
      </c>
      <c r="F19" s="441">
        <v>9.4160610000000009</v>
      </c>
      <c r="G19" s="441">
        <v>12412.147308807513</v>
      </c>
      <c r="H19" s="441">
        <v>40.039184867121008</v>
      </c>
      <c r="I19" s="441">
        <v>3.9801225208618303</v>
      </c>
      <c r="J19" s="441">
        <v>51.173003839652111</v>
      </c>
      <c r="K19" s="441">
        <v>51.327553002789038</v>
      </c>
      <c r="L19" s="441">
        <v>6.6792568826415453E-4</v>
      </c>
      <c r="M19" s="441">
        <v>8.2916274848285343E-6</v>
      </c>
      <c r="N19" s="441">
        <v>1.0155451941879875E-5</v>
      </c>
      <c r="O19" s="441">
        <v>7.3494554859617313E-4</v>
      </c>
      <c r="P19" s="441">
        <v>5.7162431557480126E-5</v>
      </c>
      <c r="Q19" s="580">
        <v>7.3716518025670032E-4</v>
      </c>
      <c r="R19" s="580">
        <v>3.8982580863385977E-3</v>
      </c>
      <c r="S19">
        <f t="shared" si="0"/>
        <v>5.4341250298289353E-7</v>
      </c>
    </row>
    <row r="20" spans="1:19">
      <c r="A20" s="439" t="s">
        <v>855</v>
      </c>
      <c r="B20" s="439" t="s">
        <v>1474</v>
      </c>
      <c r="C20" s="440" t="s">
        <v>834</v>
      </c>
      <c r="D20" s="439" t="s">
        <v>1048</v>
      </c>
      <c r="E20" s="441">
        <v>1989239</v>
      </c>
      <c r="F20" s="441">
        <v>1989239</v>
      </c>
      <c r="G20" s="441">
        <v>458634.61681363999</v>
      </c>
      <c r="H20" s="441">
        <v>458634.61681363999</v>
      </c>
      <c r="I20" s="441">
        <v>6.1672519553050291</v>
      </c>
      <c r="J20" s="441">
        <v>1.1263254847448858</v>
      </c>
      <c r="K20" s="441">
        <v>6.2692587901441188</v>
      </c>
      <c r="L20" s="441">
        <v>3.0144889355653193E-3</v>
      </c>
      <c r="M20" s="441">
        <v>8.9490417948055734E-4</v>
      </c>
      <c r="N20" s="441">
        <v>3.7524867325965474E-4</v>
      </c>
      <c r="O20" s="441">
        <v>5.9772039394083063E-4</v>
      </c>
      <c r="P20" s="441">
        <v>3.2728481404220647E-3</v>
      </c>
      <c r="Q20" s="580">
        <v>3.3269813073711352E-3</v>
      </c>
      <c r="R20" s="580">
        <v>1.7593657611501078E-2</v>
      </c>
      <c r="S20">
        <f t="shared" si="0"/>
        <v>1.1068804619596948E-5</v>
      </c>
    </row>
    <row r="21" spans="1:19">
      <c r="A21" s="439" t="s">
        <v>855</v>
      </c>
      <c r="B21" s="439" t="s">
        <v>1474</v>
      </c>
      <c r="C21" s="440" t="s">
        <v>832</v>
      </c>
      <c r="D21" s="439" t="s">
        <v>856</v>
      </c>
      <c r="E21" s="441">
        <v>3765.4050000000002</v>
      </c>
      <c r="F21" s="441">
        <v>179.30500000000001</v>
      </c>
      <c r="G21" s="441">
        <v>374.51330692733995</v>
      </c>
      <c r="H21" s="441">
        <v>17.833966996539999</v>
      </c>
      <c r="I21" s="441">
        <v>6.8904644915633053</v>
      </c>
      <c r="J21" s="441">
        <v>44.389537822379395</v>
      </c>
      <c r="K21" s="441">
        <v>44.921148349012043</v>
      </c>
      <c r="L21" s="441">
        <v>1.7637976861619726E-5</v>
      </c>
      <c r="M21" s="441">
        <v>2.0978618088963313E-6</v>
      </c>
      <c r="N21" s="441">
        <v>3.0642174923240684E-7</v>
      </c>
      <c r="O21" s="441">
        <v>1.9236019493869267E-5</v>
      </c>
      <c r="P21" s="441">
        <v>2.9859538031662468E-6</v>
      </c>
      <c r="Q21" s="580">
        <v>1.9466390679403345E-5</v>
      </c>
      <c r="R21" s="580">
        <v>1.0294167021207555E-4</v>
      </c>
      <c r="S21">
        <f t="shared" si="0"/>
        <v>3.7894036608316143E-10</v>
      </c>
    </row>
    <row r="22" spans="1:19">
      <c r="A22" s="439" t="s">
        <v>855</v>
      </c>
      <c r="B22" s="439" t="s">
        <v>1474</v>
      </c>
      <c r="C22" s="440" t="s">
        <v>836</v>
      </c>
      <c r="D22" s="439" t="s">
        <v>857</v>
      </c>
      <c r="E22" s="441">
        <v>25637.775000000001</v>
      </c>
      <c r="F22" s="441">
        <v>82.702500000000001</v>
      </c>
      <c r="G22" s="441">
        <v>3799.4111269794007</v>
      </c>
      <c r="H22" s="441">
        <v>12.256164925740002</v>
      </c>
      <c r="I22" s="441">
        <v>4.7157925631369917</v>
      </c>
      <c r="J22" s="441">
        <v>54.330418673255764</v>
      </c>
      <c r="K22" s="441">
        <v>54.534696228270974</v>
      </c>
      <c r="L22" s="441">
        <v>2.1723002587608825E-4</v>
      </c>
      <c r="M22" s="441">
        <v>1.3261583316071315E-5</v>
      </c>
      <c r="N22" s="441">
        <v>3.108627068912056E-6</v>
      </c>
      <c r="O22" s="441">
        <v>2.3885078554840061E-4</v>
      </c>
      <c r="P22" s="441">
        <v>2.0731862291777883E-5</v>
      </c>
      <c r="Q22" s="580">
        <v>2.3974884331561081E-4</v>
      </c>
      <c r="R22" s="580">
        <v>1.2678337124115817E-3</v>
      </c>
      <c r="S22">
        <f t="shared" si="0"/>
        <v>5.7479507871173301E-8</v>
      </c>
    </row>
    <row r="23" spans="1:19">
      <c r="A23" s="439" t="s">
        <v>858</v>
      </c>
      <c r="B23" s="439" t="s">
        <v>1474</v>
      </c>
      <c r="C23" s="440" t="s">
        <v>834</v>
      </c>
      <c r="D23" s="439" t="s">
        <v>859</v>
      </c>
      <c r="E23" s="441">
        <v>137298795.28228348</v>
      </c>
      <c r="F23" s="441">
        <v>137298795.28228348</v>
      </c>
      <c r="G23" s="441">
        <v>77896239.687527284</v>
      </c>
      <c r="H23" s="441">
        <v>77896239.687527284</v>
      </c>
      <c r="I23" s="441">
        <v>2.9912927725377494</v>
      </c>
      <c r="J23" s="441">
        <v>0.47789094521376041</v>
      </c>
      <c r="K23" s="441">
        <v>3.0292263379539386</v>
      </c>
      <c r="L23" s="441">
        <v>0.24738814426773673</v>
      </c>
      <c r="M23" s="441">
        <v>2.3907413438774477E-2</v>
      </c>
      <c r="N23" s="441">
        <v>6.3733655339274317E-2</v>
      </c>
      <c r="O23" s="441">
        <v>4.3073744450455961E-2</v>
      </c>
      <c r="P23" s="441">
        <v>0.2696141907504736</v>
      </c>
      <c r="Q23" s="580">
        <v>0.27303325679304336</v>
      </c>
      <c r="R23" s="580">
        <v>1.4438474980087985</v>
      </c>
      <c r="S23">
        <f t="shared" si="0"/>
        <v>7.4547159315015959E-2</v>
      </c>
    </row>
    <row r="24" spans="1:19">
      <c r="A24" s="439" t="s">
        <v>858</v>
      </c>
      <c r="B24" s="439" t="s">
        <v>1474</v>
      </c>
      <c r="C24" s="440" t="s">
        <v>832</v>
      </c>
      <c r="D24" s="439" t="s">
        <v>860</v>
      </c>
      <c r="E24" s="441">
        <v>178687.12942500005</v>
      </c>
      <c r="F24" s="441">
        <v>8508.910925000002</v>
      </c>
      <c r="G24" s="441">
        <v>112297.04671615014</v>
      </c>
      <c r="H24" s="441">
        <v>5347.4784150547684</v>
      </c>
      <c r="I24" s="441">
        <v>5.096486655762285</v>
      </c>
      <c r="J24" s="441">
        <v>43.753355546907848</v>
      </c>
      <c r="K24" s="441">
        <v>44.049180444663179</v>
      </c>
      <c r="L24" s="441">
        <v>5.1860515912481066E-3</v>
      </c>
      <c r="M24" s="441">
        <v>2.2215208660256516E-5</v>
      </c>
      <c r="N24" s="441">
        <v>9.1879932840602729E-5</v>
      </c>
      <c r="O24" s="441">
        <v>5.6852168246147011E-3</v>
      </c>
      <c r="P24" s="441">
        <v>6.6222650399237228E-4</v>
      </c>
      <c r="Q24" s="580">
        <v>5.7236556749573975E-3</v>
      </c>
      <c r="R24" s="580">
        <v>3.0267689814853678E-2</v>
      </c>
      <c r="S24">
        <f t="shared" si="0"/>
        <v>3.2760234285472023E-5</v>
      </c>
    </row>
    <row r="25" spans="1:19">
      <c r="A25" s="439" t="s">
        <v>858</v>
      </c>
      <c r="B25" s="439" t="s">
        <v>1474</v>
      </c>
      <c r="C25" s="440" t="s">
        <v>836</v>
      </c>
      <c r="D25" s="439" t="s">
        <v>861</v>
      </c>
      <c r="E25" s="441">
        <v>1204642.5377</v>
      </c>
      <c r="F25" s="441">
        <v>3885.9436699999997</v>
      </c>
      <c r="G25" s="441">
        <v>585537.32560595183</v>
      </c>
      <c r="H25" s="441">
        <v>1888.8300825998444</v>
      </c>
      <c r="I25" s="441">
        <v>2.1723582220417805</v>
      </c>
      <c r="J25" s="441">
        <v>12.232853002034934</v>
      </c>
      <c r="K25" s="441">
        <v>12.424243752207524</v>
      </c>
      <c r="L25" s="441">
        <v>7.6270257627112171E-3</v>
      </c>
      <c r="M25" s="441">
        <v>2.9010584230124668E-4</v>
      </c>
      <c r="N25" s="441">
        <v>4.7907876231444819E-4</v>
      </c>
      <c r="O25" s="441">
        <v>8.287998689470031E-3</v>
      </c>
      <c r="P25" s="441">
        <v>1.4718154541991698E-3</v>
      </c>
      <c r="Q25" s="580">
        <v>8.4176696898771493E-3</v>
      </c>
      <c r="R25" s="580">
        <v>4.4514105950126608E-2</v>
      </c>
      <c r="S25">
        <f t="shared" si="0"/>
        <v>7.085716300787646E-5</v>
      </c>
    </row>
    <row r="26" spans="1:19">
      <c r="A26" s="439" t="s">
        <v>862</v>
      </c>
      <c r="B26" s="439" t="s">
        <v>208</v>
      </c>
      <c r="C26" s="440" t="s">
        <v>834</v>
      </c>
      <c r="D26" s="439" t="s">
        <v>863</v>
      </c>
      <c r="E26" s="441">
        <v>2309638.0365789481</v>
      </c>
      <c r="F26" s="441">
        <v>2309638.0365789481</v>
      </c>
      <c r="G26" s="441">
        <v>1989606.4265901041</v>
      </c>
      <c r="H26" s="441">
        <v>1989606.4265901041</v>
      </c>
      <c r="I26" s="441">
        <v>7.208274082601533</v>
      </c>
      <c r="J26" s="441">
        <v>3.6051550170750626</v>
      </c>
      <c r="K26" s="441">
        <v>8.0595507286104908</v>
      </c>
      <c r="L26" s="441">
        <v>1.6811585495950923E-2</v>
      </c>
      <c r="M26" s="441">
        <v>1.5311794341496716E-4</v>
      </c>
      <c r="N26" s="441">
        <v>1.6278692111681332E-3</v>
      </c>
      <c r="O26" s="441">
        <v>8.2996246252043018E-3</v>
      </c>
      <c r="P26" s="441">
        <v>1.6594562174949052E-2</v>
      </c>
      <c r="Q26" s="580">
        <v>1.8554332720352611E-2</v>
      </c>
      <c r="R26" s="580">
        <v>9.8118548597946581E-2</v>
      </c>
      <c r="S26">
        <f t="shared" si="0"/>
        <v>3.4426326269754751E-4</v>
      </c>
    </row>
    <row r="27" spans="1:19">
      <c r="A27" s="439" t="s">
        <v>862</v>
      </c>
      <c r="B27" s="439" t="s">
        <v>208</v>
      </c>
      <c r="C27" s="440" t="s">
        <v>832</v>
      </c>
      <c r="D27" s="439" t="s">
        <v>864</v>
      </c>
      <c r="E27" s="441">
        <v>1998.9572112267708</v>
      </c>
      <c r="F27" s="441">
        <v>95.188438629846232</v>
      </c>
      <c r="G27" s="441">
        <v>1737.8384387625058</v>
      </c>
      <c r="H27" s="441">
        <v>82.75421136964313</v>
      </c>
      <c r="I27" s="441">
        <v>9.4408352950356562</v>
      </c>
      <c r="J27" s="441">
        <v>94.534336946318717</v>
      </c>
      <c r="K27" s="441">
        <v>95.00458006300606</v>
      </c>
      <c r="L27" s="441">
        <v>1.7309503343972672E-4</v>
      </c>
      <c r="M27" s="441">
        <v>1.4550334274422705E-7</v>
      </c>
      <c r="N27" s="441">
        <v>1.4218760306752877E-6</v>
      </c>
      <c r="O27" s="441">
        <v>1.9009308262352877E-4</v>
      </c>
      <c r="P27" s="441">
        <v>1.8983974942283922E-5</v>
      </c>
      <c r="Q27" s="580">
        <v>1.910386645837041E-4</v>
      </c>
      <c r="R27" s="580">
        <v>1.0102457888168596E-3</v>
      </c>
      <c r="S27">
        <f t="shared" si="0"/>
        <v>3.6495771365925004E-8</v>
      </c>
    </row>
    <row r="28" spans="1:19">
      <c r="A28" s="439" t="s">
        <v>862</v>
      </c>
      <c r="B28" s="439" t="s">
        <v>208</v>
      </c>
      <c r="C28" s="440" t="s">
        <v>836</v>
      </c>
      <c r="D28" s="439" t="s">
        <v>865</v>
      </c>
      <c r="E28" s="441">
        <v>23988.036360134069</v>
      </c>
      <c r="F28" s="441">
        <v>77.380762452045388</v>
      </c>
      <c r="G28" s="441">
        <v>20812.654584762786</v>
      </c>
      <c r="H28" s="441">
        <v>67.137595434718662</v>
      </c>
      <c r="I28" s="441">
        <v>7.0823979351418531</v>
      </c>
      <c r="J28" s="441">
        <v>106.26670928936655</v>
      </c>
      <c r="K28" s="441">
        <v>106.50245942560403</v>
      </c>
      <c r="L28" s="441">
        <v>2.3239018344936029E-3</v>
      </c>
      <c r="M28" s="441">
        <v>1.7118103772025689E-6</v>
      </c>
      <c r="N28" s="441">
        <v>1.7028633979273227E-5</v>
      </c>
      <c r="O28" s="441">
        <v>2.559128189428377E-3</v>
      </c>
      <c r="P28" s="441">
        <v>1.7055919323912368E-4</v>
      </c>
      <c r="Q28" s="580">
        <v>2.5648055537068194E-3</v>
      </c>
      <c r="R28" s="580">
        <v>1.3563139249390605E-2</v>
      </c>
      <c r="S28">
        <f t="shared" si="0"/>
        <v>6.5782275283253444E-6</v>
      </c>
    </row>
    <row r="29" spans="1:19">
      <c r="A29" s="439" t="s">
        <v>866</v>
      </c>
      <c r="B29" s="439" t="s">
        <v>1474</v>
      </c>
      <c r="C29" s="440" t="s">
        <v>834</v>
      </c>
      <c r="D29" s="439" t="s">
        <v>867</v>
      </c>
      <c r="E29" s="441">
        <v>150358325.66679069</v>
      </c>
      <c r="F29" s="441">
        <v>150358325.66679069</v>
      </c>
      <c r="G29" s="441">
        <v>145437918.06014171</v>
      </c>
      <c r="H29" s="441">
        <v>145437918.06014171</v>
      </c>
      <c r="I29" s="441">
        <v>9.0432213429754302</v>
      </c>
      <c r="J29" s="441">
        <v>0.70810503086952792</v>
      </c>
      <c r="K29" s="441">
        <v>9.0709021046855689</v>
      </c>
      <c r="L29" s="441">
        <v>1.3831166018388354</v>
      </c>
      <c r="M29" s="441">
        <v>2.2960414629283096E-2</v>
      </c>
      <c r="N29" s="441">
        <v>0.11899534791524585</v>
      </c>
      <c r="O29" s="441">
        <v>0.11916333819831626</v>
      </c>
      <c r="P29" s="441">
        <v>1.5218370104953685</v>
      </c>
      <c r="Q29" s="580">
        <v>1.5264952629091406</v>
      </c>
      <c r="R29" s="580">
        <v>8.0723732777515949</v>
      </c>
      <c r="S29">
        <f t="shared" si="0"/>
        <v>2.3301877876840464</v>
      </c>
    </row>
    <row r="30" spans="1:19">
      <c r="A30" s="439" t="s">
        <v>866</v>
      </c>
      <c r="B30" s="439" t="s">
        <v>1474</v>
      </c>
      <c r="C30" s="440" t="s">
        <v>832</v>
      </c>
      <c r="D30" s="439" t="s">
        <v>868</v>
      </c>
      <c r="E30" s="441">
        <v>1094419.8751305682</v>
      </c>
      <c r="F30" s="441">
        <v>52115.232149074676</v>
      </c>
      <c r="G30" s="441">
        <v>155584.63613400733</v>
      </c>
      <c r="H30" s="441">
        <v>7408.7921968574919</v>
      </c>
      <c r="I30" s="441">
        <v>16.547107080443766</v>
      </c>
      <c r="J30" s="441">
        <v>33.403501682542064</v>
      </c>
      <c r="K30" s="441">
        <v>37.277595424614162</v>
      </c>
      <c r="L30" s="441">
        <v>6.0805836084990338E-3</v>
      </c>
      <c r="M30" s="441">
        <v>5.7150579719255322E-4</v>
      </c>
      <c r="N30" s="441">
        <v>1.2729725613493215E-4</v>
      </c>
      <c r="O30" s="441">
        <v>6.0134822952071136E-3</v>
      </c>
      <c r="P30" s="441">
        <v>2.9789013262986833E-3</v>
      </c>
      <c r="Q30" s="580">
        <v>6.7108734473683429E-3</v>
      </c>
      <c r="R30" s="580">
        <v>3.5488505140582105E-2</v>
      </c>
      <c r="S30">
        <f t="shared" si="0"/>
        <v>4.5035822426593467E-5</v>
      </c>
    </row>
    <row r="31" spans="1:19">
      <c r="A31" s="439" t="s">
        <v>866</v>
      </c>
      <c r="B31" s="439" t="s">
        <v>1474</v>
      </c>
      <c r="C31" s="440" t="s">
        <v>836</v>
      </c>
      <c r="D31" s="439" t="s">
        <v>869</v>
      </c>
      <c r="E31" s="441">
        <v>1164548.7020463124</v>
      </c>
      <c r="F31" s="441">
        <v>3756.608716278427</v>
      </c>
      <c r="G31" s="441">
        <v>1250165.5432933159</v>
      </c>
      <c r="H31" s="441">
        <v>4032.7920751397287</v>
      </c>
      <c r="I31" s="441">
        <v>9.0757792113984763</v>
      </c>
      <c r="J31" s="441">
        <v>28.575339352822702</v>
      </c>
      <c r="K31" s="441">
        <v>29.981991051680243</v>
      </c>
      <c r="L31" s="441">
        <v>3.9296933357407519E-2</v>
      </c>
      <c r="M31" s="441">
        <v>2.7927918984393257E-4</v>
      </c>
      <c r="N31" s="441">
        <v>1.0228686284846529E-3</v>
      </c>
      <c r="O31" s="441">
        <v>4.1335791071411318E-2</v>
      </c>
      <c r="P31" s="441">
        <v>1.3128610955780912E-2</v>
      </c>
      <c r="Q31" s="580">
        <v>4.337058967927019E-2</v>
      </c>
      <c r="R31" s="580">
        <v>0.22935124508677179</v>
      </c>
      <c r="S31">
        <f t="shared" si="0"/>
        <v>1.881008049127618E-3</v>
      </c>
    </row>
    <row r="32" spans="1:19">
      <c r="A32" s="439" t="s">
        <v>870</v>
      </c>
      <c r="B32" s="439" t="s">
        <v>1474</v>
      </c>
      <c r="C32" s="440" t="s">
        <v>834</v>
      </c>
      <c r="D32" s="439" t="s">
        <v>871</v>
      </c>
      <c r="E32" s="441">
        <v>2880820.1199999996</v>
      </c>
      <c r="F32" s="441">
        <v>2880820.1199999996</v>
      </c>
      <c r="G32" s="441">
        <v>945366.55682960001</v>
      </c>
      <c r="H32" s="441">
        <v>945366.55682960001</v>
      </c>
      <c r="I32" s="441">
        <v>9.9942400860819802</v>
      </c>
      <c r="J32" s="441">
        <v>2.9982715276014416</v>
      </c>
      <c r="K32" s="441">
        <v>10.43429124836622</v>
      </c>
      <c r="L32" s="441">
        <v>1.0341745710481538E-2</v>
      </c>
      <c r="M32" s="441">
        <v>1.0659478132783382E-3</v>
      </c>
      <c r="N32" s="441">
        <v>7.7348619835755292E-4</v>
      </c>
      <c r="O32" s="441">
        <v>3.2797332838988935E-3</v>
      </c>
      <c r="P32" s="441">
        <v>1.0932446096308604E-2</v>
      </c>
      <c r="Q32" s="580">
        <v>1.1413808657157673E-2</v>
      </c>
      <c r="R32" s="580">
        <v>6.0358202343609016E-2</v>
      </c>
      <c r="S32">
        <f t="shared" si="0"/>
        <v>1.3027502806220743E-4</v>
      </c>
    </row>
    <row r="33" spans="1:19">
      <c r="A33" s="439" t="s">
        <v>870</v>
      </c>
      <c r="B33" s="439" t="s">
        <v>1474</v>
      </c>
      <c r="C33" s="440" t="s">
        <v>832</v>
      </c>
      <c r="D33" s="439" t="s">
        <v>872</v>
      </c>
      <c r="E33" s="441">
        <v>2309.5212000000001</v>
      </c>
      <c r="F33" s="441">
        <v>109.97720000000001</v>
      </c>
      <c r="G33" s="441">
        <v>371.26736974474653</v>
      </c>
      <c r="H33" s="441">
        <v>17.679398559273643</v>
      </c>
      <c r="I33" s="441">
        <v>9.3972190356894192</v>
      </c>
      <c r="J33" s="441">
        <v>31.977543652568091</v>
      </c>
      <c r="K33" s="441">
        <v>33.329731826953264</v>
      </c>
      <c r="L33" s="441">
        <v>1.297326429944874E-5</v>
      </c>
      <c r="M33" s="441">
        <v>1.1709077863807787E-6</v>
      </c>
      <c r="N33" s="441">
        <v>3.0376596709865806E-7</v>
      </c>
      <c r="O33" s="441">
        <v>1.3737231393484903E-5</v>
      </c>
      <c r="P33" s="441">
        <v>4.0369508599876262E-6</v>
      </c>
      <c r="Q33" s="580">
        <v>1.4318117844329331E-5</v>
      </c>
      <c r="R33" s="580">
        <v>7.57167052415163E-5</v>
      </c>
      <c r="S33">
        <f t="shared" si="0"/>
        <v>2.0500849860410199E-10</v>
      </c>
    </row>
    <row r="34" spans="1:19">
      <c r="A34" s="439" t="s">
        <v>870</v>
      </c>
      <c r="B34" s="439" t="s">
        <v>1474</v>
      </c>
      <c r="C34" s="440" t="s">
        <v>836</v>
      </c>
      <c r="D34" s="439" t="s">
        <v>873</v>
      </c>
      <c r="E34" s="441">
        <v>12636.22</v>
      </c>
      <c r="F34" s="441">
        <v>40.762</v>
      </c>
      <c r="G34" s="441">
        <v>4221.2256818946998</v>
      </c>
      <c r="H34" s="441">
        <v>13.616857038369998</v>
      </c>
      <c r="I34" s="441">
        <v>9.3972190356894192</v>
      </c>
      <c r="J34" s="441">
        <v>70.479142767670638</v>
      </c>
      <c r="K34" s="441">
        <v>71.102864153776721</v>
      </c>
      <c r="L34" s="441">
        <v>3.1467071887541061E-4</v>
      </c>
      <c r="M34" s="441">
        <v>4.6147193287545546E-6</v>
      </c>
      <c r="N34" s="441">
        <v>3.4537500628833001E-6</v>
      </c>
      <c r="O34" s="441">
        <v>3.4424410887043335E-4</v>
      </c>
      <c r="P34" s="441">
        <v>4.5899214516057785E-5</v>
      </c>
      <c r="Q34" s="580">
        <v>3.4729057629770182E-4</v>
      </c>
      <c r="R34" s="580">
        <v>1.836533159217138E-3</v>
      </c>
      <c r="S34">
        <f t="shared" si="0"/>
        <v>1.2061074438518984E-7</v>
      </c>
    </row>
    <row r="35" spans="1:19">
      <c r="A35" s="439" t="s">
        <v>874</v>
      </c>
      <c r="B35" s="439" t="s">
        <v>592</v>
      </c>
      <c r="C35" s="440" t="s">
        <v>834</v>
      </c>
      <c r="D35" s="439" t="s">
        <v>875</v>
      </c>
      <c r="E35" s="441">
        <v>2065668.2</v>
      </c>
      <c r="F35" s="441">
        <v>2065668.2</v>
      </c>
      <c r="G35" s="441">
        <v>758233.66859999998</v>
      </c>
      <c r="H35" s="441">
        <v>758233.66859999998</v>
      </c>
      <c r="I35" s="441">
        <v>46.846682372519254</v>
      </c>
      <c r="J35" s="441">
        <v>2.990213043409558</v>
      </c>
      <c r="K35" s="441">
        <v>46.942006338505053</v>
      </c>
      <c r="L35" s="441">
        <v>3.7316025225749457E-2</v>
      </c>
      <c r="M35" s="441">
        <v>6.9858054077610345E-4</v>
      </c>
      <c r="N35" s="441">
        <v>6.2037658679079625E-4</v>
      </c>
      <c r="O35" s="441">
        <v>2.623448411193136E-3</v>
      </c>
      <c r="P35" s="441">
        <v>4.1100701741211026E-2</v>
      </c>
      <c r="Q35" s="580">
        <v>4.1184343690123054E-2</v>
      </c>
      <c r="R35" s="580">
        <v>0.217789942267893</v>
      </c>
      <c r="S35">
        <f t="shared" si="0"/>
        <v>1.6961501651861785E-3</v>
      </c>
    </row>
    <row r="36" spans="1:19">
      <c r="A36" s="439" t="s">
        <v>874</v>
      </c>
      <c r="B36" s="439" t="s">
        <v>592</v>
      </c>
      <c r="C36" s="440" t="s">
        <v>832</v>
      </c>
      <c r="D36" s="439" t="s">
        <v>876</v>
      </c>
      <c r="E36" s="441">
        <v>1674.2124000000001</v>
      </c>
      <c r="F36" s="441">
        <v>79.724400000000003</v>
      </c>
      <c r="G36" s="441">
        <v>543.08283367122885</v>
      </c>
      <c r="H36" s="441">
        <v>25.861087317677562</v>
      </c>
      <c r="I36" s="441">
        <v>44.074019622339016</v>
      </c>
      <c r="J36" s="441">
        <v>31.950544720217792</v>
      </c>
      <c r="K36" s="441">
        <v>54.43672026848202</v>
      </c>
      <c r="L36" s="441">
        <v>3.0994789586308217E-5</v>
      </c>
      <c r="M36" s="441">
        <v>6.2467378869439372E-7</v>
      </c>
      <c r="N36" s="441">
        <v>4.4434306817278501E-7</v>
      </c>
      <c r="O36" s="441">
        <v>2.0077594287740151E-5</v>
      </c>
      <c r="P36" s="441">
        <v>2.7695937341790308E-5</v>
      </c>
      <c r="Q36" s="580">
        <v>3.4207816908178614E-5</v>
      </c>
      <c r="R36" s="580">
        <v>1.8089690404511681E-4</v>
      </c>
      <c r="S36">
        <f t="shared" si="0"/>
        <v>1.1701747376234707E-9</v>
      </c>
    </row>
    <row r="37" spans="1:19">
      <c r="A37" s="439" t="s">
        <v>874</v>
      </c>
      <c r="B37" s="439" t="s">
        <v>592</v>
      </c>
      <c r="C37" s="440" t="s">
        <v>836</v>
      </c>
      <c r="D37" s="439" t="s">
        <v>877</v>
      </c>
      <c r="E37" s="441">
        <v>8590.1</v>
      </c>
      <c r="F37" s="441">
        <v>27.71</v>
      </c>
      <c r="G37" s="441">
        <v>3376.5452402000005</v>
      </c>
      <c r="H37" s="441">
        <v>10.892081420000002</v>
      </c>
      <c r="I37" s="441">
        <v>44.074019622339009</v>
      </c>
      <c r="J37" s="441">
        <v>70.479142765186296</v>
      </c>
      <c r="K37" s="441">
        <v>83.125379822204891</v>
      </c>
      <c r="L37" s="441">
        <v>2.9426382845810698E-4</v>
      </c>
      <c r="M37" s="441">
        <v>2.7223002313590122E-6</v>
      </c>
      <c r="N37" s="441">
        <v>2.7626438893536438E-6</v>
      </c>
      <c r="O37" s="441">
        <v>2.7535978761283767E-4</v>
      </c>
      <c r="P37" s="441">
        <v>1.7219580440819553E-4</v>
      </c>
      <c r="Q37" s="580">
        <v>3.2476823688589465E-4</v>
      </c>
      <c r="R37" s="580">
        <v>1.7174310989370156E-3</v>
      </c>
      <c r="S37">
        <f t="shared" si="0"/>
        <v>1.0547440768997258E-7</v>
      </c>
    </row>
    <row r="38" spans="1:19">
      <c r="A38" s="439" t="s">
        <v>878</v>
      </c>
      <c r="B38" s="439" t="s">
        <v>1474</v>
      </c>
      <c r="C38" s="440" t="s">
        <v>834</v>
      </c>
      <c r="D38" s="439" t="s">
        <v>879</v>
      </c>
      <c r="E38" s="441">
        <v>4751743.58</v>
      </c>
      <c r="F38" s="441">
        <v>4751743.58</v>
      </c>
      <c r="G38" s="441">
        <v>4140500.2172508803</v>
      </c>
      <c r="H38" s="441">
        <v>4140500.2172508803</v>
      </c>
      <c r="I38" s="441">
        <v>42.262053478130767</v>
      </c>
      <c r="J38" s="441">
        <v>2.0615320730505982</v>
      </c>
      <c r="K38" s="441">
        <v>42.371374059174528</v>
      </c>
      <c r="L38" s="441">
        <v>0.18393146289888998</v>
      </c>
      <c r="M38" s="441">
        <v>3.536080229273493E-4</v>
      </c>
      <c r="N38" s="441">
        <v>3.3877015737476205E-3</v>
      </c>
      <c r="O38" s="441">
        <v>9.8766630925043262E-3</v>
      </c>
      <c r="P38" s="441">
        <v>0.20247468824641146</v>
      </c>
      <c r="Q38" s="580">
        <v>0.20271543565876859</v>
      </c>
      <c r="R38" s="580">
        <v>1.0734911460601257</v>
      </c>
      <c r="S38">
        <f t="shared" si="0"/>
        <v>4.1093547854324348E-2</v>
      </c>
    </row>
    <row r="39" spans="1:19">
      <c r="A39" s="439" t="s">
        <v>878</v>
      </c>
      <c r="B39" s="439" t="s">
        <v>1474</v>
      </c>
      <c r="C39" s="440" t="s">
        <v>832</v>
      </c>
      <c r="D39" s="439" t="s">
        <v>880</v>
      </c>
      <c r="E39" s="441">
        <v>7083.4547654611397</v>
      </c>
      <c r="F39" s="441">
        <v>337.30736978386381</v>
      </c>
      <c r="G39" s="441">
        <v>2851.4533043097508</v>
      </c>
      <c r="H39" s="441">
        <v>135.78349068141671</v>
      </c>
      <c r="I39" s="441">
        <v>26.570174234930942</v>
      </c>
      <c r="J39" s="441">
        <v>26.347425382000146</v>
      </c>
      <c r="K39" s="441">
        <v>37.49791746246644</v>
      </c>
      <c r="L39" s="441">
        <v>1.1209960390286696E-4</v>
      </c>
      <c r="M39" s="441">
        <v>2.1899014507314324E-6</v>
      </c>
      <c r="N39" s="441">
        <v>2.3330207317056363E-6</v>
      </c>
      <c r="O39" s="441">
        <v>8.6930420240245132E-5</v>
      </c>
      <c r="P39" s="441">
        <v>8.7665355480123834E-5</v>
      </c>
      <c r="Q39" s="580">
        <v>1.2345895072696065E-4</v>
      </c>
      <c r="R39" s="580">
        <v>6.5425420083091749E-4</v>
      </c>
      <c r="S39">
        <f t="shared" si="0"/>
        <v>1.52421125146021E-8</v>
      </c>
    </row>
    <row r="40" spans="1:19">
      <c r="A40" s="439" t="s">
        <v>878</v>
      </c>
      <c r="B40" s="439" t="s">
        <v>1474</v>
      </c>
      <c r="C40" s="440" t="s">
        <v>836</v>
      </c>
      <c r="D40" s="439" t="s">
        <v>881</v>
      </c>
      <c r="E40" s="441">
        <v>32743.341420000001</v>
      </c>
      <c r="F40" s="441">
        <v>105.623682</v>
      </c>
      <c r="G40" s="441">
        <v>19110.592656643883</v>
      </c>
      <c r="H40" s="441">
        <v>61.647073085948008</v>
      </c>
      <c r="I40" s="441">
        <v>38.402447912002906</v>
      </c>
      <c r="J40" s="441">
        <v>48.739501254852762</v>
      </c>
      <c r="K40" s="441">
        <v>62.087778301409621</v>
      </c>
      <c r="L40" s="441">
        <v>1.2439729608431835E-3</v>
      </c>
      <c r="M40" s="441">
        <v>5.271222977115339E-6</v>
      </c>
      <c r="N40" s="441">
        <v>1.5636029808289084E-5</v>
      </c>
      <c r="O40" s="441">
        <v>1.0777612586082206E-3</v>
      </c>
      <c r="P40" s="441">
        <v>8.4918124990366012E-4</v>
      </c>
      <c r="Q40" s="580">
        <v>1.3721071844957004E-3</v>
      </c>
      <c r="R40" s="580">
        <v>7.2602802063149157E-3</v>
      </c>
      <c r="S40">
        <f t="shared" si="0"/>
        <v>1.8826781257447181E-6</v>
      </c>
    </row>
    <row r="41" spans="1:19">
      <c r="A41" s="439" t="s">
        <v>882</v>
      </c>
      <c r="B41" s="439" t="s">
        <v>1474</v>
      </c>
      <c r="C41" s="440" t="s">
        <v>834</v>
      </c>
      <c r="D41" s="439" t="s">
        <v>883</v>
      </c>
      <c r="E41" s="441">
        <v>63949629.385614187</v>
      </c>
      <c r="F41" s="441">
        <v>63949629.385614187</v>
      </c>
      <c r="G41" s="441">
        <v>36399262.553078845</v>
      </c>
      <c r="H41" s="441">
        <v>36399262.553078845</v>
      </c>
      <c r="I41" s="441">
        <v>7.4434579090633761</v>
      </c>
      <c r="J41" s="441">
        <v>1.2498719778557132</v>
      </c>
      <c r="K41" s="441">
        <v>7.547664910754011</v>
      </c>
      <c r="L41" s="441">
        <v>0.28802876421188678</v>
      </c>
      <c r="M41" s="441">
        <v>1.1045903707564185E-2</v>
      </c>
      <c r="N41" s="441">
        <v>2.9781386925319529E-2</v>
      </c>
      <c r="O41" s="441">
        <v>5.2641159680542393E-2</v>
      </c>
      <c r="P41" s="441">
        <v>0.31349791283314538</v>
      </c>
      <c r="Q41" s="580">
        <v>0.31788682426808879</v>
      </c>
      <c r="R41" s="580">
        <v>1.6810409884146367</v>
      </c>
      <c r="S41">
        <f t="shared" si="0"/>
        <v>0.10105203304325076</v>
      </c>
    </row>
    <row r="42" spans="1:19">
      <c r="A42" s="439" t="s">
        <v>882</v>
      </c>
      <c r="B42" s="439" t="s">
        <v>1474</v>
      </c>
      <c r="C42" s="440" t="s">
        <v>832</v>
      </c>
      <c r="D42" s="439" t="s">
        <v>884</v>
      </c>
      <c r="E42" s="441">
        <v>1216099.1654577728</v>
      </c>
      <c r="F42" s="441">
        <v>57909.484069417755</v>
      </c>
      <c r="G42" s="441">
        <v>61488.298604871969</v>
      </c>
      <c r="H42" s="441">
        <v>2928.0142192796175</v>
      </c>
      <c r="I42" s="441">
        <v>10.855021443745912</v>
      </c>
      <c r="J42" s="441">
        <v>48.179316579769157</v>
      </c>
      <c r="K42" s="441">
        <v>49.38702295783596</v>
      </c>
      <c r="L42" s="441">
        <v>3.1837282367545411E-3</v>
      </c>
      <c r="M42" s="441">
        <v>7.2618661724581715E-4</v>
      </c>
      <c r="N42" s="441">
        <v>5.0308898688838509E-5</v>
      </c>
      <c r="O42" s="441">
        <v>3.4278392191937259E-3</v>
      </c>
      <c r="P42" s="441">
        <v>7.7230792945048908E-4</v>
      </c>
      <c r="Q42" s="580">
        <v>3.5137645411345867E-3</v>
      </c>
      <c r="R42" s="580">
        <v>1.8581399939695917E-2</v>
      </c>
      <c r="S42">
        <f t="shared" si="0"/>
        <v>1.2346541250534753E-5</v>
      </c>
    </row>
    <row r="43" spans="1:19">
      <c r="A43" s="439" t="s">
        <v>882</v>
      </c>
      <c r="B43" s="439" t="s">
        <v>1474</v>
      </c>
      <c r="C43" s="440" t="s">
        <v>836</v>
      </c>
      <c r="D43" s="439" t="s">
        <v>885</v>
      </c>
      <c r="E43" s="441">
        <v>144213.47056156376</v>
      </c>
      <c r="F43" s="441">
        <v>465.20474374697989</v>
      </c>
      <c r="G43" s="441">
        <v>92343.921764839673</v>
      </c>
      <c r="H43" s="441">
        <v>297.88361859625701</v>
      </c>
      <c r="I43" s="441">
        <v>6.2990809054572789</v>
      </c>
      <c r="J43" s="441">
        <v>45.158803623047298</v>
      </c>
      <c r="K43" s="441">
        <v>45.596008212544689</v>
      </c>
      <c r="L43" s="441">
        <v>4.4143402339466772E-3</v>
      </c>
      <c r="M43" s="441">
        <v>1.6528504821252538E-5</v>
      </c>
      <c r="N43" s="441">
        <v>7.5554554443782405E-5</v>
      </c>
      <c r="O43" s="441">
        <v>4.8252306125932494E-3</v>
      </c>
      <c r="P43" s="441">
        <v>6.7305853073357073E-4</v>
      </c>
      <c r="Q43" s="580">
        <v>4.8719460434717725E-3</v>
      </c>
      <c r="R43" s="580">
        <v>2.5763700685856615E-2</v>
      </c>
      <c r="S43">
        <f t="shared" si="0"/>
        <v>2.3735858250500259E-5</v>
      </c>
    </row>
    <row r="44" spans="1:19">
      <c r="A44" s="439" t="s">
        <v>886</v>
      </c>
      <c r="B44" s="439" t="s">
        <v>1474</v>
      </c>
      <c r="C44" s="440" t="s">
        <v>834</v>
      </c>
      <c r="D44" s="439" t="s">
        <v>887</v>
      </c>
      <c r="E44" s="441">
        <v>129473971.11639069</v>
      </c>
      <c r="F44" s="441">
        <v>129473971.11639069</v>
      </c>
      <c r="G44" s="441">
        <v>101946492.59999999</v>
      </c>
      <c r="H44" s="441">
        <v>101946492.59999999</v>
      </c>
      <c r="I44" s="441">
        <v>8.1064062120972018</v>
      </c>
      <c r="J44" s="441">
        <v>1.3310949260871545</v>
      </c>
      <c r="K44" s="441">
        <v>8.2149641129942488</v>
      </c>
      <c r="L44" s="441">
        <v>0.87802852366303619</v>
      </c>
      <c r="M44" s="441">
        <v>7.3884156403243584E-4</v>
      </c>
      <c r="N44" s="441">
        <v>8.3411248713416958E-2</v>
      </c>
      <c r="O44" s="441">
        <v>0.15701771344168702</v>
      </c>
      <c r="P44" s="441">
        <v>0.9562423706283808</v>
      </c>
      <c r="Q44" s="580">
        <v>0.96904800382614753</v>
      </c>
      <c r="R44" s="580">
        <v>5.1244949139487401</v>
      </c>
      <c r="S44">
        <f t="shared" si="0"/>
        <v>0.93905403371944118</v>
      </c>
    </row>
    <row r="45" spans="1:19">
      <c r="A45" s="439" t="s">
        <v>886</v>
      </c>
      <c r="B45" s="439" t="s">
        <v>1474</v>
      </c>
      <c r="C45" s="440" t="s">
        <v>832</v>
      </c>
      <c r="D45" s="439" t="s">
        <v>888</v>
      </c>
      <c r="E45" s="441">
        <v>1200405.6262322988</v>
      </c>
      <c r="F45" s="441">
        <v>57162.172677728515</v>
      </c>
      <c r="G45" s="441">
        <v>745689.80201939994</v>
      </c>
      <c r="H45" s="441">
        <v>35509.038191399995</v>
      </c>
      <c r="I45" s="441">
        <v>14.741842930412696</v>
      </c>
      <c r="J45" s="441">
        <v>64.533076023050853</v>
      </c>
      <c r="K45" s="441">
        <v>66.195466868825875</v>
      </c>
      <c r="L45" s="441">
        <v>5.1750806054391259E-2</v>
      </c>
      <c r="M45" s="441">
        <v>1.5636721470274617E-4</v>
      </c>
      <c r="N45" s="441">
        <v>6.1011336391281418E-4</v>
      </c>
      <c r="O45" s="441">
        <v>5.5681112306682511E-2</v>
      </c>
      <c r="P45" s="441">
        <v>1.2719713089805029E-2</v>
      </c>
      <c r="Q45" s="580">
        <v>5.7115473987321051E-2</v>
      </c>
      <c r="R45" s="580">
        <v>0.3020365913764449</v>
      </c>
      <c r="S45">
        <f t="shared" si="0"/>
        <v>3.2621773687963478E-3</v>
      </c>
    </row>
    <row r="46" spans="1:19">
      <c r="A46" s="439" t="s">
        <v>886</v>
      </c>
      <c r="B46" s="439" t="s">
        <v>1474</v>
      </c>
      <c r="C46" s="440" t="s">
        <v>836</v>
      </c>
      <c r="D46" s="439" t="s">
        <v>889</v>
      </c>
      <c r="E46" s="441">
        <v>801899.27757943736</v>
      </c>
      <c r="F46" s="441">
        <v>2586.7718631594753</v>
      </c>
      <c r="G46" s="441">
        <v>417490.33223200007</v>
      </c>
      <c r="H46" s="441">
        <v>1346.7430072000002</v>
      </c>
      <c r="I46" s="441">
        <v>7.0615557743600474</v>
      </c>
      <c r="J46" s="441">
        <v>26.99866371092843</v>
      </c>
      <c r="K46" s="441">
        <v>27.906870339222952</v>
      </c>
      <c r="L46" s="441">
        <v>1.2214852384202217E-2</v>
      </c>
      <c r="M46" s="441">
        <v>1.7044204337338803E-4</v>
      </c>
      <c r="N46" s="441">
        <v>3.4158497314747675E-4</v>
      </c>
      <c r="O46" s="441">
        <v>1.3042355220013402E-2</v>
      </c>
      <c r="P46" s="441">
        <v>3.4112547125012297E-3</v>
      </c>
      <c r="Q46" s="580">
        <v>1.3481086321160201E-2</v>
      </c>
      <c r="R46" s="580">
        <v>7.1290336510185126E-2</v>
      </c>
      <c r="S46">
        <f t="shared" si="0"/>
        <v>1.8173968839857267E-4</v>
      </c>
    </row>
    <row r="47" spans="1:19">
      <c r="A47" s="439" t="s">
        <v>890</v>
      </c>
      <c r="B47" s="439" t="s">
        <v>1474</v>
      </c>
      <c r="C47" s="440" t="s">
        <v>834</v>
      </c>
      <c r="D47" s="439" t="s">
        <v>891</v>
      </c>
      <c r="E47" s="441">
        <v>11059780.977053674</v>
      </c>
      <c r="F47" s="441">
        <v>11059780.977053674</v>
      </c>
      <c r="G47" s="441">
        <v>6211453.9771319488</v>
      </c>
      <c r="H47" s="441">
        <v>6211453.9771319488</v>
      </c>
      <c r="I47" s="441">
        <v>12.805173963816532</v>
      </c>
      <c r="J47" s="441">
        <v>1.9733377958540899</v>
      </c>
      <c r="K47" s="441">
        <v>12.956226541087343</v>
      </c>
      <c r="L47" s="441">
        <v>8.4372801606375017E-2</v>
      </c>
      <c r="M47" s="441">
        <v>1.9795759759571891E-3</v>
      </c>
      <c r="N47" s="441">
        <v>5.0821280786122495E-3</v>
      </c>
      <c r="O47" s="441">
        <v>1.4182801929955061E-2</v>
      </c>
      <c r="P47" s="441">
        <v>9.203353140500839E-2</v>
      </c>
      <c r="Q47" s="580">
        <v>9.3119937572256797E-2</v>
      </c>
      <c r="R47" s="580">
        <v>0.49243046331078655</v>
      </c>
      <c r="S47">
        <f t="shared" si="0"/>
        <v>8.671322773461004E-3</v>
      </c>
    </row>
    <row r="48" spans="1:19">
      <c r="A48" s="439" t="s">
        <v>890</v>
      </c>
      <c r="B48" s="439" t="s">
        <v>1474</v>
      </c>
      <c r="C48" s="440" t="s">
        <v>832</v>
      </c>
      <c r="D48" s="439" t="s">
        <v>892</v>
      </c>
      <c r="E48" s="441">
        <v>178493.92244276684</v>
      </c>
      <c r="F48" s="441">
        <v>8499.7105925127071</v>
      </c>
      <c r="G48" s="441">
        <v>22677.098398343529</v>
      </c>
      <c r="H48" s="441">
        <v>1079.861828492549</v>
      </c>
      <c r="I48" s="441">
        <v>18.323501881601111</v>
      </c>
      <c r="J48" s="441">
        <v>52.497267675187082</v>
      </c>
      <c r="K48" s="441">
        <v>55.600268078968007</v>
      </c>
      <c r="L48" s="441">
        <v>1.32188914224397E-3</v>
      </c>
      <c r="M48" s="441">
        <v>9.5417571432929171E-5</v>
      </c>
      <c r="N48" s="441">
        <v>1.8554096824345886E-5</v>
      </c>
      <c r="O48" s="441">
        <v>1.3774997120301346E-3</v>
      </c>
      <c r="P48" s="441">
        <v>4.8079870978159835E-4</v>
      </c>
      <c r="Q48" s="580">
        <v>1.4589972090346005E-3</v>
      </c>
      <c r="R48" s="580">
        <v>7.7150274776642356E-3</v>
      </c>
      <c r="S48">
        <f t="shared" si="0"/>
        <v>2.1286728559707535E-6</v>
      </c>
    </row>
    <row r="49" spans="1:19">
      <c r="A49" s="439" t="s">
        <v>890</v>
      </c>
      <c r="B49" s="439" t="s">
        <v>1474</v>
      </c>
      <c r="C49" s="440" t="s">
        <v>836</v>
      </c>
      <c r="D49" s="439" t="s">
        <v>893</v>
      </c>
      <c r="E49" s="441">
        <v>41727.269784305412</v>
      </c>
      <c r="F49" s="441">
        <v>134.60409607840455</v>
      </c>
      <c r="G49" s="441">
        <v>31367.276524979876</v>
      </c>
      <c r="H49" s="441">
        <v>101.18476298380605</v>
      </c>
      <c r="I49" s="441">
        <v>11.394820620522411</v>
      </c>
      <c r="J49" s="441">
        <v>42.236481133382398</v>
      </c>
      <c r="K49" s="441">
        <v>43.669026016696563</v>
      </c>
      <c r="L49" s="441">
        <v>1.4360877694140402E-3</v>
      </c>
      <c r="M49" s="441">
        <v>9.7938151162949016E-7</v>
      </c>
      <c r="N49" s="441">
        <v>2.5664283654694578E-5</v>
      </c>
      <c r="O49" s="441">
        <v>1.5329637067888779E-3</v>
      </c>
      <c r="P49" s="441">
        <v>4.1357248492049055E-4</v>
      </c>
      <c r="Q49" s="580">
        <v>1.5877720008285845E-3</v>
      </c>
      <c r="R49" s="580">
        <v>8.3815323443529877E-3</v>
      </c>
      <c r="S49">
        <f t="shared" si="0"/>
        <v>2.5210199266152065E-6</v>
      </c>
    </row>
    <row r="50" spans="1:19">
      <c r="A50" s="439" t="s">
        <v>894</v>
      </c>
      <c r="B50" s="439" t="s">
        <v>1474</v>
      </c>
      <c r="C50" s="440" t="s">
        <v>834</v>
      </c>
      <c r="D50" s="439" t="s">
        <v>1049</v>
      </c>
      <c r="E50" s="441">
        <v>11811085.440580001</v>
      </c>
      <c r="F50" s="441">
        <v>11811085.440580001</v>
      </c>
      <c r="G50" s="441">
        <v>1297620.8788183201</v>
      </c>
      <c r="H50" s="441">
        <v>1297620.8788183201</v>
      </c>
      <c r="I50" s="441">
        <v>4.6211713068934523</v>
      </c>
      <c r="J50" s="441">
        <v>1.4126627426757794</v>
      </c>
      <c r="K50" s="441">
        <v>4.8322707143739576</v>
      </c>
      <c r="L50" s="441">
        <v>6.5740007075579983E-3</v>
      </c>
      <c r="M50" s="441">
        <v>6.4792834749419874E-3</v>
      </c>
      <c r="N50" s="441">
        <v>1.0616959455732918E-3</v>
      </c>
      <c r="O50" s="441">
        <v>2.1210633899516264E-3</v>
      </c>
      <c r="P50" s="441">
        <v>6.9385260767765768E-3</v>
      </c>
      <c r="Q50" s="580">
        <v>7.255484409899979E-3</v>
      </c>
      <c r="R50" s="580">
        <v>3.8368267410757939E-2</v>
      </c>
      <c r="S50">
        <f t="shared" si="0"/>
        <v>5.2642054022301649E-5</v>
      </c>
    </row>
    <row r="51" spans="1:19">
      <c r="A51" s="439" t="s">
        <v>894</v>
      </c>
      <c r="B51" s="439" t="s">
        <v>1474</v>
      </c>
      <c r="C51" s="440" t="s">
        <v>832</v>
      </c>
      <c r="D51" s="439" t="s">
        <v>895</v>
      </c>
      <c r="E51" s="441">
        <v>235607.83158567178</v>
      </c>
      <c r="F51" s="441">
        <v>11219.420551698657</v>
      </c>
      <c r="G51" s="441">
        <v>4358.3200480179021</v>
      </c>
      <c r="H51" s="441">
        <v>207.53904990561438</v>
      </c>
      <c r="I51" s="441">
        <v>4.518492722960235</v>
      </c>
      <c r="J51" s="441">
        <v>36.275928296058062</v>
      </c>
      <c r="K51" s="441">
        <v>36.556254597923285</v>
      </c>
      <c r="L51" s="441">
        <v>1.6703653699811253E-4</v>
      </c>
      <c r="M51" s="441">
        <v>1.4687393675251806E-4</v>
      </c>
      <c r="N51" s="441">
        <v>3.5659188288532897E-6</v>
      </c>
      <c r="O51" s="441">
        <v>1.8293844605475303E-4</v>
      </c>
      <c r="P51" s="441">
        <v>2.2786626726734337E-5</v>
      </c>
      <c r="Q51" s="580">
        <v>1.8435212340114584E-4</v>
      </c>
      <c r="R51" s="580">
        <v>9.7488619244326456E-4</v>
      </c>
      <c r="S51">
        <f t="shared" si="0"/>
        <v>3.3985705402511307E-8</v>
      </c>
    </row>
    <row r="52" spans="1:19">
      <c r="A52" s="439" t="s">
        <v>894</v>
      </c>
      <c r="B52" s="439" t="s">
        <v>1474</v>
      </c>
      <c r="C52" s="440" t="s">
        <v>836</v>
      </c>
      <c r="D52" s="439" t="s">
        <v>896</v>
      </c>
      <c r="E52" s="441">
        <v>70377.15169341187</v>
      </c>
      <c r="F52" s="441">
        <v>227.02306997874797</v>
      </c>
      <c r="G52" s="441">
        <v>9352.4909369908983</v>
      </c>
      <c r="H52" s="441">
        <v>30.169325603196445</v>
      </c>
      <c r="I52" s="441">
        <v>3.4429734128530329</v>
      </c>
      <c r="J52" s="441">
        <v>57.004646482913294</v>
      </c>
      <c r="K52" s="441">
        <v>57.10852639110491</v>
      </c>
      <c r="L52" s="441">
        <v>5.5996246317789426E-4</v>
      </c>
      <c r="M52" s="441">
        <v>3.7285063220246495E-5</v>
      </c>
      <c r="N52" s="441">
        <v>7.6520822613894004E-6</v>
      </c>
      <c r="O52" s="441">
        <v>6.1688595806804456E-4</v>
      </c>
      <c r="P52" s="441">
        <v>3.7258751407699328E-5</v>
      </c>
      <c r="Q52" s="580">
        <v>6.1801011303860549E-4</v>
      </c>
      <c r="R52" s="580">
        <v>3.2681453019156978E-3</v>
      </c>
      <c r="S52">
        <f t="shared" si="0"/>
        <v>3.8193649981798993E-7</v>
      </c>
    </row>
    <row r="53" spans="1:19">
      <c r="A53" s="439" t="s">
        <v>897</v>
      </c>
      <c r="B53" s="439" t="s">
        <v>188</v>
      </c>
      <c r="C53" s="440" t="s">
        <v>832</v>
      </c>
      <c r="D53" s="439" t="s">
        <v>898</v>
      </c>
      <c r="E53" s="441">
        <v>18415177.645431001</v>
      </c>
      <c r="F53" s="441">
        <v>876913.221211</v>
      </c>
      <c r="G53" s="441">
        <v>2769917.387664</v>
      </c>
      <c r="H53" s="441">
        <v>131900.827984</v>
      </c>
      <c r="I53" s="441">
        <v>4.238247808935755E-2</v>
      </c>
      <c r="J53" s="441">
        <v>2.2824535721587851</v>
      </c>
      <c r="K53" s="441">
        <v>37.251968715023558</v>
      </c>
      <c r="L53" s="441">
        <v>0.10817993380476813</v>
      </c>
      <c r="M53" s="441">
        <v>9.490706525793249E-3</v>
      </c>
      <c r="N53" s="441">
        <v>2.2663091416453506E-3</v>
      </c>
      <c r="O53" s="441">
        <v>7.3153666936760387E-3</v>
      </c>
      <c r="P53" s="441">
        <v>1.358377547706682E-4</v>
      </c>
      <c r="Q53" s="580">
        <v>7.3166277586444043E-3</v>
      </c>
      <c r="R53" s="580">
        <v>0.63137757559525143</v>
      </c>
      <c r="S53">
        <f t="shared" si="0"/>
        <v>5.3533041758565841E-5</v>
      </c>
    </row>
    <row r="54" spans="1:19">
      <c r="A54" s="439" t="s">
        <v>899</v>
      </c>
      <c r="B54" s="439" t="s">
        <v>188</v>
      </c>
      <c r="C54" s="440" t="s">
        <v>832</v>
      </c>
      <c r="D54" s="439" t="s">
        <v>900</v>
      </c>
      <c r="E54" s="441">
        <v>18089.82</v>
      </c>
      <c r="F54" s="441">
        <v>861.42000000000007</v>
      </c>
      <c r="G54" s="441">
        <v>8407.9590000000007</v>
      </c>
      <c r="H54" s="441">
        <v>400.37900000000002</v>
      </c>
      <c r="I54" s="441">
        <v>3.0000000000000004</v>
      </c>
      <c r="J54" s="441">
        <v>10</v>
      </c>
      <c r="K54" s="441">
        <v>10.4403065089106</v>
      </c>
      <c r="L54" s="441">
        <v>9.20310759673876E-5</v>
      </c>
      <c r="M54" s="441">
        <v>4.6714188876913892E-6</v>
      </c>
      <c r="N54" s="441">
        <v>6.8792789377553591E-6</v>
      </c>
      <c r="O54" s="441">
        <v>9.7287695731212081E-5</v>
      </c>
      <c r="P54" s="441">
        <v>2.9186308719363626E-5</v>
      </c>
      <c r="Q54" s="580">
        <v>1.0157133629794826E-4</v>
      </c>
      <c r="R54" s="580">
        <v>5.3712694748525071E-4</v>
      </c>
      <c r="S54">
        <f t="shared" si="0"/>
        <v>1.0316736357350903E-8</v>
      </c>
    </row>
    <row r="55" spans="1:19">
      <c r="A55" s="439" t="s">
        <v>901</v>
      </c>
      <c r="B55" s="439" t="s">
        <v>188</v>
      </c>
      <c r="C55" s="440" t="s">
        <v>832</v>
      </c>
      <c r="D55" s="439" t="s">
        <v>902</v>
      </c>
      <c r="E55" s="441">
        <v>1806840</v>
      </c>
      <c r="F55" s="441">
        <v>86040</v>
      </c>
      <c r="G55" s="441">
        <v>15057</v>
      </c>
      <c r="H55" s="441">
        <v>717</v>
      </c>
      <c r="I55" s="441">
        <v>20</v>
      </c>
      <c r="J55" s="441">
        <v>0</v>
      </c>
      <c r="K55" s="441">
        <v>20</v>
      </c>
      <c r="L55" s="441">
        <v>3.1571783162774434E-4</v>
      </c>
      <c r="M55" s="441">
        <v>1.1413658350668821E-3</v>
      </c>
      <c r="N55" s="441">
        <v>1.2319434831423706E-5</v>
      </c>
      <c r="O55" s="441">
        <v>0</v>
      </c>
      <c r="P55" s="441">
        <v>3.4844623638741819E-4</v>
      </c>
      <c r="Q55" s="580">
        <v>3.4844623638741819E-4</v>
      </c>
      <c r="R55" s="580">
        <v>1.8426444913994674E-3</v>
      </c>
      <c r="S55" s="6">
        <f t="shared" si="0"/>
        <v>1.2141477965255651E-7</v>
      </c>
    </row>
    <row r="56" spans="1:19">
      <c r="A56" s="439" t="s">
        <v>903</v>
      </c>
      <c r="B56" s="439" t="s">
        <v>347</v>
      </c>
      <c r="C56" s="440" t="s">
        <v>834</v>
      </c>
      <c r="D56" s="439" t="s">
        <v>904</v>
      </c>
      <c r="E56" s="441">
        <v>1415.7380959803002</v>
      </c>
      <c r="F56" s="441">
        <v>1415.7380959803002</v>
      </c>
      <c r="G56" s="441">
        <v>1308.3824460149999</v>
      </c>
      <c r="H56" s="441">
        <v>1308.3824460149999</v>
      </c>
      <c r="I56" s="441">
        <v>0</v>
      </c>
      <c r="J56" s="441">
        <v>7.2174770173508866</v>
      </c>
      <c r="K56" s="441">
        <v>7.5783509185006679</v>
      </c>
      <c r="L56" s="441">
        <v>1.0395373206586777E-5</v>
      </c>
      <c r="M56" s="441">
        <v>1.6652487294481488E-7</v>
      </c>
      <c r="N56" s="441">
        <v>1.0705009150734236E-6</v>
      </c>
      <c r="O56" s="441">
        <v>1.0926660523083269E-5</v>
      </c>
      <c r="P56" s="441">
        <v>0</v>
      </c>
      <c r="Q56" s="580">
        <v>1.0926660523083269E-5</v>
      </c>
      <c r="R56" s="580">
        <v>6.0671191983048764E-5</v>
      </c>
      <c r="S56">
        <f t="shared" si="0"/>
        <v>1.1939191018670634E-10</v>
      </c>
    </row>
    <row r="57" spans="1:19">
      <c r="A57" s="439" t="s">
        <v>903</v>
      </c>
      <c r="B57" s="439" t="s">
        <v>347</v>
      </c>
      <c r="C57" s="440" t="s">
        <v>832</v>
      </c>
      <c r="D57" s="439" t="s">
        <v>905</v>
      </c>
      <c r="E57" s="441">
        <v>716687.6091903362</v>
      </c>
      <c r="F57" s="441">
        <v>34127.981390016008</v>
      </c>
      <c r="G57" s="441">
        <v>272768.26643220003</v>
      </c>
      <c r="H57" s="441">
        <v>12988.965068200001</v>
      </c>
      <c r="I57" s="441">
        <v>0.44968220324152192</v>
      </c>
      <c r="J57" s="441">
        <v>13.286612188098378</v>
      </c>
      <c r="K57" s="441">
        <v>5.0994151974057402</v>
      </c>
      <c r="L57" s="441">
        <v>1.4582933078286277E-3</v>
      </c>
      <c r="M57" s="441">
        <v>2.3444214254785337E-4</v>
      </c>
      <c r="N57" s="441">
        <v>2.2317532592096081E-4</v>
      </c>
      <c r="O57" s="441">
        <v>4.1934882882730846E-3</v>
      </c>
      <c r="P57" s="441">
        <v>1.4192760547548214E-4</v>
      </c>
      <c r="Q57" s="580">
        <v>4.1958893537698931E-3</v>
      </c>
      <c r="R57" s="580">
        <v>8.5111319707891746E-3</v>
      </c>
      <c r="S57">
        <f t="shared" si="0"/>
        <v>1.7605487469079532E-5</v>
      </c>
    </row>
    <row r="58" spans="1:19">
      <c r="A58" s="439" t="s">
        <v>906</v>
      </c>
      <c r="B58" s="439" t="s">
        <v>207</v>
      </c>
      <c r="C58" s="440" t="s">
        <v>834</v>
      </c>
      <c r="D58" s="439" t="s">
        <v>907</v>
      </c>
      <c r="E58" s="441">
        <v>1408684.4940142001</v>
      </c>
      <c r="F58" s="441">
        <v>1408684.4940142001</v>
      </c>
      <c r="G58" s="441">
        <v>1166047.4408038426</v>
      </c>
      <c r="H58" s="441">
        <v>1166047.4408038426</v>
      </c>
      <c r="I58" s="441">
        <v>0</v>
      </c>
      <c r="J58" s="441">
        <v>9.9822998384149368</v>
      </c>
      <c r="K58" s="441">
        <v>22.320137745766985</v>
      </c>
      <c r="L58" s="441">
        <v>2.7286243843893568E-2</v>
      </c>
      <c r="M58" s="441">
        <v>5.4571516434353401E-5</v>
      </c>
      <c r="N58" s="441">
        <v>9.54044328706338E-4</v>
      </c>
      <c r="O58" s="441">
        <v>1.3468342832613112E-2</v>
      </c>
      <c r="P58" s="441">
        <v>0</v>
      </c>
      <c r="Q58" s="580">
        <v>1.3468342832613112E-2</v>
      </c>
      <c r="R58" s="580">
        <v>0.15925247760226527</v>
      </c>
      <c r="S58">
        <f t="shared" si="0"/>
        <v>1.8139625865680098E-4</v>
      </c>
    </row>
    <row r="59" spans="1:19">
      <c r="A59" s="439" t="s">
        <v>906</v>
      </c>
      <c r="B59" s="439" t="s">
        <v>207</v>
      </c>
      <c r="C59" s="440" t="s">
        <v>832</v>
      </c>
      <c r="D59" s="439" t="s">
        <v>908</v>
      </c>
      <c r="E59" s="441">
        <v>7400083.2349718399</v>
      </c>
      <c r="F59" s="441">
        <v>352384.91595103999</v>
      </c>
      <c r="G59" s="441">
        <v>6173910.2206381327</v>
      </c>
      <c r="H59" s="441">
        <v>293995.72479229205</v>
      </c>
      <c r="I59" s="441">
        <v>4.4959723338486919</v>
      </c>
      <c r="J59" s="441">
        <v>9.4007718413946382</v>
      </c>
      <c r="K59" s="441">
        <v>9.3376261039497557</v>
      </c>
      <c r="L59" s="441">
        <v>6.044041742556569E-2</v>
      </c>
      <c r="M59" s="441">
        <v>3.2629484131292338E-4</v>
      </c>
      <c r="N59" s="441">
        <v>5.0514102821420095E-3</v>
      </c>
      <c r="O59" s="441">
        <v>6.7156979402753003E-2</v>
      </c>
      <c r="P59" s="441">
        <v>3.2118205453099333E-2</v>
      </c>
      <c r="Q59" s="580">
        <v>7.4442185647852183E-2</v>
      </c>
      <c r="R59" s="580">
        <v>0.35275233474432655</v>
      </c>
      <c r="S59">
        <f t="shared" si="0"/>
        <v>5.5416390040292892E-3</v>
      </c>
    </row>
    <row r="60" spans="1:19">
      <c r="A60" s="439" t="s">
        <v>909</v>
      </c>
      <c r="B60" s="439" t="s">
        <v>910</v>
      </c>
      <c r="C60" s="440" t="s">
        <v>834</v>
      </c>
      <c r="D60" s="439" t="s">
        <v>911</v>
      </c>
      <c r="E60" s="441">
        <v>280533.56001191493</v>
      </c>
      <c r="F60" s="441">
        <v>280533.56001191493</v>
      </c>
      <c r="G60" s="441">
        <v>283544.47827027028</v>
      </c>
      <c r="H60" s="441">
        <v>283544.47827027028</v>
      </c>
      <c r="I60" s="441">
        <v>0</v>
      </c>
      <c r="J60" s="441">
        <v>24.03646083288292</v>
      </c>
      <c r="K60" s="441">
        <v>25.962370225009973</v>
      </c>
      <c r="L60" s="441">
        <v>7.7178475952367053E-3</v>
      </c>
      <c r="M60" s="441">
        <v>5.2866074467394428E-5</v>
      </c>
      <c r="N60" s="441">
        <v>2.3199227746965731E-4</v>
      </c>
      <c r="O60" s="441">
        <v>7.8860413155330822E-3</v>
      </c>
      <c r="P60" s="441">
        <v>0</v>
      </c>
      <c r="Q60" s="580">
        <v>7.8860413155330822E-3</v>
      </c>
      <c r="R60" s="580">
        <v>4.5044175311553164E-2</v>
      </c>
      <c r="S60">
        <f t="shared" si="0"/>
        <v>6.218964763029474E-5</v>
      </c>
    </row>
    <row r="61" spans="1:19">
      <c r="A61" s="439" t="s">
        <v>909</v>
      </c>
      <c r="B61" s="439" t="s">
        <v>910</v>
      </c>
      <c r="C61" s="440" t="s">
        <v>832</v>
      </c>
      <c r="D61" s="439" t="s">
        <v>912</v>
      </c>
      <c r="E61" s="441">
        <v>409295.41119885095</v>
      </c>
      <c r="F61" s="441">
        <v>19490.25767613576</v>
      </c>
      <c r="G61" s="441">
        <v>138242.10431350203</v>
      </c>
      <c r="H61" s="441">
        <v>6582.9573482620008</v>
      </c>
      <c r="I61" s="441">
        <v>0</v>
      </c>
      <c r="J61" s="441">
        <v>9.9182917724548432</v>
      </c>
      <c r="K61" s="441">
        <v>14.875932474686282</v>
      </c>
      <c r="L61" s="441">
        <v>2.1560319862773073E-3</v>
      </c>
      <c r="M61" s="441">
        <v>1.4823467751116925E-4</v>
      </c>
      <c r="N61" s="441">
        <v>1.1310782991625597E-4</v>
      </c>
      <c r="O61" s="441">
        <v>1.5865163348824719E-3</v>
      </c>
      <c r="P61" s="441">
        <v>0</v>
      </c>
      <c r="Q61" s="580">
        <v>1.5865163348824719E-3</v>
      </c>
      <c r="R61" s="580">
        <v>1.2583389548548433E-2</v>
      </c>
      <c r="S61">
        <f t="shared" si="0"/>
        <v>2.5170340808489114E-6</v>
      </c>
    </row>
    <row r="62" spans="1:19">
      <c r="A62" s="439" t="s">
        <v>909</v>
      </c>
      <c r="B62" s="439" t="s">
        <v>910</v>
      </c>
      <c r="C62" s="440" t="s">
        <v>836</v>
      </c>
      <c r="D62" s="439" t="s">
        <v>913</v>
      </c>
      <c r="E62" s="441">
        <v>1102.3408980480001</v>
      </c>
      <c r="F62" s="441">
        <v>3.5559383808000002</v>
      </c>
      <c r="G62" s="441">
        <v>209.68860890035498</v>
      </c>
      <c r="H62" s="441">
        <v>0.67641486742049994</v>
      </c>
      <c r="I62" s="441">
        <v>0</v>
      </c>
      <c r="J62" s="441">
        <v>13.515918704070531</v>
      </c>
      <c r="K62" s="441">
        <v>15.267314733297772</v>
      </c>
      <c r="L62" s="441">
        <v>3.3563571079408077E-6</v>
      </c>
      <c r="M62" s="441">
        <v>5.3230149696208151E-7</v>
      </c>
      <c r="N62" s="441">
        <v>1.7156439876733853E-7</v>
      </c>
      <c r="O62" s="441">
        <v>3.2793497784888748E-6</v>
      </c>
      <c r="P62" s="441">
        <v>0</v>
      </c>
      <c r="Q62" s="580">
        <v>3.2793497784888748E-6</v>
      </c>
      <c r="R62" s="580">
        <v>1.9588925035468586E-5</v>
      </c>
      <c r="S62">
        <f t="shared" si="0"/>
        <v>1.0754134969675033E-11</v>
      </c>
    </row>
    <row r="63" spans="1:19">
      <c r="A63" s="439" t="s">
        <v>199</v>
      </c>
      <c r="B63" s="439" t="s">
        <v>910</v>
      </c>
      <c r="C63" s="440" t="s">
        <v>834</v>
      </c>
      <c r="D63" s="439" t="s">
        <v>914</v>
      </c>
      <c r="E63" s="441">
        <v>15145810</v>
      </c>
      <c r="F63" s="441">
        <v>15145810</v>
      </c>
      <c r="G63" s="441">
        <v>12187737.43</v>
      </c>
      <c r="H63" s="441">
        <v>12187737.43</v>
      </c>
      <c r="I63" s="441">
        <v>2.5</v>
      </c>
      <c r="J63" s="441">
        <v>2</v>
      </c>
      <c r="K63" s="441">
        <v>3.2015621187164203</v>
      </c>
      <c r="L63" s="441">
        <v>4.0908700813925079E-2</v>
      </c>
      <c r="M63" s="441">
        <v>3.0091408724253026E-4</v>
      </c>
      <c r="N63" s="441">
        <v>9.9718427981263496E-3</v>
      </c>
      <c r="O63" s="441">
        <v>2.8204630653925512E-2</v>
      </c>
      <c r="P63" s="441">
        <v>3.5255788317406896E-2</v>
      </c>
      <c r="Q63" s="580">
        <v>4.5149438536997988E-2</v>
      </c>
      <c r="R63" s="580">
        <v>0.23875810820203217</v>
      </c>
      <c r="S63">
        <f t="shared" si="0"/>
        <v>2.0384718002061592E-3</v>
      </c>
    </row>
    <row r="64" spans="1:19">
      <c r="A64" s="439" t="s">
        <v>200</v>
      </c>
      <c r="B64" s="439" t="s">
        <v>910</v>
      </c>
      <c r="C64" s="440" t="s">
        <v>834</v>
      </c>
      <c r="D64" s="439" t="s">
        <v>915</v>
      </c>
      <c r="E64" s="441">
        <v>6176470.1950000012</v>
      </c>
      <c r="F64" s="441">
        <v>6176470.1950000012</v>
      </c>
      <c r="G64" s="441">
        <v>5019297.6610000003</v>
      </c>
      <c r="H64" s="441">
        <v>5019297.6610000003</v>
      </c>
      <c r="I64" s="441">
        <v>2.3525652447181482</v>
      </c>
      <c r="J64" s="441">
        <v>10.490139957498384</v>
      </c>
      <c r="K64" s="441">
        <v>10.750702282109778</v>
      </c>
      <c r="L64" s="441">
        <v>5.6573161859200326E-2</v>
      </c>
      <c r="M64" s="441">
        <v>1.6291839652409108E-4</v>
      </c>
      <c r="N64" s="441">
        <v>4.1067218193668693E-3</v>
      </c>
      <c r="O64" s="441">
        <v>6.092444281100106E-2</v>
      </c>
      <c r="P64" s="441">
        <v>1.3663185361843312E-2</v>
      </c>
      <c r="Q64" s="580">
        <v>6.2437731909983953E-2</v>
      </c>
      <c r="R64" s="580">
        <v>0.33018161984533678</v>
      </c>
      <c r="S64">
        <f t="shared" si="0"/>
        <v>3.8984703660630282E-3</v>
      </c>
    </row>
    <row r="65" spans="1:19">
      <c r="A65" s="439" t="s">
        <v>916</v>
      </c>
      <c r="B65" s="439" t="s">
        <v>910</v>
      </c>
      <c r="C65" s="440" t="s">
        <v>834</v>
      </c>
      <c r="D65" s="439" t="s">
        <v>917</v>
      </c>
      <c r="E65" s="441">
        <v>426720.84500000003</v>
      </c>
      <c r="F65" s="441">
        <v>426720.84500000003</v>
      </c>
      <c r="G65" s="441">
        <v>322782.85000000003</v>
      </c>
      <c r="H65" s="441">
        <v>322782.85000000003</v>
      </c>
      <c r="I65" s="441">
        <v>50</v>
      </c>
      <c r="J65" s="441">
        <v>2</v>
      </c>
      <c r="K65" s="441">
        <v>50.039984012787201</v>
      </c>
      <c r="L65" s="441">
        <v>1.6933950246599643E-2</v>
      </c>
      <c r="M65" s="441">
        <v>8.3728644014856995E-6</v>
      </c>
      <c r="N65" s="441">
        <v>2.6409658532750311E-4</v>
      </c>
      <c r="O65" s="441">
        <v>7.4697794549315644E-4</v>
      </c>
      <c r="P65" s="441">
        <v>1.8674448637328912E-2</v>
      </c>
      <c r="Q65" s="580">
        <v>1.8689382225191096E-2</v>
      </c>
      <c r="R65" s="580">
        <v>9.8832713941607586E-2</v>
      </c>
      <c r="S65">
        <f t="shared" si="0"/>
        <v>3.4929300795928886E-4</v>
      </c>
    </row>
    <row r="66" spans="1:19">
      <c r="A66" s="439" t="s">
        <v>918</v>
      </c>
      <c r="B66" s="439" t="s">
        <v>910</v>
      </c>
      <c r="C66" s="440" t="s">
        <v>834</v>
      </c>
      <c r="D66" s="439" t="s">
        <v>919</v>
      </c>
      <c r="E66" s="441">
        <v>531112.9</v>
      </c>
      <c r="F66" s="441">
        <v>531112.9</v>
      </c>
      <c r="G66" s="441">
        <v>308598.9056</v>
      </c>
      <c r="H66" s="441">
        <v>308598.9056</v>
      </c>
      <c r="I66" s="441">
        <v>16.463609310188538</v>
      </c>
      <c r="J66" s="441">
        <v>24.695413965282807</v>
      </c>
      <c r="K66" s="441">
        <v>29.68019377354555</v>
      </c>
      <c r="L66" s="441">
        <v>9.602665013650525E-3</v>
      </c>
      <c r="M66" s="441">
        <v>8.6633967558445713E-5</v>
      </c>
      <c r="N66" s="441">
        <v>2.5249147284239065E-4</v>
      </c>
      <c r="O66" s="441">
        <v>8.818161005447623E-3</v>
      </c>
      <c r="P66" s="441">
        <v>5.8787740036317492E-3</v>
      </c>
      <c r="Q66" s="580">
        <v>1.0598110553479497E-2</v>
      </c>
      <c r="R66" s="580">
        <v>5.6044657658172667E-2</v>
      </c>
      <c r="S66">
        <f t="shared" si="0"/>
        <v>1.123199473037735E-4</v>
      </c>
    </row>
    <row r="67" spans="1:19">
      <c r="A67" s="439" t="s">
        <v>920</v>
      </c>
      <c r="B67" s="439" t="s">
        <v>910</v>
      </c>
      <c r="C67" s="440" t="s">
        <v>834</v>
      </c>
      <c r="D67" s="439" t="s">
        <v>921</v>
      </c>
      <c r="E67" s="441">
        <v>695617.07045</v>
      </c>
      <c r="F67" s="441">
        <v>695617.07045</v>
      </c>
      <c r="G67" s="441">
        <v>761562.58</v>
      </c>
      <c r="H67" s="441">
        <v>761562.58</v>
      </c>
      <c r="I67" s="441">
        <v>3.0566278404918346</v>
      </c>
      <c r="J67" s="441">
        <v>5.632033858521913</v>
      </c>
      <c r="K67" s="441">
        <v>6.4080245894352421</v>
      </c>
      <c r="L67" s="441">
        <v>5.1163521828678825E-3</v>
      </c>
      <c r="M67" s="441">
        <v>1.7893434056411375E-4</v>
      </c>
      <c r="N67" s="441">
        <v>6.2310025731293769E-4</v>
      </c>
      <c r="O67" s="441">
        <v>4.9629304085465403E-3</v>
      </c>
      <c r="P67" s="441">
        <v>2.6934907776225768E-3</v>
      </c>
      <c r="Q67" s="580">
        <v>5.6467309843141814E-3</v>
      </c>
      <c r="R67" s="580">
        <v>2.9860898629688527E-2</v>
      </c>
      <c r="S67">
        <f t="shared" ref="S67:S130" si="1">Q67*Q67</f>
        <v>3.1885570809213803E-5</v>
      </c>
    </row>
    <row r="68" spans="1:19">
      <c r="A68" s="439" t="s">
        <v>201</v>
      </c>
      <c r="B68" s="439" t="s">
        <v>910</v>
      </c>
      <c r="C68" s="440" t="s">
        <v>834</v>
      </c>
      <c r="D68" s="439" t="s">
        <v>922</v>
      </c>
      <c r="E68" s="441">
        <v>5745000</v>
      </c>
      <c r="F68" s="441">
        <v>5745000</v>
      </c>
      <c r="G68" s="441">
        <v>7437000</v>
      </c>
      <c r="H68" s="441">
        <v>7437000</v>
      </c>
      <c r="I68" s="441">
        <v>0.32884227511093184</v>
      </c>
      <c r="J68" s="441">
        <v>0</v>
      </c>
      <c r="K68" s="441">
        <v>0.78140390384026592</v>
      </c>
      <c r="L68" s="441">
        <v>6.0926190406026502E-3</v>
      </c>
      <c r="M68" s="441">
        <v>2.4164466027451984E-3</v>
      </c>
      <c r="N68" s="441">
        <v>6.0848533467024049E-3</v>
      </c>
      <c r="O68" s="441">
        <v>0</v>
      </c>
      <c r="P68" s="441">
        <v>2.8297805529291027E-3</v>
      </c>
      <c r="Q68" s="580">
        <v>2.8297805529291027E-3</v>
      </c>
      <c r="R68" s="580">
        <v>3.5558748314852631E-2</v>
      </c>
      <c r="S68">
        <f t="shared" si="1"/>
        <v>8.0076579777357387E-6</v>
      </c>
    </row>
    <row r="69" spans="1:19">
      <c r="A69" s="439" t="s">
        <v>202</v>
      </c>
      <c r="B69" s="439" t="s">
        <v>910</v>
      </c>
      <c r="C69" s="440" t="s">
        <v>836</v>
      </c>
      <c r="D69" s="439" t="s">
        <v>923</v>
      </c>
      <c r="E69" s="441">
        <v>3384400.1504000002</v>
      </c>
      <c r="F69" s="441">
        <v>10917.41984</v>
      </c>
      <c r="G69" s="441">
        <v>3030250.6386000002</v>
      </c>
      <c r="H69" s="441">
        <v>9775.0020600000007</v>
      </c>
      <c r="I69" s="441">
        <v>1</v>
      </c>
      <c r="J69" s="441">
        <v>5</v>
      </c>
      <c r="K69" s="441">
        <v>5.0990195135927801</v>
      </c>
      <c r="L69" s="441">
        <v>1.6199286661360616E-2</v>
      </c>
      <c r="M69" s="441">
        <v>3.182968054832834E-4</v>
      </c>
      <c r="N69" s="441">
        <v>2.4793103051811631E-3</v>
      </c>
      <c r="O69" s="441">
        <v>1.7531371294592892E-2</v>
      </c>
      <c r="P69" s="441">
        <v>3.5062742589185782E-3</v>
      </c>
      <c r="Q69" s="580">
        <v>1.7878560866233913E-2</v>
      </c>
      <c r="R69" s="580">
        <v>9.4544949131514053E-2</v>
      </c>
      <c r="S69">
        <f t="shared" si="1"/>
        <v>3.1964293864763073E-4</v>
      </c>
    </row>
    <row r="70" spans="1:19">
      <c r="A70" s="439" t="s">
        <v>924</v>
      </c>
      <c r="B70" s="439" t="s">
        <v>910</v>
      </c>
      <c r="C70" s="440" t="s">
        <v>836</v>
      </c>
      <c r="D70" s="439" t="s">
        <v>925</v>
      </c>
      <c r="E70" s="441">
        <v>18804600</v>
      </c>
      <c r="F70" s="441">
        <v>60660</v>
      </c>
      <c r="G70" s="441">
        <v>716385.04500000004</v>
      </c>
      <c r="H70" s="441">
        <v>2310.9195</v>
      </c>
      <c r="I70" s="441">
        <v>20</v>
      </c>
      <c r="J70" s="441">
        <v>7</v>
      </c>
      <c r="K70" s="441">
        <v>21.189620100417098</v>
      </c>
      <c r="L70" s="441">
        <v>1.5914769278938628E-2</v>
      </c>
      <c r="M70" s="441">
        <v>1.1419205784004105E-2</v>
      </c>
      <c r="N70" s="441">
        <v>5.8613660596958485E-4</v>
      </c>
      <c r="O70" s="441">
        <v>5.802456362958652E-3</v>
      </c>
      <c r="P70" s="441">
        <v>1.6578446751310434E-2</v>
      </c>
      <c r="Q70" s="580">
        <v>1.7564549425763101E-2</v>
      </c>
      <c r="R70" s="580">
        <v>9.2884401848757403E-2</v>
      </c>
      <c r="S70">
        <f t="shared" si="1"/>
        <v>3.0851339653007489E-4</v>
      </c>
    </row>
    <row r="71" spans="1:19">
      <c r="A71" s="439" t="s">
        <v>926</v>
      </c>
      <c r="B71" s="439" t="s">
        <v>910</v>
      </c>
      <c r="C71" s="440" t="s">
        <v>834</v>
      </c>
      <c r="D71" s="439" t="s">
        <v>927</v>
      </c>
      <c r="E71" s="441">
        <v>443160.000008</v>
      </c>
      <c r="F71" s="441">
        <v>443160.000008</v>
      </c>
      <c r="G71" s="441">
        <v>17112</v>
      </c>
      <c r="H71" s="441">
        <v>17112</v>
      </c>
      <c r="I71" s="441">
        <v>10</v>
      </c>
      <c r="J71" s="441">
        <v>10</v>
      </c>
      <c r="K71" s="441">
        <v>14.142135623731001</v>
      </c>
      <c r="L71" s="441">
        <v>2.5371516977207477E-4</v>
      </c>
      <c r="M71" s="441">
        <v>2.6896441267025908E-4</v>
      </c>
      <c r="N71" s="441">
        <v>1.4000808184586735E-5</v>
      </c>
      <c r="O71" s="441">
        <v>1.9800132818826791E-4</v>
      </c>
      <c r="P71" s="441">
        <v>1.9800132818826791E-4</v>
      </c>
      <c r="Q71" s="580">
        <v>2.8001616369173466E-4</v>
      </c>
      <c r="R71" s="580">
        <v>1.4807743279962116E-3</v>
      </c>
      <c r="S71">
        <f t="shared" si="1"/>
        <v>7.8409051928636337E-8</v>
      </c>
    </row>
    <row r="72" spans="1:19">
      <c r="A72" s="439" t="s">
        <v>928</v>
      </c>
      <c r="B72" s="439" t="s">
        <v>910</v>
      </c>
      <c r="C72" s="440" t="s">
        <v>834</v>
      </c>
      <c r="D72" s="439" t="s">
        <v>929</v>
      </c>
      <c r="E72" s="441">
        <v>6888160.6984949997</v>
      </c>
      <c r="F72" s="441">
        <v>6888160.6984949997</v>
      </c>
      <c r="G72" s="441">
        <v>8826852.8392600007</v>
      </c>
      <c r="H72" s="441">
        <v>8826852.8392600007</v>
      </c>
      <c r="I72" s="441">
        <v>3.2729477675430703</v>
      </c>
      <c r="J72" s="441">
        <v>4.0959904543634407</v>
      </c>
      <c r="K72" s="441">
        <v>21.885246001112797</v>
      </c>
      <c r="L72" s="441">
        <v>0.20252935709433154</v>
      </c>
      <c r="M72" s="441">
        <v>2.8236298226213992E-3</v>
      </c>
      <c r="N72" s="441">
        <v>7.2220122414711364E-3</v>
      </c>
      <c r="O72" s="441">
        <v>4.1834266039314949E-2</v>
      </c>
      <c r="P72" s="441">
        <v>3.3428146175076411E-2</v>
      </c>
      <c r="Q72" s="580">
        <v>5.3549479659007478E-2</v>
      </c>
      <c r="R72" s="580">
        <v>1.1820352441688025</v>
      </c>
      <c r="S72">
        <f t="shared" si="1"/>
        <v>2.8675467717504555E-3</v>
      </c>
    </row>
    <row r="73" spans="1:19">
      <c r="A73" s="439" t="s">
        <v>928</v>
      </c>
      <c r="B73" s="439" t="s">
        <v>910</v>
      </c>
      <c r="C73" s="440" t="s">
        <v>832</v>
      </c>
      <c r="D73" s="439" t="s">
        <v>930</v>
      </c>
      <c r="E73" s="441">
        <v>252.85994999999997</v>
      </c>
      <c r="F73" s="441">
        <v>12.040949999999999</v>
      </c>
      <c r="G73" s="441">
        <v>431.06111999999996</v>
      </c>
      <c r="H73" s="441">
        <v>20.526719999999997</v>
      </c>
      <c r="I73" s="441">
        <v>14.999999999999998</v>
      </c>
      <c r="J73" s="441">
        <v>2</v>
      </c>
      <c r="K73" s="441">
        <v>15.132745950421601</v>
      </c>
      <c r="L73" s="441">
        <v>6.8389158423286949E-6</v>
      </c>
      <c r="M73" s="441">
        <v>1.9123246397870219E-7</v>
      </c>
      <c r="N73" s="441">
        <v>3.5268840912535787E-7</v>
      </c>
      <c r="O73" s="441">
        <v>9.97553462953744E-7</v>
      </c>
      <c r="P73" s="441">
        <v>7.4816509721530787E-6</v>
      </c>
      <c r="Q73" s="580">
        <v>7.5478615634211335E-6</v>
      </c>
      <c r="R73" s="580">
        <v>3.9914408822083518E-5</v>
      </c>
      <c r="S73">
        <f t="shared" si="1"/>
        <v>5.6970214180570121E-11</v>
      </c>
    </row>
    <row r="74" spans="1:19">
      <c r="A74" s="439" t="s">
        <v>928</v>
      </c>
      <c r="B74" s="439" t="s">
        <v>910</v>
      </c>
      <c r="C74" s="440" t="s">
        <v>836</v>
      </c>
      <c r="D74" s="439" t="s">
        <v>931</v>
      </c>
      <c r="E74" s="441" t="s">
        <v>511</v>
      </c>
      <c r="F74" s="441" t="s">
        <v>511</v>
      </c>
      <c r="G74" s="441" t="s">
        <v>511</v>
      </c>
      <c r="H74" s="441" t="s">
        <v>511</v>
      </c>
      <c r="I74" s="441">
        <v>20</v>
      </c>
      <c r="J74" s="441">
        <v>75</v>
      </c>
      <c r="K74" s="441">
        <v>150</v>
      </c>
      <c r="L74" s="441">
        <v>9.7502020128113903E-3</v>
      </c>
      <c r="M74" s="441">
        <v>1.3615807598729192E-4</v>
      </c>
      <c r="N74" s="441">
        <v>5.0727565886183823E-5</v>
      </c>
      <c r="O74" s="441">
        <v>5.3804708746811938E-3</v>
      </c>
      <c r="P74" s="441">
        <v>1.4347922332483183E-3</v>
      </c>
      <c r="Q74" s="580">
        <v>5.5684913204459884E-3</v>
      </c>
      <c r="R74" s="580">
        <v>5.6905737431145131E-2</v>
      </c>
      <c r="S74">
        <f t="shared" si="1"/>
        <v>3.1008095585882307E-5</v>
      </c>
    </row>
    <row r="75" spans="1:19">
      <c r="A75" s="439" t="s">
        <v>203</v>
      </c>
      <c r="B75" s="439" t="s">
        <v>910</v>
      </c>
      <c r="C75" s="440" t="s">
        <v>832</v>
      </c>
      <c r="D75" s="439" t="s">
        <v>932</v>
      </c>
      <c r="E75" s="441">
        <v>3918.6</v>
      </c>
      <c r="F75" s="441">
        <v>186.6</v>
      </c>
      <c r="G75" s="441">
        <v>4451.9733279000002</v>
      </c>
      <c r="H75" s="441">
        <v>211.99872990000003</v>
      </c>
      <c r="I75" s="441">
        <v>4.4311162802702313</v>
      </c>
      <c r="J75" s="441">
        <v>12.4336784745992</v>
      </c>
      <c r="K75" s="441">
        <v>12.434201722509938</v>
      </c>
      <c r="L75" s="441">
        <v>5.8036488536278425E-5</v>
      </c>
      <c r="M75" s="441">
        <v>1.14044306981885E-6</v>
      </c>
      <c r="N75" s="441">
        <v>3.6425446824932315E-6</v>
      </c>
      <c r="O75" s="441">
        <v>6.4050056676706499E-5</v>
      </c>
      <c r="P75" s="441">
        <v>2.2826169220330746E-5</v>
      </c>
      <c r="Q75" s="580">
        <v>6.7995909888496161E-5</v>
      </c>
      <c r="R75" s="580">
        <v>3.3872212839607048E-4</v>
      </c>
      <c r="S75">
        <f t="shared" si="1"/>
        <v>4.6234437615644898E-9</v>
      </c>
    </row>
    <row r="76" spans="1:19">
      <c r="A76" s="439" t="s">
        <v>203</v>
      </c>
      <c r="B76" s="439" t="s">
        <v>910</v>
      </c>
      <c r="C76" s="440" t="s">
        <v>834</v>
      </c>
      <c r="D76" s="439" t="s">
        <v>933</v>
      </c>
      <c r="E76" s="441">
        <v>22711891.280000001</v>
      </c>
      <c r="F76" s="441">
        <v>22711891.280000001</v>
      </c>
      <c r="G76" s="441">
        <v>18208004.147641249</v>
      </c>
      <c r="H76" s="441">
        <v>18208004.147641249</v>
      </c>
      <c r="I76" s="441">
        <v>6.5798827164348221</v>
      </c>
      <c r="J76" s="441">
        <v>4.9799522352745669</v>
      </c>
      <c r="K76" s="441">
        <v>8.1285920841899628</v>
      </c>
      <c r="L76" s="441">
        <v>0.15517020679924753</v>
      </c>
      <c r="M76" s="441">
        <v>3.9549048555782493E-4</v>
      </c>
      <c r="N76" s="441">
        <v>1.4897544033151286E-2</v>
      </c>
      <c r="O76" s="441">
        <v>0.10491917159032395</v>
      </c>
      <c r="P76" s="441">
        <v>0.13862700105431225</v>
      </c>
      <c r="Q76" s="580">
        <v>0.17385476119023066</v>
      </c>
      <c r="R76" s="580">
        <v>0.9056299586051747</v>
      </c>
      <c r="S76">
        <f t="shared" si="1"/>
        <v>3.0225477988512134E-2</v>
      </c>
    </row>
    <row r="77" spans="1:19">
      <c r="A77" s="439" t="s">
        <v>203</v>
      </c>
      <c r="B77" s="439" t="s">
        <v>910</v>
      </c>
      <c r="C77" s="440" t="s">
        <v>836</v>
      </c>
      <c r="D77" s="439" t="s">
        <v>934</v>
      </c>
      <c r="E77" s="441">
        <v>27613.095000000001</v>
      </c>
      <c r="F77" s="441">
        <v>89.0745</v>
      </c>
      <c r="G77" s="441">
        <v>17297.522792820004</v>
      </c>
      <c r="H77" s="441">
        <v>55.798460622000007</v>
      </c>
      <c r="I77" s="441">
        <v>6.9250226679527689</v>
      </c>
      <c r="J77" s="441">
        <v>60.200494767787625</v>
      </c>
      <c r="K77" s="441">
        <v>58.058945783549397</v>
      </c>
      <c r="L77" s="441">
        <v>1.0528917497076994E-3</v>
      </c>
      <c r="M77" s="441">
        <v>3.4788918114279921E-6</v>
      </c>
      <c r="N77" s="441">
        <v>1.4152600437750695E-5</v>
      </c>
      <c r="O77" s="441">
        <v>1.2049008314893085E-3</v>
      </c>
      <c r="P77" s="441">
        <v>1.3860294010678681E-4</v>
      </c>
      <c r="Q77" s="580">
        <v>1.2128465643806196E-3</v>
      </c>
      <c r="R77" s="580">
        <v>6.1450605201367669E-3</v>
      </c>
      <c r="S77">
        <f t="shared" si="1"/>
        <v>1.4709967887298724E-6</v>
      </c>
    </row>
    <row r="78" spans="1:19">
      <c r="A78" s="439" t="s">
        <v>935</v>
      </c>
      <c r="B78" s="439" t="s">
        <v>910</v>
      </c>
      <c r="C78" s="440" t="s">
        <v>834</v>
      </c>
      <c r="D78" s="439" t="s">
        <v>936</v>
      </c>
      <c r="E78" s="441">
        <v>429000</v>
      </c>
      <c r="F78" s="441">
        <v>429000</v>
      </c>
      <c r="G78" s="441">
        <v>5500</v>
      </c>
      <c r="H78" s="441">
        <v>5500</v>
      </c>
      <c r="I78" s="441">
        <v>50</v>
      </c>
      <c r="J78" s="441">
        <v>7</v>
      </c>
      <c r="K78" s="441">
        <v>50.487622245457409</v>
      </c>
      <c r="L78" s="441">
        <v>2.9112417615252255E-4</v>
      </c>
      <c r="M78" s="441">
        <v>2.6942379164452031E-4</v>
      </c>
      <c r="N78" s="441">
        <v>4.5000260060324361E-6</v>
      </c>
      <c r="O78" s="441">
        <v>4.4547984661338914E-5</v>
      </c>
      <c r="P78" s="441">
        <v>3.1819989043813514E-4</v>
      </c>
      <c r="Q78" s="580">
        <v>3.2130311733972967E-4</v>
      </c>
      <c r="R78" s="580">
        <v>1.6991069422178093E-3</v>
      </c>
      <c r="S78">
        <f t="shared" si="1"/>
        <v>1.032356932122281E-7</v>
      </c>
    </row>
    <row r="79" spans="1:19">
      <c r="A79" s="439" t="s">
        <v>204</v>
      </c>
      <c r="B79" s="439" t="s">
        <v>910</v>
      </c>
      <c r="C79" s="440" t="s">
        <v>834</v>
      </c>
      <c r="D79" s="439" t="s">
        <v>937</v>
      </c>
      <c r="E79" s="441">
        <v>1011923.117</v>
      </c>
      <c r="F79" s="441">
        <v>1011923.117</v>
      </c>
      <c r="G79" s="441">
        <v>550567.45200000005</v>
      </c>
      <c r="H79" s="441">
        <v>550567.45200000005</v>
      </c>
      <c r="I79" s="441">
        <v>1</v>
      </c>
      <c r="J79" s="441">
        <v>15.000000000000002</v>
      </c>
      <c r="K79" s="441">
        <v>15.033296378372899</v>
      </c>
      <c r="L79" s="441">
        <v>8.67751590644379E-3</v>
      </c>
      <c r="M79" s="441">
        <v>1.956638995352783E-4</v>
      </c>
      <c r="N79" s="441">
        <v>4.5046688219545726E-4</v>
      </c>
      <c r="O79" s="441">
        <v>9.5558456130110849E-3</v>
      </c>
      <c r="P79" s="441">
        <v>6.3705637420073897E-4</v>
      </c>
      <c r="Q79" s="580">
        <v>9.5770572830913454E-3</v>
      </c>
      <c r="R79" s="580">
        <v>5.0645149821289946E-2</v>
      </c>
      <c r="S79">
        <f t="shared" si="1"/>
        <v>9.1720026203612979E-5</v>
      </c>
    </row>
    <row r="80" spans="1:19">
      <c r="A80" s="439" t="s">
        <v>204</v>
      </c>
      <c r="B80" s="439" t="s">
        <v>910</v>
      </c>
      <c r="C80" s="777" t="s">
        <v>429</v>
      </c>
      <c r="D80" s="776" t="s">
        <v>938</v>
      </c>
      <c r="E80" s="441">
        <v>1358500</v>
      </c>
      <c r="F80" s="441">
        <v>209</v>
      </c>
      <c r="G80" s="441">
        <v>114939.5</v>
      </c>
      <c r="H80" s="441">
        <v>17.683</v>
      </c>
      <c r="I80" s="441">
        <v>1</v>
      </c>
      <c r="J80" s="441">
        <v>0</v>
      </c>
      <c r="K80" s="441">
        <v>15</v>
      </c>
      <c r="L80" s="441">
        <v>1.8075537810508628E-3</v>
      </c>
      <c r="M80" s="441">
        <v>7.7337786851237357E-4</v>
      </c>
      <c r="N80" s="441">
        <v>9.4041952567339125E-5</v>
      </c>
      <c r="O80" s="441">
        <v>0</v>
      </c>
      <c r="P80" s="441">
        <v>1.3299540475277829E-4</v>
      </c>
      <c r="Q80" s="580">
        <v>1.3299540475277829E-4</v>
      </c>
      <c r="R80" s="580">
        <v>1.0549543560430816E-2</v>
      </c>
      <c r="S80">
        <f t="shared" si="1"/>
        <v>1.7687777685355323E-8</v>
      </c>
    </row>
    <row r="81" spans="1:19">
      <c r="A81" s="439" t="s">
        <v>204</v>
      </c>
      <c r="B81" s="439" t="s">
        <v>910</v>
      </c>
      <c r="C81" s="777" t="s">
        <v>430</v>
      </c>
      <c r="D81" s="776" t="s">
        <v>939</v>
      </c>
      <c r="E81" s="441">
        <v>193200</v>
      </c>
      <c r="F81" s="441">
        <v>21</v>
      </c>
      <c r="G81" s="441">
        <v>19688</v>
      </c>
      <c r="H81" s="441">
        <v>2.14</v>
      </c>
      <c r="I81" s="441">
        <v>1</v>
      </c>
      <c r="J81" s="441">
        <v>0</v>
      </c>
      <c r="K81" s="441">
        <v>15.03</v>
      </c>
      <c r="L81" s="441">
        <v>3.1023532448820504E-4</v>
      </c>
      <c r="M81" s="441">
        <v>1.072532951220638E-4</v>
      </c>
      <c r="N81" s="441">
        <v>1.6108456728503019E-5</v>
      </c>
      <c r="O81" s="441">
        <v>0</v>
      </c>
      <c r="P81" s="441">
        <v>2.2780797974349106E-5</v>
      </c>
      <c r="Q81" s="580">
        <v>2.2780797974349106E-5</v>
      </c>
      <c r="R81" s="580">
        <v>1.8106465788088292E-3</v>
      </c>
      <c r="S81">
        <f t="shared" si="1"/>
        <v>5.1896475634810838E-10</v>
      </c>
    </row>
    <row r="82" spans="1:19">
      <c r="A82" s="439" t="s">
        <v>205</v>
      </c>
      <c r="B82" s="439" t="s">
        <v>910</v>
      </c>
      <c r="C82" s="440" t="s">
        <v>1050</v>
      </c>
      <c r="D82" s="439" t="s">
        <v>1051</v>
      </c>
      <c r="E82" s="441">
        <v>197103.3</v>
      </c>
      <c r="F82" s="441">
        <v>8.2469999999999999</v>
      </c>
      <c r="G82" s="441">
        <v>106546.917</v>
      </c>
      <c r="H82" s="441">
        <v>4.4580299999999999</v>
      </c>
      <c r="I82" s="441">
        <v>0</v>
      </c>
      <c r="J82" s="441">
        <v>25.73379011815253</v>
      </c>
      <c r="K82" s="441">
        <v>25.759413581014122</v>
      </c>
      <c r="L82" s="441">
        <v>2.877448271420207E-3</v>
      </c>
      <c r="M82" s="441">
        <v>3.8678937183228915E-5</v>
      </c>
      <c r="N82" s="441">
        <v>8.7175254065923537E-5</v>
      </c>
      <c r="O82" s="441">
        <v>3.1725755590473726E-3</v>
      </c>
      <c r="P82" s="441">
        <v>0</v>
      </c>
      <c r="Q82" s="580">
        <v>3.1725755590473726E-3</v>
      </c>
      <c r="R82" s="580">
        <v>1.6793838280477501E-2</v>
      </c>
      <c r="S82">
        <f t="shared" si="1"/>
        <v>1.0065235677864749E-5</v>
      </c>
    </row>
    <row r="83" spans="1:19">
      <c r="A83" s="439" t="s">
        <v>940</v>
      </c>
      <c r="B83" s="439" t="s">
        <v>910</v>
      </c>
      <c r="C83" s="777" t="s">
        <v>186</v>
      </c>
      <c r="D83" s="776" t="s">
        <v>941</v>
      </c>
      <c r="E83" s="441" t="s">
        <v>511</v>
      </c>
      <c r="F83" s="441" t="s">
        <v>511</v>
      </c>
      <c r="G83" s="441" t="s">
        <v>511</v>
      </c>
      <c r="H83" s="441" t="s">
        <v>511</v>
      </c>
      <c r="I83" s="441">
        <v>0</v>
      </c>
      <c r="J83" s="441">
        <v>30</v>
      </c>
      <c r="K83" s="441">
        <v>30</v>
      </c>
      <c r="L83" s="441">
        <v>6.6344777812206749E-4</v>
      </c>
      <c r="M83" s="441">
        <v>1.7258663372680602E-5</v>
      </c>
      <c r="N83" s="441">
        <v>1.7258663375644909E-5</v>
      </c>
      <c r="O83" s="441">
        <v>7.3222307442806554E-4</v>
      </c>
      <c r="P83" s="441">
        <v>0</v>
      </c>
      <c r="Q83" s="580">
        <v>7.3222307442806554E-4</v>
      </c>
      <c r="R83" s="580">
        <v>3.8721233684680298E-3</v>
      </c>
      <c r="S83">
        <f t="shared" si="1"/>
        <v>5.3615063072488836E-7</v>
      </c>
    </row>
    <row r="84" spans="1:19">
      <c r="A84" s="439" t="s">
        <v>942</v>
      </c>
      <c r="B84" s="439" t="s">
        <v>910</v>
      </c>
      <c r="C84" s="777" t="s">
        <v>186</v>
      </c>
      <c r="D84" s="776" t="s">
        <v>1052</v>
      </c>
      <c r="E84" s="441" t="s">
        <v>511</v>
      </c>
      <c r="F84" s="441" t="s">
        <v>511</v>
      </c>
      <c r="G84" s="441" t="s">
        <v>511</v>
      </c>
      <c r="H84" s="441" t="s">
        <v>511</v>
      </c>
      <c r="I84" s="441">
        <v>10</v>
      </c>
      <c r="J84" s="441">
        <v>0</v>
      </c>
      <c r="K84" s="441">
        <v>10</v>
      </c>
      <c r="L84" s="441">
        <v>1.4430718342488291E-4</v>
      </c>
      <c r="M84" s="441">
        <v>7.1114713254948753E-6</v>
      </c>
      <c r="N84" s="441">
        <v>1.1261846901351429E-5</v>
      </c>
      <c r="O84" s="441">
        <v>0</v>
      </c>
      <c r="P84" s="441">
        <v>1.5926656625260606E-4</v>
      </c>
      <c r="Q84" s="580">
        <v>1.5926656625260606E-4</v>
      </c>
      <c r="R84" s="580">
        <v>8.422293895669398E-4</v>
      </c>
      <c r="S84" s="581">
        <f t="shared" si="1"/>
        <v>2.5365839125895756E-8</v>
      </c>
    </row>
    <row r="85" spans="1:19">
      <c r="A85" s="439" t="s">
        <v>942</v>
      </c>
      <c r="B85" s="439" t="s">
        <v>910</v>
      </c>
      <c r="C85" s="440" t="s">
        <v>1050</v>
      </c>
      <c r="D85" s="439" t="s">
        <v>944</v>
      </c>
      <c r="E85" s="441">
        <v>167300</v>
      </c>
      <c r="F85" s="441">
        <v>7</v>
      </c>
      <c r="G85" s="441">
        <v>90449.55</v>
      </c>
      <c r="H85" s="441">
        <v>3.7845</v>
      </c>
      <c r="I85" s="441">
        <v>10</v>
      </c>
      <c r="J85" s="441">
        <v>0</v>
      </c>
      <c r="K85" s="441">
        <v>10</v>
      </c>
      <c r="L85" s="441">
        <v>9.4828105856761781E-4</v>
      </c>
      <c r="M85" s="441">
        <v>3.2819622634051859E-5</v>
      </c>
      <c r="N85" s="441">
        <v>7.4004604951623834E-5</v>
      </c>
      <c r="O85" s="441">
        <v>0</v>
      </c>
      <c r="P85" s="441">
        <v>1.0465831600064955E-3</v>
      </c>
      <c r="Q85" s="580">
        <v>1.0465831600064955E-3</v>
      </c>
      <c r="R85" s="580">
        <v>5.5345143473819712E-3</v>
      </c>
      <c r="S85" s="581">
        <f t="shared" si="1"/>
        <v>1.0953363108091817E-6</v>
      </c>
    </row>
    <row r="86" spans="1:19">
      <c r="A86" s="439" t="s">
        <v>942</v>
      </c>
      <c r="B86" s="439" t="s">
        <v>910</v>
      </c>
      <c r="C86" s="777" t="s">
        <v>149</v>
      </c>
      <c r="D86" s="776" t="s">
        <v>1053</v>
      </c>
      <c r="E86" s="441" t="s">
        <v>511</v>
      </c>
      <c r="F86" s="441" t="s">
        <v>511</v>
      </c>
      <c r="G86" s="441" t="s">
        <v>511</v>
      </c>
      <c r="H86" s="441" t="s">
        <v>511</v>
      </c>
      <c r="I86" s="441">
        <v>10</v>
      </c>
      <c r="J86" s="441">
        <v>0</v>
      </c>
      <c r="K86" s="441">
        <v>10</v>
      </c>
      <c r="L86" s="441">
        <v>2.4292680735360511E-4</v>
      </c>
      <c r="M86" s="441">
        <v>1.8958200473262465E-5</v>
      </c>
      <c r="N86" s="441">
        <v>1.8958200470141376E-5</v>
      </c>
      <c r="O86" s="441">
        <v>0</v>
      </c>
      <c r="P86" s="441">
        <v>2.6810944223061925E-4</v>
      </c>
      <c r="Q86" s="580">
        <v>2.6810944223061925E-4</v>
      </c>
      <c r="R86" s="580">
        <v>1.4178095075452301E-3</v>
      </c>
      <c r="S86" s="581">
        <f t="shared" si="1"/>
        <v>7.1882673013213755E-8</v>
      </c>
    </row>
    <row r="87" spans="1:19">
      <c r="A87" s="439" t="s">
        <v>942</v>
      </c>
      <c r="B87" s="439" t="s">
        <v>910</v>
      </c>
      <c r="C87" s="777" t="s">
        <v>943</v>
      </c>
      <c r="D87" s="776" t="s">
        <v>1054</v>
      </c>
      <c r="E87" s="441" t="s">
        <v>511</v>
      </c>
      <c r="F87" s="441" t="s">
        <v>511</v>
      </c>
      <c r="G87" s="441" t="s">
        <v>511</v>
      </c>
      <c r="H87" s="441" t="s">
        <v>511</v>
      </c>
      <c r="I87" s="441">
        <v>10</v>
      </c>
      <c r="J87" s="441">
        <v>0</v>
      </c>
      <c r="K87" s="441">
        <v>10</v>
      </c>
      <c r="L87" s="441">
        <v>1.3493021495148668E-3</v>
      </c>
      <c r="M87" s="441">
        <v>2.5840534706743253E-3</v>
      </c>
      <c r="N87" s="441">
        <v>1.05300608541159E-4</v>
      </c>
      <c r="O87" s="441">
        <v>0</v>
      </c>
      <c r="P87" s="441">
        <v>1.4891754872504723E-3</v>
      </c>
      <c r="Q87" s="580">
        <v>1.4891754872504723E-3</v>
      </c>
      <c r="R87" s="580">
        <v>7.875019792890731E-3</v>
      </c>
      <c r="S87" s="581">
        <f t="shared" si="1"/>
        <v>2.2176436318276818E-6</v>
      </c>
    </row>
    <row r="88" spans="1:19">
      <c r="A88" s="439" t="s">
        <v>945</v>
      </c>
      <c r="B88" s="439" t="s">
        <v>910</v>
      </c>
      <c r="C88" s="777" t="s">
        <v>185</v>
      </c>
      <c r="D88" s="776" t="s">
        <v>1055</v>
      </c>
      <c r="E88" s="441">
        <v>78985.185782778179</v>
      </c>
      <c r="F88" s="441">
        <v>28.208994922420779</v>
      </c>
      <c r="G88" s="441">
        <v>1831819.880059845</v>
      </c>
      <c r="H88" s="441">
        <v>654.22138573565894</v>
      </c>
      <c r="I88" s="441">
        <v>12.383973121632279</v>
      </c>
      <c r="J88" s="441">
        <v>0</v>
      </c>
      <c r="K88" s="441">
        <v>12.383973121632279</v>
      </c>
      <c r="L88" s="441">
        <v>2.3783372284561476E-2</v>
      </c>
      <c r="M88" s="441">
        <v>1.4483358830617698E-3</v>
      </c>
      <c r="N88" s="441">
        <v>1.4987703815702764E-3</v>
      </c>
      <c r="O88" s="441">
        <v>0</v>
      </c>
      <c r="P88" s="441">
        <v>2.6248839092901023E-2</v>
      </c>
      <c r="Q88" s="580">
        <v>2.6248839092901023E-2</v>
      </c>
      <c r="R88" s="580">
        <v>0.13880844075580182</v>
      </c>
      <c r="S88" s="581">
        <f t="shared" si="1"/>
        <v>6.8900155372500905E-4</v>
      </c>
    </row>
    <row r="89" spans="1:19">
      <c r="A89" s="439" t="s">
        <v>945</v>
      </c>
      <c r="B89" s="439" t="s">
        <v>910</v>
      </c>
      <c r="C89" s="777" t="s">
        <v>430</v>
      </c>
      <c r="D89" s="776" t="s">
        <v>948</v>
      </c>
      <c r="E89" s="441">
        <v>122529.42075999999</v>
      </c>
      <c r="F89" s="441">
        <v>13.3184153</v>
      </c>
      <c r="G89" s="441">
        <v>73063.507621199999</v>
      </c>
      <c r="H89" s="441">
        <v>7.9416856110000005</v>
      </c>
      <c r="I89" s="441">
        <v>9.4184836861655281</v>
      </c>
      <c r="J89" s="441">
        <v>0</v>
      </c>
      <c r="K89" s="441">
        <v>9.4184836861655281</v>
      </c>
      <c r="L89" s="441">
        <v>7.2145985987085012E-4</v>
      </c>
      <c r="M89" s="441">
        <v>1.8457797818786231E-5</v>
      </c>
      <c r="N89" s="441">
        <v>5.977957897951802E-5</v>
      </c>
      <c r="O89" s="441">
        <v>0</v>
      </c>
      <c r="P89" s="441">
        <v>7.9624888965093381E-4</v>
      </c>
      <c r="Q89" s="580">
        <v>7.9624888965093381E-4</v>
      </c>
      <c r="R89" s="580">
        <v>4.210703049944647E-3</v>
      </c>
      <c r="S89" s="581">
        <f t="shared" si="1"/>
        <v>6.3401229427034497E-7</v>
      </c>
    </row>
    <row r="90" spans="1:19">
      <c r="A90" s="439" t="s">
        <v>945</v>
      </c>
      <c r="B90" s="439" t="s">
        <v>910</v>
      </c>
      <c r="C90" s="777" t="s">
        <v>431</v>
      </c>
      <c r="D90" s="776" t="s">
        <v>949</v>
      </c>
      <c r="E90" s="441">
        <v>8085</v>
      </c>
      <c r="F90" s="441">
        <v>1.155</v>
      </c>
      <c r="G90" s="441">
        <v>44380.967820000005</v>
      </c>
      <c r="H90" s="441">
        <v>6.3401382600000007</v>
      </c>
      <c r="I90" s="441">
        <v>13.602768143956903</v>
      </c>
      <c r="J90" s="441">
        <v>0</v>
      </c>
      <c r="K90" s="441">
        <v>13.602768143956903</v>
      </c>
      <c r="L90" s="441">
        <v>6.3292861341173411E-4</v>
      </c>
      <c r="M90" s="441">
        <v>3.1149480500881552E-5</v>
      </c>
      <c r="N90" s="441">
        <v>3.6311910793252489E-5</v>
      </c>
      <c r="O90" s="441">
        <v>0</v>
      </c>
      <c r="P90" s="441">
        <v>6.9854018731910434E-4</v>
      </c>
      <c r="Q90" s="580">
        <v>6.9854018731910434E-4</v>
      </c>
      <c r="R90" s="580">
        <v>3.6940023847856275E-3</v>
      </c>
      <c r="S90" s="581">
        <f t="shared" si="1"/>
        <v>4.8795839329980941E-7</v>
      </c>
    </row>
    <row r="91" spans="1:19">
      <c r="A91" s="439" t="s">
        <v>945</v>
      </c>
      <c r="B91" s="439" t="s">
        <v>910</v>
      </c>
      <c r="C91" s="777" t="s">
        <v>950</v>
      </c>
      <c r="D91" s="776" t="s">
        <v>951</v>
      </c>
      <c r="E91" s="441">
        <v>0</v>
      </c>
      <c r="F91" s="441">
        <v>0</v>
      </c>
      <c r="G91" s="441">
        <v>2003.8155375000001</v>
      </c>
      <c r="H91" s="441">
        <v>0.230323625</v>
      </c>
      <c r="I91" s="441">
        <v>12.2</v>
      </c>
      <c r="J91" s="441">
        <v>0</v>
      </c>
      <c r="K91" s="441">
        <v>12.2</v>
      </c>
      <c r="L91" s="441">
        <v>2.5629978139981712E-5</v>
      </c>
      <c r="M91" s="441">
        <v>1.6394949098347961E-6</v>
      </c>
      <c r="N91" s="441">
        <v>1.6394949145530663E-6</v>
      </c>
      <c r="O91" s="441">
        <v>0</v>
      </c>
      <c r="P91" s="441">
        <v>2.8286870511952514E-5</v>
      </c>
      <c r="Q91" s="580">
        <v>2.8286870511952514E-5</v>
      </c>
      <c r="R91" s="580">
        <v>1.4958590647490025E-4</v>
      </c>
      <c r="S91" s="581">
        <f t="shared" si="1"/>
        <v>8.0014704335996869E-10</v>
      </c>
    </row>
    <row r="92" spans="1:19">
      <c r="A92" s="439" t="s">
        <v>945</v>
      </c>
      <c r="B92" s="439" t="s">
        <v>910</v>
      </c>
      <c r="C92" s="777" t="s">
        <v>429</v>
      </c>
      <c r="D92" s="776" t="s">
        <v>952</v>
      </c>
      <c r="E92" s="441">
        <v>90256.765885000001</v>
      </c>
      <c r="F92" s="441">
        <v>13.88565629</v>
      </c>
      <c r="G92" s="441">
        <v>54465.499900499999</v>
      </c>
      <c r="H92" s="441">
        <v>8.3793076769999999</v>
      </c>
      <c r="I92" s="441">
        <v>0</v>
      </c>
      <c r="J92" s="441">
        <v>0.18712763159466453</v>
      </c>
      <c r="K92" s="441">
        <v>9.913459136462226</v>
      </c>
      <c r="L92" s="441">
        <v>5.6607943809733677E-4</v>
      </c>
      <c r="M92" s="441">
        <v>1.3067734608209619E-5</v>
      </c>
      <c r="N92" s="441">
        <v>4.4562939269783097E-5</v>
      </c>
      <c r="O92" s="441">
        <v>1.1793066484892629E-5</v>
      </c>
      <c r="P92" s="441">
        <v>0</v>
      </c>
      <c r="Q92" s="580">
        <v>1.1793066484892629E-5</v>
      </c>
      <c r="R92" s="580">
        <v>3.3038462000285077E-3</v>
      </c>
      <c r="S92">
        <f t="shared" si="1"/>
        <v>1.390764171170978E-10</v>
      </c>
    </row>
    <row r="93" spans="1:19">
      <c r="A93" s="439" t="s">
        <v>945</v>
      </c>
      <c r="B93" s="439" t="s">
        <v>910</v>
      </c>
      <c r="C93" s="440" t="s">
        <v>1050</v>
      </c>
      <c r="D93" s="439" t="s">
        <v>1056</v>
      </c>
      <c r="E93" s="441">
        <v>6856907.8241639165</v>
      </c>
      <c r="F93" s="441">
        <v>286.89990896083333</v>
      </c>
      <c r="G93" s="441">
        <v>3215790.4845155831</v>
      </c>
      <c r="H93" s="441">
        <v>134.55190311780683</v>
      </c>
      <c r="I93" s="441">
        <v>0</v>
      </c>
      <c r="J93" s="441">
        <v>1.7563964164279726</v>
      </c>
      <c r="K93" s="441">
        <v>6.8868454975226765</v>
      </c>
      <c r="L93" s="441">
        <v>2.3218745488740453E-2</v>
      </c>
      <c r="M93" s="441">
        <v>1.747053197803862E-3</v>
      </c>
      <c r="N93" s="441">
        <v>2.631116510958504E-3</v>
      </c>
      <c r="O93" s="441">
        <v>6.5354819583222307E-3</v>
      </c>
      <c r="P93" s="441">
        <v>0</v>
      </c>
      <c r="Q93" s="580">
        <v>6.5354819583222307E-3</v>
      </c>
      <c r="R93" s="580">
        <v>0.13551307270626176</v>
      </c>
      <c r="S93">
        <f t="shared" si="1"/>
        <v>4.2712524427555378E-5</v>
      </c>
    </row>
    <row r="94" spans="1:19">
      <c r="A94" s="439" t="s">
        <v>945</v>
      </c>
      <c r="B94" s="439" t="s">
        <v>910</v>
      </c>
      <c r="C94" s="777" t="s">
        <v>186</v>
      </c>
      <c r="D94" s="776" t="s">
        <v>1057</v>
      </c>
      <c r="E94" s="441">
        <v>1991198.8041260424</v>
      </c>
      <c r="F94" s="441">
        <v>1531.6913877892634</v>
      </c>
      <c r="G94" s="441">
        <v>6555075.4008042831</v>
      </c>
      <c r="H94" s="441">
        <v>5042.3656929263716</v>
      </c>
      <c r="I94" s="441">
        <v>0</v>
      </c>
      <c r="J94" s="441">
        <v>5.3139099854065783</v>
      </c>
      <c r="K94" s="441">
        <v>7.0727461242644818</v>
      </c>
      <c r="L94" s="441">
        <v>4.8606732377928639E-2</v>
      </c>
      <c r="M94" s="441">
        <v>4.0917890516783337E-3</v>
      </c>
      <c r="N94" s="441">
        <v>5.3632745045677759E-3</v>
      </c>
      <c r="O94" s="441">
        <v>4.0305027051890797E-2</v>
      </c>
      <c r="P94" s="441">
        <v>0</v>
      </c>
      <c r="Q94" s="580">
        <v>4.0305027051890797E-2</v>
      </c>
      <c r="R94" s="580">
        <v>0.28368662992314697</v>
      </c>
      <c r="S94">
        <f t="shared" si="1"/>
        <v>1.6244952056536489E-3</v>
      </c>
    </row>
    <row r="95" spans="1:19">
      <c r="A95" s="439" t="s">
        <v>945</v>
      </c>
      <c r="B95" s="439" t="s">
        <v>910</v>
      </c>
      <c r="C95" s="777" t="s">
        <v>147</v>
      </c>
      <c r="D95" s="776" t="s">
        <v>1058</v>
      </c>
      <c r="E95" s="441">
        <v>56465.162926337413</v>
      </c>
      <c r="F95" s="441">
        <v>14.85925340166774</v>
      </c>
      <c r="G95" s="441">
        <v>2391047.6879389104</v>
      </c>
      <c r="H95" s="441">
        <v>629.22307577339745</v>
      </c>
      <c r="I95" s="441">
        <v>14.524824642616919</v>
      </c>
      <c r="J95" s="441">
        <v>0</v>
      </c>
      <c r="K95" s="441">
        <v>14.524824642616919</v>
      </c>
      <c r="L95" s="441">
        <v>3.6410764786378232E-2</v>
      </c>
      <c r="M95" s="441">
        <v>1.9202680691340433E-3</v>
      </c>
      <c r="N95" s="441">
        <v>1.9563230504343319E-3</v>
      </c>
      <c r="O95" s="441">
        <v>0</v>
      </c>
      <c r="P95" s="441">
        <v>4.0185230870203793E-2</v>
      </c>
      <c r="Q95" s="580">
        <v>4.0185230870203793E-2</v>
      </c>
      <c r="R95" s="580">
        <v>0.21250651195516984</v>
      </c>
      <c r="S95" s="581">
        <f t="shared" si="1"/>
        <v>1.6148527800915798E-3</v>
      </c>
    </row>
    <row r="96" spans="1:19">
      <c r="A96" s="439" t="s">
        <v>945</v>
      </c>
      <c r="B96" s="439" t="s">
        <v>910</v>
      </c>
      <c r="C96" s="777" t="s">
        <v>146</v>
      </c>
      <c r="D96" s="776" t="s">
        <v>1059</v>
      </c>
      <c r="E96" s="441">
        <v>101239.25</v>
      </c>
      <c r="F96" s="441">
        <v>723.13750000000005</v>
      </c>
      <c r="G96" s="441">
        <v>51601.536588000003</v>
      </c>
      <c r="H96" s="441">
        <v>368.58240420000004</v>
      </c>
      <c r="I96" s="441">
        <v>0</v>
      </c>
      <c r="J96" s="441">
        <v>8.5592799983152303E-3</v>
      </c>
      <c r="K96" s="441">
        <v>2.1426780390101596</v>
      </c>
      <c r="L96" s="441">
        <v>1.1591782345156969E-4</v>
      </c>
      <c r="M96" s="441">
        <v>2.2423509592993385E-5</v>
      </c>
      <c r="N96" s="441">
        <v>4.2219683017678958E-5</v>
      </c>
      <c r="O96" s="441">
        <v>5.1105448003487998E-7</v>
      </c>
      <c r="P96" s="441">
        <v>0</v>
      </c>
      <c r="Q96" s="580">
        <v>5.1105448003487998E-7</v>
      </c>
      <c r="R96" s="580">
        <v>6.7653872363438838E-4</v>
      </c>
      <c r="S96">
        <f t="shared" si="1"/>
        <v>2.6117668156372153E-13</v>
      </c>
    </row>
    <row r="97" spans="1:19">
      <c r="A97" s="439" t="s">
        <v>945</v>
      </c>
      <c r="B97" s="439" t="s">
        <v>910</v>
      </c>
      <c r="C97" s="777" t="s">
        <v>149</v>
      </c>
      <c r="D97" s="776" t="s">
        <v>1060</v>
      </c>
      <c r="E97" s="441">
        <v>445.51249999999993</v>
      </c>
      <c r="F97" s="441">
        <v>0.15362499999999998</v>
      </c>
      <c r="G97" s="441">
        <v>77495.105000840995</v>
      </c>
      <c r="H97" s="441">
        <v>26.722450000289999</v>
      </c>
      <c r="I97" s="441">
        <v>0</v>
      </c>
      <c r="J97" s="441">
        <v>4.1479274715324079</v>
      </c>
      <c r="K97" s="441">
        <v>4.6816082303690836</v>
      </c>
      <c r="L97" s="441">
        <v>3.8036452409698245E-4</v>
      </c>
      <c r="M97" s="441">
        <v>6.312098379505221E-5</v>
      </c>
      <c r="N97" s="441">
        <v>6.3405452335272503E-5</v>
      </c>
      <c r="O97" s="441">
        <v>3.7193988883134615E-4</v>
      </c>
      <c r="P97" s="441">
        <v>0</v>
      </c>
      <c r="Q97" s="580">
        <v>3.7193988883134615E-4</v>
      </c>
      <c r="R97" s="580">
        <v>2.2199461824426573E-3</v>
      </c>
      <c r="S97">
        <f t="shared" si="1"/>
        <v>1.3833928090387414E-7</v>
      </c>
    </row>
    <row r="98" spans="1:19">
      <c r="A98" s="439" t="s">
        <v>945</v>
      </c>
      <c r="B98" s="439" t="s">
        <v>910</v>
      </c>
      <c r="C98" s="777" t="s">
        <v>943</v>
      </c>
      <c r="D98" s="776" t="s">
        <v>1061</v>
      </c>
      <c r="E98" s="441">
        <v>22882.143246300002</v>
      </c>
      <c r="F98" s="441">
        <v>1.9557387390000001</v>
      </c>
      <c r="G98" s="441">
        <v>254740.96815438961</v>
      </c>
      <c r="H98" s="441">
        <v>21.772732320888</v>
      </c>
      <c r="I98" s="441">
        <v>0</v>
      </c>
      <c r="J98" s="441">
        <v>4.8005886963007836</v>
      </c>
      <c r="K98" s="441">
        <v>13.094221642946392</v>
      </c>
      <c r="L98" s="441">
        <v>3.4971088335299361E-3</v>
      </c>
      <c r="M98" s="441">
        <v>1.9381490749898964E-4</v>
      </c>
      <c r="N98" s="441">
        <v>2.0842563299938797E-4</v>
      </c>
      <c r="O98" s="441">
        <v>1.4150136364372247E-3</v>
      </c>
      <c r="P98" s="441">
        <v>0</v>
      </c>
      <c r="Q98" s="580">
        <v>1.4150136364372247E-3</v>
      </c>
      <c r="R98" s="580">
        <v>2.0410403475487698E-2</v>
      </c>
      <c r="S98">
        <f t="shared" si="1"/>
        <v>2.0022635913032984E-6</v>
      </c>
    </row>
    <row r="99" spans="1:19">
      <c r="A99" s="439" t="s">
        <v>945</v>
      </c>
      <c r="B99" s="439" t="s">
        <v>910</v>
      </c>
      <c r="C99" s="777" t="s">
        <v>946</v>
      </c>
      <c r="D99" s="776" t="s">
        <v>1062</v>
      </c>
      <c r="E99" s="441">
        <v>0</v>
      </c>
      <c r="F99" s="441">
        <v>0</v>
      </c>
      <c r="G99" s="441">
        <v>10440.171</v>
      </c>
      <c r="H99" s="441">
        <v>1.65717</v>
      </c>
      <c r="I99" s="441">
        <v>0</v>
      </c>
      <c r="J99" s="441">
        <v>9.3442827426011625</v>
      </c>
      <c r="K99" s="441">
        <v>9.3442827426011625</v>
      </c>
      <c r="L99" s="441">
        <v>1.0227847603960885E-4</v>
      </c>
      <c r="M99" s="441">
        <v>8.5420074586312067E-6</v>
      </c>
      <c r="N99" s="441">
        <v>8.5420074558955749E-6</v>
      </c>
      <c r="O99" s="441">
        <v>1.1288101738093472E-4</v>
      </c>
      <c r="P99" s="441">
        <v>0</v>
      </c>
      <c r="Q99" s="580">
        <v>1.1288101738093472E-4</v>
      </c>
      <c r="R99" s="580">
        <v>5.9693451425109844E-4</v>
      </c>
      <c r="S99">
        <f t="shared" si="1"/>
        <v>1.2742124084954887E-8</v>
      </c>
    </row>
    <row r="100" spans="1:19">
      <c r="A100" s="439" t="s">
        <v>945</v>
      </c>
      <c r="B100" s="439" t="s">
        <v>910</v>
      </c>
      <c r="C100" s="777" t="s">
        <v>234</v>
      </c>
      <c r="D100" s="776" t="s">
        <v>1063</v>
      </c>
      <c r="E100" s="441">
        <v>206.00043436375</v>
      </c>
      <c r="F100" s="441">
        <v>0.31692374517499999</v>
      </c>
      <c r="G100" s="441">
        <v>73036.342219903629</v>
      </c>
      <c r="H100" s="441">
        <v>112.36360341523635</v>
      </c>
      <c r="I100" s="441">
        <v>7.8683992242924461</v>
      </c>
      <c r="J100" s="441">
        <v>0</v>
      </c>
      <c r="K100" s="441">
        <v>7.8683992242924461</v>
      </c>
      <c r="L100" s="441">
        <v>6.024986346887894E-4</v>
      </c>
      <c r="M100" s="441">
        <v>5.9625817263476294E-5</v>
      </c>
      <c r="N100" s="441">
        <v>5.9757352613645657E-5</v>
      </c>
      <c r="O100" s="441">
        <v>0</v>
      </c>
      <c r="P100" s="441">
        <v>6.6495573152611839E-4</v>
      </c>
      <c r="Q100" s="580">
        <v>6.6495573152611839E-4</v>
      </c>
      <c r="R100" s="580">
        <v>3.5164019230754071E-3</v>
      </c>
      <c r="S100" s="581">
        <f t="shared" si="1"/>
        <v>4.4216612488943522E-7</v>
      </c>
    </row>
    <row r="101" spans="1:19">
      <c r="A101" s="439" t="s">
        <v>945</v>
      </c>
      <c r="B101" s="439" t="s">
        <v>910</v>
      </c>
      <c r="C101" s="777" t="s">
        <v>947</v>
      </c>
      <c r="D101" s="776" t="s">
        <v>1064</v>
      </c>
      <c r="E101" s="441" t="s">
        <v>511</v>
      </c>
      <c r="F101" s="441" t="s">
        <v>511</v>
      </c>
      <c r="G101" s="441" t="s">
        <v>511</v>
      </c>
      <c r="H101" s="441" t="s">
        <v>511</v>
      </c>
      <c r="I101" s="441">
        <v>2</v>
      </c>
      <c r="J101" s="441">
        <v>0</v>
      </c>
      <c r="K101" s="441">
        <v>2</v>
      </c>
      <c r="L101" s="441">
        <v>3.8162080996380062E-6</v>
      </c>
      <c r="M101" s="441">
        <v>1.4890995186263301E-6</v>
      </c>
      <c r="N101" s="441">
        <v>1.4890995147234606E-6</v>
      </c>
      <c r="O101" s="441">
        <v>0</v>
      </c>
      <c r="P101" s="441">
        <v>4.2118094588902251E-6</v>
      </c>
      <c r="Q101" s="580">
        <v>4.2118094588902251E-6</v>
      </c>
      <c r="R101" s="580">
        <v>2.2272783252620243E-5</v>
      </c>
      <c r="S101" s="581">
        <f t="shared" si="1"/>
        <v>1.773933891799717E-11</v>
      </c>
    </row>
    <row r="102" spans="1:19">
      <c r="A102" s="439" t="s">
        <v>574</v>
      </c>
      <c r="B102" s="439" t="s">
        <v>910</v>
      </c>
      <c r="C102" s="440" t="s">
        <v>834</v>
      </c>
      <c r="D102" s="439" t="s">
        <v>1065</v>
      </c>
      <c r="E102" s="441">
        <v>2552000</v>
      </c>
      <c r="F102" s="441">
        <v>2552000</v>
      </c>
      <c r="G102" s="441">
        <v>1583265.2000000002</v>
      </c>
      <c r="H102" s="441">
        <v>1583265.2000000002</v>
      </c>
      <c r="I102" s="441">
        <v>8.0169382739487105</v>
      </c>
      <c r="J102" s="441">
        <v>0</v>
      </c>
      <c r="K102" s="441">
        <v>8.0169382739487105</v>
      </c>
      <c r="L102" s="441">
        <v>1.3307389579393199E-2</v>
      </c>
      <c r="M102" s="441">
        <v>3.3408789418605013E-4</v>
      </c>
      <c r="N102" s="441">
        <v>1.2954062862629357E-3</v>
      </c>
      <c r="O102" s="441">
        <v>0</v>
      </c>
      <c r="P102" s="441">
        <v>1.4686879708929405E-2</v>
      </c>
      <c r="Q102" s="580">
        <v>1.4686879708929405E-2</v>
      </c>
      <c r="R102" s="580">
        <v>7.7666782319370076E-2</v>
      </c>
      <c r="S102" s="581">
        <f t="shared" si="1"/>
        <v>2.1570443558456228E-4</v>
      </c>
    </row>
    <row r="103" spans="1:19">
      <c r="A103" s="439" t="s">
        <v>953</v>
      </c>
      <c r="B103" s="439" t="s">
        <v>910</v>
      </c>
      <c r="C103" s="440" t="s">
        <v>836</v>
      </c>
      <c r="D103" s="439" t="s">
        <v>954</v>
      </c>
      <c r="E103" s="441" t="s">
        <v>511</v>
      </c>
      <c r="F103" s="441" t="s">
        <v>511</v>
      </c>
      <c r="G103" s="441" t="s">
        <v>511</v>
      </c>
      <c r="H103" s="441" t="s">
        <v>511</v>
      </c>
      <c r="I103" s="441">
        <v>19.056235377249504</v>
      </c>
      <c r="J103" s="441">
        <v>0.62222957648575417</v>
      </c>
      <c r="K103" s="441">
        <v>47.636883905227762</v>
      </c>
      <c r="L103" s="441">
        <v>1.494411329090011E-2</v>
      </c>
      <c r="M103" s="441">
        <v>9.8403422645671965E-4</v>
      </c>
      <c r="N103" s="441">
        <v>2.4482089149526788E-4</v>
      </c>
      <c r="O103" s="441">
        <v>2.1543393965808489E-4</v>
      </c>
      <c r="P103" s="441">
        <v>6.597821796834216E-3</v>
      </c>
      <c r="Q103" s="580">
        <v>6.6013380647515158E-3</v>
      </c>
      <c r="R103" s="580">
        <v>8.7219299246912768E-2</v>
      </c>
      <c r="S103">
        <f t="shared" si="1"/>
        <v>4.3577664245137287E-5</v>
      </c>
    </row>
    <row r="104" spans="1:19">
      <c r="A104" s="439" t="s">
        <v>955</v>
      </c>
      <c r="B104" s="439" t="s">
        <v>956</v>
      </c>
      <c r="C104" s="440" t="s">
        <v>832</v>
      </c>
      <c r="D104" s="439" t="s">
        <v>957</v>
      </c>
      <c r="E104" s="441">
        <v>13498433.988969577</v>
      </c>
      <c r="F104" s="441">
        <v>642782.57090331323</v>
      </c>
      <c r="G104" s="441">
        <v>10898605.970018823</v>
      </c>
      <c r="H104" s="441">
        <v>518981.23666756297</v>
      </c>
      <c r="I104" s="441">
        <v>6</v>
      </c>
      <c r="J104" s="441">
        <v>40</v>
      </c>
      <c r="K104" s="441">
        <v>40.447496832313398</v>
      </c>
      <c r="L104" s="441">
        <v>0.4621609702616909</v>
      </c>
      <c r="M104" s="441">
        <v>2.9804975674248974E-4</v>
      </c>
      <c r="N104" s="441">
        <v>8.9170927808336475E-3</v>
      </c>
      <c r="O104" s="441">
        <v>0.50442694190376647</v>
      </c>
      <c r="P104" s="441">
        <v>7.5664041285564962E-2</v>
      </c>
      <c r="Q104" s="580">
        <v>0.51007017836965285</v>
      </c>
      <c r="R104" s="580">
        <v>2.6973400951158117</v>
      </c>
      <c r="S104">
        <f t="shared" si="1"/>
        <v>0.2601715868620495</v>
      </c>
    </row>
    <row r="105" spans="1:19">
      <c r="A105" s="439" t="s">
        <v>958</v>
      </c>
      <c r="B105" s="439" t="s">
        <v>959</v>
      </c>
      <c r="C105" s="440" t="s">
        <v>832</v>
      </c>
      <c r="D105" s="439" t="s">
        <v>960</v>
      </c>
      <c r="E105" s="441">
        <v>11843533.475983769</v>
      </c>
      <c r="F105" s="441">
        <v>563977.78457065567</v>
      </c>
      <c r="G105" s="441">
        <v>8293993.9835437806</v>
      </c>
      <c r="H105" s="441">
        <v>394952.09445446572</v>
      </c>
      <c r="I105" s="441">
        <v>3.6975326016524726</v>
      </c>
      <c r="J105" s="441">
        <v>24.650217344349819</v>
      </c>
      <c r="K105" s="441">
        <v>24.927719637500029</v>
      </c>
      <c r="L105" s="441">
        <v>0.21675889720596811</v>
      </c>
      <c r="M105" s="441">
        <v>7.7621474135016605E-4</v>
      </c>
      <c r="N105" s="441">
        <v>6.7860342945133762E-3</v>
      </c>
      <c r="O105" s="441">
        <v>0.23656571357620113</v>
      </c>
      <c r="P105" s="441">
        <v>3.5484857036430166E-2</v>
      </c>
      <c r="Q105" s="580">
        <v>0.23921227376268367</v>
      </c>
      <c r="R105" s="580">
        <v>1.2650840335471936</v>
      </c>
      <c r="S105">
        <f t="shared" si="1"/>
        <v>5.7222511918713116E-2</v>
      </c>
    </row>
    <row r="106" spans="1:19">
      <c r="A106" s="439" t="s">
        <v>961</v>
      </c>
      <c r="B106" s="439" t="s">
        <v>1440</v>
      </c>
      <c r="C106" s="440" t="s">
        <v>832</v>
      </c>
      <c r="D106" s="439" t="s">
        <v>962</v>
      </c>
      <c r="E106" s="441">
        <v>1329574.9941835215</v>
      </c>
      <c r="F106" s="441">
        <v>63313.09496112007</v>
      </c>
      <c r="G106" s="441">
        <v>1085169.9702558001</v>
      </c>
      <c r="H106" s="441">
        <v>51674.76048837143</v>
      </c>
      <c r="I106" s="441">
        <v>7.6382771784203847</v>
      </c>
      <c r="J106" s="441">
        <v>26.152401950335502</v>
      </c>
      <c r="K106" s="441">
        <v>27.243064526793972</v>
      </c>
      <c r="L106" s="441">
        <v>3.0994482636364225E-2</v>
      </c>
      <c r="M106" s="441">
        <v>3.8911803222746108E-5</v>
      </c>
      <c r="N106" s="441">
        <v>8.878714703848264E-4</v>
      </c>
      <c r="O106" s="441">
        <v>3.2837998717499976E-2</v>
      </c>
      <c r="P106" s="441">
        <v>9.5909254020034723E-3</v>
      </c>
      <c r="Q106" s="580">
        <v>3.4209940219727446E-2</v>
      </c>
      <c r="R106" s="580">
        <v>0.18089511257321761</v>
      </c>
      <c r="S106">
        <f t="shared" si="1"/>
        <v>1.1703200098373255E-3</v>
      </c>
    </row>
    <row r="107" spans="1:19">
      <c r="A107" s="439" t="s">
        <v>963</v>
      </c>
      <c r="B107" s="439" t="s">
        <v>956</v>
      </c>
      <c r="C107" s="440" t="s">
        <v>832</v>
      </c>
      <c r="D107" s="439" t="s">
        <v>964</v>
      </c>
      <c r="E107" s="441">
        <v>2320065.8393945694</v>
      </c>
      <c r="F107" s="441">
        <v>110479.3256854557</v>
      </c>
      <c r="G107" s="441">
        <v>2321695.1086715139</v>
      </c>
      <c r="H107" s="441">
        <v>110556.90993673875</v>
      </c>
      <c r="I107" s="441">
        <v>6</v>
      </c>
      <c r="J107" s="441">
        <v>40</v>
      </c>
      <c r="K107" s="441">
        <v>40.447496832313398</v>
      </c>
      <c r="L107" s="441">
        <v>9.8452670646794249E-2</v>
      </c>
      <c r="M107" s="441">
        <v>4.1816503809563761E-4</v>
      </c>
      <c r="N107" s="441">
        <v>1.8995797031091117E-3</v>
      </c>
      <c r="O107" s="441">
        <v>0.10745645515782253</v>
      </c>
      <c r="P107" s="441">
        <v>1.6118468273673379E-2</v>
      </c>
      <c r="Q107" s="580">
        <v>0.10865861574019126</v>
      </c>
      <c r="R107" s="580">
        <v>0.57460571769282165</v>
      </c>
      <c r="S107">
        <f t="shared" si="1"/>
        <v>1.1806694774574539E-2</v>
      </c>
    </row>
    <row r="108" spans="1:19">
      <c r="A108" s="439" t="s">
        <v>965</v>
      </c>
      <c r="B108" s="439" t="s">
        <v>966</v>
      </c>
      <c r="C108" s="440" t="s">
        <v>832</v>
      </c>
      <c r="D108" s="439" t="s">
        <v>967</v>
      </c>
      <c r="E108" s="441">
        <v>1767607.8796564676</v>
      </c>
      <c r="F108" s="441">
        <v>84171.80379316512</v>
      </c>
      <c r="G108" s="441">
        <v>1186062.9161829974</v>
      </c>
      <c r="H108" s="441">
        <v>56479.18648490464</v>
      </c>
      <c r="I108" s="441">
        <v>3.6447122516242936</v>
      </c>
      <c r="J108" s="441">
        <v>24.29808167749529</v>
      </c>
      <c r="K108" s="441">
        <v>24.565360575947736</v>
      </c>
      <c r="L108" s="441">
        <v>3.0546505599521021E-2</v>
      </c>
      <c r="M108" s="441">
        <v>1.5822866881807368E-4</v>
      </c>
      <c r="N108" s="441">
        <v>9.7042072138439227E-4</v>
      </c>
      <c r="O108" s="441">
        <v>3.3346253461414906E-2</v>
      </c>
      <c r="P108" s="441">
        <v>5.001938019212236E-3</v>
      </c>
      <c r="Q108" s="580">
        <v>3.3719312031252453E-2</v>
      </c>
      <c r="R108" s="580">
        <v>0.17828055509017413</v>
      </c>
      <c r="S108">
        <f t="shared" si="1"/>
        <v>1.1369920038609665E-3</v>
      </c>
    </row>
    <row r="109" spans="1:19">
      <c r="A109" s="439" t="s">
        <v>963</v>
      </c>
      <c r="B109" s="439" t="s">
        <v>956</v>
      </c>
      <c r="C109" s="440" t="s">
        <v>836</v>
      </c>
      <c r="D109" s="439" t="s">
        <v>968</v>
      </c>
      <c r="E109" s="441">
        <v>1048830.4232212498</v>
      </c>
      <c r="F109" s="441">
        <v>3383.3239458749995</v>
      </c>
      <c r="G109" s="441">
        <v>835017.92045950156</v>
      </c>
      <c r="H109" s="441">
        <v>2693.6061950306503</v>
      </c>
      <c r="I109" s="441">
        <v>4.7662408357686852</v>
      </c>
      <c r="J109" s="441">
        <v>79.437347262811414</v>
      </c>
      <c r="K109" s="441">
        <v>79.580206030501685</v>
      </c>
      <c r="L109" s="441">
        <v>6.9667707622441358E-2</v>
      </c>
      <c r="M109" s="441">
        <v>1.35018851428019E-5</v>
      </c>
      <c r="N109" s="441">
        <v>6.8320042864925109E-4</v>
      </c>
      <c r="O109" s="441">
        <v>7.675167477483763E-2</v>
      </c>
      <c r="P109" s="441">
        <v>4.6051004864902578E-3</v>
      </c>
      <c r="Q109" s="580">
        <v>7.688970367502479E-2</v>
      </c>
      <c r="R109" s="580">
        <v>0.40660616797305799</v>
      </c>
      <c r="S109">
        <f t="shared" si="1"/>
        <v>5.9120265312331208E-3</v>
      </c>
    </row>
    <row r="110" spans="1:19">
      <c r="A110" s="439" t="s">
        <v>965</v>
      </c>
      <c r="B110" s="439" t="s">
        <v>959</v>
      </c>
      <c r="C110" s="440" t="s">
        <v>836</v>
      </c>
      <c r="D110" s="439" t="s">
        <v>969</v>
      </c>
      <c r="E110" s="441">
        <v>1020632.2940936704</v>
      </c>
      <c r="F110" s="441">
        <v>3292.3622390118403</v>
      </c>
      <c r="G110" s="441">
        <v>839617.34530600207</v>
      </c>
      <c r="H110" s="441">
        <v>2708.4430493742002</v>
      </c>
      <c r="I110" s="441">
        <v>2.4710738000332224</v>
      </c>
      <c r="J110" s="441">
        <v>41.184563333887041</v>
      </c>
      <c r="K110" s="441">
        <v>41.258456948050927</v>
      </c>
      <c r="L110" s="441">
        <v>3.6318261280383152E-2</v>
      </c>
      <c r="M110" s="441">
        <v>3.5269942609926844E-5</v>
      </c>
      <c r="N110" s="441">
        <v>6.869636161805318E-4</v>
      </c>
      <c r="O110" s="441">
        <v>4.0011349503943111E-2</v>
      </c>
      <c r="P110" s="441">
        <v>2.4006809702365869E-3</v>
      </c>
      <c r="Q110" s="580">
        <v>4.0083305231075256E-2</v>
      </c>
      <c r="R110" s="580">
        <v>0.21196662773362246</v>
      </c>
      <c r="S110">
        <f t="shared" si="1"/>
        <v>1.606671358247545E-3</v>
      </c>
    </row>
    <row r="111" spans="1:19">
      <c r="A111" s="439" t="s">
        <v>975</v>
      </c>
      <c r="B111" s="439" t="s">
        <v>1440</v>
      </c>
      <c r="C111" s="440" t="s">
        <v>836</v>
      </c>
      <c r="D111" s="439" t="s">
        <v>970</v>
      </c>
      <c r="E111" s="441">
        <v>96415.785163052991</v>
      </c>
      <c r="F111" s="441">
        <v>311.01866181629998</v>
      </c>
      <c r="G111" s="441">
        <v>83743.619886906003</v>
      </c>
      <c r="H111" s="441">
        <v>270.14070931259999</v>
      </c>
      <c r="I111" s="441">
        <v>8.8172428029592567</v>
      </c>
      <c r="J111" s="441">
        <v>74.957843442447356</v>
      </c>
      <c r="K111" s="441">
        <v>75.461316868693842</v>
      </c>
      <c r="L111" s="441">
        <v>6.6253187098605981E-3</v>
      </c>
      <c r="M111" s="441">
        <v>6.9545616881942079E-6</v>
      </c>
      <c r="N111" s="441">
        <v>6.8517903150976743E-5</v>
      </c>
      <c r="O111" s="441">
        <v>7.263336166536816E-3</v>
      </c>
      <c r="P111" s="441">
        <v>8.543815509986268E-4</v>
      </c>
      <c r="Q111" s="580">
        <v>7.313413710628474E-3</v>
      </c>
      <c r="R111" s="580">
        <v>3.8667778001480628E-2</v>
      </c>
      <c r="S111">
        <f t="shared" si="1"/>
        <v>5.3486020102808547E-5</v>
      </c>
    </row>
    <row r="112" spans="1:19">
      <c r="A112" s="439" t="s">
        <v>1066</v>
      </c>
      <c r="B112" s="439" t="s">
        <v>971</v>
      </c>
      <c r="C112" s="440" t="s">
        <v>836</v>
      </c>
      <c r="D112" s="439" t="s">
        <v>972</v>
      </c>
      <c r="E112" s="441">
        <v>37565.903997126006</v>
      </c>
      <c r="F112" s="441">
        <v>121.18033547460001</v>
      </c>
      <c r="G112" s="441">
        <v>45959.960099813507</v>
      </c>
      <c r="H112" s="441">
        <v>148.25793580585002</v>
      </c>
      <c r="I112" s="441">
        <v>11.14114926455499</v>
      </c>
      <c r="J112" s="441">
        <v>55.705746322774949</v>
      </c>
      <c r="K112" s="441">
        <v>56.800707536845465</v>
      </c>
      <c r="L112" s="441">
        <v>2.7369322928547401E-3</v>
      </c>
      <c r="M112" s="441">
        <v>1.3617263559747433E-5</v>
      </c>
      <c r="N112" s="441">
        <v>3.7603821033704347E-5</v>
      </c>
      <c r="O112" s="441">
        <v>2.96242232574196E-3</v>
      </c>
      <c r="P112" s="441">
        <v>5.9248446514839203E-4</v>
      </c>
      <c r="Q112" s="580">
        <v>3.0210898492922353E-3</v>
      </c>
      <c r="R112" s="580">
        <v>1.5973735746127937E-2</v>
      </c>
      <c r="S112">
        <f t="shared" si="1"/>
        <v>9.1269838774965814E-6</v>
      </c>
    </row>
    <row r="113" spans="1:19">
      <c r="A113" s="439" t="s">
        <v>977</v>
      </c>
      <c r="B113" s="439" t="s">
        <v>973</v>
      </c>
      <c r="C113" s="440" t="s">
        <v>836</v>
      </c>
      <c r="D113" s="439" t="s">
        <v>974</v>
      </c>
      <c r="E113" s="441">
        <v>366970.06347895204</v>
      </c>
      <c r="F113" s="441">
        <v>1183.7743983192001</v>
      </c>
      <c r="G113" s="441">
        <v>463944.17369441158</v>
      </c>
      <c r="H113" s="441">
        <v>1496.5941086916503</v>
      </c>
      <c r="I113" s="441">
        <v>6.6424943639645422</v>
      </c>
      <c r="J113" s="441">
        <v>66.42494363964542</v>
      </c>
      <c r="K113" s="441">
        <v>66.757007467259839</v>
      </c>
      <c r="L113" s="441">
        <v>3.2470819586552589E-2</v>
      </c>
      <c r="M113" s="441">
        <v>1.4527499102637634E-4</v>
      </c>
      <c r="N113" s="441">
        <v>3.7959288126765119E-4</v>
      </c>
      <c r="O113" s="441">
        <v>3.5658596997052872E-2</v>
      </c>
      <c r="P113" s="441">
        <v>3.5658596997052874E-3</v>
      </c>
      <c r="Q113" s="580">
        <v>3.5836446464405626E-2</v>
      </c>
      <c r="R113" s="580">
        <v>0.18951155382611967</v>
      </c>
      <c r="S113">
        <f t="shared" si="1"/>
        <v>1.2842508951962106E-3</v>
      </c>
    </row>
    <row r="114" spans="1:19">
      <c r="A114" s="439" t="s">
        <v>975</v>
      </c>
      <c r="B114" s="439" t="s">
        <v>1440</v>
      </c>
      <c r="C114" s="440" t="s">
        <v>832</v>
      </c>
      <c r="D114" s="439" t="s">
        <v>976</v>
      </c>
      <c r="E114" s="441">
        <v>119108.68527417653</v>
      </c>
      <c r="F114" s="441">
        <v>5671.8421559131684</v>
      </c>
      <c r="G114" s="441">
        <v>132030.37868152399</v>
      </c>
      <c r="H114" s="441">
        <v>6287.16088959638</v>
      </c>
      <c r="I114" s="441">
        <v>8.2986805582336984</v>
      </c>
      <c r="J114" s="441">
        <v>18.310312301944943</v>
      </c>
      <c r="K114" s="441">
        <v>20.098514059612228</v>
      </c>
      <c r="L114" s="441">
        <v>2.7820727613783345E-3</v>
      </c>
      <c r="M114" s="441">
        <v>3.1972258619993379E-5</v>
      </c>
      <c r="N114" s="441">
        <v>1.0802547957330335E-4</v>
      </c>
      <c r="O114" s="441">
        <v>2.7972865204820199E-3</v>
      </c>
      <c r="P114" s="441">
        <v>1.2677985432759404E-3</v>
      </c>
      <c r="Q114" s="580">
        <v>3.0711764885794175E-3</v>
      </c>
      <c r="R114" s="580">
        <v>1.6237191995131524E-2</v>
      </c>
      <c r="S114">
        <f t="shared" si="1"/>
        <v>9.4321250240030002E-6</v>
      </c>
    </row>
    <row r="115" spans="1:19">
      <c r="A115" s="439" t="s">
        <v>977</v>
      </c>
      <c r="B115" s="439" t="s">
        <v>973</v>
      </c>
      <c r="C115" s="440" t="s">
        <v>832</v>
      </c>
      <c r="D115" s="439" t="s">
        <v>978</v>
      </c>
      <c r="E115" s="441">
        <v>2118013.6888356335</v>
      </c>
      <c r="F115" s="441">
        <v>100857.79470645874</v>
      </c>
      <c r="G115" s="441">
        <v>1933103.6214272599</v>
      </c>
      <c r="H115" s="441">
        <v>92052.553401298093</v>
      </c>
      <c r="I115" s="441">
        <v>7.5706097789301063</v>
      </c>
      <c r="J115" s="441">
        <v>30.282439115720425</v>
      </c>
      <c r="K115" s="441">
        <v>30.66451659055117</v>
      </c>
      <c r="L115" s="441">
        <v>6.2147250918268795E-2</v>
      </c>
      <c r="M115" s="441">
        <v>2.2924286633627979E-4</v>
      </c>
      <c r="N115" s="441">
        <v>1.581639376141482E-3</v>
      </c>
      <c r="O115" s="441">
        <v>6.7735028690659185E-2</v>
      </c>
      <c r="P115" s="441">
        <v>1.6933757172664796E-2</v>
      </c>
      <c r="Q115" s="580">
        <v>6.9819669461457623E-2</v>
      </c>
      <c r="R115" s="580">
        <v>0.36271403794256019</v>
      </c>
      <c r="S115">
        <f t="shared" si="1"/>
        <v>4.8747862437071984E-3</v>
      </c>
    </row>
    <row r="116" spans="1:19">
      <c r="A116" s="439" t="s">
        <v>981</v>
      </c>
      <c r="B116" s="439" t="s">
        <v>910</v>
      </c>
      <c r="C116" s="440" t="s">
        <v>836</v>
      </c>
      <c r="D116" s="439" t="s">
        <v>979</v>
      </c>
      <c r="E116" s="441">
        <v>29161431.55854921</v>
      </c>
      <c r="F116" s="441">
        <v>94069.134059836157</v>
      </c>
      <c r="G116" s="441">
        <v>24757123.506167784</v>
      </c>
      <c r="H116" s="441">
        <v>79861.688729573492</v>
      </c>
      <c r="I116" s="441">
        <v>17.97214944008665</v>
      </c>
      <c r="J116" s="441">
        <v>54.027080307367392</v>
      </c>
      <c r="K116" s="441">
        <v>56.937892146052739</v>
      </c>
      <c r="L116" s="441">
        <v>1.4778563907933706</v>
      </c>
      <c r="M116" s="441">
        <v>1.6354194280571686E-3</v>
      </c>
      <c r="N116" s="441">
        <v>2.0255945384056718E-2</v>
      </c>
      <c r="O116" s="441">
        <v>1.5476723135502863</v>
      </c>
      <c r="P116" s="441">
        <v>0.51483437463522164</v>
      </c>
      <c r="Q116" s="580">
        <v>1.6310561067713567</v>
      </c>
      <c r="R116" s="580">
        <v>8.6253092628158008</v>
      </c>
      <c r="S116">
        <f t="shared" si="1"/>
        <v>2.6603440234361355</v>
      </c>
    </row>
    <row r="117" spans="1:19">
      <c r="A117" s="439" t="s">
        <v>1067</v>
      </c>
      <c r="B117" s="439" t="s">
        <v>910</v>
      </c>
      <c r="C117" s="440" t="s">
        <v>836</v>
      </c>
      <c r="D117" s="439" t="s">
        <v>980</v>
      </c>
      <c r="E117" s="441">
        <v>2019681.9315103111</v>
      </c>
      <c r="F117" s="441">
        <v>6515.1030048719713</v>
      </c>
      <c r="G117" s="441">
        <v>1334458.9072571187</v>
      </c>
      <c r="H117" s="441">
        <v>4304.7061524423189</v>
      </c>
      <c r="I117" s="441">
        <v>40</v>
      </c>
      <c r="J117" s="441">
        <v>200</v>
      </c>
      <c r="K117" s="441">
        <v>203.960780543711</v>
      </c>
      <c r="L117" s="441">
        <v>0.28535306091315854</v>
      </c>
      <c r="M117" s="441">
        <v>1.9776622319431746E-4</v>
      </c>
      <c r="N117" s="441">
        <v>1.091836324843393E-3</v>
      </c>
      <c r="O117" s="441">
        <v>0.30881794769702453</v>
      </c>
      <c r="P117" s="441">
        <v>6.1763589539404903E-2</v>
      </c>
      <c r="Q117" s="580">
        <v>0.31493374829096082</v>
      </c>
      <c r="R117" s="580">
        <v>1.6654246074246828</v>
      </c>
      <c r="S117">
        <f t="shared" si="1"/>
        <v>9.9183265812594276E-2</v>
      </c>
    </row>
    <row r="118" spans="1:19">
      <c r="A118" s="439" t="s">
        <v>1015</v>
      </c>
      <c r="B118" s="439" t="s">
        <v>910</v>
      </c>
      <c r="C118" s="440" t="s">
        <v>836</v>
      </c>
      <c r="D118" s="439" t="s">
        <v>982</v>
      </c>
      <c r="E118" s="441">
        <v>16463147.557057701</v>
      </c>
      <c r="F118" s="441">
        <v>53106.927603411939</v>
      </c>
      <c r="G118" s="441">
        <v>13268016.799226813</v>
      </c>
      <c r="H118" s="441">
        <v>42800.054191054238</v>
      </c>
      <c r="I118" s="441">
        <v>141.88400812541161</v>
      </c>
      <c r="J118" s="441">
        <v>317.04315122139627</v>
      </c>
      <c r="K118" s="441">
        <v>353.30208135596342</v>
      </c>
      <c r="L118" s="441">
        <v>4.9145399975860178</v>
      </c>
      <c r="M118" s="441">
        <v>3.4362973201541858E-4</v>
      </c>
      <c r="N118" s="441">
        <v>1.085571284454471E-2</v>
      </c>
      <c r="O118" s="441">
        <v>4.8673404082106408</v>
      </c>
      <c r="P118" s="441">
        <v>2.1782453377945621</v>
      </c>
      <c r="Q118" s="580">
        <v>5.3325186732935004</v>
      </c>
      <c r="R118" s="580">
        <v>28.68304906196003</v>
      </c>
      <c r="S118">
        <f t="shared" si="1"/>
        <v>28.435755401023872</v>
      </c>
    </row>
    <row r="119" spans="1:19">
      <c r="A119" s="439" t="s">
        <v>983</v>
      </c>
      <c r="B119" s="439" t="s">
        <v>910</v>
      </c>
      <c r="C119" s="440" t="s">
        <v>834</v>
      </c>
      <c r="D119" s="439" t="s">
        <v>984</v>
      </c>
      <c r="E119" s="441">
        <v>-73408002.652354643</v>
      </c>
      <c r="F119" s="441">
        <v>-73408002.652354643</v>
      </c>
      <c r="G119" s="441">
        <v>-25060617.921751942</v>
      </c>
      <c r="H119" s="441">
        <v>-25060617.921751942</v>
      </c>
      <c r="I119" s="441">
        <v>3.7785107805038138</v>
      </c>
      <c r="J119" s="441">
        <v>0</v>
      </c>
      <c r="K119" s="441">
        <v>37.864651237652652</v>
      </c>
      <c r="L119" s="441">
        <v>0.99484724483997</v>
      </c>
      <c r="M119" s="441">
        <v>2.638400985189282E-2</v>
      </c>
      <c r="N119" s="441">
        <v>2.0504260431841143E-2</v>
      </c>
      <c r="O119" s="441">
        <v>0</v>
      </c>
      <c r="P119" s="441">
        <v>0.10956700055678024</v>
      </c>
      <c r="Q119" s="580">
        <v>0.10956700055678024</v>
      </c>
      <c r="R119" s="580">
        <v>5.8062916055046667</v>
      </c>
      <c r="S119">
        <f t="shared" si="1"/>
        <v>1.2004927611009483E-2</v>
      </c>
    </row>
    <row r="120" spans="1:19">
      <c r="A120" s="439" t="s">
        <v>983</v>
      </c>
      <c r="B120" s="439" t="s">
        <v>910</v>
      </c>
      <c r="C120" s="440" t="s">
        <v>832</v>
      </c>
      <c r="D120" s="439" t="s">
        <v>985</v>
      </c>
      <c r="E120" s="441">
        <v>9084.0694328999998</v>
      </c>
      <c r="F120" s="441">
        <v>432.57473490000001</v>
      </c>
      <c r="G120" s="441">
        <v>3196.1360780999998</v>
      </c>
      <c r="H120" s="441">
        <v>152.19695609999999</v>
      </c>
      <c r="I120" s="441">
        <v>15</v>
      </c>
      <c r="J120" s="441">
        <v>0</v>
      </c>
      <c r="K120" s="441">
        <v>38</v>
      </c>
      <c r="L120" s="441">
        <v>1.2733257548737308E-4</v>
      </c>
      <c r="M120" s="441">
        <v>3.1853175302808817E-6</v>
      </c>
      <c r="N120" s="441">
        <v>2.615035540048821E-6</v>
      </c>
      <c r="O120" s="441">
        <v>0</v>
      </c>
      <c r="P120" s="441">
        <v>5.5473280902370404E-5</v>
      </c>
      <c r="Q120" s="580">
        <v>5.5473280902370404E-5</v>
      </c>
      <c r="R120" s="580">
        <v>7.4315938250253829E-4</v>
      </c>
      <c r="S120">
        <f t="shared" si="1"/>
        <v>3.0772848940732929E-9</v>
      </c>
    </row>
    <row r="121" spans="1:19">
      <c r="A121" s="439" t="s">
        <v>983</v>
      </c>
      <c r="B121" s="439" t="s">
        <v>910</v>
      </c>
      <c r="C121" s="440" t="s">
        <v>836</v>
      </c>
      <c r="D121" s="439" t="s">
        <v>986</v>
      </c>
      <c r="E121" s="441">
        <v>60374.246045771433</v>
      </c>
      <c r="F121" s="441">
        <v>194.75563240571429</v>
      </c>
      <c r="G121" s="441">
        <v>66252.432389364418</v>
      </c>
      <c r="H121" s="441">
        <v>213.71752383665941</v>
      </c>
      <c r="I121" s="441">
        <v>179.00307117093982</v>
      </c>
      <c r="J121" s="441">
        <v>0</v>
      </c>
      <c r="K121" s="441">
        <v>179.00348566090926</v>
      </c>
      <c r="L121" s="441">
        <v>1.2433516664874363E-2</v>
      </c>
      <c r="M121" s="441">
        <v>1.5656722107060955E-5</v>
      </c>
      <c r="N121" s="441">
        <v>5.4206848857281011E-5</v>
      </c>
      <c r="O121" s="441">
        <v>0</v>
      </c>
      <c r="P121" s="441">
        <v>1.3722386324269139E-2</v>
      </c>
      <c r="Q121" s="580">
        <v>1.3722386324269139E-2</v>
      </c>
      <c r="R121" s="580">
        <v>7.256654105703958E-2</v>
      </c>
      <c r="S121">
        <f t="shared" si="1"/>
        <v>1.8830388643248868E-4</v>
      </c>
    </row>
    <row r="122" spans="1:19">
      <c r="A122" s="439" t="s">
        <v>639</v>
      </c>
      <c r="B122" s="439" t="s">
        <v>910</v>
      </c>
      <c r="C122" s="440" t="s">
        <v>834</v>
      </c>
      <c r="D122" s="439" t="s">
        <v>987</v>
      </c>
      <c r="E122" s="441">
        <v>28761132.543891679</v>
      </c>
      <c r="F122" s="441">
        <v>28761132.543891679</v>
      </c>
      <c r="G122" s="441">
        <v>28272810.603923492</v>
      </c>
      <c r="H122" s="441">
        <v>28272810.603923492</v>
      </c>
      <c r="I122" s="441">
        <v>41.33271278918896</v>
      </c>
      <c r="J122" s="441">
        <v>0</v>
      </c>
      <c r="K122" s="441">
        <v>41.337580865907348</v>
      </c>
      <c r="L122" s="441">
        <v>1.225306413564659</v>
      </c>
      <c r="M122" s="441">
        <v>4.7667744314304986E-3</v>
      </c>
      <c r="N122" s="441">
        <v>2.3132433269324605E-2</v>
      </c>
      <c r="O122" s="441">
        <v>0</v>
      </c>
      <c r="P122" s="441">
        <v>1.3521666682812223</v>
      </c>
      <c r="Q122" s="580">
        <v>1.3521666682812223</v>
      </c>
      <c r="R122" s="580">
        <v>7.1513354237573807</v>
      </c>
      <c r="S122">
        <f t="shared" si="1"/>
        <v>1.8283546988107411</v>
      </c>
    </row>
    <row r="123" spans="1:19">
      <c r="A123" s="439" t="s">
        <v>639</v>
      </c>
      <c r="B123" s="439" t="s">
        <v>910</v>
      </c>
      <c r="C123" s="440" t="s">
        <v>836</v>
      </c>
      <c r="D123" s="439" t="s">
        <v>988</v>
      </c>
      <c r="E123" s="441">
        <v>199448.92485141015</v>
      </c>
      <c r="F123" s="441">
        <v>643.38362855293599</v>
      </c>
      <c r="G123" s="441">
        <v>185156.90159416324</v>
      </c>
      <c r="H123" s="441">
        <v>597.28032772310723</v>
      </c>
      <c r="I123" s="441">
        <v>84.158626478479647</v>
      </c>
      <c r="J123" s="441">
        <v>0</v>
      </c>
      <c r="K123" s="441">
        <v>84.158626478479647</v>
      </c>
      <c r="L123" s="441">
        <v>1.6336883382398221E-2</v>
      </c>
      <c r="M123" s="441">
        <v>2.4140866221131901E-5</v>
      </c>
      <c r="N123" s="441">
        <v>1.5149288588547693E-4</v>
      </c>
      <c r="O123" s="441">
        <v>0</v>
      </c>
      <c r="P123" s="441">
        <v>1.8030421340308522E-2</v>
      </c>
      <c r="Q123" s="580">
        <v>1.8030421340308522E-2</v>
      </c>
      <c r="R123" s="580">
        <v>9.5348013813503621E-2</v>
      </c>
      <c r="S123">
        <f t="shared" si="1"/>
        <v>3.2509609370905297E-4</v>
      </c>
    </row>
    <row r="124" spans="1:19">
      <c r="A124" s="439" t="s">
        <v>989</v>
      </c>
      <c r="B124" s="439" t="s">
        <v>910</v>
      </c>
      <c r="C124" s="440" t="s">
        <v>834</v>
      </c>
      <c r="D124" s="439" t="s">
        <v>990</v>
      </c>
      <c r="E124" s="441">
        <v>11561918.510486549</v>
      </c>
      <c r="F124" s="441">
        <v>11561918.510486549</v>
      </c>
      <c r="G124" s="441">
        <v>9049930.0052381419</v>
      </c>
      <c r="H124" s="441">
        <v>9049930.0052381419</v>
      </c>
      <c r="I124" s="441">
        <v>38.190179819237215</v>
      </c>
      <c r="J124" s="441">
        <v>0</v>
      </c>
      <c r="K124" s="441">
        <v>40.224806408256434</v>
      </c>
      <c r="L124" s="441">
        <v>0.38165402614366895</v>
      </c>
      <c r="M124" s="441">
        <v>2.202122147091333E-5</v>
      </c>
      <c r="N124" s="441">
        <v>7.4045309775172541E-3</v>
      </c>
      <c r="O124" s="441">
        <v>0</v>
      </c>
      <c r="P124" s="441">
        <v>0.39991183373179062</v>
      </c>
      <c r="Q124" s="580">
        <v>0.39991183373179062</v>
      </c>
      <c r="R124" s="580">
        <v>2.2274721870104854</v>
      </c>
      <c r="S124">
        <f t="shared" si="1"/>
        <v>0.15992947475872335</v>
      </c>
    </row>
    <row r="125" spans="1:19">
      <c r="A125" s="439" t="s">
        <v>991</v>
      </c>
      <c r="B125" s="439" t="s">
        <v>910</v>
      </c>
      <c r="C125" s="440" t="s">
        <v>834</v>
      </c>
      <c r="D125" s="439" t="s">
        <v>992</v>
      </c>
      <c r="E125" s="441">
        <v>2248393.8584892224</v>
      </c>
      <c r="F125" s="441">
        <v>2248393.8584892224</v>
      </c>
      <c r="G125" s="441">
        <v>2156480.3624503766</v>
      </c>
      <c r="H125" s="441">
        <v>2156480.3624503766</v>
      </c>
      <c r="I125" s="441">
        <v>40.85946913544506</v>
      </c>
      <c r="J125" s="441">
        <v>0</v>
      </c>
      <c r="K125" s="441">
        <v>41.404295542274021</v>
      </c>
      <c r="L125" s="441">
        <v>9.3609855080064988E-2</v>
      </c>
      <c r="M125" s="441">
        <v>3.2875438580542982E-4</v>
      </c>
      <c r="N125" s="441">
        <v>1.7644032204590814E-3</v>
      </c>
      <c r="O125" s="441">
        <v>0</v>
      </c>
      <c r="P125" s="441">
        <v>0.10195430286760096</v>
      </c>
      <c r="Q125" s="580">
        <v>0.10195430286760096</v>
      </c>
      <c r="R125" s="580">
        <v>0.54634127858626247</v>
      </c>
      <c r="S125">
        <f t="shared" si="1"/>
        <v>1.0394679873218505E-2</v>
      </c>
    </row>
    <row r="126" spans="1:19">
      <c r="A126" s="439" t="s">
        <v>993</v>
      </c>
      <c r="B126" s="439" t="s">
        <v>910</v>
      </c>
      <c r="C126" s="440" t="s">
        <v>834</v>
      </c>
      <c r="D126" s="439" t="s">
        <v>994</v>
      </c>
      <c r="E126" s="441">
        <v>2751623.7635001652</v>
      </c>
      <c r="F126" s="441">
        <v>2751623.7635001652</v>
      </c>
      <c r="G126" s="441">
        <v>2551372.9450814514</v>
      </c>
      <c r="H126" s="441">
        <v>2551372.9450814514</v>
      </c>
      <c r="I126" s="441">
        <v>25.828433709548886</v>
      </c>
      <c r="J126" s="441">
        <v>0</v>
      </c>
      <c r="K126" s="441">
        <v>32.086406769284885</v>
      </c>
      <c r="L126" s="441">
        <v>8.5827348546442389E-2</v>
      </c>
      <c r="M126" s="441">
        <v>3.3052680325463928E-4</v>
      </c>
      <c r="N126" s="441">
        <v>2.0874990189007452E-3</v>
      </c>
      <c r="O126" s="441">
        <v>0</v>
      </c>
      <c r="P126" s="441">
        <v>7.6249912266365322E-2</v>
      </c>
      <c r="Q126" s="580">
        <v>7.6249912266365322E-2</v>
      </c>
      <c r="R126" s="580">
        <v>0.50091973011202717</v>
      </c>
      <c r="S126">
        <f t="shared" si="1"/>
        <v>5.8140491206284091E-3</v>
      </c>
    </row>
    <row r="127" spans="1:19">
      <c r="A127" s="439" t="s">
        <v>995</v>
      </c>
      <c r="B127" s="439" t="s">
        <v>910</v>
      </c>
      <c r="C127" s="440" t="s">
        <v>834</v>
      </c>
      <c r="D127" s="439" t="s">
        <v>996</v>
      </c>
      <c r="E127" s="441">
        <v>116784.71783514446</v>
      </c>
      <c r="F127" s="441">
        <v>116784.71783514446</v>
      </c>
      <c r="G127" s="441">
        <v>58286.018781647363</v>
      </c>
      <c r="H127" s="441">
        <v>58286.018781647363</v>
      </c>
      <c r="I127" s="441">
        <v>100.00000000000001</v>
      </c>
      <c r="J127" s="441">
        <v>0</v>
      </c>
      <c r="K127" s="441">
        <v>100.00000000000001</v>
      </c>
      <c r="L127" s="441">
        <v>6.1107576090707605E-3</v>
      </c>
      <c r="M127" s="441">
        <v>2.6880429726485258E-5</v>
      </c>
      <c r="N127" s="441">
        <v>4.7688836419183299E-5</v>
      </c>
      <c r="O127" s="441">
        <v>0</v>
      </c>
      <c r="P127" s="441">
        <v>6.744219923780102E-3</v>
      </c>
      <c r="Q127" s="580">
        <v>6.744219923780102E-3</v>
      </c>
      <c r="R127" s="580">
        <v>3.5664611620378699E-2</v>
      </c>
      <c r="S127">
        <f t="shared" si="1"/>
        <v>4.5484502380312488E-5</v>
      </c>
    </row>
    <row r="128" spans="1:19">
      <c r="A128" s="439" t="s">
        <v>637</v>
      </c>
      <c r="B128" s="439" t="s">
        <v>910</v>
      </c>
      <c r="C128" s="440" t="s">
        <v>832</v>
      </c>
      <c r="D128" s="439" t="s">
        <v>997</v>
      </c>
      <c r="E128" s="441">
        <v>38598000</v>
      </c>
      <c r="F128" s="441">
        <v>1838000</v>
      </c>
      <c r="G128" s="441">
        <v>8967000</v>
      </c>
      <c r="H128" s="441">
        <v>427000</v>
      </c>
      <c r="I128" s="441">
        <v>12.5</v>
      </c>
      <c r="J128" s="441">
        <v>0</v>
      </c>
      <c r="K128" s="441">
        <v>12.5</v>
      </c>
      <c r="L128" s="441">
        <v>0.11751352345279535</v>
      </c>
      <c r="M128" s="441">
        <v>1.7303423221855387E-2</v>
      </c>
      <c r="N128" s="441">
        <v>7.3366787629259734E-3</v>
      </c>
      <c r="O128" s="441">
        <v>0</v>
      </c>
      <c r="P128" s="441">
        <v>0.12969538261630717</v>
      </c>
      <c r="Q128" s="580">
        <v>0.12969538261630717</v>
      </c>
      <c r="R128" s="580">
        <v>0.68585181121650318</v>
      </c>
      <c r="S128">
        <f t="shared" si="1"/>
        <v>1.6820892271990313E-2</v>
      </c>
    </row>
    <row r="129" spans="1:19">
      <c r="A129" s="439" t="s">
        <v>638</v>
      </c>
      <c r="B129" s="439" t="s">
        <v>910</v>
      </c>
      <c r="C129" s="440" t="s">
        <v>832</v>
      </c>
      <c r="D129" s="439" t="s">
        <v>998</v>
      </c>
      <c r="E129" s="441">
        <v>2226211.5163921025</v>
      </c>
      <c r="F129" s="441">
        <v>106010.07220914774</v>
      </c>
      <c r="G129" s="441">
        <v>70916.580498899522</v>
      </c>
      <c r="H129" s="441">
        <v>3376.9800237571203</v>
      </c>
      <c r="I129" s="441">
        <v>75</v>
      </c>
      <c r="J129" s="441">
        <v>0</v>
      </c>
      <c r="K129" s="441">
        <v>75</v>
      </c>
      <c r="L129" s="441">
        <v>5.5762176284038E-3</v>
      </c>
      <c r="M129" s="441">
        <v>1.3634311077750788E-3</v>
      </c>
      <c r="N129" s="441">
        <v>5.8022992091625561E-5</v>
      </c>
      <c r="O129" s="441">
        <v>0</v>
      </c>
      <c r="P129" s="441">
        <v>6.1542676759082779E-3</v>
      </c>
      <c r="Q129" s="580">
        <v>6.1542676759082779E-3</v>
      </c>
      <c r="R129" s="580">
        <v>3.2544841204718095E-2</v>
      </c>
      <c r="S129">
        <f t="shared" si="1"/>
        <v>3.7875010626729476E-5</v>
      </c>
    </row>
    <row r="130" spans="1:19">
      <c r="A130" s="439" t="s">
        <v>638</v>
      </c>
      <c r="B130" s="439" t="s">
        <v>910</v>
      </c>
      <c r="C130" s="440" t="s">
        <v>836</v>
      </c>
      <c r="D130" s="439" t="s">
        <v>999</v>
      </c>
      <c r="E130" s="441">
        <v>2223526.4004800003</v>
      </c>
      <c r="F130" s="441">
        <v>7172.6658080000016</v>
      </c>
      <c r="G130" s="441">
        <v>2302516.5705060908</v>
      </c>
      <c r="H130" s="441">
        <v>7427.4728080841642</v>
      </c>
      <c r="I130" s="441">
        <v>74.999999999999986</v>
      </c>
      <c r="J130" s="441">
        <v>0</v>
      </c>
      <c r="K130" s="441">
        <v>74.999999999999986</v>
      </c>
      <c r="L130" s="441">
        <v>0.18104840080871021</v>
      </c>
      <c r="M130" s="441">
        <v>4.6411520180464523E-4</v>
      </c>
      <c r="N130" s="441">
        <v>1.883888081199641E-3</v>
      </c>
      <c r="O130" s="441">
        <v>0</v>
      </c>
      <c r="P130" s="441">
        <v>0.19981650558191688</v>
      </c>
      <c r="Q130" s="580">
        <v>0.19981650558191688</v>
      </c>
      <c r="R130" s="580">
        <v>1.056664543484519</v>
      </c>
      <c r="S130">
        <f t="shared" si="1"/>
        <v>3.9926635902968223E-2</v>
      </c>
    </row>
    <row r="131" spans="1:19">
      <c r="A131" s="439" t="s">
        <v>1000</v>
      </c>
      <c r="B131" s="439" t="s">
        <v>910</v>
      </c>
      <c r="C131" s="440" t="s">
        <v>832</v>
      </c>
      <c r="D131" s="439" t="s">
        <v>1001</v>
      </c>
      <c r="E131" s="441">
        <v>49777.896000000008</v>
      </c>
      <c r="F131" s="441">
        <v>2370.3760000000002</v>
      </c>
      <c r="G131" s="441">
        <v>544632.31200000003</v>
      </c>
      <c r="H131" s="441">
        <v>25934.871999999999</v>
      </c>
      <c r="I131" s="441">
        <v>1.4027252491593578</v>
      </c>
      <c r="J131" s="441">
        <v>42.081757474780737</v>
      </c>
      <c r="K131" s="441">
        <v>42.105129738440318</v>
      </c>
      <c r="L131" s="441">
        <v>2.4041916187762198E-2</v>
      </c>
      <c r="M131" s="441">
        <v>4.1382651654426825E-4</v>
      </c>
      <c r="N131" s="441">
        <v>4.4561083049555843E-4</v>
      </c>
      <c r="O131" s="441">
        <v>2.6519455612606518E-2</v>
      </c>
      <c r="P131" s="441">
        <v>8.8398185375355065E-4</v>
      </c>
      <c r="Q131" s="580">
        <v>2.6534184553265866E-2</v>
      </c>
      <c r="R131" s="580">
        <v>0.14031739733440726</v>
      </c>
      <c r="S131">
        <f>Q131*Q131</f>
        <v>7.0406294990677291E-4</v>
      </c>
    </row>
    <row r="132" spans="1:19">
      <c r="A132" s="439" t="s">
        <v>1000</v>
      </c>
      <c r="B132" s="439" t="s">
        <v>910</v>
      </c>
      <c r="C132" s="440" t="s">
        <v>836</v>
      </c>
      <c r="D132" s="439" t="s">
        <v>1002</v>
      </c>
      <c r="E132" s="441">
        <v>13982.612000000001</v>
      </c>
      <c r="F132" s="441">
        <v>45.105200000000004</v>
      </c>
      <c r="G132" s="441">
        <v>353845.28400000004</v>
      </c>
      <c r="H132" s="441">
        <v>1141.4364</v>
      </c>
      <c r="I132" s="441">
        <v>1.1976472433467689</v>
      </c>
      <c r="J132" s="441">
        <v>48.557655342759631</v>
      </c>
      <c r="K132" s="441">
        <v>48.572422744863481</v>
      </c>
      <c r="L132" s="441">
        <v>1.8019131026456157E-2</v>
      </c>
      <c r="M132" s="441">
        <v>2.8058325173514927E-4</v>
      </c>
      <c r="N132" s="441">
        <v>2.8951145092944239E-4</v>
      </c>
      <c r="O132" s="441">
        <v>1.9881010373602084E-2</v>
      </c>
      <c r="P132" s="441">
        <v>4.9035393288286927E-4</v>
      </c>
      <c r="Q132" s="580">
        <v>1.9887056606113621E-2</v>
      </c>
      <c r="R132" s="580">
        <v>0.10516622502606501</v>
      </c>
      <c r="S132">
        <f>Q132*Q132</f>
        <v>3.9549502045476743E-4</v>
      </c>
    </row>
    <row r="133" spans="1:19" s="6" customFormat="1">
      <c r="A133" s="576" t="s">
        <v>1003</v>
      </c>
      <c r="B133" s="576"/>
      <c r="C133" s="577"/>
      <c r="D133" s="576"/>
      <c r="E133" s="578"/>
      <c r="F133" s="578"/>
      <c r="G133" s="578"/>
      <c r="H133" s="578"/>
      <c r="I133" s="578"/>
      <c r="J133" s="578"/>
      <c r="K133" s="578"/>
      <c r="L133" s="578"/>
      <c r="M133" s="578"/>
      <c r="N133" s="578"/>
      <c r="O133" s="578"/>
      <c r="P133" s="578"/>
    </row>
    <row r="134" spans="1:19" s="6" customFormat="1">
      <c r="A134" s="576"/>
      <c r="B134" s="576"/>
      <c r="C134" s="577"/>
      <c r="D134" s="576"/>
      <c r="E134" s="578" t="s">
        <v>1068</v>
      </c>
      <c r="F134" s="578" t="s">
        <v>1069</v>
      </c>
      <c r="G134" s="578" t="s">
        <v>1070</v>
      </c>
      <c r="H134" s="578" t="s">
        <v>1071</v>
      </c>
      <c r="I134" s="578"/>
      <c r="J134" s="578"/>
      <c r="K134" s="578"/>
      <c r="L134" s="578" t="s">
        <v>1072</v>
      </c>
      <c r="M134" s="578"/>
      <c r="N134" s="578"/>
      <c r="O134" s="578"/>
      <c r="P134" s="578"/>
      <c r="Q134" s="6" t="s">
        <v>1073</v>
      </c>
      <c r="R134" s="6" t="s">
        <v>826</v>
      </c>
      <c r="S134" s="6">
        <f>SQRT(SUM(S2:S132))</f>
        <v>6.3050736026755052</v>
      </c>
    </row>
    <row r="135" spans="1:19" s="6" customFormat="1">
      <c r="A135" s="579"/>
      <c r="B135" s="579"/>
      <c r="C135" s="579"/>
      <c r="D135" s="579"/>
      <c r="E135" s="579"/>
      <c r="F135" s="579"/>
      <c r="G135" s="579"/>
      <c r="H135" s="579"/>
      <c r="I135" s="579"/>
      <c r="J135" s="579"/>
      <c r="K135" s="579"/>
      <c r="L135" s="579"/>
      <c r="M135" s="579"/>
      <c r="N135" s="579"/>
      <c r="O135" s="579"/>
      <c r="P135" s="579"/>
    </row>
  </sheetData>
  <phoneticPr fontId="0" type="noConversion"/>
  <pageMargins left="0.78740157499999996" right="0.78740157499999996" top="0.984251969" bottom="0.984251969" header="0.4921259845" footer="0.4921259845"/>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sheetPr codeName="Sheet18" enableFormatConditionsCalculation="0">
    <tabColor rgb="FF92D050"/>
  </sheetPr>
  <dimension ref="A1:M154"/>
  <sheetViews>
    <sheetView topLeftCell="A88" zoomScale="70" zoomScaleNormal="70" workbookViewId="0">
      <selection activeCell="G88" sqref="A1:G1048576"/>
    </sheetView>
  </sheetViews>
  <sheetFormatPr baseColWidth="10" defaultColWidth="9.140625" defaultRowHeight="12.75"/>
  <cols>
    <col min="1" max="1" width="48.42578125" bestFit="1" customWidth="1"/>
    <col min="2" max="2" width="4.7109375" bestFit="1" customWidth="1"/>
    <col min="3" max="4" width="14.28515625" customWidth="1"/>
    <col min="5" max="5" width="12" customWidth="1"/>
    <col min="6" max="6" width="13.5703125" customWidth="1"/>
    <col min="7" max="7" width="10.28515625" customWidth="1"/>
    <col min="8" max="8" width="17" customWidth="1"/>
    <col min="9" max="9" width="11.140625" customWidth="1"/>
    <col min="10" max="10" width="10.5703125" customWidth="1"/>
    <col min="11" max="12" width="14.42578125" customWidth="1"/>
    <col min="13" max="13" width="11.28515625" customWidth="1"/>
  </cols>
  <sheetData>
    <row r="1" spans="1:13" ht="76.5">
      <c r="A1" s="19" t="s">
        <v>77</v>
      </c>
      <c r="B1" s="19" t="s">
        <v>284</v>
      </c>
      <c r="C1" s="19" t="s">
        <v>154</v>
      </c>
      <c r="D1" s="19" t="s">
        <v>1483</v>
      </c>
      <c r="E1" s="19" t="s">
        <v>79</v>
      </c>
      <c r="F1" s="19" t="s">
        <v>155</v>
      </c>
      <c r="G1" s="19" t="s">
        <v>81</v>
      </c>
      <c r="H1" s="19" t="s">
        <v>82</v>
      </c>
      <c r="I1" s="19" t="s">
        <v>83</v>
      </c>
      <c r="J1" s="19" t="s">
        <v>84</v>
      </c>
      <c r="K1" s="19" t="s">
        <v>1484</v>
      </c>
      <c r="L1" s="19" t="s">
        <v>86</v>
      </c>
      <c r="M1" s="19" t="s">
        <v>87</v>
      </c>
    </row>
    <row r="2" spans="1:13">
      <c r="C2" t="s">
        <v>88</v>
      </c>
      <c r="D2" t="s">
        <v>88</v>
      </c>
      <c r="E2" t="s">
        <v>88</v>
      </c>
      <c r="F2" t="s">
        <v>88</v>
      </c>
    </row>
    <row r="3" spans="1:13">
      <c r="C3" t="s">
        <v>156</v>
      </c>
      <c r="D3" t="s">
        <v>156</v>
      </c>
      <c r="E3" t="s">
        <v>508</v>
      </c>
      <c r="F3" t="s">
        <v>508</v>
      </c>
      <c r="G3" t="s">
        <v>508</v>
      </c>
      <c r="H3" t="s">
        <v>508</v>
      </c>
      <c r="I3" t="s">
        <v>508</v>
      </c>
      <c r="J3" t="s">
        <v>508</v>
      </c>
      <c r="K3" t="s">
        <v>508</v>
      </c>
      <c r="L3" t="s">
        <v>508</v>
      </c>
      <c r="M3" t="s">
        <v>508</v>
      </c>
    </row>
    <row r="4" spans="1:13">
      <c r="A4" s="11" t="s">
        <v>446</v>
      </c>
      <c r="B4" s="11" t="s">
        <v>294</v>
      </c>
      <c r="C4" s="230">
        <v>23833.905677860002</v>
      </c>
      <c r="D4" s="230">
        <v>15224.209407603759</v>
      </c>
      <c r="E4" s="230">
        <v>0.89999999999999991</v>
      </c>
      <c r="F4" s="230">
        <v>0.5</v>
      </c>
      <c r="G4" s="428">
        <v>1.0295630140987</v>
      </c>
      <c r="H4" s="428">
        <v>0.26614039294923347</v>
      </c>
      <c r="I4" s="428">
        <v>-5.3346672554116736E-2</v>
      </c>
      <c r="J4" s="428">
        <v>0.20767261892339878</v>
      </c>
      <c r="K4" s="428">
        <v>-2.6673336277058368E-2</v>
      </c>
      <c r="L4" s="428">
        <v>0.26432409079350899</v>
      </c>
      <c r="M4" s="428">
        <v>0.2656665049304564</v>
      </c>
    </row>
    <row r="5" spans="1:13">
      <c r="A5" s="11" t="s">
        <v>157</v>
      </c>
      <c r="B5" s="11" t="s">
        <v>294</v>
      </c>
      <c r="C5" s="230">
        <v>10.9670253</v>
      </c>
      <c r="D5" s="230">
        <v>2.5777270199999998</v>
      </c>
      <c r="E5" s="230">
        <v>3</v>
      </c>
      <c r="F5" s="230">
        <v>5</v>
      </c>
      <c r="G5" s="428">
        <v>5.8309518948453007</v>
      </c>
      <c r="H5" s="428">
        <v>2.5521106188217054E-4</v>
      </c>
      <c r="I5" s="428">
        <v>-8.5023468265887914E-5</v>
      </c>
      <c r="J5" s="428">
        <v>3.5162635167487914E-5</v>
      </c>
      <c r="K5" s="428">
        <v>-4.2511734132943957E-4</v>
      </c>
      <c r="L5" s="428">
        <v>1.4918242662791568E-4</v>
      </c>
      <c r="M5" s="428">
        <v>4.5053318447546646E-4</v>
      </c>
    </row>
    <row r="6" spans="1:13">
      <c r="A6" s="11" t="s">
        <v>158</v>
      </c>
      <c r="B6" s="11" t="s">
        <v>294</v>
      </c>
      <c r="C6" s="230">
        <v>137.79843120000004</v>
      </c>
      <c r="D6" s="230">
        <v>84.128282399999975</v>
      </c>
      <c r="E6" s="230">
        <v>1.8756843468332958</v>
      </c>
      <c r="F6" s="230">
        <v>5</v>
      </c>
      <c r="G6" s="428">
        <v>5.3402426694819258</v>
      </c>
      <c r="H6" s="428">
        <v>7.6282712397621388E-3</v>
      </c>
      <c r="I6" s="428">
        <v>-3.6251924704444605E-4</v>
      </c>
      <c r="J6" s="428">
        <v>1.1475893600628798E-3</v>
      </c>
      <c r="K6" s="428">
        <v>-1.8125962352222302E-3</v>
      </c>
      <c r="L6" s="428">
        <v>3.044116470853799E-3</v>
      </c>
      <c r="M6" s="428">
        <v>3.5429013816454433E-3</v>
      </c>
    </row>
    <row r="7" spans="1:13">
      <c r="A7" s="11" t="s">
        <v>1485</v>
      </c>
      <c r="B7" s="11" t="s">
        <v>294</v>
      </c>
      <c r="C7" s="230">
        <v>573.46421028769794</v>
      </c>
      <c r="D7" s="230">
        <v>1409.9347587750526</v>
      </c>
      <c r="E7" s="230">
        <v>5</v>
      </c>
      <c r="F7" s="230">
        <v>10</v>
      </c>
      <c r="G7" s="428">
        <v>11.180339887498949</v>
      </c>
      <c r="H7" s="428">
        <v>0.26765609400232743</v>
      </c>
      <c r="I7" s="428">
        <v>1.2947310045053229E-2</v>
      </c>
      <c r="J7" s="428">
        <v>1.9232843954425888E-2</v>
      </c>
      <c r="K7" s="428">
        <v>0.12947310045053229</v>
      </c>
      <c r="L7" s="428">
        <v>0.1359967438167724</v>
      </c>
      <c r="M7" s="428">
        <v>0.18777219727382022</v>
      </c>
    </row>
    <row r="8" spans="1:13">
      <c r="A8" s="11" t="s">
        <v>447</v>
      </c>
      <c r="B8" s="11" t="s">
        <v>294</v>
      </c>
      <c r="C8" s="230">
        <v>410.27604239999994</v>
      </c>
      <c r="D8" s="230">
        <v>477.49682448799996</v>
      </c>
      <c r="E8" s="230">
        <v>4.9950838015446957</v>
      </c>
      <c r="F8" s="230">
        <v>5</v>
      </c>
      <c r="G8" s="428">
        <v>7.0675923895237629</v>
      </c>
      <c r="H8" s="428">
        <v>5.7301381713803702E-2</v>
      </c>
      <c r="I8" s="428">
        <v>2.0172327298801918E-3</v>
      </c>
      <c r="J8" s="428">
        <v>6.5135084137441183E-3</v>
      </c>
      <c r="K8" s="428">
        <v>1.0086163649400959E-2</v>
      </c>
      <c r="L8" s="428">
        <v>4.601217416430755E-2</v>
      </c>
      <c r="M8" s="428">
        <v>4.7104679900080722E-2</v>
      </c>
    </row>
    <row r="9" spans="1:13">
      <c r="A9" s="11" t="s">
        <v>132</v>
      </c>
      <c r="B9" s="11" t="s">
        <v>294</v>
      </c>
      <c r="C9" s="230">
        <v>2439.5681511430198</v>
      </c>
      <c r="D9" s="230">
        <v>879.77110940132536</v>
      </c>
      <c r="E9" s="230">
        <v>0.97191171946205879</v>
      </c>
      <c r="F9" s="230">
        <v>2</v>
      </c>
      <c r="G9" s="428">
        <v>2.2236484412846593</v>
      </c>
      <c r="H9" s="428">
        <v>3.3216887431228172E-2</v>
      </c>
      <c r="I9" s="428">
        <v>-1.4729104246956837E-2</v>
      </c>
      <c r="J9" s="428">
        <v>1.2000910224688922E-2</v>
      </c>
      <c r="K9" s="428">
        <v>-2.9458208493913673E-2</v>
      </c>
      <c r="L9" s="428">
        <v>1.6495139916512955E-2</v>
      </c>
      <c r="M9" s="428">
        <v>3.3762045088178927E-2</v>
      </c>
    </row>
    <row r="10" spans="1:13">
      <c r="A10" s="11" t="s">
        <v>133</v>
      </c>
      <c r="B10" s="11" t="s">
        <v>294</v>
      </c>
      <c r="C10" s="230">
        <v>4546.7937728470015</v>
      </c>
      <c r="D10" s="230">
        <v>1577.449504414699</v>
      </c>
      <c r="E10" s="230">
        <v>2.4454949726213173</v>
      </c>
      <c r="F10" s="230">
        <v>4</v>
      </c>
      <c r="G10" s="428">
        <v>4.6883307968952161</v>
      </c>
      <c r="H10" s="428">
        <v>0.12557316049034653</v>
      </c>
      <c r="I10" s="428">
        <v>-2.8292281526073992E-2</v>
      </c>
      <c r="J10" s="428">
        <v>2.1517903559419061E-2</v>
      </c>
      <c r="K10" s="428">
        <v>-0.11316912610429597</v>
      </c>
      <c r="L10" s="428">
        <v>7.4418639979110954E-2</v>
      </c>
      <c r="M10" s="428">
        <v>0.13544513678811274</v>
      </c>
    </row>
    <row r="11" spans="1:13">
      <c r="A11" s="11" t="s">
        <v>134</v>
      </c>
      <c r="B11" s="11" t="s">
        <v>294</v>
      </c>
      <c r="C11" s="230">
        <v>365.68483800000001</v>
      </c>
      <c r="D11" s="230">
        <v>3.8857923599999999</v>
      </c>
      <c r="E11" s="230">
        <v>2.7502683209505685</v>
      </c>
      <c r="F11" s="230">
        <v>5</v>
      </c>
      <c r="G11" s="428">
        <v>5.7064854189969036</v>
      </c>
      <c r="H11" s="428">
        <v>3.7650557745006792E-4</v>
      </c>
      <c r="I11" s="428">
        <v>-3.9542903349207847E-3</v>
      </c>
      <c r="J11" s="428">
        <v>5.3005883877995688E-5</v>
      </c>
      <c r="K11" s="428">
        <v>-1.9771451674603924E-2</v>
      </c>
      <c r="L11" s="428">
        <v>2.0616462340951092E-4</v>
      </c>
      <c r="M11" s="428">
        <v>1.9772526524780384E-2</v>
      </c>
    </row>
    <row r="12" spans="1:13">
      <c r="A12" s="11" t="s">
        <v>136</v>
      </c>
      <c r="B12" s="11" t="s">
        <v>294</v>
      </c>
      <c r="C12" s="230">
        <v>163.81669971863269</v>
      </c>
      <c r="D12" s="230">
        <v>88.860794033512292</v>
      </c>
      <c r="E12" s="230">
        <v>2.2353550855612911</v>
      </c>
      <c r="F12" s="230">
        <v>5</v>
      </c>
      <c r="G12" s="428">
        <v>5.4769345767997564</v>
      </c>
      <c r="H12" s="428">
        <v>8.2636298358953232E-3</v>
      </c>
      <c r="I12" s="428">
        <v>-5.830879799511024E-4</v>
      </c>
      <c r="J12" s="428">
        <v>1.2121452958559127E-3</v>
      </c>
      <c r="K12" s="428">
        <v>-2.915439899755512E-3</v>
      </c>
      <c r="L12" s="428">
        <v>3.8319179275638649E-3</v>
      </c>
      <c r="M12" s="428">
        <v>4.8149127523426398E-3</v>
      </c>
    </row>
    <row r="13" spans="1:13">
      <c r="A13" s="11" t="s">
        <v>137</v>
      </c>
      <c r="B13" s="11" t="s">
        <v>294</v>
      </c>
      <c r="C13" s="230">
        <v>816.13440000000003</v>
      </c>
      <c r="D13" s="230">
        <v>816.87201017742882</v>
      </c>
      <c r="E13" s="230">
        <v>1</v>
      </c>
      <c r="F13" s="230">
        <v>2</v>
      </c>
      <c r="G13" s="428">
        <v>2.2360679774997898</v>
      </c>
      <c r="H13" s="428">
        <v>3.1014310439991498E-2</v>
      </c>
      <c r="I13" s="428">
        <v>2.1987494904891491E-3</v>
      </c>
      <c r="J13" s="428">
        <v>1.1142907006654804E-2</v>
      </c>
      <c r="K13" s="428">
        <v>4.3974989809782983E-3</v>
      </c>
      <c r="L13" s="428">
        <v>1.5758450213073413E-2</v>
      </c>
      <c r="M13" s="428">
        <v>1.63605241482545E-2</v>
      </c>
    </row>
    <row r="14" spans="1:13">
      <c r="A14" s="11" t="s">
        <v>135</v>
      </c>
      <c r="B14" s="11" t="s">
        <v>294</v>
      </c>
      <c r="C14" s="230">
        <v>4335.4030597279843</v>
      </c>
      <c r="D14" s="230">
        <v>10606.963307268794</v>
      </c>
      <c r="E14" s="230">
        <v>1.0244212706443416</v>
      </c>
      <c r="F14" s="230">
        <v>0.4</v>
      </c>
      <c r="G14" s="428">
        <v>1.0997449430429618</v>
      </c>
      <c r="H14" s="428">
        <v>0.19806427668030643</v>
      </c>
      <c r="I14" s="428">
        <v>9.7120449148029309E-2</v>
      </c>
      <c r="J14" s="428">
        <v>0.144689014047897</v>
      </c>
      <c r="K14" s="428">
        <v>3.8848179659211723E-2</v>
      </c>
      <c r="L14" s="428">
        <v>0.20961827486720128</v>
      </c>
      <c r="M14" s="428">
        <v>0.21318771592457184</v>
      </c>
    </row>
    <row r="15" spans="1:13">
      <c r="A15" s="11" t="s">
        <v>665</v>
      </c>
      <c r="B15" s="11" t="s">
        <v>398</v>
      </c>
      <c r="C15" s="230">
        <v>12.876396119999999</v>
      </c>
      <c r="D15" s="230">
        <v>4.3647690065359619</v>
      </c>
      <c r="E15" s="230">
        <v>0.96654651747739073</v>
      </c>
      <c r="F15" s="230">
        <v>100</v>
      </c>
      <c r="G15" s="428">
        <v>100.00467095176329</v>
      </c>
      <c r="H15" s="428">
        <v>7.4114752413242842E-3</v>
      </c>
      <c r="I15" s="428">
        <v>-8.1571060022156416E-5</v>
      </c>
      <c r="J15" s="428">
        <v>5.9539578464434421E-5</v>
      </c>
      <c r="K15" s="428">
        <v>-8.1571060022156416E-3</v>
      </c>
      <c r="L15" s="428">
        <v>8.1384839953456485E-5</v>
      </c>
      <c r="M15" s="428">
        <v>8.1575119873376033E-3</v>
      </c>
    </row>
    <row r="16" spans="1:13">
      <c r="A16" s="11" t="s">
        <v>666</v>
      </c>
      <c r="B16" s="11" t="s">
        <v>398</v>
      </c>
      <c r="C16" s="230">
        <v>2.7841679142380418</v>
      </c>
      <c r="D16" s="230">
        <v>1.2978391534518663</v>
      </c>
      <c r="E16" s="230">
        <v>1.140359295240891</v>
      </c>
      <c r="F16" s="230">
        <v>100</v>
      </c>
      <c r="G16" s="428">
        <v>100.00650188523865</v>
      </c>
      <c r="H16" s="428">
        <v>2.2038002116745222E-3</v>
      </c>
      <c r="I16" s="428">
        <v>-1.2807582130847095E-5</v>
      </c>
      <c r="J16" s="428">
        <v>1.7703753851681836E-5</v>
      </c>
      <c r="K16" s="428">
        <v>-1.2807582130847095E-3</v>
      </c>
      <c r="L16" s="428">
        <v>2.8551048869231509E-5</v>
      </c>
      <c r="M16" s="428">
        <v>1.2810764078599961E-3</v>
      </c>
    </row>
    <row r="17" spans="1:13">
      <c r="A17" s="11" t="s">
        <v>667</v>
      </c>
      <c r="B17" s="11" t="s">
        <v>398</v>
      </c>
      <c r="C17" s="230">
        <v>3.1330506839644587</v>
      </c>
      <c r="D17" s="230">
        <v>6.7272246330543402</v>
      </c>
      <c r="E17" s="230">
        <v>1</v>
      </c>
      <c r="F17" s="230">
        <v>100</v>
      </c>
      <c r="G17" s="428">
        <v>100.00499987500625</v>
      </c>
      <c r="H17" s="428">
        <v>1.1423015221448445E-2</v>
      </c>
      <c r="I17" s="428">
        <v>5.7430981023287586E-5</v>
      </c>
      <c r="J17" s="428">
        <v>9.1765708171002362E-5</v>
      </c>
      <c r="K17" s="428">
        <v>5.7430981023287586E-3</v>
      </c>
      <c r="L17" s="428">
        <v>1.2977630905620309E-4</v>
      </c>
      <c r="M17" s="428">
        <v>5.7445641874179143E-3</v>
      </c>
    </row>
    <row r="18" spans="1:13">
      <c r="A18" s="11" t="s">
        <v>668</v>
      </c>
      <c r="B18" s="11" t="s">
        <v>398</v>
      </c>
      <c r="C18" s="230">
        <v>4.6359439299867891</v>
      </c>
      <c r="D18" s="230">
        <v>233.89017913850651</v>
      </c>
      <c r="E18" s="230">
        <v>1</v>
      </c>
      <c r="F18" s="230">
        <v>2</v>
      </c>
      <c r="G18" s="428">
        <v>2.2360679774997898</v>
      </c>
      <c r="H18" s="428">
        <v>8.8801458910206382E-3</v>
      </c>
      <c r="I18" s="428">
        <v>3.1396766079083704E-3</v>
      </c>
      <c r="J18" s="428">
        <v>3.1904833112645489E-3</v>
      </c>
      <c r="K18" s="428">
        <v>6.2793532158167409E-3</v>
      </c>
      <c r="L18" s="428">
        <v>4.5120247693153466E-3</v>
      </c>
      <c r="M18" s="428">
        <v>7.7323117065922304E-3</v>
      </c>
    </row>
    <row r="19" spans="1:13">
      <c r="A19" s="11" t="s">
        <v>669</v>
      </c>
      <c r="B19" s="11" t="s">
        <v>398</v>
      </c>
      <c r="C19" s="230">
        <v>0.77384183760134662</v>
      </c>
      <c r="D19" s="230">
        <v>1.3695032651924839</v>
      </c>
      <c r="E19" s="230">
        <v>5</v>
      </c>
      <c r="F19" s="230">
        <v>100</v>
      </c>
      <c r="G19" s="428">
        <v>100.12492197250393</v>
      </c>
      <c r="H19" s="428">
        <v>2.3282433695203204E-3</v>
      </c>
      <c r="I19" s="428">
        <v>1.020088510728101E-5</v>
      </c>
      <c r="J19" s="428">
        <v>1.8681320132434646E-5</v>
      </c>
      <c r="K19" s="428">
        <v>1.020088510728101E-3</v>
      </c>
      <c r="L19" s="428">
        <v>1.3209688147161313E-4</v>
      </c>
      <c r="M19" s="428">
        <v>1.0286059283389341E-3</v>
      </c>
    </row>
    <row r="20" spans="1:13">
      <c r="A20" s="11" t="s">
        <v>670</v>
      </c>
      <c r="B20" s="11" t="s">
        <v>398</v>
      </c>
      <c r="C20" s="230">
        <v>96.943116664806709</v>
      </c>
      <c r="D20" s="230">
        <v>132.79284460650885</v>
      </c>
      <c r="E20" s="230">
        <v>12.846166465814887</v>
      </c>
      <c r="F20" s="230">
        <v>100</v>
      </c>
      <c r="G20" s="428">
        <v>100.82174365119573</v>
      </c>
      <c r="H20" s="428">
        <v>0.22732750757983908</v>
      </c>
      <c r="I20" s="428">
        <v>7.4902287834532899E-4</v>
      </c>
      <c r="J20" s="428">
        <v>1.8114200268388337E-3</v>
      </c>
      <c r="K20" s="428">
        <v>7.4902287834532899E-2</v>
      </c>
      <c r="L20" s="428">
        <v>3.2908471285249256E-2</v>
      </c>
      <c r="M20" s="428">
        <v>8.1812714202496001E-2</v>
      </c>
    </row>
    <row r="21" spans="1:13">
      <c r="A21" s="11" t="s">
        <v>671</v>
      </c>
      <c r="B21" s="11" t="s">
        <v>398</v>
      </c>
      <c r="C21" s="230">
        <v>1.4777735310971589</v>
      </c>
      <c r="D21" s="230">
        <v>27.631710551793724</v>
      </c>
      <c r="E21" s="230">
        <v>3.8149871049798971</v>
      </c>
      <c r="F21" s="230">
        <v>10</v>
      </c>
      <c r="G21" s="428">
        <v>10.702996151132771</v>
      </c>
      <c r="H21" s="428">
        <v>5.021532204662572E-3</v>
      </c>
      <c r="I21" s="428">
        <v>3.6072786819119074E-4</v>
      </c>
      <c r="J21" s="428">
        <v>3.7692267243501562E-4</v>
      </c>
      <c r="K21" s="428">
        <v>3.6072786819119074E-3</v>
      </c>
      <c r="L21" s="428">
        <v>2.0335756538796194E-3</v>
      </c>
      <c r="M21" s="428">
        <v>4.1410010177525946E-3</v>
      </c>
    </row>
    <row r="22" spans="1:13">
      <c r="A22" s="11" t="s">
        <v>665</v>
      </c>
      <c r="B22" s="11" t="s">
        <v>399</v>
      </c>
      <c r="C22" s="230">
        <v>68.112981263999998</v>
      </c>
      <c r="D22" s="230">
        <v>41.558047727954651</v>
      </c>
      <c r="E22" s="230">
        <v>0.96654651747739073</v>
      </c>
      <c r="F22" s="230">
        <v>400</v>
      </c>
      <c r="G22" s="428">
        <v>400.00116776350848</v>
      </c>
      <c r="H22" s="428">
        <v>0.28225361236451557</v>
      </c>
      <c r="I22" s="428">
        <v>-1.7954871442071862E-4</v>
      </c>
      <c r="J22" s="428">
        <v>5.6689108629164292E-4</v>
      </c>
      <c r="K22" s="428">
        <v>-7.181948576828745E-2</v>
      </c>
      <c r="L22" s="428">
        <v>7.7488523632134358E-4</v>
      </c>
      <c r="M22" s="428">
        <v>7.1823665898857539E-2</v>
      </c>
    </row>
    <row r="23" spans="1:13">
      <c r="A23" s="11" t="s">
        <v>666</v>
      </c>
      <c r="B23" s="11" t="s">
        <v>399</v>
      </c>
      <c r="C23" s="230">
        <v>42.828244280822609</v>
      </c>
      <c r="D23" s="230">
        <v>13.719975726695518</v>
      </c>
      <c r="E23" s="230">
        <v>1.140359295240891</v>
      </c>
      <c r="F23" s="230">
        <v>1000</v>
      </c>
      <c r="G23" s="428">
        <v>1000.0006502094498</v>
      </c>
      <c r="H23" s="428">
        <v>0.23295752174679396</v>
      </c>
      <c r="I23" s="428">
        <v>-2.8219416615371529E-4</v>
      </c>
      <c r="J23" s="428">
        <v>1.8715344846118904E-4</v>
      </c>
      <c r="K23" s="428">
        <v>-0.28219416615371529</v>
      </c>
      <c r="L23" s="428">
        <v>3.0182453381506937E-4</v>
      </c>
      <c r="M23" s="428">
        <v>0.28219432756389679</v>
      </c>
    </row>
    <row r="24" spans="1:13">
      <c r="A24" s="11" t="s">
        <v>667</v>
      </c>
      <c r="B24" s="11" t="s">
        <v>399</v>
      </c>
      <c r="C24" s="230">
        <v>16.380118582636012</v>
      </c>
      <c r="D24" s="230">
        <v>35.657604944225668</v>
      </c>
      <c r="E24" s="230">
        <v>1</v>
      </c>
      <c r="F24" s="230">
        <v>750</v>
      </c>
      <c r="G24" s="428">
        <v>750.00066666637042</v>
      </c>
      <c r="H24" s="428">
        <v>0.45408476447079266</v>
      </c>
      <c r="I24" s="428">
        <v>3.0689514990100975E-4</v>
      </c>
      <c r="J24" s="428">
        <v>4.8640346470830748E-4</v>
      </c>
      <c r="K24" s="428">
        <v>0.23017136242575731</v>
      </c>
      <c r="L24" s="428">
        <v>6.8787837657575154E-4</v>
      </c>
      <c r="M24" s="428">
        <v>0.23017239030255188</v>
      </c>
    </row>
    <row r="25" spans="1:13">
      <c r="A25" s="11" t="s">
        <v>669</v>
      </c>
      <c r="B25" s="11" t="s">
        <v>399</v>
      </c>
      <c r="C25" s="230">
        <v>6.5833245609931268</v>
      </c>
      <c r="D25" s="230">
        <v>15.686860836956185</v>
      </c>
      <c r="E25" s="230">
        <v>5</v>
      </c>
      <c r="F25" s="230">
        <v>400</v>
      </c>
      <c r="G25" s="428">
        <v>400.03124877939223</v>
      </c>
      <c r="H25" s="428">
        <v>0.10654990672732345</v>
      </c>
      <c r="I25" s="428">
        <v>1.4183768104913952E-4</v>
      </c>
      <c r="J25" s="428">
        <v>2.1398362210326078E-4</v>
      </c>
      <c r="K25" s="428">
        <v>5.6735072419655808E-2</v>
      </c>
      <c r="L25" s="428">
        <v>1.5130927025207531E-3</v>
      </c>
      <c r="M25" s="428">
        <v>5.6755245501979905E-2</v>
      </c>
    </row>
    <row r="26" spans="1:13">
      <c r="A26" s="11" t="s">
        <v>670</v>
      </c>
      <c r="B26" s="11" t="s">
        <v>399</v>
      </c>
      <c r="C26" s="230">
        <v>37.92453402103358</v>
      </c>
      <c r="D26" s="230">
        <v>93.321453636121106</v>
      </c>
      <c r="E26" s="230">
        <v>2.2000000000000002</v>
      </c>
      <c r="F26" s="230">
        <v>1000</v>
      </c>
      <c r="G26" s="428">
        <v>1000.0024199970718</v>
      </c>
      <c r="H26" s="428">
        <v>1.5845489433061337</v>
      </c>
      <c r="I26" s="428">
        <v>8.5737834898935716E-4</v>
      </c>
      <c r="J26" s="428">
        <v>1.2729929127664439E-3</v>
      </c>
      <c r="K26" s="428">
        <v>0.85737834898935716</v>
      </c>
      <c r="L26" s="428">
        <v>3.9606244524860983E-3</v>
      </c>
      <c r="M26" s="428">
        <v>0.85738749691243432</v>
      </c>
    </row>
    <row r="27" spans="1:13">
      <c r="A27" s="11" t="s">
        <v>159</v>
      </c>
      <c r="B27" s="11" t="s">
        <v>294</v>
      </c>
      <c r="C27" s="230">
        <v>9281.8526947201408</v>
      </c>
      <c r="D27" s="230">
        <v>12107.885237420558</v>
      </c>
      <c r="E27" s="230">
        <v>2</v>
      </c>
      <c r="F27" s="230">
        <v>5</v>
      </c>
      <c r="G27" s="428">
        <v>5.3851648071345037</v>
      </c>
      <c r="H27" s="428">
        <v>1.1071090655584064</v>
      </c>
      <c r="I27" s="428">
        <v>6.3364142583683503E-2</v>
      </c>
      <c r="J27" s="428">
        <v>0.16516300909676307</v>
      </c>
      <c r="K27" s="428">
        <v>0.31682071291841751</v>
      </c>
      <c r="L27" s="428">
        <v>0.46715153493398642</v>
      </c>
      <c r="M27" s="428">
        <v>0.56445187635910454</v>
      </c>
    </row>
    <row r="28" spans="1:13">
      <c r="A28" s="11" t="s">
        <v>160</v>
      </c>
      <c r="B28" s="11" t="s">
        <v>294</v>
      </c>
      <c r="C28" s="230">
        <v>119.01498253999999</v>
      </c>
      <c r="D28" s="230">
        <v>107.04706852799998</v>
      </c>
      <c r="E28" s="230">
        <v>2</v>
      </c>
      <c r="F28" s="230">
        <v>5</v>
      </c>
      <c r="G28" s="428">
        <v>5.3851648071345037</v>
      </c>
      <c r="H28" s="428">
        <v>9.7880660152382219E-3</v>
      </c>
      <c r="I28" s="428">
        <v>1.5595074823693267E-4</v>
      </c>
      <c r="J28" s="428">
        <v>1.46022328477557E-3</v>
      </c>
      <c r="K28" s="428">
        <v>7.7975374118466334E-4</v>
      </c>
      <c r="L28" s="428">
        <v>4.1301351468452027E-3</v>
      </c>
      <c r="M28" s="428">
        <v>4.2030979322515817E-3</v>
      </c>
    </row>
    <row r="29" spans="1:13">
      <c r="A29" s="11" t="s">
        <v>161</v>
      </c>
      <c r="B29" s="11" t="s">
        <v>294</v>
      </c>
      <c r="C29" s="230">
        <v>296.74549441999994</v>
      </c>
      <c r="D29" s="230">
        <v>242.18539884</v>
      </c>
      <c r="E29" s="230">
        <v>2</v>
      </c>
      <c r="F29" s="230">
        <v>5</v>
      </c>
      <c r="G29" s="428">
        <v>5.3851648071345037</v>
      </c>
      <c r="H29" s="428">
        <v>2.2144713576651254E-2</v>
      </c>
      <c r="I29" s="428">
        <v>5.1639863166030864E-5</v>
      </c>
      <c r="J29" s="428">
        <v>3.3036379555440561E-3</v>
      </c>
      <c r="K29" s="428">
        <v>2.5819931583015432E-4</v>
      </c>
      <c r="L29" s="428">
        <v>9.3440992038018571E-3</v>
      </c>
      <c r="M29" s="428">
        <v>9.3476658486055034E-3</v>
      </c>
    </row>
    <row r="30" spans="1:13">
      <c r="A30" s="11" t="s">
        <v>162</v>
      </c>
      <c r="B30" s="11" t="s">
        <v>294</v>
      </c>
      <c r="C30" s="230">
        <v>47.920974392191496</v>
      </c>
      <c r="D30" s="230">
        <v>99.401879522500863</v>
      </c>
      <c r="E30" s="230">
        <v>41</v>
      </c>
      <c r="F30" s="230">
        <v>5</v>
      </c>
      <c r="G30" s="428">
        <v>41.303752856126764</v>
      </c>
      <c r="H30" s="428">
        <v>6.9711948508009741E-2</v>
      </c>
      <c r="I30" s="428">
        <v>8.3077040091339427E-4</v>
      </c>
      <c r="J30" s="428">
        <v>1.3559356741398808E-3</v>
      </c>
      <c r="K30" s="428">
        <v>4.1538520045669713E-3</v>
      </c>
      <c r="L30" s="428">
        <v>7.8620887423039132E-2</v>
      </c>
      <c r="M30" s="428">
        <v>7.873054315614772E-2</v>
      </c>
    </row>
    <row r="31" spans="1:13">
      <c r="A31" s="11" t="s">
        <v>163</v>
      </c>
      <c r="B31" s="11" t="s">
        <v>294</v>
      </c>
      <c r="C31" s="230">
        <v>747.82565625611005</v>
      </c>
      <c r="D31" s="230">
        <v>493.76278242924855</v>
      </c>
      <c r="E31" s="230">
        <v>11</v>
      </c>
      <c r="F31" s="230">
        <v>5</v>
      </c>
      <c r="G31" s="428">
        <v>12.083045973594572</v>
      </c>
      <c r="H31" s="428">
        <v>0.10130197015153952</v>
      </c>
      <c r="I31" s="428">
        <v>-1.459785546177983E-3</v>
      </c>
      <c r="J31" s="428">
        <v>6.7353914681948677E-3</v>
      </c>
      <c r="K31" s="428">
        <v>-7.2989277308899148E-3</v>
      </c>
      <c r="L31" s="428">
        <v>0.10477810158434536</v>
      </c>
      <c r="M31" s="428">
        <v>0.10503201853549303</v>
      </c>
    </row>
    <row r="32" spans="1:13">
      <c r="A32" s="11" t="s">
        <v>411</v>
      </c>
      <c r="B32" s="11" t="s">
        <v>294</v>
      </c>
      <c r="C32" s="230">
        <v>590.60169338747698</v>
      </c>
      <c r="D32" s="230">
        <v>574.82738138779484</v>
      </c>
      <c r="E32" s="230">
        <v>2</v>
      </c>
      <c r="F32" s="230">
        <v>5</v>
      </c>
      <c r="G32" s="428">
        <v>5.3851648071345037</v>
      </c>
      <c r="H32" s="428">
        <v>5.2560508510502195E-2</v>
      </c>
      <c r="I32" s="428">
        <v>1.3687504322348332E-3</v>
      </c>
      <c r="J32" s="428">
        <v>7.8411892877708455E-3</v>
      </c>
      <c r="K32" s="428">
        <v>6.8437521611741658E-3</v>
      </c>
      <c r="L32" s="428">
        <v>2.217823247180032E-2</v>
      </c>
      <c r="M32" s="428">
        <v>2.3210147332940266E-2</v>
      </c>
    </row>
    <row r="33" spans="1:13">
      <c r="A33" s="11" t="s">
        <v>412</v>
      </c>
      <c r="B33" s="11" t="s">
        <v>294</v>
      </c>
      <c r="C33" s="230">
        <v>1272.4712625392679</v>
      </c>
      <c r="D33" s="230">
        <v>1272.9633017028798</v>
      </c>
      <c r="E33" s="230">
        <v>24</v>
      </c>
      <c r="F33" s="230">
        <v>5</v>
      </c>
      <c r="G33" s="428">
        <v>24.515301344262525</v>
      </c>
      <c r="H33" s="428">
        <v>0.52987841881071729</v>
      </c>
      <c r="I33" s="428">
        <v>3.4189800730501929E-3</v>
      </c>
      <c r="J33" s="428">
        <v>1.7364423700450334E-2</v>
      </c>
      <c r="K33" s="428">
        <v>1.7094900365250965E-2</v>
      </c>
      <c r="L33" s="428">
        <v>0.5893680839992721</v>
      </c>
      <c r="M33" s="428">
        <v>0.5896159547158395</v>
      </c>
    </row>
    <row r="34" spans="1:13">
      <c r="A34" s="11" t="s">
        <v>413</v>
      </c>
      <c r="B34" s="11" t="s">
        <v>294</v>
      </c>
      <c r="C34" s="230">
        <v>35.679944376049093</v>
      </c>
      <c r="D34" s="230">
        <v>16.985547885399992</v>
      </c>
      <c r="E34" s="230">
        <v>30</v>
      </c>
      <c r="F34" s="230">
        <v>5</v>
      </c>
      <c r="G34" s="428">
        <v>30.413812651491099</v>
      </c>
      <c r="H34" s="428">
        <v>8.7714933514314794E-3</v>
      </c>
      <c r="I34" s="428">
        <v>-1.5931223943610462E-4</v>
      </c>
      <c r="J34" s="428">
        <v>2.3169894204476928E-4</v>
      </c>
      <c r="K34" s="428">
        <v>-7.965611971805231E-4</v>
      </c>
      <c r="L34" s="428">
        <v>9.8301535868163138E-3</v>
      </c>
      <c r="M34" s="428">
        <v>9.8623744241055512E-3</v>
      </c>
    </row>
    <row r="35" spans="1:13">
      <c r="A35" s="11" t="s">
        <v>414</v>
      </c>
      <c r="B35" s="11" t="s">
        <v>294</v>
      </c>
      <c r="C35" s="230">
        <v>839.27801281513814</v>
      </c>
      <c r="D35" s="230">
        <v>1036.7201606468786</v>
      </c>
      <c r="E35" s="230">
        <v>41</v>
      </c>
      <c r="F35" s="230">
        <v>5</v>
      </c>
      <c r="G35" s="428">
        <v>41.303752856126764</v>
      </c>
      <c r="H35" s="428">
        <v>0.72706655853394775</v>
      </c>
      <c r="I35" s="428">
        <v>4.9437371446181544E-3</v>
      </c>
      <c r="J35" s="428">
        <v>1.4141843762651663E-2</v>
      </c>
      <c r="K35" s="428">
        <v>2.4718685723090772E-2</v>
      </c>
      <c r="L35" s="428">
        <v>0.8199830770902371</v>
      </c>
      <c r="M35" s="428">
        <v>0.82035556933457254</v>
      </c>
    </row>
    <row r="36" spans="1:13">
      <c r="A36" s="11" t="s">
        <v>415</v>
      </c>
      <c r="B36" s="11" t="s">
        <v>294</v>
      </c>
      <c r="C36" s="230">
        <v>39.064578540239992</v>
      </c>
      <c r="D36" s="230">
        <v>62.78363260979399</v>
      </c>
      <c r="E36" s="230">
        <v>35</v>
      </c>
      <c r="F36" s="230">
        <v>5</v>
      </c>
      <c r="G36" s="428">
        <v>35.355339059327378</v>
      </c>
      <c r="H36" s="428">
        <v>3.7689862985447554E-2</v>
      </c>
      <c r="I36" s="428">
        <v>4.2832213103594086E-4</v>
      </c>
      <c r="J36" s="428">
        <v>8.5642814418253777E-4</v>
      </c>
      <c r="K36" s="428">
        <v>2.1416106551797043E-3</v>
      </c>
      <c r="L36" s="428">
        <v>4.239103038453379E-2</v>
      </c>
      <c r="M36" s="428">
        <v>4.2445093394417759E-2</v>
      </c>
    </row>
    <row r="37" spans="1:13">
      <c r="A37" s="11" t="s">
        <v>672</v>
      </c>
      <c r="B37" s="11" t="s">
        <v>294</v>
      </c>
      <c r="C37" s="230">
        <v>73.717428684599994</v>
      </c>
      <c r="D37" s="230">
        <v>172.88498472599989</v>
      </c>
      <c r="E37" s="230">
        <v>35</v>
      </c>
      <c r="F37" s="230">
        <v>5</v>
      </c>
      <c r="G37" s="428">
        <v>35.355339059327378</v>
      </c>
      <c r="H37" s="428">
        <v>0.10378519234561871</v>
      </c>
      <c r="I37" s="428">
        <v>1.5504392627470054E-3</v>
      </c>
      <c r="J37" s="428">
        <v>2.3583147465541386E-3</v>
      </c>
      <c r="K37" s="428">
        <v>7.7521963137350269E-3</v>
      </c>
      <c r="L37" s="428">
        <v>0.11673062446224659</v>
      </c>
      <c r="M37" s="428">
        <v>0.11698775677408611</v>
      </c>
    </row>
    <row r="38" spans="1:13">
      <c r="A38" s="11" t="s">
        <v>416</v>
      </c>
      <c r="B38" s="11" t="s">
        <v>294</v>
      </c>
      <c r="C38" s="230">
        <v>242.69201814762997</v>
      </c>
      <c r="D38" s="230">
        <v>155.61255294786537</v>
      </c>
      <c r="E38" s="230">
        <v>10</v>
      </c>
      <c r="F38" s="230">
        <v>5</v>
      </c>
      <c r="G38" s="428">
        <v>11.180339887498949</v>
      </c>
      <c r="H38" s="428">
        <v>2.954083360278455E-2</v>
      </c>
      <c r="I38" s="428">
        <v>-5.3691064250216414E-4</v>
      </c>
      <c r="J38" s="428">
        <v>2.1227024368108563E-3</v>
      </c>
      <c r="K38" s="428">
        <v>-2.6845532125108207E-3</v>
      </c>
      <c r="L38" s="428">
        <v>3.0019545750203307E-2</v>
      </c>
      <c r="M38" s="428">
        <v>3.0139342278811453E-2</v>
      </c>
    </row>
    <row r="39" spans="1:13">
      <c r="A39" s="11" t="s">
        <v>159</v>
      </c>
      <c r="B39" s="11" t="s">
        <v>398</v>
      </c>
      <c r="C39" s="230">
        <v>52.871223269742508</v>
      </c>
      <c r="D39" s="230">
        <v>13.521729422795463</v>
      </c>
      <c r="E39" s="230">
        <v>2</v>
      </c>
      <c r="F39" s="230">
        <v>40</v>
      </c>
      <c r="G39" s="428">
        <v>40.049968789001575</v>
      </c>
      <c r="H39" s="428">
        <v>9.1951228370811058E-3</v>
      </c>
      <c r="I39" s="428">
        <v>-3.9495695846269996E-4</v>
      </c>
      <c r="J39" s="428">
        <v>1.8444918132845729E-4</v>
      </c>
      <c r="K39" s="428">
        <v>-1.5798278338507998E-2</v>
      </c>
      <c r="L39" s="428">
        <v>5.2170106760663715E-4</v>
      </c>
      <c r="M39" s="428">
        <v>1.5806889968140884E-2</v>
      </c>
    </row>
    <row r="40" spans="1:13">
      <c r="A40" s="11" t="s">
        <v>160</v>
      </c>
      <c r="B40" s="11" t="s">
        <v>398</v>
      </c>
      <c r="C40" s="230">
        <v>0.10863083583597537</v>
      </c>
      <c r="D40" s="230">
        <v>7.3661411910267191E-2</v>
      </c>
      <c r="E40" s="230">
        <v>2</v>
      </c>
      <c r="F40" s="230">
        <v>100</v>
      </c>
      <c r="G40" s="428">
        <v>100.01999800039989</v>
      </c>
      <c r="H40" s="428">
        <v>1.2509789231366741E-4</v>
      </c>
      <c r="I40" s="428">
        <v>-1.8566011306120345E-7</v>
      </c>
      <c r="J40" s="428">
        <v>1.0048113445785948E-6</v>
      </c>
      <c r="K40" s="428">
        <v>-1.8566011306120345E-5</v>
      </c>
      <c r="L40" s="428">
        <v>2.8420356622587885E-6</v>
      </c>
      <c r="M40" s="428">
        <v>1.8782277351922456E-5</v>
      </c>
    </row>
    <row r="41" spans="1:13">
      <c r="A41" s="11" t="s">
        <v>161</v>
      </c>
      <c r="B41" s="11" t="s">
        <v>398</v>
      </c>
      <c r="C41" s="230">
        <v>0.25864149852847296</v>
      </c>
      <c r="D41" s="230">
        <v>0.15257680126920001</v>
      </c>
      <c r="E41" s="230">
        <v>2</v>
      </c>
      <c r="F41" s="230">
        <v>100</v>
      </c>
      <c r="G41" s="428">
        <v>100.01999800039989</v>
      </c>
      <c r="H41" s="428">
        <v>2.59118522979028E-4</v>
      </c>
      <c r="I41" s="428">
        <v>-7.5312722458420467E-7</v>
      </c>
      <c r="J41" s="428">
        <v>2.0812919119927555E-6</v>
      </c>
      <c r="K41" s="428">
        <v>-7.5312722458420467E-5</v>
      </c>
      <c r="L41" s="428">
        <v>5.8867824983951705E-6</v>
      </c>
      <c r="M41" s="428">
        <v>7.5542440867915325E-5</v>
      </c>
    </row>
    <row r="42" spans="1:13">
      <c r="A42" s="11" t="s">
        <v>162</v>
      </c>
      <c r="B42" s="11" t="s">
        <v>398</v>
      </c>
      <c r="C42" s="230">
        <v>0.34718228191500011</v>
      </c>
      <c r="D42" s="230">
        <v>0.5097609173975457</v>
      </c>
      <c r="E42" s="230">
        <v>41</v>
      </c>
      <c r="F42" s="230">
        <v>100</v>
      </c>
      <c r="G42" s="428">
        <v>108.07867504739313</v>
      </c>
      <c r="H42" s="428">
        <v>9.354695591369843E-4</v>
      </c>
      <c r="I42" s="428">
        <v>3.1488947023206038E-6</v>
      </c>
      <c r="J42" s="428">
        <v>6.9536211639252027E-6</v>
      </c>
      <c r="K42" s="428">
        <v>3.1488947023206038E-4</v>
      </c>
      <c r="L42" s="428">
        <v>4.0319011966273192E-4</v>
      </c>
      <c r="M42" s="428">
        <v>5.115834741825382E-4</v>
      </c>
    </row>
    <row r="43" spans="1:13">
      <c r="A43" s="11" t="s">
        <v>163</v>
      </c>
      <c r="B43" s="11" t="s">
        <v>398</v>
      </c>
      <c r="C43" s="230">
        <v>0.33307831214254435</v>
      </c>
      <c r="D43" s="230">
        <v>0.233504946867992</v>
      </c>
      <c r="E43" s="230">
        <v>11</v>
      </c>
      <c r="F43" s="230">
        <v>100</v>
      </c>
      <c r="G43" s="428">
        <v>100.60318086422517</v>
      </c>
      <c r="H43" s="428">
        <v>3.988695748024328E-4</v>
      </c>
      <c r="I43" s="428">
        <v>-4.6493430971850103E-7</v>
      </c>
      <c r="J43" s="428">
        <v>3.1852283786523113E-6</v>
      </c>
      <c r="K43" s="428">
        <v>-4.6493430971850103E-5</v>
      </c>
      <c r="L43" s="428">
        <v>4.9550524895803395E-5</v>
      </c>
      <c r="M43" s="428">
        <v>6.794772726871608E-5</v>
      </c>
    </row>
    <row r="44" spans="1:13">
      <c r="A44" s="11" t="s">
        <v>411</v>
      </c>
      <c r="B44" s="11" t="s">
        <v>398</v>
      </c>
      <c r="C44" s="230">
        <v>0.27451050312210895</v>
      </c>
      <c r="D44" s="230">
        <v>0.28958822996417893</v>
      </c>
      <c r="E44" s="230">
        <v>2</v>
      </c>
      <c r="F44" s="230">
        <v>100</v>
      </c>
      <c r="G44" s="428">
        <v>100.01999800039989</v>
      </c>
      <c r="H44" s="428">
        <v>4.9180264493837349E-4</v>
      </c>
      <c r="I44" s="428">
        <v>9.4193182320623237E-7</v>
      </c>
      <c r="J44" s="428">
        <v>3.950257416717856E-6</v>
      </c>
      <c r="K44" s="428">
        <v>9.4193182320623237E-5</v>
      </c>
      <c r="L44" s="428">
        <v>1.1173015227174598E-5</v>
      </c>
      <c r="M44" s="428">
        <v>9.4853528479191772E-5</v>
      </c>
    </row>
    <row r="45" spans="1:13">
      <c r="A45" s="11" t="s">
        <v>412</v>
      </c>
      <c r="B45" s="11" t="s">
        <v>398</v>
      </c>
      <c r="C45" s="230">
        <v>2.199779036943025</v>
      </c>
      <c r="D45" s="230">
        <v>2.0164973417802061</v>
      </c>
      <c r="E45" s="230">
        <v>24</v>
      </c>
      <c r="F45" s="230">
        <v>100</v>
      </c>
      <c r="G45" s="428">
        <v>102.83968105745953</v>
      </c>
      <c r="H45" s="428">
        <v>3.5211253586977928E-3</v>
      </c>
      <c r="I45" s="428">
        <v>3.3998326607331819E-6</v>
      </c>
      <c r="J45" s="428">
        <v>2.7506931414803799E-5</v>
      </c>
      <c r="K45" s="428">
        <v>3.3998326607331819E-4</v>
      </c>
      <c r="L45" s="428">
        <v>9.3361621118597004E-4</v>
      </c>
      <c r="M45" s="428">
        <v>9.9359340325866005E-4</v>
      </c>
    </row>
    <row r="46" spans="1:13">
      <c r="A46" s="11" t="s">
        <v>413</v>
      </c>
      <c r="B46" s="11" t="s">
        <v>398</v>
      </c>
      <c r="C46" s="230">
        <v>0.44096352007859752</v>
      </c>
      <c r="D46" s="230">
        <v>6.3055278369720011E-2</v>
      </c>
      <c r="E46" s="230">
        <v>30</v>
      </c>
      <c r="F46" s="230">
        <v>100</v>
      </c>
      <c r="G46" s="428">
        <v>104.4030650891055</v>
      </c>
      <c r="H46" s="428">
        <v>1.1177837930541017E-4</v>
      </c>
      <c r="I46" s="428">
        <v>-3.972329050583312E-6</v>
      </c>
      <c r="J46" s="428">
        <v>8.6013364933376742E-7</v>
      </c>
      <c r="K46" s="428">
        <v>-3.972329050583312E-4</v>
      </c>
      <c r="L46" s="428">
        <v>3.6492380170238337E-5</v>
      </c>
      <c r="M46" s="428">
        <v>3.9890559618983835E-4</v>
      </c>
    </row>
    <row r="47" spans="1:13">
      <c r="A47" s="11" t="s">
        <v>414</v>
      </c>
      <c r="B47" s="11" t="s">
        <v>398</v>
      </c>
      <c r="C47" s="230">
        <v>1.2533662855058081</v>
      </c>
      <c r="D47" s="230">
        <v>0.78610542660704019</v>
      </c>
      <c r="E47" s="230">
        <v>41</v>
      </c>
      <c r="F47" s="230">
        <v>100</v>
      </c>
      <c r="G47" s="428">
        <v>108.07867504739313</v>
      </c>
      <c r="H47" s="428">
        <v>1.4425933251563537E-3</v>
      </c>
      <c r="I47" s="428">
        <v>-3.012258943613233E-6</v>
      </c>
      <c r="J47" s="428">
        <v>1.0723221700552995E-5</v>
      </c>
      <c r="K47" s="428">
        <v>-3.012258943613233E-4</v>
      </c>
      <c r="L47" s="428">
        <v>6.217619480114768E-4</v>
      </c>
      <c r="M47" s="428">
        <v>6.9088708153272442E-4</v>
      </c>
    </row>
    <row r="48" spans="1:13">
      <c r="A48" s="11" t="s">
        <v>415</v>
      </c>
      <c r="B48" s="11" t="s">
        <v>398</v>
      </c>
      <c r="C48" s="230">
        <v>1.0700675721089392</v>
      </c>
      <c r="D48" s="230">
        <v>1.3696762037070485</v>
      </c>
      <c r="E48" s="230">
        <v>35</v>
      </c>
      <c r="F48" s="230">
        <v>100</v>
      </c>
      <c r="G48" s="428">
        <v>105.94810050208545</v>
      </c>
      <c r="H48" s="428">
        <v>2.4639630881513265E-3</v>
      </c>
      <c r="I48" s="428">
        <v>6.9569442047168195E-6</v>
      </c>
      <c r="J48" s="428">
        <v>1.8683679177378841E-5</v>
      </c>
      <c r="K48" s="428">
        <v>6.9569442047168195E-4</v>
      </c>
      <c r="L48" s="428">
        <v>9.2479493706869331E-4</v>
      </c>
      <c r="M48" s="428">
        <v>1.1572538193081576E-3</v>
      </c>
    </row>
    <row r="49" spans="1:13">
      <c r="A49" s="11" t="s">
        <v>672</v>
      </c>
      <c r="B49" s="11" t="s">
        <v>398</v>
      </c>
      <c r="C49" s="230">
        <v>2.0754637370414755</v>
      </c>
      <c r="D49" s="230">
        <v>3.3504576344143242</v>
      </c>
      <c r="E49" s="230">
        <v>35</v>
      </c>
      <c r="F49" s="230">
        <v>100</v>
      </c>
      <c r="G49" s="428">
        <v>105.94810050208545</v>
      </c>
      <c r="H49" s="428">
        <v>6.0272668220914807E-3</v>
      </c>
      <c r="I49" s="428">
        <v>2.2958663056016348E-5</v>
      </c>
      <c r="J49" s="428">
        <v>4.5703411776719282E-5</v>
      </c>
      <c r="K49" s="428">
        <v>2.2958663056016348E-3</v>
      </c>
      <c r="L49" s="428">
        <v>2.2622034673475525E-3</v>
      </c>
      <c r="M49" s="428">
        <v>3.2231299416679107E-3</v>
      </c>
    </row>
    <row r="50" spans="1:13">
      <c r="A50" s="11" t="s">
        <v>416</v>
      </c>
      <c r="B50" s="11" t="s">
        <v>398</v>
      </c>
      <c r="C50" s="230">
        <v>0.15206158831280595</v>
      </c>
      <c r="D50" s="230">
        <v>8.4253882221822493E-2</v>
      </c>
      <c r="E50" s="230">
        <v>10</v>
      </c>
      <c r="F50" s="230">
        <v>100</v>
      </c>
      <c r="G50" s="428">
        <v>100.4987562112089</v>
      </c>
      <c r="H50" s="428">
        <v>1.437718033880891E-4</v>
      </c>
      <c r="I50" s="428">
        <v>-5.1712087056898781E-7</v>
      </c>
      <c r="J50" s="428">
        <v>1.1493026604541084E-6</v>
      </c>
      <c r="K50" s="428">
        <v>-5.1712087056898781E-5</v>
      </c>
      <c r="L50" s="428">
        <v>1.6253594096856805E-5</v>
      </c>
      <c r="M50" s="428">
        <v>5.4206265955566952E-5</v>
      </c>
    </row>
    <row r="51" spans="1:13">
      <c r="A51" s="11" t="s">
        <v>159</v>
      </c>
      <c r="B51" s="11" t="s">
        <v>399</v>
      </c>
      <c r="C51" s="230">
        <v>92.737093673016787</v>
      </c>
      <c r="D51" s="230">
        <v>119.48818392273442</v>
      </c>
      <c r="E51" s="230">
        <v>2</v>
      </c>
      <c r="F51" s="230">
        <v>50</v>
      </c>
      <c r="G51" s="428">
        <v>50.039984012787215</v>
      </c>
      <c r="H51" s="428">
        <v>0.10152318518191944</v>
      </c>
      <c r="I51" s="428">
        <v>6.136301316601589E-4</v>
      </c>
      <c r="J51" s="428">
        <v>1.6299318684648021E-3</v>
      </c>
      <c r="K51" s="428">
        <v>3.0681506583007945E-2</v>
      </c>
      <c r="L51" s="428">
        <v>4.6101435082540861E-3</v>
      </c>
      <c r="M51" s="428">
        <v>3.1025928984800069E-2</v>
      </c>
    </row>
    <row r="52" spans="1:13">
      <c r="A52" s="11" t="s">
        <v>160</v>
      </c>
      <c r="B52" s="11" t="s">
        <v>399</v>
      </c>
      <c r="C52" s="230">
        <v>1.1487797075838349</v>
      </c>
      <c r="D52" s="230">
        <v>1.1381974581797429</v>
      </c>
      <c r="E52" s="230">
        <v>2</v>
      </c>
      <c r="F52" s="230">
        <v>1000</v>
      </c>
      <c r="G52" s="428">
        <v>1000.001999998</v>
      </c>
      <c r="H52" s="428">
        <v>1.932598295335004E-2</v>
      </c>
      <c r="I52" s="428">
        <v>2.9367594365226068E-6</v>
      </c>
      <c r="J52" s="428">
        <v>1.5526090101866716E-5</v>
      </c>
      <c r="K52" s="428">
        <v>2.9367594365226068E-3</v>
      </c>
      <c r="L52" s="428">
        <v>4.3914414385373163E-5</v>
      </c>
      <c r="M52" s="428">
        <v>2.937087752144186E-3</v>
      </c>
    </row>
    <row r="53" spans="1:13">
      <c r="A53" s="11" t="s">
        <v>161</v>
      </c>
      <c r="B53" s="11" t="s">
        <v>399</v>
      </c>
      <c r="C53" s="230">
        <v>2.5352355687326624</v>
      </c>
      <c r="D53" s="230">
        <v>2.0697033273840004</v>
      </c>
      <c r="E53" s="230">
        <v>2</v>
      </c>
      <c r="F53" s="230">
        <v>1000</v>
      </c>
      <c r="G53" s="428">
        <v>1000.001999998</v>
      </c>
      <c r="H53" s="428">
        <v>3.5142453478575988E-2</v>
      </c>
      <c r="I53" s="428">
        <v>4.4938818888340393E-7</v>
      </c>
      <c r="J53" s="428">
        <v>2.8232711393054884E-5</v>
      </c>
      <c r="K53" s="428">
        <v>4.4938818888340393E-4</v>
      </c>
      <c r="L53" s="428">
        <v>7.9854166709247235E-5</v>
      </c>
      <c r="M53" s="428">
        <v>4.5642790476562031E-4</v>
      </c>
    </row>
    <row r="54" spans="1:13">
      <c r="A54" s="11" t="s">
        <v>162</v>
      </c>
      <c r="B54" s="11" t="s">
        <v>399</v>
      </c>
      <c r="C54" s="230">
        <v>0.38924302149999979</v>
      </c>
      <c r="D54" s="230">
        <v>1.078769000000005</v>
      </c>
      <c r="E54" s="230">
        <v>41</v>
      </c>
      <c r="F54" s="230">
        <v>1000</v>
      </c>
      <c r="G54" s="428">
        <v>1000.840147076445</v>
      </c>
      <c r="H54" s="428">
        <v>1.833227181925785E-2</v>
      </c>
      <c r="I54" s="428">
        <v>1.0449764555886532E-5</v>
      </c>
      <c r="J54" s="428">
        <v>1.4715429711015696E-5</v>
      </c>
      <c r="K54" s="428">
        <v>1.0449764555886532E-2</v>
      </c>
      <c r="L54" s="428">
        <v>8.5324117121212209E-4</v>
      </c>
      <c r="M54" s="428">
        <v>1.0484540989939135E-2</v>
      </c>
    </row>
    <row r="55" spans="1:13">
      <c r="A55" s="11" t="s">
        <v>163</v>
      </c>
      <c r="B55" s="11" t="s">
        <v>399</v>
      </c>
      <c r="C55" s="230">
        <v>14.603928522986347</v>
      </c>
      <c r="D55" s="230">
        <v>9.6381519549282508</v>
      </c>
      <c r="E55" s="230">
        <v>11</v>
      </c>
      <c r="F55" s="230">
        <v>1000</v>
      </c>
      <c r="G55" s="428">
        <v>1000.0604981699857</v>
      </c>
      <c r="H55" s="428">
        <v>0.16366022897629387</v>
      </c>
      <c r="I55" s="428">
        <v>-2.8569021310431708E-5</v>
      </c>
      <c r="J55" s="428">
        <v>1.3147351067451375E-4</v>
      </c>
      <c r="K55" s="428">
        <v>-2.8569021310431708E-2</v>
      </c>
      <c r="L55" s="428">
        <v>2.0452478407757138E-3</v>
      </c>
      <c r="M55" s="428">
        <v>2.8642137094953279E-2</v>
      </c>
    </row>
    <row r="56" spans="1:13">
      <c r="A56" s="11" t="s">
        <v>411</v>
      </c>
      <c r="B56" s="11" t="s">
        <v>399</v>
      </c>
      <c r="C56" s="230">
        <v>11.499660868037083</v>
      </c>
      <c r="D56" s="230">
        <v>11.27897260777368</v>
      </c>
      <c r="E56" s="230">
        <v>2</v>
      </c>
      <c r="F56" s="230">
        <v>1000</v>
      </c>
      <c r="G56" s="428">
        <v>1000.001999998</v>
      </c>
      <c r="H56" s="428">
        <v>0.19151091120668576</v>
      </c>
      <c r="I56" s="428">
        <v>2.7832497153212898E-5</v>
      </c>
      <c r="J56" s="428">
        <v>1.5385585664972224E-4</v>
      </c>
      <c r="K56" s="428">
        <v>2.7832497153212898E-2</v>
      </c>
      <c r="L56" s="428">
        <v>4.3517007824913587E-4</v>
      </c>
      <c r="M56" s="428">
        <v>2.7835898957651924E-2</v>
      </c>
    </row>
    <row r="57" spans="1:13">
      <c r="A57" s="11" t="s">
        <v>412</v>
      </c>
      <c r="B57" s="11" t="s">
        <v>399</v>
      </c>
      <c r="C57" s="230">
        <v>15.268495414462631</v>
      </c>
      <c r="D57" s="230">
        <v>16.703278912031525</v>
      </c>
      <c r="E57" s="230">
        <v>24</v>
      </c>
      <c r="F57" s="230">
        <v>1000</v>
      </c>
      <c r="G57" s="428">
        <v>1000.2879585399396</v>
      </c>
      <c r="H57" s="428">
        <v>0.28369382703671847</v>
      </c>
      <c r="I57" s="428">
        <v>6.0522907510573987E-5</v>
      </c>
      <c r="J57" s="428">
        <v>2.2784852621227482E-4</v>
      </c>
      <c r="K57" s="428">
        <v>6.0522907510573987E-2</v>
      </c>
      <c r="L57" s="428">
        <v>7.7334354224668977E-3</v>
      </c>
      <c r="M57" s="428">
        <v>6.1014984692016098E-2</v>
      </c>
    </row>
    <row r="58" spans="1:13">
      <c r="A58" s="11" t="s">
        <v>413</v>
      </c>
      <c r="B58" s="11" t="s">
        <v>399</v>
      </c>
      <c r="C58" s="230">
        <v>0.17365683691135719</v>
      </c>
      <c r="D58" s="230">
        <v>0.16797737499999982</v>
      </c>
      <c r="E58" s="230">
        <v>30</v>
      </c>
      <c r="F58" s="230">
        <v>1000</v>
      </c>
      <c r="G58" s="428">
        <v>1000.4498987955369</v>
      </c>
      <c r="H58" s="428">
        <v>2.853443298354312E-3</v>
      </c>
      <c r="I58" s="428">
        <v>3.8828717663363932E-7</v>
      </c>
      <c r="J58" s="428">
        <v>2.2913703071310086E-6</v>
      </c>
      <c r="K58" s="428">
        <v>3.8828717663363932E-4</v>
      </c>
      <c r="L58" s="428">
        <v>9.7214608942910305E-5</v>
      </c>
      <c r="M58" s="428">
        <v>4.0027192223542985E-4</v>
      </c>
    </row>
    <row r="59" spans="1:13">
      <c r="A59" s="11" t="s">
        <v>414</v>
      </c>
      <c r="B59" s="11" t="s">
        <v>399</v>
      </c>
      <c r="C59" s="230">
        <v>10.615003057528561</v>
      </c>
      <c r="D59" s="230">
        <v>13.631871618069312</v>
      </c>
      <c r="E59" s="230">
        <v>41</v>
      </c>
      <c r="F59" s="230">
        <v>1000</v>
      </c>
      <c r="G59" s="428">
        <v>1000.840147076445</v>
      </c>
      <c r="H59" s="428">
        <v>0.23165587434165405</v>
      </c>
      <c r="I59" s="428">
        <v>6.9623060461765363E-5</v>
      </c>
      <c r="J59" s="428">
        <v>1.8595162507013813E-4</v>
      </c>
      <c r="K59" s="428">
        <v>6.9623060461765363E-2</v>
      </c>
      <c r="L59" s="428">
        <v>1.0781987714899754E-2</v>
      </c>
      <c r="M59" s="428">
        <v>7.0452975857282885E-2</v>
      </c>
    </row>
    <row r="60" spans="1:13">
      <c r="A60" s="11" t="s">
        <v>415</v>
      </c>
      <c r="B60" s="11" t="s">
        <v>399</v>
      </c>
      <c r="C60" s="230">
        <v>0.19124628500000057</v>
      </c>
      <c r="D60" s="230">
        <v>0.33379474749999977</v>
      </c>
      <c r="E60" s="230">
        <v>35</v>
      </c>
      <c r="F60" s="230">
        <v>1000</v>
      </c>
      <c r="G60" s="428">
        <v>1000.6123125366787</v>
      </c>
      <c r="H60" s="428">
        <v>5.6711149880680576E-3</v>
      </c>
      <c r="I60" s="428">
        <v>2.4574324548609638E-6</v>
      </c>
      <c r="J60" s="428">
        <v>4.5532761367284898E-6</v>
      </c>
      <c r="K60" s="428">
        <v>2.4574324548609638E-3</v>
      </c>
      <c r="L60" s="428">
        <v>2.2537567030269206E-4</v>
      </c>
      <c r="M60" s="428">
        <v>2.4677456236347319E-3</v>
      </c>
    </row>
    <row r="61" spans="1:13">
      <c r="A61" s="11" t="s">
        <v>672</v>
      </c>
      <c r="B61" s="11" t="s">
        <v>399</v>
      </c>
      <c r="C61" s="230">
        <v>0.34066830000000003</v>
      </c>
      <c r="D61" s="230">
        <v>0.82295700000000016</v>
      </c>
      <c r="E61" s="230">
        <v>35</v>
      </c>
      <c r="F61" s="230">
        <v>1000</v>
      </c>
      <c r="G61" s="428">
        <v>1000.6123125366787</v>
      </c>
      <c r="H61" s="428">
        <v>1.398189699565458E-2</v>
      </c>
      <c r="I61" s="428">
        <v>7.4925712532092348E-6</v>
      </c>
      <c r="J61" s="428">
        <v>1.1225912024435528E-5</v>
      </c>
      <c r="K61" s="428">
        <v>7.4925712532092348E-3</v>
      </c>
      <c r="L61" s="428">
        <v>5.5565429622373764E-4</v>
      </c>
      <c r="M61" s="428">
        <v>7.5131468561002654E-3</v>
      </c>
    </row>
    <row r="62" spans="1:13">
      <c r="A62" s="11" t="s">
        <v>416</v>
      </c>
      <c r="B62" s="11" t="s">
        <v>399</v>
      </c>
      <c r="C62" s="230">
        <v>3.1894261600254938</v>
      </c>
      <c r="D62" s="230">
        <v>2.6277537853221755</v>
      </c>
      <c r="E62" s="230">
        <v>10</v>
      </c>
      <c r="F62" s="230">
        <v>1000</v>
      </c>
      <c r="G62" s="428">
        <v>1000.0499987500625</v>
      </c>
      <c r="H62" s="428">
        <v>4.4619992828046115E-2</v>
      </c>
      <c r="I62" s="428">
        <v>8.9253293822366686E-7</v>
      </c>
      <c r="J62" s="428">
        <v>3.5845047573450591E-5</v>
      </c>
      <c r="K62" s="428">
        <v>8.9253293822366686E-4</v>
      </c>
      <c r="L62" s="428">
        <v>5.0692552422282626E-4</v>
      </c>
      <c r="M62" s="428">
        <v>1.0264446078200027E-3</v>
      </c>
    </row>
    <row r="63" spans="1:13">
      <c r="A63" s="11" t="s">
        <v>1194</v>
      </c>
      <c r="B63" s="11" t="s">
        <v>294</v>
      </c>
      <c r="C63" s="230">
        <v>22.607161199999997</v>
      </c>
      <c r="D63" s="230">
        <v>18.932505728999999</v>
      </c>
      <c r="E63" s="230">
        <v>11</v>
      </c>
      <c r="F63" s="230">
        <v>2</v>
      </c>
      <c r="G63" s="428">
        <v>11.180339887498949</v>
      </c>
      <c r="H63" s="428">
        <v>3.5940673861415895E-3</v>
      </c>
      <c r="I63" s="428">
        <v>1.050826208981448E-5</v>
      </c>
      <c r="J63" s="428">
        <v>2.5825728891773882E-4</v>
      </c>
      <c r="K63" s="428">
        <v>2.1016524179628959E-5</v>
      </c>
      <c r="L63" s="428">
        <v>4.0175405662609036E-3</v>
      </c>
      <c r="M63" s="428">
        <v>4.0175955366164688E-3</v>
      </c>
    </row>
    <row r="64" spans="1:13">
      <c r="A64" s="11" t="s">
        <v>1195</v>
      </c>
      <c r="B64" s="11" t="s">
        <v>294</v>
      </c>
      <c r="C64" s="230">
        <v>299.69462870199993</v>
      </c>
      <c r="D64" s="230">
        <v>333.32331135001999</v>
      </c>
      <c r="E64" s="230">
        <v>7.5</v>
      </c>
      <c r="F64" s="230">
        <v>2</v>
      </c>
      <c r="G64" s="428">
        <v>7.7620873481300121</v>
      </c>
      <c r="H64" s="428">
        <v>4.3930619270600324E-2</v>
      </c>
      <c r="I64" s="428">
        <v>1.2624785017578688E-3</v>
      </c>
      <c r="J64" s="428">
        <v>4.5468453016486356E-3</v>
      </c>
      <c r="K64" s="428">
        <v>2.5249570035157376E-3</v>
      </c>
      <c r="L64" s="428">
        <v>4.8226577187029156E-2</v>
      </c>
      <c r="M64" s="428">
        <v>4.82926304423986E-2</v>
      </c>
    </row>
    <row r="65" spans="1:13">
      <c r="A65" s="11" t="s">
        <v>1196</v>
      </c>
      <c r="B65" s="11" t="s">
        <v>294</v>
      </c>
      <c r="C65" s="230">
        <v>3.4309097999999996E-3</v>
      </c>
      <c r="D65" s="230">
        <v>6.2259760200000002E-3</v>
      </c>
      <c r="E65" s="230">
        <v>2</v>
      </c>
      <c r="F65" s="230">
        <v>40</v>
      </c>
      <c r="G65" s="428">
        <v>40.049968789001575</v>
      </c>
      <c r="H65" s="428">
        <v>4.2338233886051116E-6</v>
      </c>
      <c r="I65" s="428">
        <v>4.7329304919685455E-8</v>
      </c>
      <c r="J65" s="428">
        <v>8.4928202891238838E-8</v>
      </c>
      <c r="K65" s="428">
        <v>1.8931721967874182E-6</v>
      </c>
      <c r="L65" s="428">
        <v>2.4021323271352777E-7</v>
      </c>
      <c r="M65" s="428">
        <v>1.9083509540594418E-6</v>
      </c>
    </row>
    <row r="66" spans="1:13">
      <c r="A66" s="11" t="s">
        <v>1197</v>
      </c>
      <c r="B66" s="11" t="s">
        <v>294</v>
      </c>
      <c r="C66" s="230">
        <v>2.3775603000000003</v>
      </c>
      <c r="D66" s="230">
        <v>4.6113810599999994</v>
      </c>
      <c r="E66" s="230">
        <v>2</v>
      </c>
      <c r="F66" s="230">
        <v>30</v>
      </c>
      <c r="G66" s="428">
        <v>30.066592756745816</v>
      </c>
      <c r="H66" s="428">
        <v>2.3541728069542628E-3</v>
      </c>
      <c r="I66" s="428">
        <v>3.6848208331718979E-5</v>
      </c>
      <c r="J66" s="428">
        <v>6.2903600176811465E-5</v>
      </c>
      <c r="K66" s="428">
        <v>1.1054462499515694E-3</v>
      </c>
      <c r="L66" s="428">
        <v>1.7791824898428279E-4</v>
      </c>
      <c r="M66" s="428">
        <v>1.1196724140808423E-3</v>
      </c>
    </row>
    <row r="67" spans="1:13">
      <c r="A67" s="11" t="s">
        <v>1198</v>
      </c>
      <c r="B67" s="11" t="s">
        <v>294</v>
      </c>
      <c r="C67" s="230">
        <v>2.3007600000000001E-4</v>
      </c>
      <c r="D67" s="230">
        <v>5.298019999999999E-4</v>
      </c>
      <c r="E67" s="230">
        <v>15</v>
      </c>
      <c r="F67" s="230">
        <v>2</v>
      </c>
      <c r="G67" s="428">
        <v>15.132745950421556</v>
      </c>
      <c r="H67" s="428">
        <v>1.3613018876375485E-7</v>
      </c>
      <c r="I67" s="428">
        <v>4.7056261109901243E-9</v>
      </c>
      <c r="J67" s="428">
        <v>7.2270004901471028E-9</v>
      </c>
      <c r="K67" s="428">
        <v>9.4112522219802486E-9</v>
      </c>
      <c r="L67" s="428">
        <v>1.5330783162664557E-7</v>
      </c>
      <c r="M67" s="428">
        <v>1.5359642869041466E-7</v>
      </c>
    </row>
    <row r="68" spans="1:13">
      <c r="A68" s="11" t="s">
        <v>1199</v>
      </c>
      <c r="B68" s="11" t="s">
        <v>294</v>
      </c>
      <c r="C68" s="230">
        <v>4.3469444600000001E-3</v>
      </c>
      <c r="D68" s="230">
        <v>2.6908403199999999E-3</v>
      </c>
      <c r="E68" s="230">
        <v>25</v>
      </c>
      <c r="F68" s="230">
        <v>10</v>
      </c>
      <c r="G68" s="428">
        <v>26.92582403567252</v>
      </c>
      <c r="H68" s="428">
        <v>1.2302122351783766E-6</v>
      </c>
      <c r="I68" s="428">
        <v>-1.0931987759477124E-8</v>
      </c>
      <c r="J68" s="428">
        <v>3.6705607588396402E-8</v>
      </c>
      <c r="K68" s="428">
        <v>-1.0931987759477124E-7</v>
      </c>
      <c r="L68" s="428">
        <v>1.2977392016663747E-6</v>
      </c>
      <c r="M68" s="428">
        <v>1.3023355447729341E-6</v>
      </c>
    </row>
    <row r="69" spans="1:13">
      <c r="A69" s="11" t="s">
        <v>673</v>
      </c>
      <c r="B69" s="11" t="s">
        <v>294</v>
      </c>
      <c r="C69" s="230">
        <v>0</v>
      </c>
      <c r="D69" s="230">
        <v>1.1991717263928616E-3</v>
      </c>
      <c r="E69" s="230">
        <v>15</v>
      </c>
      <c r="F69" s="230">
        <v>2</v>
      </c>
      <c r="G69" s="428">
        <v>15.132745950421556</v>
      </c>
      <c r="H69" s="428">
        <v>3.0812166332708832E-7</v>
      </c>
      <c r="I69" s="428">
        <v>1.6357841303715759E-8</v>
      </c>
      <c r="J69" s="428">
        <v>1.6357836803960274E-8</v>
      </c>
      <c r="K69" s="428">
        <v>3.2715682607431518E-8</v>
      </c>
      <c r="L69" s="428">
        <v>3.4700211988869578E-7</v>
      </c>
      <c r="M69" s="428">
        <v>3.4854094034376937E-7</v>
      </c>
    </row>
    <row r="70" spans="1:13">
      <c r="A70" s="11" t="s">
        <v>596</v>
      </c>
      <c r="B70" s="11" t="s">
        <v>398</v>
      </c>
      <c r="C70" s="230">
        <v>1.323074844</v>
      </c>
      <c r="D70" s="230">
        <v>0.13244019169500001</v>
      </c>
      <c r="E70" s="230">
        <v>11</v>
      </c>
      <c r="F70" s="230">
        <v>15</v>
      </c>
      <c r="G70" s="428">
        <v>18.601075237738275</v>
      </c>
      <c r="H70" s="428">
        <v>4.1829335189055943E-5</v>
      </c>
      <c r="I70" s="428">
        <v>-1.2692796570235032E-5</v>
      </c>
      <c r="J70" s="428">
        <v>1.8066095075045801E-6</v>
      </c>
      <c r="K70" s="428">
        <v>-1.9039194855352548E-4</v>
      </c>
      <c r="L70" s="428">
        <v>2.8104248341676705E-5</v>
      </c>
      <c r="M70" s="428">
        <v>1.9245504111053816E-4</v>
      </c>
    </row>
    <row r="71" spans="1:13">
      <c r="A71" s="11" t="s">
        <v>597</v>
      </c>
      <c r="B71" s="11" t="s">
        <v>398</v>
      </c>
      <c r="C71" s="230">
        <v>0.47923020562200003</v>
      </c>
      <c r="D71" s="230">
        <v>0.54096711749177995</v>
      </c>
      <c r="E71" s="230">
        <v>7.5</v>
      </c>
      <c r="F71" s="230">
        <v>125</v>
      </c>
      <c r="G71" s="428">
        <v>125.22479786368194</v>
      </c>
      <c r="H71" s="428">
        <v>1.1502290157136511E-3</v>
      </c>
      <c r="I71" s="428">
        <v>2.1274804495874378E-6</v>
      </c>
      <c r="J71" s="428">
        <v>7.3793032553039809E-6</v>
      </c>
      <c r="K71" s="428">
        <v>2.6593505619842972E-4</v>
      </c>
      <c r="L71" s="428">
        <v>7.8269330583861154E-5</v>
      </c>
      <c r="M71" s="428">
        <v>2.7721389255466207E-4</v>
      </c>
    </row>
    <row r="72" spans="1:13">
      <c r="A72" s="11" t="s">
        <v>1200</v>
      </c>
      <c r="B72" s="11" t="s">
        <v>398</v>
      </c>
      <c r="C72" s="230">
        <v>0.77786730000000004</v>
      </c>
      <c r="D72" s="230">
        <v>46.607400000000005</v>
      </c>
      <c r="E72" s="230">
        <v>1</v>
      </c>
      <c r="F72" s="230">
        <v>125</v>
      </c>
      <c r="G72" s="428">
        <v>125.00399993600205</v>
      </c>
      <c r="H72" s="428">
        <v>9.8924052339042196E-2</v>
      </c>
      <c r="I72" s="428">
        <v>6.2724441312411727E-4</v>
      </c>
      <c r="J72" s="428">
        <v>6.357690281359493E-4</v>
      </c>
      <c r="K72" s="428">
        <v>7.8405551640514659E-2</v>
      </c>
      <c r="L72" s="428">
        <v>8.991131821266214E-4</v>
      </c>
      <c r="M72" s="428">
        <v>7.8410706747023301E-2</v>
      </c>
    </row>
    <row r="73" spans="1:13">
      <c r="A73" s="11" t="s">
        <v>1196</v>
      </c>
      <c r="B73" s="11" t="s">
        <v>398</v>
      </c>
      <c r="C73" s="230">
        <v>17.161591393800002</v>
      </c>
      <c r="D73" s="230">
        <v>17.684291643479998</v>
      </c>
      <c r="E73" s="230">
        <v>2</v>
      </c>
      <c r="F73" s="230">
        <v>40</v>
      </c>
      <c r="G73" s="428">
        <v>40.049968789001575</v>
      </c>
      <c r="H73" s="428">
        <v>1.2025771916011899E-2</v>
      </c>
      <c r="I73" s="428">
        <v>5.3158653621210306E-5</v>
      </c>
      <c r="J73" s="428">
        <v>2.4123046793959684E-4</v>
      </c>
      <c r="K73" s="428">
        <v>2.1263461448484122E-3</v>
      </c>
      <c r="L73" s="428">
        <v>6.8230279883557188E-4</v>
      </c>
      <c r="M73" s="428">
        <v>2.2331334570532412E-3</v>
      </c>
    </row>
    <row r="74" spans="1:13">
      <c r="A74" s="11" t="s">
        <v>1197</v>
      </c>
      <c r="B74" s="11" t="s">
        <v>398</v>
      </c>
      <c r="C74" s="230">
        <v>14.868280996379998</v>
      </c>
      <c r="D74" s="230">
        <v>37.403486671320003</v>
      </c>
      <c r="E74" s="230">
        <v>2</v>
      </c>
      <c r="F74" s="230">
        <v>30</v>
      </c>
      <c r="G74" s="428">
        <v>30.066592756745816</v>
      </c>
      <c r="H74" s="428">
        <v>1.9094989128245626E-2</v>
      </c>
      <c r="I74" s="428">
        <v>3.4727864487749116E-4</v>
      </c>
      <c r="J74" s="428">
        <v>5.1021894312750871E-4</v>
      </c>
      <c r="K74" s="428">
        <v>1.0418359346324735E-2</v>
      </c>
      <c r="L74" s="428">
        <v>1.4431170983011795E-3</v>
      </c>
      <c r="M74" s="428">
        <v>1.0517832401619697E-2</v>
      </c>
    </row>
    <row r="75" spans="1:13">
      <c r="A75" s="11" t="s">
        <v>1198</v>
      </c>
      <c r="B75" s="11" t="s">
        <v>398</v>
      </c>
      <c r="C75" s="230">
        <v>3.5680761270000003</v>
      </c>
      <c r="D75" s="230">
        <v>0.556135398</v>
      </c>
      <c r="E75" s="230">
        <v>15</v>
      </c>
      <c r="F75" s="230">
        <v>2</v>
      </c>
      <c r="G75" s="428">
        <v>15.132745950421556</v>
      </c>
      <c r="H75" s="428">
        <v>1.4289643434329416E-4</v>
      </c>
      <c r="I75" s="428">
        <v>-3.1515862616515733E-5</v>
      </c>
      <c r="J75" s="428">
        <v>7.5862129511292051E-6</v>
      </c>
      <c r="K75" s="428">
        <v>-6.3031725233031466E-5</v>
      </c>
      <c r="L75" s="428">
        <v>1.6092787863806018E-4</v>
      </c>
      <c r="M75" s="428">
        <v>1.7283165366563673E-4</v>
      </c>
    </row>
    <row r="76" spans="1:13">
      <c r="A76" s="11" t="s">
        <v>1199</v>
      </c>
      <c r="B76" s="11" t="s">
        <v>398</v>
      </c>
      <c r="C76" s="230">
        <v>5.3619341808252807</v>
      </c>
      <c r="D76" s="230">
        <v>2.9887810276077684</v>
      </c>
      <c r="E76" s="230">
        <v>25</v>
      </c>
      <c r="F76" s="230">
        <v>10</v>
      </c>
      <c r="G76" s="428">
        <v>26.92582403567252</v>
      </c>
      <c r="H76" s="428">
        <v>1.3664263022608784E-3</v>
      </c>
      <c r="I76" s="428">
        <v>-1.7990938523837485E-5</v>
      </c>
      <c r="J76" s="428">
        <v>4.0769800701891857E-5</v>
      </c>
      <c r="K76" s="428">
        <v>-1.7990938523837485E-4</v>
      </c>
      <c r="L76" s="428">
        <v>1.4414301271965901E-3</v>
      </c>
      <c r="M76" s="428">
        <v>1.4526142634873264E-3</v>
      </c>
    </row>
    <row r="77" spans="1:13">
      <c r="A77" s="11" t="s">
        <v>673</v>
      </c>
      <c r="B77" s="11" t="s">
        <v>398</v>
      </c>
      <c r="C77" s="230">
        <v>0</v>
      </c>
      <c r="D77" s="230">
        <v>1.1970000000000001</v>
      </c>
      <c r="E77" s="230">
        <v>15</v>
      </c>
      <c r="F77" s="230">
        <v>2</v>
      </c>
      <c r="G77" s="428">
        <v>15.132745950421556</v>
      </c>
      <c r="H77" s="428">
        <v>3.0756364821237853E-4</v>
      </c>
      <c r="I77" s="428">
        <v>1.632821240349358E-5</v>
      </c>
      <c r="J77" s="428">
        <v>1.6328212401436924E-5</v>
      </c>
      <c r="K77" s="428">
        <v>3.2656424806987161E-5</v>
      </c>
      <c r="L77" s="428">
        <v>3.4637369141130996E-4</v>
      </c>
      <c r="M77" s="428">
        <v>3.4790972418584647E-4</v>
      </c>
    </row>
    <row r="78" spans="1:13">
      <c r="A78" s="11" t="s">
        <v>1194</v>
      </c>
      <c r="B78" s="11" t="s">
        <v>399</v>
      </c>
      <c r="C78" s="230">
        <v>0.12765428000000001</v>
      </c>
      <c r="D78" s="230">
        <v>5.0856588719999991E-2</v>
      </c>
      <c r="E78" s="230">
        <v>11</v>
      </c>
      <c r="F78" s="230">
        <v>1000</v>
      </c>
      <c r="G78" s="428">
        <v>1000.0604981699857</v>
      </c>
      <c r="H78" s="428">
        <v>8.6356813980428295E-4</v>
      </c>
      <c r="I78" s="428">
        <v>-7.0521496553510588E-7</v>
      </c>
      <c r="J78" s="428">
        <v>6.9373198214927399E-7</v>
      </c>
      <c r="K78" s="428">
        <v>-7.0521496553510588E-4</v>
      </c>
      <c r="L78" s="428">
        <v>1.0791936955882206E-5</v>
      </c>
      <c r="M78" s="428">
        <v>7.0529753545432185E-4</v>
      </c>
    </row>
    <row r="79" spans="1:13">
      <c r="A79" s="11" t="s">
        <v>1195</v>
      </c>
      <c r="B79" s="11" t="s">
        <v>399</v>
      </c>
      <c r="C79" s="230">
        <v>0.70408229261999988</v>
      </c>
      <c r="D79" s="230">
        <v>0.78145383100080001</v>
      </c>
      <c r="E79" s="230">
        <v>7.5</v>
      </c>
      <c r="F79" s="230">
        <v>1000</v>
      </c>
      <c r="G79" s="428">
        <v>1000.0281246045033</v>
      </c>
      <c r="H79" s="428">
        <v>1.3269013957751241E-2</v>
      </c>
      <c r="I79" s="428">
        <v>2.9438212685306553E-6</v>
      </c>
      <c r="J79" s="428">
        <v>1.0659769535921182E-5</v>
      </c>
      <c r="K79" s="428">
        <v>2.9438212685306553E-3</v>
      </c>
      <c r="L79" s="428">
        <v>1.1306392987103469E-4</v>
      </c>
      <c r="M79" s="428">
        <v>2.9459917028551385E-3</v>
      </c>
    </row>
    <row r="80" spans="1:13">
      <c r="A80" s="11" t="s">
        <v>1201</v>
      </c>
      <c r="B80" s="11" t="s">
        <v>294</v>
      </c>
      <c r="C80" s="230">
        <v>882.40153545692704</v>
      </c>
      <c r="D80" s="230">
        <v>672.22400000000005</v>
      </c>
      <c r="E80" s="230">
        <v>1</v>
      </c>
      <c r="F80" s="230">
        <v>2</v>
      </c>
      <c r="G80" s="428">
        <v>2.2360679774997898</v>
      </c>
      <c r="H80" s="428">
        <v>2.5522436270872386E-2</v>
      </c>
      <c r="I80" s="428">
        <v>-5.0029428767572881E-4</v>
      </c>
      <c r="J80" s="428">
        <v>9.1697713060514066E-3</v>
      </c>
      <c r="K80" s="428">
        <v>-1.0005885753514576E-3</v>
      </c>
      <c r="L80" s="428">
        <v>1.2968014944877549E-2</v>
      </c>
      <c r="M80" s="428">
        <v>1.3006559464658259E-2</v>
      </c>
    </row>
    <row r="81" spans="1:13">
      <c r="A81" s="11" t="s">
        <v>1202</v>
      </c>
      <c r="B81" s="11" t="s">
        <v>294</v>
      </c>
      <c r="C81" s="230">
        <v>115.532232292</v>
      </c>
      <c r="D81" s="230">
        <v>45.642221458000002</v>
      </c>
      <c r="E81" s="230">
        <v>5</v>
      </c>
      <c r="F81" s="230">
        <v>5</v>
      </c>
      <c r="G81" s="428">
        <v>7.0710678118654755</v>
      </c>
      <c r="H81" s="428">
        <v>5.4799284514006367E-3</v>
      </c>
      <c r="I81" s="428">
        <v>-6.4348976827943716E-4</v>
      </c>
      <c r="J81" s="428">
        <v>6.2260307973236925E-4</v>
      </c>
      <c r="K81" s="428">
        <v>-3.2174488413971858E-3</v>
      </c>
      <c r="L81" s="428">
        <v>4.4024685966638707E-3</v>
      </c>
      <c r="M81" s="428">
        <v>5.4528622567986849E-3</v>
      </c>
    </row>
    <row r="82" spans="1:13">
      <c r="A82" s="11" t="s">
        <v>1203</v>
      </c>
      <c r="B82" s="11" t="s">
        <v>294</v>
      </c>
      <c r="C82" s="230">
        <v>13.691855500000001</v>
      </c>
      <c r="D82" s="230">
        <v>45.563004524999997</v>
      </c>
      <c r="E82" s="230">
        <v>5</v>
      </c>
      <c r="F82" s="230">
        <v>5</v>
      </c>
      <c r="G82" s="428">
        <v>7.0710678118654755</v>
      </c>
      <c r="H82" s="428">
        <v>5.470417452349486E-3</v>
      </c>
      <c r="I82" s="428">
        <v>4.7147430821681269E-4</v>
      </c>
      <c r="J82" s="428">
        <v>6.2152248582442063E-4</v>
      </c>
      <c r="K82" s="428">
        <v>2.3573715410840634E-3</v>
      </c>
      <c r="L82" s="428">
        <v>4.3948276438636772E-3</v>
      </c>
      <c r="M82" s="428">
        <v>4.9871545596643996E-3</v>
      </c>
    </row>
    <row r="83" spans="1:13">
      <c r="A83" s="11" t="s">
        <v>1204</v>
      </c>
      <c r="B83" s="11" t="s">
        <v>294</v>
      </c>
      <c r="C83" s="230">
        <v>1.8866999999999998E-2</v>
      </c>
      <c r="D83" s="230">
        <v>1.6438250000000001E-2</v>
      </c>
      <c r="E83" s="230">
        <v>5</v>
      </c>
      <c r="F83" s="230">
        <v>25</v>
      </c>
      <c r="G83" s="428">
        <v>25.495097567963924</v>
      </c>
      <c r="H83" s="428">
        <v>7.11599069558063E-6</v>
      </c>
      <c r="I83" s="428">
        <v>1.7472235214199827E-8</v>
      </c>
      <c r="J83" s="428">
        <v>2.2423328112608229E-7</v>
      </c>
      <c r="K83" s="428">
        <v>4.3680588035499568E-7</v>
      </c>
      <c r="L83" s="428">
        <v>1.5855687365196227E-6</v>
      </c>
      <c r="M83" s="428">
        <v>1.6446360069453471E-6</v>
      </c>
    </row>
    <row r="84" spans="1:13">
      <c r="A84" s="11" t="s">
        <v>1205</v>
      </c>
      <c r="B84" s="11" t="s">
        <v>294</v>
      </c>
      <c r="C84" s="230">
        <v>1.7619</v>
      </c>
      <c r="D84" s="230">
        <v>1.7291645280000001</v>
      </c>
      <c r="E84" s="230">
        <v>5</v>
      </c>
      <c r="F84" s="230">
        <v>25</v>
      </c>
      <c r="G84" s="428">
        <v>25.495097567963924</v>
      </c>
      <c r="H84" s="428">
        <v>7.4854188811923844E-4</v>
      </c>
      <c r="I84" s="428">
        <v>4.2790017324989549E-6</v>
      </c>
      <c r="J84" s="428">
        <v>2.3587440008533352E-5</v>
      </c>
      <c r="K84" s="428">
        <v>1.0697504331247387E-4</v>
      </c>
      <c r="L84" s="428">
        <v>1.6678838780864811E-4</v>
      </c>
      <c r="M84" s="428">
        <v>1.9814647662654429E-4</v>
      </c>
    </row>
    <row r="85" spans="1:13">
      <c r="A85" s="11" t="s">
        <v>1206</v>
      </c>
      <c r="B85" s="11" t="s">
        <v>294</v>
      </c>
      <c r="C85" s="230">
        <v>55.352691999999998</v>
      </c>
      <c r="D85" s="230">
        <v>31.083491099999996</v>
      </c>
      <c r="E85" s="230">
        <v>5</v>
      </c>
      <c r="F85" s="230">
        <v>2</v>
      </c>
      <c r="G85" s="428">
        <v>5.3851648071345037</v>
      </c>
      <c r="H85" s="428">
        <v>2.8421821078761134E-3</v>
      </c>
      <c r="I85" s="428">
        <v>-1.8259348409799259E-4</v>
      </c>
      <c r="J85" s="428">
        <v>4.2400822461067177E-4</v>
      </c>
      <c r="K85" s="428">
        <v>-3.6518696819598517E-4</v>
      </c>
      <c r="L85" s="428">
        <v>2.9981909090107477E-3</v>
      </c>
      <c r="M85" s="428">
        <v>3.0203493587025441E-3</v>
      </c>
    </row>
    <row r="86" spans="1:13">
      <c r="A86" s="11" t="s">
        <v>1207</v>
      </c>
      <c r="B86" s="11" t="s">
        <v>294</v>
      </c>
      <c r="C86" s="230">
        <v>0.8</v>
      </c>
      <c r="D86" s="230">
        <v>2.1190000000000002</v>
      </c>
      <c r="E86" s="230">
        <v>5</v>
      </c>
      <c r="F86" s="230">
        <v>5</v>
      </c>
      <c r="G86" s="428">
        <v>7.0710678118654755</v>
      </c>
      <c r="H86" s="428">
        <v>2.5441286636767425E-4</v>
      </c>
      <c r="I86" s="428">
        <v>2.0138064545704992E-5</v>
      </c>
      <c r="J86" s="428">
        <v>2.8905164643813569E-5</v>
      </c>
      <c r="K86" s="428">
        <v>1.0069032272852496E-4</v>
      </c>
      <c r="L86" s="428">
        <v>2.0439037930954212E-4</v>
      </c>
      <c r="M86" s="428">
        <v>2.278463698316763E-4</v>
      </c>
    </row>
    <row r="87" spans="1:13">
      <c r="A87" s="11" t="s">
        <v>1208</v>
      </c>
      <c r="B87" s="11" t="s">
        <v>294</v>
      </c>
      <c r="C87" s="230">
        <v>28.446619999999999</v>
      </c>
      <c r="D87" s="230">
        <v>0</v>
      </c>
      <c r="E87" s="230">
        <v>5</v>
      </c>
      <c r="F87" s="230">
        <v>5</v>
      </c>
      <c r="G87" s="428">
        <v>7.0710678118654755</v>
      </c>
      <c r="H87" s="428">
        <v>0</v>
      </c>
      <c r="I87" s="428">
        <v>-3.1174166847947049E-4</v>
      </c>
      <c r="J87" s="428">
        <v>0</v>
      </c>
      <c r="K87" s="428">
        <v>-1.5587083423973525E-3</v>
      </c>
      <c r="L87" s="428">
        <v>0</v>
      </c>
      <c r="M87" s="428">
        <v>1.5587083423973525E-3</v>
      </c>
    </row>
    <row r="88" spans="1:13">
      <c r="A88" s="11" t="s">
        <v>1209</v>
      </c>
      <c r="B88" s="11" t="s">
        <v>294</v>
      </c>
      <c r="C88" s="230">
        <v>4.4502480000000002</v>
      </c>
      <c r="D88" s="230">
        <v>1.5569999999999999</v>
      </c>
      <c r="E88" s="230">
        <v>5</v>
      </c>
      <c r="F88" s="230">
        <v>5</v>
      </c>
      <c r="G88" s="428">
        <v>7.0710678118654755</v>
      </c>
      <c r="H88" s="428">
        <v>1.8693762762362847E-4</v>
      </c>
      <c r="I88" s="428">
        <v>-2.7530730186242636E-5</v>
      </c>
      <c r="J88" s="428">
        <v>2.1238952973297648E-5</v>
      </c>
      <c r="K88" s="428">
        <v>-1.3765365093121318E-4</v>
      </c>
      <c r="L88" s="428">
        <v>1.5018207672720955E-4</v>
      </c>
      <c r="M88" s="428">
        <v>2.0372330201719622E-4</v>
      </c>
    </row>
    <row r="89" spans="1:13">
      <c r="A89" s="11" t="s">
        <v>1210</v>
      </c>
      <c r="B89" s="11" t="s">
        <v>294</v>
      </c>
      <c r="C89" s="230">
        <v>49.706474894999999</v>
      </c>
      <c r="D89" s="230">
        <v>33.177794319999997</v>
      </c>
      <c r="E89" s="230">
        <v>2</v>
      </c>
      <c r="F89" s="230">
        <v>5</v>
      </c>
      <c r="G89" s="428">
        <v>5.3851648071345037</v>
      </c>
      <c r="H89" s="428">
        <v>3.033678974209488E-3</v>
      </c>
      <c r="I89" s="428">
        <v>-9.2149788098794261E-5</v>
      </c>
      <c r="J89" s="428">
        <v>4.5257650181131781E-4</v>
      </c>
      <c r="K89" s="428">
        <v>-4.607489404939713E-4</v>
      </c>
      <c r="L89" s="428">
        <v>1.2800796537458746E-3</v>
      </c>
      <c r="M89" s="428">
        <v>1.3604754705985975E-3</v>
      </c>
    </row>
    <row r="90" spans="1:13">
      <c r="A90" s="11" t="s">
        <v>1211</v>
      </c>
      <c r="B90" s="11" t="s">
        <v>399</v>
      </c>
      <c r="C90" s="230">
        <v>1042.902</v>
      </c>
      <c r="D90" s="230">
        <v>0</v>
      </c>
      <c r="E90" s="230">
        <v>2</v>
      </c>
      <c r="F90" s="230">
        <v>25</v>
      </c>
      <c r="G90" s="428">
        <v>25.079872407968907</v>
      </c>
      <c r="H90" s="428">
        <v>0</v>
      </c>
      <c r="I90" s="428">
        <v>-1.1427404238691707E-2</v>
      </c>
      <c r="J90" s="428">
        <v>0</v>
      </c>
      <c r="K90" s="428">
        <v>-0.28568510596729269</v>
      </c>
      <c r="L90" s="428">
        <v>0</v>
      </c>
      <c r="M90" s="428">
        <v>0.28568510596729269</v>
      </c>
    </row>
    <row r="91" spans="1:13">
      <c r="A91" s="11" t="s">
        <v>1212</v>
      </c>
      <c r="B91" s="11" t="s">
        <v>113</v>
      </c>
      <c r="C91" s="230">
        <v>217.72812179421601</v>
      </c>
      <c r="D91" s="230">
        <v>800.24566044216181</v>
      </c>
      <c r="E91" s="230">
        <v>10</v>
      </c>
      <c r="F91" s="230">
        <v>50</v>
      </c>
      <c r="G91" s="428">
        <v>50.990195135927848</v>
      </c>
      <c r="H91" s="428">
        <v>0.69284025658268966</v>
      </c>
      <c r="I91" s="428">
        <v>8.5297998308249134E-3</v>
      </c>
      <c r="J91" s="428">
        <v>1.0916107867191133E-2</v>
      </c>
      <c r="K91" s="428">
        <v>0.42648999154124567</v>
      </c>
      <c r="L91" s="428">
        <v>0.15437707794109343</v>
      </c>
      <c r="M91" s="428">
        <v>0.45357027578808806</v>
      </c>
    </row>
    <row r="92" spans="1:13">
      <c r="A92" s="11" t="s">
        <v>1213</v>
      </c>
      <c r="B92" s="11" t="s">
        <v>302</v>
      </c>
      <c r="C92" s="230">
        <v>0.50225000000000009</v>
      </c>
      <c r="D92" s="230">
        <v>13.2699532236</v>
      </c>
      <c r="E92" s="230">
        <v>10</v>
      </c>
      <c r="F92" s="230">
        <v>50</v>
      </c>
      <c r="G92" s="428">
        <v>50.990195135927848</v>
      </c>
      <c r="H92" s="428">
        <v>1.1488919279111557E-2</v>
      </c>
      <c r="I92" s="428">
        <v>1.7551061010934177E-4</v>
      </c>
      <c r="J92" s="428">
        <v>1.810147157828516E-4</v>
      </c>
      <c r="K92" s="428">
        <v>8.7755305054670885E-3</v>
      </c>
      <c r="L92" s="428">
        <v>2.5599346604921989E-3</v>
      </c>
      <c r="M92" s="428">
        <v>9.1412909984516285E-3</v>
      </c>
    </row>
    <row r="93" spans="1:13">
      <c r="A93" s="11" t="s">
        <v>1214</v>
      </c>
      <c r="B93" s="11" t="s">
        <v>303</v>
      </c>
      <c r="C93" s="230">
        <v>107.337910294625</v>
      </c>
      <c r="D93" s="230">
        <v>37.879184198266998</v>
      </c>
      <c r="E93" s="230">
        <v>10</v>
      </c>
      <c r="F93" s="230">
        <v>50</v>
      </c>
      <c r="G93" s="428">
        <v>50.990195135927848</v>
      </c>
      <c r="H93" s="428">
        <v>3.2795209016902985E-2</v>
      </c>
      <c r="I93" s="428">
        <v>-6.5958489522444097E-4</v>
      </c>
      <c r="J93" s="428">
        <v>5.1670790742059877E-4</v>
      </c>
      <c r="K93" s="428">
        <v>-3.2979244761222049E-2</v>
      </c>
      <c r="L93" s="428">
        <v>7.3073533045963238E-3</v>
      </c>
      <c r="M93" s="428">
        <v>3.3779105928647468E-2</v>
      </c>
    </row>
    <row r="94" spans="1:13">
      <c r="A94" s="11" t="s">
        <v>1215</v>
      </c>
      <c r="B94" s="11" t="s">
        <v>294</v>
      </c>
      <c r="C94" s="230">
        <v>15.86544697670227</v>
      </c>
      <c r="D94" s="116">
        <v>7.9633770421044288</v>
      </c>
      <c r="E94" s="230">
        <v>10</v>
      </c>
      <c r="F94" s="230">
        <v>15</v>
      </c>
      <c r="G94" s="428">
        <v>18.027756377319946</v>
      </c>
      <c r="H94" s="428">
        <v>2.4375979242200942E-3</v>
      </c>
      <c r="I94" s="428">
        <v>-6.5239270963246554E-5</v>
      </c>
      <c r="J94" s="428">
        <v>1.0862799647135139E-4</v>
      </c>
      <c r="K94" s="428">
        <v>-9.7858906444869831E-4</v>
      </c>
      <c r="L94" s="428">
        <v>1.5362318586320184E-3</v>
      </c>
      <c r="M94" s="428">
        <v>1.8214403313132617E-3</v>
      </c>
    </row>
    <row r="95" spans="1:13">
      <c r="A95" s="11" t="s">
        <v>1216</v>
      </c>
      <c r="B95" s="11" t="s">
        <v>294</v>
      </c>
      <c r="C95" s="230">
        <v>3.7456654401339712E-5</v>
      </c>
      <c r="D95" s="116">
        <v>6.5598210920016324E-6</v>
      </c>
      <c r="E95" s="230">
        <v>10</v>
      </c>
      <c r="F95" s="230">
        <v>15</v>
      </c>
      <c r="G95" s="428">
        <v>18.027756377319946</v>
      </c>
      <c r="H95" s="428">
        <v>2.0079680005824193E-9</v>
      </c>
      <c r="I95" s="428">
        <v>-3.2099478630698286E-10</v>
      </c>
      <c r="J95" s="428">
        <v>8.9482165501778229E-11</v>
      </c>
      <c r="K95" s="428">
        <v>-4.8149217946047429E-9</v>
      </c>
      <c r="L95" s="428">
        <v>1.2654689204312867E-9</v>
      </c>
      <c r="M95" s="428">
        <v>4.9784418723871108E-9</v>
      </c>
    </row>
    <row r="96" spans="1:13">
      <c r="A96" s="11" t="s">
        <v>1217</v>
      </c>
      <c r="B96" s="11" t="s">
        <v>294</v>
      </c>
      <c r="C96" s="230">
        <v>18.92374775639156</v>
      </c>
      <c r="D96" s="116">
        <v>12.311757754326857</v>
      </c>
      <c r="E96" s="230">
        <v>10</v>
      </c>
      <c r="F96" s="230">
        <v>15</v>
      </c>
      <c r="G96" s="428">
        <v>18.027756377319946</v>
      </c>
      <c r="H96" s="428">
        <v>3.7686417441710079E-3</v>
      </c>
      <c r="I96" s="428">
        <v>-3.943881166179608E-5</v>
      </c>
      <c r="J96" s="428">
        <v>1.6794402309748286E-4</v>
      </c>
      <c r="K96" s="428">
        <v>-5.9158217492694121E-4</v>
      </c>
      <c r="L96" s="428">
        <v>2.3750871518396061E-3</v>
      </c>
      <c r="M96" s="428">
        <v>2.4476536618821018E-3</v>
      </c>
    </row>
    <row r="97" spans="1:13">
      <c r="A97" s="11" t="s">
        <v>1218</v>
      </c>
      <c r="B97" s="11" t="s">
        <v>294</v>
      </c>
      <c r="C97" s="230">
        <v>57.445071415293782</v>
      </c>
      <c r="D97" s="116">
        <v>41.749357236316371</v>
      </c>
      <c r="E97" s="230">
        <v>10</v>
      </c>
      <c r="F97" s="230">
        <v>20</v>
      </c>
      <c r="G97" s="428">
        <v>22.360679774997898</v>
      </c>
      <c r="H97" s="428">
        <v>1.5851045327357687E-2</v>
      </c>
      <c r="I97" s="428">
        <v>-6.0032006988564035E-5</v>
      </c>
      <c r="J97" s="428">
        <v>5.6950072897079466E-4</v>
      </c>
      <c r="K97" s="428">
        <v>-1.2006401397712807E-3</v>
      </c>
      <c r="L97" s="428">
        <v>8.0539565469186208E-3</v>
      </c>
      <c r="M97" s="428">
        <v>8.1429572518148044E-3</v>
      </c>
    </row>
    <row r="98" spans="1:13">
      <c r="A98" s="11" t="s">
        <v>1219</v>
      </c>
      <c r="B98" s="11" t="s">
        <v>294</v>
      </c>
      <c r="C98" s="230">
        <v>5.531947475E-2</v>
      </c>
      <c r="D98" s="116">
        <v>0.23440894499999998</v>
      </c>
      <c r="E98" s="230">
        <v>8</v>
      </c>
      <c r="F98" s="230">
        <v>100</v>
      </c>
      <c r="G98" s="428">
        <v>100.31948963187563</v>
      </c>
      <c r="H98" s="428">
        <v>3.9928464249373147E-4</v>
      </c>
      <c r="I98" s="428">
        <v>2.5913206833649838E-6</v>
      </c>
      <c r="J98" s="428">
        <v>3.1975597683849162E-6</v>
      </c>
      <c r="K98" s="428">
        <v>2.5913206833649838E-4</v>
      </c>
      <c r="L98" s="428">
        <v>3.6176259127588169E-5</v>
      </c>
      <c r="M98" s="428">
        <v>2.6164508511496653E-4</v>
      </c>
    </row>
    <row r="99" spans="1:13">
      <c r="A99" s="11" t="s">
        <v>1220</v>
      </c>
      <c r="B99" s="11" t="s">
        <v>399</v>
      </c>
      <c r="C99" s="230">
        <v>0</v>
      </c>
      <c r="D99" s="116">
        <v>10.656994000000001</v>
      </c>
      <c r="E99" s="230">
        <v>5</v>
      </c>
      <c r="F99" s="230">
        <v>5</v>
      </c>
      <c r="G99" s="428">
        <v>7.0710678118654755</v>
      </c>
      <c r="H99" s="428">
        <v>1.2795074990104324E-3</v>
      </c>
      <c r="I99" s="428">
        <v>1.4537148003057609E-4</v>
      </c>
      <c r="J99" s="428">
        <v>1.4537148002743432E-4</v>
      </c>
      <c r="K99" s="428">
        <v>7.2685740015288047E-4</v>
      </c>
      <c r="L99" s="428">
        <v>1.0279315931852357E-3</v>
      </c>
      <c r="M99" s="428">
        <v>1.2589539469040722E-3</v>
      </c>
    </row>
    <row r="100" spans="1:13">
      <c r="A100" s="11" t="s">
        <v>1221</v>
      </c>
      <c r="B100" s="11" t="s">
        <v>399</v>
      </c>
      <c r="C100" s="230">
        <v>0.22845760000000001</v>
      </c>
      <c r="D100" s="116">
        <v>0.17363968000000002</v>
      </c>
      <c r="E100" s="230">
        <v>20</v>
      </c>
      <c r="F100" s="230">
        <v>30</v>
      </c>
      <c r="G100" s="428">
        <v>36.055512754639892</v>
      </c>
      <c r="H100" s="428">
        <v>1.0630257020164611E-4</v>
      </c>
      <c r="I100" s="428">
        <v>-1.3502816997856826E-7</v>
      </c>
      <c r="J100" s="428">
        <v>2.3686095040580944E-6</v>
      </c>
      <c r="K100" s="428">
        <v>-4.0508450993570477E-6</v>
      </c>
      <c r="L100" s="428">
        <v>6.6994393692095365E-5</v>
      </c>
      <c r="M100" s="428">
        <v>6.7116750012127774E-5</v>
      </c>
    </row>
    <row r="101" spans="1:13">
      <c r="A101" s="11" t="s">
        <v>1222</v>
      </c>
      <c r="B101" s="11" t="s">
        <v>399</v>
      </c>
      <c r="C101" s="230">
        <v>6.6703933800000004E-2</v>
      </c>
      <c r="D101" s="116">
        <v>7.7911652099999992E-2</v>
      </c>
      <c r="E101" s="230">
        <v>10</v>
      </c>
      <c r="F101" s="230">
        <v>100</v>
      </c>
      <c r="G101" s="428">
        <v>100.4987562112089</v>
      </c>
      <c r="H101" s="428">
        <v>1.3294934823147072E-4</v>
      </c>
      <c r="I101" s="428">
        <v>3.3178874758732491E-7</v>
      </c>
      <c r="J101" s="428">
        <v>1.0627886416338002E-6</v>
      </c>
      <c r="K101" s="428">
        <v>3.3178874758732491E-5</v>
      </c>
      <c r="L101" s="428">
        <v>1.5030101109345993E-5</v>
      </c>
      <c r="M101" s="428">
        <v>3.6424465261865129E-5</v>
      </c>
    </row>
    <row r="102" spans="1:13">
      <c r="A102" s="11" t="s">
        <v>1223</v>
      </c>
      <c r="B102" s="11" t="s">
        <v>399</v>
      </c>
      <c r="C102" s="230">
        <v>0.76724594054999995</v>
      </c>
      <c r="D102" s="116">
        <v>3.251103021</v>
      </c>
      <c r="E102" s="230">
        <v>8</v>
      </c>
      <c r="F102" s="230">
        <v>100</v>
      </c>
      <c r="G102" s="428">
        <v>100.31948963187563</v>
      </c>
      <c r="H102" s="428">
        <v>5.5378241109795339E-3</v>
      </c>
      <c r="I102" s="428">
        <v>3.5939966743114837E-5</v>
      </c>
      <c r="J102" s="428">
        <v>4.4348120857010227E-5</v>
      </c>
      <c r="K102" s="428">
        <v>3.5939966743114837E-3</v>
      </c>
      <c r="L102" s="428">
        <v>5.0174171185395999E-4</v>
      </c>
      <c r="M102" s="428">
        <v>3.6288506224941455E-3</v>
      </c>
    </row>
    <row r="103" spans="1:13">
      <c r="A103" s="11" t="s">
        <v>1224</v>
      </c>
      <c r="B103" s="11" t="s">
        <v>398</v>
      </c>
      <c r="C103" s="230">
        <v>3246.9298339479537</v>
      </c>
      <c r="D103" s="230">
        <v>2856.335511025185</v>
      </c>
      <c r="E103" s="230">
        <v>2</v>
      </c>
      <c r="F103" s="230">
        <v>20</v>
      </c>
      <c r="G103" s="428">
        <v>20.09975124224178</v>
      </c>
      <c r="H103" s="428">
        <v>0.97481681952731492</v>
      </c>
      <c r="I103" s="428">
        <v>3.3789323182169539E-3</v>
      </c>
      <c r="J103" s="428">
        <v>3.896311855788312E-2</v>
      </c>
      <c r="K103" s="428">
        <v>6.7578646364339079E-2</v>
      </c>
      <c r="L103" s="428">
        <v>0.11020434139381828</v>
      </c>
      <c r="M103" s="428">
        <v>0.12927439926946729</v>
      </c>
    </row>
    <row r="104" spans="1:13">
      <c r="A104" s="11" t="s">
        <v>1225</v>
      </c>
      <c r="B104" s="11" t="s">
        <v>398</v>
      </c>
      <c r="C104" s="230">
        <v>993.172339362</v>
      </c>
      <c r="D104" s="230">
        <v>1287.889083495</v>
      </c>
      <c r="E104" s="230">
        <v>5</v>
      </c>
      <c r="F104" s="230">
        <v>20</v>
      </c>
      <c r="G104" s="428">
        <v>20.615528128088304</v>
      </c>
      <c r="H104" s="428">
        <v>0.45081259304992066</v>
      </c>
      <c r="I104" s="428">
        <v>6.6830711582710478E-3</v>
      </c>
      <c r="J104" s="428">
        <v>1.7568025484376183E-2</v>
      </c>
      <c r="K104" s="428">
        <v>0.13366142316542096</v>
      </c>
      <c r="L104" s="428">
        <v>0.1242246995206048</v>
      </c>
      <c r="M104" s="428">
        <v>0.1824750723073984</v>
      </c>
    </row>
    <row r="105" spans="1:13">
      <c r="A105" s="11" t="s">
        <v>1486</v>
      </c>
      <c r="B105" s="11" t="s">
        <v>398</v>
      </c>
      <c r="C105" s="230">
        <v>1.8236578342500001</v>
      </c>
      <c r="D105" s="230">
        <v>2.0917401119999997</v>
      </c>
      <c r="E105" s="230">
        <v>25</v>
      </c>
      <c r="F105" s="230">
        <v>50</v>
      </c>
      <c r="G105" s="428">
        <v>55.901699437494742</v>
      </c>
      <c r="H105" s="428">
        <v>1.9854357960942875E-3</v>
      </c>
      <c r="I105" s="428">
        <v>8.548078390901992E-6</v>
      </c>
      <c r="J105" s="428">
        <v>2.8533313982741394E-5</v>
      </c>
      <c r="K105" s="428">
        <v>4.274039195450996E-4</v>
      </c>
      <c r="L105" s="428">
        <v>1.0088049903460689E-3</v>
      </c>
      <c r="M105" s="428">
        <v>1.0956101583088969E-3</v>
      </c>
    </row>
    <row r="106" spans="1:13">
      <c r="A106" s="11" t="s">
        <v>598</v>
      </c>
      <c r="B106" s="11" t="s">
        <v>399</v>
      </c>
      <c r="C106" s="230">
        <v>599.78200890399967</v>
      </c>
      <c r="D106" s="230">
        <v>421.24719649705554</v>
      </c>
      <c r="E106" s="230">
        <v>22.360679774997898</v>
      </c>
      <c r="F106" s="230">
        <v>50</v>
      </c>
      <c r="G106" s="428">
        <v>54.772255750516614</v>
      </c>
      <c r="H106" s="428">
        <v>0.39176060621966963</v>
      </c>
      <c r="I106" s="428">
        <v>-8.2665658248615159E-4</v>
      </c>
      <c r="J106" s="428">
        <v>5.7462102739463308E-3</v>
      </c>
      <c r="K106" s="428">
        <v>-4.133282912430758E-2</v>
      </c>
      <c r="L106" s="428">
        <v>0.18171112379930507</v>
      </c>
      <c r="M106" s="428">
        <v>0.18635271738245618</v>
      </c>
    </row>
    <row r="107" spans="1:13">
      <c r="A107" s="11" t="s">
        <v>1487</v>
      </c>
      <c r="B107" s="11" t="s">
        <v>399</v>
      </c>
      <c r="C107" s="230">
        <v>2405.1009656535703</v>
      </c>
      <c r="D107" s="230">
        <v>1139.27447045893</v>
      </c>
      <c r="E107" s="230">
        <v>25.179356624028344</v>
      </c>
      <c r="F107" s="230">
        <v>100</v>
      </c>
      <c r="G107" s="428">
        <v>103.12128781197411</v>
      </c>
      <c r="H107" s="428">
        <v>1.9948020491970315</v>
      </c>
      <c r="I107" s="428">
        <v>-1.0812865501325319E-2</v>
      </c>
      <c r="J107" s="428">
        <v>1.5540781568243928E-2</v>
      </c>
      <c r="K107" s="428">
        <v>-1.0812865501325319</v>
      </c>
      <c r="L107" s="428">
        <v>0.55339149861682146</v>
      </c>
      <c r="M107" s="428">
        <v>1.2146698128458138</v>
      </c>
    </row>
    <row r="108" spans="1:13">
      <c r="A108" s="11" t="s">
        <v>599</v>
      </c>
      <c r="B108" s="11" t="s">
        <v>399</v>
      </c>
      <c r="C108" s="230">
        <v>1111.7371817426044</v>
      </c>
      <c r="D108" s="230">
        <v>1154.3119360341836</v>
      </c>
      <c r="E108" s="230">
        <v>30</v>
      </c>
      <c r="F108" s="230">
        <v>100</v>
      </c>
      <c r="G108" s="428">
        <v>104.4030650891055</v>
      </c>
      <c r="H108" s="428">
        <v>2.0462540291432907</v>
      </c>
      <c r="I108" s="428">
        <v>3.5619807525542058E-3</v>
      </c>
      <c r="J108" s="428">
        <v>1.5745906824628255E-2</v>
      </c>
      <c r="K108" s="428">
        <v>0.35619807525542058</v>
      </c>
      <c r="L108" s="428">
        <v>0.66804224949757063</v>
      </c>
      <c r="M108" s="428">
        <v>0.75707167159354249</v>
      </c>
    </row>
    <row r="109" spans="1:13">
      <c r="A109" s="11" t="s">
        <v>600</v>
      </c>
      <c r="B109" s="11" t="s">
        <v>399</v>
      </c>
      <c r="C109" s="230">
        <v>269.46652405357014</v>
      </c>
      <c r="D109" s="230">
        <v>238.04716158928659</v>
      </c>
      <c r="E109" s="230">
        <v>20</v>
      </c>
      <c r="F109" s="230">
        <v>100</v>
      </c>
      <c r="G109" s="428">
        <v>101.9803902718557</v>
      </c>
      <c r="H109" s="428">
        <v>0.41219506625796343</v>
      </c>
      <c r="I109" s="428">
        <v>2.9412842581777454E-4</v>
      </c>
      <c r="J109" s="428">
        <v>3.2471884845355456E-3</v>
      </c>
      <c r="K109" s="428">
        <v>2.9412842581777454E-2</v>
      </c>
      <c r="L109" s="428">
        <v>9.1844359888238136E-2</v>
      </c>
      <c r="M109" s="428">
        <v>9.6439109037882692E-2</v>
      </c>
    </row>
    <row r="110" spans="1:13">
      <c r="A110" s="11" t="s">
        <v>601</v>
      </c>
      <c r="B110" s="11" t="s">
        <v>399</v>
      </c>
      <c r="C110" s="230">
        <v>361.21642856700004</v>
      </c>
      <c r="D110" s="230">
        <v>314.72473213399996</v>
      </c>
      <c r="E110" s="230">
        <v>20</v>
      </c>
      <c r="F110" s="230">
        <v>100</v>
      </c>
      <c r="G110" s="428">
        <v>101.9803902718557</v>
      </c>
      <c r="H110" s="428">
        <v>0.54496756419561687</v>
      </c>
      <c r="I110" s="428">
        <v>3.3460185786537977E-4</v>
      </c>
      <c r="J110" s="428">
        <v>4.293143086273426E-3</v>
      </c>
      <c r="K110" s="428">
        <v>3.3460185786537977E-2</v>
      </c>
      <c r="L110" s="428">
        <v>0.12142842355632331</v>
      </c>
      <c r="M110" s="428">
        <v>0.12595414276729247</v>
      </c>
    </row>
    <row r="111" spans="1:13">
      <c r="A111" s="11" t="s">
        <v>602</v>
      </c>
      <c r="B111" s="11" t="s">
        <v>399</v>
      </c>
      <c r="C111" s="230">
        <v>225.96413714330001</v>
      </c>
      <c r="D111" s="230">
        <v>162.96682285669999</v>
      </c>
      <c r="E111" s="230">
        <v>20</v>
      </c>
      <c r="F111" s="230">
        <v>100</v>
      </c>
      <c r="G111" s="428">
        <v>101.9803902718557</v>
      </c>
      <c r="H111" s="428">
        <v>0.28218828528258511</v>
      </c>
      <c r="I111" s="428">
        <v>-2.5328269808255754E-4</v>
      </c>
      <c r="J111" s="428">
        <v>2.2230216357489916E-3</v>
      </c>
      <c r="K111" s="428">
        <v>-2.5328269808255754E-2</v>
      </c>
      <c r="L111" s="428">
        <v>6.2876546934500926E-2</v>
      </c>
      <c r="M111" s="428">
        <v>6.778629216800619E-2</v>
      </c>
    </row>
    <row r="112" spans="1:13">
      <c r="A112" s="11" t="s">
        <v>603</v>
      </c>
      <c r="B112" s="11" t="s">
        <v>399</v>
      </c>
      <c r="C112" s="230">
        <v>310.98337672734948</v>
      </c>
      <c r="D112" s="230">
        <v>197.4337568449026</v>
      </c>
      <c r="E112" s="230">
        <v>25.495097567963924</v>
      </c>
      <c r="F112" s="230">
        <v>100</v>
      </c>
      <c r="G112" s="428">
        <v>103.19883720275146</v>
      </c>
      <c r="H112" s="428">
        <v>0.3459547720230231</v>
      </c>
      <c r="I112" s="428">
        <v>-7.1481359183067639E-4</v>
      </c>
      <c r="J112" s="428">
        <v>2.6931832222031916E-3</v>
      </c>
      <c r="K112" s="428">
        <v>-7.1481359183067639E-2</v>
      </c>
      <c r="L112" s="428">
        <v>9.7104102018729349E-2</v>
      </c>
      <c r="M112" s="428">
        <v>0.12057691047427996</v>
      </c>
    </row>
    <row r="113" spans="1:13">
      <c r="A113" s="11" t="s">
        <v>604</v>
      </c>
      <c r="B113" s="11" t="s">
        <v>399</v>
      </c>
      <c r="C113" s="230">
        <v>455.15126837999998</v>
      </c>
      <c r="D113" s="230">
        <v>287.88480187199997</v>
      </c>
      <c r="E113" s="230">
        <v>18.716635718406735</v>
      </c>
      <c r="F113" s="230">
        <v>100</v>
      </c>
      <c r="G113" s="428">
        <v>101.73648535611764</v>
      </c>
      <c r="H113" s="428">
        <v>0.49730013869401918</v>
      </c>
      <c r="I113" s="428">
        <v>-1.0608577513515627E-3</v>
      </c>
      <c r="J113" s="428">
        <v>3.9270210460414373E-3</v>
      </c>
      <c r="K113" s="428">
        <v>-0.10608577513515627</v>
      </c>
      <c r="L113" s="428">
        <v>0.1039455770088045</v>
      </c>
      <c r="M113" s="428">
        <v>0.14852230359686805</v>
      </c>
    </row>
    <row r="114" spans="1:13">
      <c r="A114" s="11" t="s">
        <v>605</v>
      </c>
      <c r="B114" s="11" t="s">
        <v>399</v>
      </c>
      <c r="C114" s="230">
        <v>2452.2065071428569</v>
      </c>
      <c r="D114" s="230">
        <v>1415.3570357142867</v>
      </c>
      <c r="E114" s="230">
        <v>20</v>
      </c>
      <c r="F114" s="230">
        <v>100</v>
      </c>
      <c r="G114" s="428">
        <v>101.9803902718557</v>
      </c>
      <c r="H114" s="428">
        <v>2.4507882522938744</v>
      </c>
      <c r="I114" s="428">
        <v>-7.5640789985271795E-3</v>
      </c>
      <c r="J114" s="428">
        <v>1.9306808941529672E-2</v>
      </c>
      <c r="K114" s="428">
        <v>-0.75640789985271795</v>
      </c>
      <c r="L114" s="428">
        <v>0.54607902102514805</v>
      </c>
      <c r="M114" s="428">
        <v>0.93292829743951033</v>
      </c>
    </row>
    <row r="115" spans="1:13">
      <c r="A115" s="11" t="s">
        <v>606</v>
      </c>
      <c r="B115" s="11" t="s">
        <v>399</v>
      </c>
      <c r="C115" s="230">
        <v>27.923257285000002</v>
      </c>
      <c r="D115" s="230">
        <v>41.386210953000003</v>
      </c>
      <c r="E115" s="230">
        <v>20</v>
      </c>
      <c r="F115" s="230">
        <v>100</v>
      </c>
      <c r="G115" s="428">
        <v>101.9803902718557</v>
      </c>
      <c r="H115" s="428">
        <v>7.1663076560311498E-2</v>
      </c>
      <c r="I115" s="428">
        <v>2.5853867239078454E-4</v>
      </c>
      <c r="J115" s="428">
        <v>5.6454707011801099E-4</v>
      </c>
      <c r="K115" s="428">
        <v>2.5853867239078454E-2</v>
      </c>
      <c r="L115" s="428">
        <v>1.5967802463177718E-2</v>
      </c>
      <c r="M115" s="428">
        <v>3.0387384993101306E-2</v>
      </c>
    </row>
    <row r="116" spans="1:13">
      <c r="A116" s="11" t="s">
        <v>607</v>
      </c>
      <c r="B116" s="11" t="s">
        <v>399</v>
      </c>
      <c r="C116" s="230">
        <v>0.69794311399999998</v>
      </c>
      <c r="D116" s="230">
        <v>0.80054251200000004</v>
      </c>
      <c r="E116" s="230">
        <v>25</v>
      </c>
      <c r="F116" s="230">
        <v>50</v>
      </c>
      <c r="G116" s="428">
        <v>55.901699437494742</v>
      </c>
      <c r="H116" s="428">
        <v>7.5985814418423354E-4</v>
      </c>
      <c r="I116" s="428">
        <v>3.2714873832162539E-6</v>
      </c>
      <c r="J116" s="428">
        <v>1.09201572032714E-5</v>
      </c>
      <c r="K116" s="428">
        <v>1.6357436916081269E-4</v>
      </c>
      <c r="L116" s="428">
        <v>3.8608586050281656E-4</v>
      </c>
      <c r="M116" s="428">
        <v>4.1930760299159633E-4</v>
      </c>
    </row>
    <row r="117" spans="1:13">
      <c r="A117" s="11" t="s">
        <v>608</v>
      </c>
      <c r="B117" s="11" t="s">
        <v>294</v>
      </c>
      <c r="C117" s="230">
        <v>-707.9310453793986</v>
      </c>
      <c r="D117" s="230">
        <v>-3752.2349668301613</v>
      </c>
      <c r="E117" s="230">
        <v>15</v>
      </c>
      <c r="F117" s="230">
        <v>50</v>
      </c>
      <c r="G117" s="428">
        <v>52.201532544552748</v>
      </c>
      <c r="H117" s="428">
        <v>-3.3258020122132668</v>
      </c>
      <c r="I117" s="428">
        <v>-4.3430102686333072E-2</v>
      </c>
      <c r="J117" s="428">
        <v>-5.118403468546491E-2</v>
      </c>
      <c r="K117" s="428">
        <v>-2.1715051343166536</v>
      </c>
      <c r="L117" s="428">
        <v>-1.0857773404373909</v>
      </c>
      <c r="M117" s="428">
        <v>2.4278276259592406</v>
      </c>
    </row>
    <row r="118" spans="1:13">
      <c r="A118" s="11" t="s">
        <v>609</v>
      </c>
      <c r="B118" s="11" t="s">
        <v>294</v>
      </c>
      <c r="C118" s="230">
        <v>-136.38528905152714</v>
      </c>
      <c r="D118" s="230">
        <v>-1937.0726571556581</v>
      </c>
      <c r="E118" s="230">
        <v>15</v>
      </c>
      <c r="F118" s="230">
        <v>50</v>
      </c>
      <c r="G118" s="428">
        <v>52.201532544552748</v>
      </c>
      <c r="H118" s="428">
        <v>-1.7169287632362678</v>
      </c>
      <c r="I118" s="428">
        <v>-2.4929338392706057E-2</v>
      </c>
      <c r="J118" s="428">
        <v>-2.6423503578156548E-2</v>
      </c>
      <c r="K118" s="428">
        <v>-1.2464669196353029</v>
      </c>
      <c r="L118" s="428">
        <v>-0.56052715688464494</v>
      </c>
      <c r="M118" s="428">
        <v>1.3667005799919396</v>
      </c>
    </row>
    <row r="119" spans="1:13">
      <c r="A119" s="11" t="s">
        <v>610</v>
      </c>
      <c r="B119" s="11" t="s">
        <v>294</v>
      </c>
      <c r="C119" s="230">
        <v>2.6241631798537144</v>
      </c>
      <c r="D119" s="230">
        <v>177.80794983065925</v>
      </c>
      <c r="E119" s="230">
        <v>15</v>
      </c>
      <c r="F119" s="230">
        <v>50</v>
      </c>
      <c r="G119" s="428">
        <v>52.201532544552748</v>
      </c>
      <c r="H119" s="428">
        <v>0.15760048146288935</v>
      </c>
      <c r="I119" s="428">
        <v>2.3967099205535192E-3</v>
      </c>
      <c r="J119" s="428">
        <v>2.4254686478688758E-3</v>
      </c>
      <c r="K119" s="428">
        <v>0.11983549602767596</v>
      </c>
      <c r="L119" s="428">
        <v>5.1451959853903453E-2</v>
      </c>
      <c r="M119" s="428">
        <v>0.13041414908286153</v>
      </c>
    </row>
    <row r="120" spans="1:13">
      <c r="A120" s="11" t="s">
        <v>611</v>
      </c>
      <c r="B120" s="11" t="s">
        <v>294</v>
      </c>
      <c r="C120" s="230">
        <v>5.8016761343280923</v>
      </c>
      <c r="D120" s="230">
        <v>-177.44130753476102</v>
      </c>
      <c r="E120" s="230">
        <v>15</v>
      </c>
      <c r="F120" s="230">
        <v>50</v>
      </c>
      <c r="G120" s="428">
        <v>52.201532544552748</v>
      </c>
      <c r="H120" s="428">
        <v>-0.15727550722853567</v>
      </c>
      <c r="I120" s="428">
        <v>-2.4840451625429694E-3</v>
      </c>
      <c r="J120" s="428">
        <v>-2.4204673000971324E-3</v>
      </c>
      <c r="K120" s="428">
        <v>-0.12420225812714847</v>
      </c>
      <c r="L120" s="428">
        <v>-5.1345865246169298E-2</v>
      </c>
      <c r="M120" s="428">
        <v>0.13439716813147737</v>
      </c>
    </row>
    <row r="121" spans="1:13">
      <c r="A121" s="11" t="s">
        <v>1226</v>
      </c>
      <c r="B121" s="11" t="s">
        <v>399</v>
      </c>
      <c r="C121" s="230">
        <v>15.658893096050576</v>
      </c>
      <c r="D121" s="230">
        <v>12.034177561670861</v>
      </c>
      <c r="E121" s="230">
        <v>30</v>
      </c>
      <c r="F121" s="230">
        <v>75</v>
      </c>
      <c r="G121" s="428">
        <v>80.777472107017559</v>
      </c>
      <c r="H121" s="428">
        <v>1.6505541819006833E-2</v>
      </c>
      <c r="I121" s="428">
        <v>-7.4462284338494555E-6</v>
      </c>
      <c r="J121" s="428">
        <v>1.6415756666964752E-4</v>
      </c>
      <c r="K121" s="428">
        <v>-5.5846713253870917E-4</v>
      </c>
      <c r="L121" s="428">
        <v>6.9646157145114322E-3</v>
      </c>
      <c r="M121" s="428">
        <v>6.9869705587576074E-3</v>
      </c>
    </row>
    <row r="122" spans="1:13">
      <c r="A122" s="11" t="s">
        <v>1469</v>
      </c>
      <c r="B122" s="11" t="s">
        <v>294</v>
      </c>
      <c r="C122" s="230">
        <v>177.16522069139447</v>
      </c>
      <c r="D122" s="230">
        <v>102.03662927770237</v>
      </c>
      <c r="E122" s="230">
        <v>10</v>
      </c>
      <c r="F122" s="230">
        <v>50</v>
      </c>
      <c r="G122" s="428">
        <v>50.990195135927848</v>
      </c>
      <c r="H122" s="428">
        <v>8.8341727927065253E-2</v>
      </c>
      <c r="I122" s="428">
        <v>-5.4964160679560337E-4</v>
      </c>
      <c r="J122" s="428">
        <v>1.3918761533609036E-3</v>
      </c>
      <c r="K122" s="428">
        <v>-2.7482080339780168E-2</v>
      </c>
      <c r="L122" s="428">
        <v>1.9684101332266841E-2</v>
      </c>
      <c r="M122" s="428">
        <v>3.3804268740220973E-2</v>
      </c>
    </row>
    <row r="123" spans="1:13">
      <c r="A123" s="11" t="s">
        <v>674</v>
      </c>
      <c r="B123" s="11" t="s">
        <v>294</v>
      </c>
      <c r="C123" s="230">
        <v>6.9656122154846329</v>
      </c>
      <c r="D123" s="230">
        <v>1.2134111351770722</v>
      </c>
      <c r="E123" s="230">
        <v>10</v>
      </c>
      <c r="F123" s="230">
        <v>50</v>
      </c>
      <c r="G123" s="428">
        <v>50.990195135927848</v>
      </c>
      <c r="H123" s="428">
        <v>1.0505525038047208E-3</v>
      </c>
      <c r="I123" s="428">
        <v>-5.9783122694057056E-5</v>
      </c>
      <c r="J123" s="428">
        <v>1.6552075810726752E-5</v>
      </c>
      <c r="K123" s="428">
        <v>-2.9891561347028528E-3</v>
      </c>
      <c r="L123" s="428">
        <v>2.3408170096957419E-4</v>
      </c>
      <c r="M123" s="428">
        <v>2.9983076293736955E-3</v>
      </c>
    </row>
    <row r="124" spans="1:13">
      <c r="A124" s="11" t="s">
        <v>675</v>
      </c>
      <c r="B124" s="11" t="s">
        <v>294</v>
      </c>
      <c r="C124" s="230">
        <v>1415.3202820337094</v>
      </c>
      <c r="D124" s="230">
        <v>1151.6430768522616</v>
      </c>
      <c r="E124" s="230">
        <v>10</v>
      </c>
      <c r="F124" s="230">
        <v>75</v>
      </c>
      <c r="G124" s="428">
        <v>75.663729752107784</v>
      </c>
      <c r="H124" s="428">
        <v>1.4795469764210953</v>
      </c>
      <c r="I124" s="428">
        <v>1.9914826773970162E-4</v>
      </c>
      <c r="J124" s="428">
        <v>1.5709501060558122E-2</v>
      </c>
      <c r="K124" s="428">
        <v>1.4936120080477622E-2</v>
      </c>
      <c r="L124" s="428">
        <v>0.22216589457955821</v>
      </c>
      <c r="M124" s="428">
        <v>0.2226674030867424</v>
      </c>
    </row>
    <row r="125" spans="1:13">
      <c r="A125" s="11" t="s">
        <v>676</v>
      </c>
      <c r="B125" s="11" t="s">
        <v>294</v>
      </c>
      <c r="C125" s="230">
        <v>2419.7850540084796</v>
      </c>
      <c r="D125" s="230">
        <v>1745.1509999999987</v>
      </c>
      <c r="E125" s="230">
        <v>10</v>
      </c>
      <c r="F125" s="230">
        <v>90</v>
      </c>
      <c r="G125" s="428">
        <v>90.553851381374173</v>
      </c>
      <c r="H125" s="428">
        <v>2.6832618054081152</v>
      </c>
      <c r="I125" s="428">
        <v>-2.7117098929849703E-3</v>
      </c>
      <c r="J125" s="428">
        <v>2.3805510610342542E-2</v>
      </c>
      <c r="K125" s="428">
        <v>-0.24405389036864733</v>
      </c>
      <c r="L125" s="428">
        <v>0.3366607596436304</v>
      </c>
      <c r="M125" s="428">
        <v>0.41581578672279629</v>
      </c>
    </row>
    <row r="126" spans="1:13">
      <c r="A126" s="11" t="s">
        <v>1227</v>
      </c>
      <c r="B126" s="11" t="s">
        <v>399</v>
      </c>
      <c r="C126" s="230">
        <v>3.2170153033152227</v>
      </c>
      <c r="D126" s="230">
        <v>0.623570665552871</v>
      </c>
      <c r="E126" s="230">
        <v>50</v>
      </c>
      <c r="F126" s="230">
        <v>75</v>
      </c>
      <c r="G126" s="428">
        <v>90.13878188659973</v>
      </c>
      <c r="H126" s="428">
        <v>9.5437811867974591E-4</v>
      </c>
      <c r="I126" s="428">
        <v>-2.6748754610395054E-5</v>
      </c>
      <c r="J126" s="428">
        <v>8.5060937965352237E-6</v>
      </c>
      <c r="K126" s="428">
        <v>-2.006156595779629E-3</v>
      </c>
      <c r="L126" s="428">
        <v>6.0147166049388822E-4</v>
      </c>
      <c r="M126" s="428">
        <v>2.0943811604307808E-3</v>
      </c>
    </row>
    <row r="127" spans="1:13">
      <c r="A127" s="11" t="s">
        <v>1470</v>
      </c>
      <c r="B127" s="11" t="s">
        <v>294</v>
      </c>
      <c r="C127" s="230">
        <v>185.91247277176356</v>
      </c>
      <c r="D127" s="230">
        <v>33.525540264340556</v>
      </c>
      <c r="E127" s="230">
        <v>10</v>
      </c>
      <c r="F127" s="230">
        <v>50</v>
      </c>
      <c r="G127" s="428">
        <v>50.990195135927848</v>
      </c>
      <c r="H127" s="428">
        <v>2.9025891756769867E-2</v>
      </c>
      <c r="I127" s="428">
        <v>-1.580030907163632E-3</v>
      </c>
      <c r="J127" s="428">
        <v>4.5732008547124336E-4</v>
      </c>
      <c r="K127" s="428">
        <v>-7.9001545358181602E-2</v>
      </c>
      <c r="L127" s="428">
        <v>6.467482672190555E-3</v>
      </c>
      <c r="M127" s="428">
        <v>7.9265834387180392E-2</v>
      </c>
    </row>
    <row r="128" spans="1:13">
      <c r="A128" s="11" t="s">
        <v>677</v>
      </c>
      <c r="B128" s="11" t="s">
        <v>294</v>
      </c>
      <c r="C128" s="230">
        <v>36.65340541213498</v>
      </c>
      <c r="D128" s="230">
        <v>2.4268222703541373</v>
      </c>
      <c r="E128" s="230">
        <v>10</v>
      </c>
      <c r="F128" s="230">
        <v>50</v>
      </c>
      <c r="G128" s="428">
        <v>50.990195135927848</v>
      </c>
      <c r="H128" s="428">
        <v>2.1011050076094355E-3</v>
      </c>
      <c r="I128" s="428">
        <v>-3.6857399767598054E-4</v>
      </c>
      <c r="J128" s="428">
        <v>3.3104151621453409E-5</v>
      </c>
      <c r="K128" s="428">
        <v>-1.8428699883799027E-2</v>
      </c>
      <c r="L128" s="428">
        <v>4.6816340193914696E-4</v>
      </c>
      <c r="M128" s="428">
        <v>1.8434645545224067E-2</v>
      </c>
    </row>
    <row r="129" spans="1:13">
      <c r="A129" s="11" t="s">
        <v>678</v>
      </c>
      <c r="B129" s="11" t="s">
        <v>294</v>
      </c>
      <c r="C129" s="230">
        <v>0.45364844306069019</v>
      </c>
      <c r="D129" s="230">
        <v>5.0438038284921101</v>
      </c>
      <c r="E129" s="230">
        <v>10</v>
      </c>
      <c r="F129" s="230">
        <v>75</v>
      </c>
      <c r="G129" s="428">
        <v>75.663729752107784</v>
      </c>
      <c r="H129" s="428">
        <v>6.4799110541294705E-3</v>
      </c>
      <c r="I129" s="428">
        <v>6.383077649019242E-5</v>
      </c>
      <c r="J129" s="428">
        <v>6.8802255825229649E-5</v>
      </c>
      <c r="K129" s="428">
        <v>4.7873082367644315E-3</v>
      </c>
      <c r="L129" s="428">
        <v>9.7301083309903069E-4</v>
      </c>
      <c r="M129" s="428">
        <v>4.8851888638128046E-3</v>
      </c>
    </row>
    <row r="130" spans="1:13">
      <c r="A130" s="11" t="s">
        <v>679</v>
      </c>
      <c r="B130" s="11" t="s">
        <v>294</v>
      </c>
      <c r="C130" s="230">
        <v>182.89537605290926</v>
      </c>
      <c r="D130" s="230">
        <v>144.89008430989585</v>
      </c>
      <c r="E130" s="230">
        <v>10</v>
      </c>
      <c r="F130" s="230">
        <v>90</v>
      </c>
      <c r="G130" s="428">
        <v>90.553851381374173</v>
      </c>
      <c r="H130" s="428">
        <v>0.22277615473452178</v>
      </c>
      <c r="I130" s="428">
        <v>-2.7888568105538525E-5</v>
      </c>
      <c r="J130" s="428">
        <v>1.9764378207803531E-3</v>
      </c>
      <c r="K130" s="428">
        <v>-2.5099711294984672E-3</v>
      </c>
      <c r="L130" s="428">
        <v>2.7951051713347001E-2</v>
      </c>
      <c r="M130" s="428">
        <v>2.8063521642037625E-2</v>
      </c>
    </row>
    <row r="131" spans="1:13">
      <c r="A131" s="11" t="s">
        <v>1471</v>
      </c>
      <c r="B131" s="11" t="s">
        <v>294</v>
      </c>
      <c r="C131" s="230">
        <v>0.47305427028930763</v>
      </c>
      <c r="D131" s="230">
        <v>-5.3271393041228992</v>
      </c>
      <c r="E131" s="230">
        <v>10</v>
      </c>
      <c r="F131" s="230">
        <v>50</v>
      </c>
      <c r="G131" s="428">
        <v>50.990195135927848</v>
      </c>
      <c r="H131" s="428">
        <v>-4.6121544230316993E-3</v>
      </c>
      <c r="I131" s="428">
        <v>-7.7851356106606318E-5</v>
      </c>
      <c r="J131" s="428">
        <v>-7.2667219757528459E-5</v>
      </c>
      <c r="K131" s="428">
        <v>-3.8925678053303159E-3</v>
      </c>
      <c r="L131" s="428">
        <v>-1.0276696772104289E-3</v>
      </c>
      <c r="M131" s="428">
        <v>4.0259395281787161E-3</v>
      </c>
    </row>
    <row r="132" spans="1:13">
      <c r="A132" s="11" t="s">
        <v>680</v>
      </c>
      <c r="B132" s="11" t="s">
        <v>294</v>
      </c>
      <c r="C132" s="230">
        <v>0.10922585627080271</v>
      </c>
      <c r="D132" s="230">
        <v>0.10086480061159407</v>
      </c>
      <c r="E132" s="230">
        <v>10</v>
      </c>
      <c r="F132" s="230">
        <v>100</v>
      </c>
      <c r="G132" s="428">
        <v>100.4987562112089</v>
      </c>
      <c r="H132" s="428">
        <v>1.7211686749495436E-4</v>
      </c>
      <c r="I132" s="428">
        <v>1.7889907866219801E-7</v>
      </c>
      <c r="J132" s="428">
        <v>1.3758913017666607E-6</v>
      </c>
      <c r="K132" s="428">
        <v>1.7889907866219801E-5</v>
      </c>
      <c r="L132" s="428">
        <v>1.9458041393095846E-5</v>
      </c>
      <c r="M132" s="428">
        <v>2.643225639852308E-5</v>
      </c>
    </row>
    <row r="133" spans="1:13">
      <c r="A133" s="11" t="s">
        <v>681</v>
      </c>
      <c r="B133" s="11" t="s">
        <v>294</v>
      </c>
      <c r="C133" s="230">
        <v>86.079632890625007</v>
      </c>
      <c r="D133" s="230">
        <v>5.0672487364583363</v>
      </c>
      <c r="E133" s="230">
        <v>10</v>
      </c>
      <c r="F133" s="230">
        <v>100</v>
      </c>
      <c r="G133" s="428">
        <v>100.4987562112089</v>
      </c>
      <c r="H133" s="428">
        <v>8.646812109364568E-3</v>
      </c>
      <c r="I133" s="428">
        <v>-8.7420337967358819E-4</v>
      </c>
      <c r="J133" s="428">
        <v>6.9122066549544338E-5</v>
      </c>
      <c r="K133" s="428">
        <v>-8.7420337967358819E-2</v>
      </c>
      <c r="L133" s="428">
        <v>9.7753363973621262E-4</v>
      </c>
      <c r="M133" s="428">
        <v>8.7425803183865891E-2</v>
      </c>
    </row>
    <row r="134" spans="1:13">
      <c r="A134" s="11" t="s">
        <v>1228</v>
      </c>
      <c r="B134" s="11" t="s">
        <v>399</v>
      </c>
      <c r="C134" s="230">
        <v>0.13494413216749945</v>
      </c>
      <c r="D134" s="230">
        <v>0.13494413216749945</v>
      </c>
      <c r="E134" s="230">
        <v>10</v>
      </c>
      <c r="F134" s="230">
        <v>100</v>
      </c>
      <c r="G134" s="428">
        <v>100.4987562112089</v>
      </c>
      <c r="H134" s="428">
        <v>2.3027023475645817E-4</v>
      </c>
      <c r="I134" s="428">
        <v>3.6193008767781976E-7</v>
      </c>
      <c r="J134" s="428">
        <v>1.8407656243596555E-6</v>
      </c>
      <c r="K134" s="428">
        <v>3.6193008767781976E-5</v>
      </c>
      <c r="L134" s="428">
        <v>2.603235711119603E-5</v>
      </c>
      <c r="M134" s="428">
        <v>4.4582704050220882E-5</v>
      </c>
    </row>
    <row r="135" spans="1:13">
      <c r="A135" s="11" t="s">
        <v>1472</v>
      </c>
      <c r="B135" s="11" t="s">
        <v>294</v>
      </c>
      <c r="C135" s="230">
        <v>104.43847901418613</v>
      </c>
      <c r="D135" s="230">
        <v>134.37166624131424</v>
      </c>
      <c r="E135" s="230">
        <v>10</v>
      </c>
      <c r="F135" s="230">
        <v>50</v>
      </c>
      <c r="G135" s="428">
        <v>50.990195135927848</v>
      </c>
      <c r="H135" s="428">
        <v>0.11633690042709631</v>
      </c>
      <c r="I135" s="428">
        <v>6.8841887720694217E-4</v>
      </c>
      <c r="J135" s="428">
        <v>1.8329566475548623E-3</v>
      </c>
      <c r="K135" s="428">
        <v>3.4420943860347109E-2</v>
      </c>
      <c r="L135" s="428">
        <v>2.5921921502140077E-2</v>
      </c>
      <c r="M135" s="428">
        <v>4.308999176839419E-2</v>
      </c>
    </row>
    <row r="136" spans="1:13">
      <c r="A136" s="11" t="s">
        <v>1229</v>
      </c>
      <c r="B136" s="11" t="s">
        <v>294</v>
      </c>
      <c r="C136" s="230">
        <v>622.92207013038103</v>
      </c>
      <c r="D136" s="230">
        <v>185.265337866133</v>
      </c>
      <c r="E136" s="230">
        <v>5</v>
      </c>
      <c r="F136" s="230">
        <v>50</v>
      </c>
      <c r="G136" s="428">
        <v>50.24937810560445</v>
      </c>
      <c r="H136" s="428">
        <v>0.15806946236727018</v>
      </c>
      <c r="I136" s="428">
        <v>-4.2989636987833535E-3</v>
      </c>
      <c r="J136" s="428">
        <v>2.5271944756075138E-3</v>
      </c>
      <c r="K136" s="428">
        <v>-0.21494818493916767</v>
      </c>
      <c r="L136" s="428">
        <v>1.7869963510792539E-2</v>
      </c>
      <c r="M136" s="428">
        <v>0.21568972577413068</v>
      </c>
    </row>
    <row r="137" spans="1:13">
      <c r="A137" s="11" t="s">
        <v>1230</v>
      </c>
      <c r="B137" s="11" t="s">
        <v>398</v>
      </c>
      <c r="C137" s="230">
        <v>0.54906296759999995</v>
      </c>
      <c r="D137" s="230">
        <v>1.2588622200000002E-2</v>
      </c>
      <c r="E137" s="230">
        <v>50</v>
      </c>
      <c r="F137" s="230">
        <v>30</v>
      </c>
      <c r="G137" s="428">
        <v>58.309518948453004</v>
      </c>
      <c r="H137" s="428">
        <v>1.2463521600109024E-5</v>
      </c>
      <c r="I137" s="428">
        <v>-5.8453898255095282E-6</v>
      </c>
      <c r="J137" s="428">
        <v>1.7172071605935185E-7</v>
      </c>
      <c r="K137" s="428">
        <v>-1.7536169476528585E-4</v>
      </c>
      <c r="L137" s="428">
        <v>1.2142488279577737E-5</v>
      </c>
      <c r="M137" s="428">
        <v>1.7578158041323033E-4</v>
      </c>
    </row>
    <row r="138" spans="1:13">
      <c r="A138" s="11" t="s">
        <v>1230</v>
      </c>
      <c r="B138" s="11" t="s">
        <v>399</v>
      </c>
      <c r="C138" s="230">
        <v>0.44924909220000003</v>
      </c>
      <c r="D138" s="230">
        <v>1.69672734E-2</v>
      </c>
      <c r="E138" s="230">
        <v>50</v>
      </c>
      <c r="F138" s="230">
        <v>30</v>
      </c>
      <c r="G138" s="428">
        <v>58.309518948453004</v>
      </c>
      <c r="H138" s="428">
        <v>1.679865954797303E-5</v>
      </c>
      <c r="I138" s="428">
        <v>-4.6918135119256021E-6</v>
      </c>
      <c r="J138" s="428">
        <v>2.3144966077564812E-7</v>
      </c>
      <c r="K138" s="428">
        <v>-1.4075440535776806E-4</v>
      </c>
      <c r="L138" s="428">
        <v>1.6365962463778689E-5</v>
      </c>
      <c r="M138" s="428">
        <v>1.4170267236359623E-4</v>
      </c>
    </row>
    <row r="139" spans="1:13">
      <c r="A139" s="11" t="s">
        <v>417</v>
      </c>
      <c r="B139" s="11" t="s">
        <v>398</v>
      </c>
      <c r="C139" s="230">
        <v>1477.2060853925245</v>
      </c>
      <c r="D139" s="230">
        <v>692.82077540442788</v>
      </c>
      <c r="E139" s="230">
        <v>10</v>
      </c>
      <c r="F139" s="230">
        <v>117.9</v>
      </c>
      <c r="G139" s="428">
        <v>118.32332821552984</v>
      </c>
      <c r="H139" s="428">
        <v>1.3919203729008609</v>
      </c>
      <c r="I139" s="428">
        <v>-6.7364247353616236E-3</v>
      </c>
      <c r="J139" s="428">
        <v>9.4507308077959266E-3</v>
      </c>
      <c r="K139" s="428">
        <v>-0.79422447629913551</v>
      </c>
      <c r="L139" s="428">
        <v>0.13365351682722235</v>
      </c>
      <c r="M139" s="428">
        <v>0.80539169434066094</v>
      </c>
    </row>
    <row r="140" spans="1:13">
      <c r="A140" s="11" t="s">
        <v>418</v>
      </c>
      <c r="B140" s="11" t="s">
        <v>398</v>
      </c>
      <c r="C140" s="230">
        <v>66.245058809386279</v>
      </c>
      <c r="D140" s="230">
        <v>75.389410778942292</v>
      </c>
      <c r="E140" s="230">
        <v>44</v>
      </c>
      <c r="F140" s="230">
        <v>78</v>
      </c>
      <c r="G140" s="428">
        <v>89.554452708952439</v>
      </c>
      <c r="H140" s="428">
        <v>0.1146359000898825</v>
      </c>
      <c r="I140" s="428">
        <v>3.0240900603573095E-4</v>
      </c>
      <c r="J140" s="428">
        <v>1.0283828838911844E-3</v>
      </c>
      <c r="K140" s="428">
        <v>2.3587902470787014E-2</v>
      </c>
      <c r="L140" s="428">
        <v>6.3991532955295832E-2</v>
      </c>
      <c r="M140" s="428">
        <v>6.8200479711949771E-2</v>
      </c>
    </row>
    <row r="141" spans="1:13">
      <c r="A141" s="11" t="s">
        <v>1488</v>
      </c>
      <c r="B141" s="11" t="s">
        <v>399</v>
      </c>
      <c r="C141" s="230">
        <v>27.244163195443239</v>
      </c>
      <c r="D141" s="230">
        <v>51.251805441836851</v>
      </c>
      <c r="E141" s="230">
        <v>37</v>
      </c>
      <c r="F141" s="230">
        <v>98</v>
      </c>
      <c r="G141" s="428">
        <v>104.75208828467335</v>
      </c>
      <c r="H141" s="428">
        <v>9.1158038276019343E-2</v>
      </c>
      <c r="I141" s="428">
        <v>4.0055631601632058E-4</v>
      </c>
      <c r="J141" s="428">
        <v>6.9912311212316856E-4</v>
      </c>
      <c r="K141" s="428">
        <v>3.9254518969599417E-2</v>
      </c>
      <c r="L141" s="428">
        <v>3.6582247316523625E-2</v>
      </c>
      <c r="M141" s="428">
        <v>5.365797310989244E-2</v>
      </c>
    </row>
    <row r="142" spans="1:13">
      <c r="A142" s="11" t="s">
        <v>612</v>
      </c>
      <c r="B142" s="11" t="s">
        <v>399</v>
      </c>
      <c r="C142" s="230">
        <v>82.249199931800007</v>
      </c>
      <c r="D142" s="230">
        <v>32.599606820000005</v>
      </c>
      <c r="E142" s="230">
        <v>59</v>
      </c>
      <c r="F142" s="230">
        <v>39</v>
      </c>
      <c r="G142" s="428">
        <v>70.724818840347695</v>
      </c>
      <c r="H142" s="428">
        <v>3.91477961282495E-2</v>
      </c>
      <c r="I142" s="428">
        <v>-4.5666388434284499E-4</v>
      </c>
      <c r="J142" s="428">
        <v>4.4468947732689368E-4</v>
      </c>
      <c r="K142" s="428">
        <v>-1.7809891489370955E-2</v>
      </c>
      <c r="L142" s="428">
        <v>3.7104267502937466E-2</v>
      </c>
      <c r="M142" s="428">
        <v>4.1157246042376416E-2</v>
      </c>
    </row>
    <row r="143" spans="1:13">
      <c r="A143" s="11" t="s">
        <v>682</v>
      </c>
      <c r="B143" s="11" t="s">
        <v>294</v>
      </c>
      <c r="C143" s="230">
        <v>11.4586701334658</v>
      </c>
      <c r="D143" s="230">
        <v>11.137032867120601</v>
      </c>
      <c r="E143" s="230">
        <v>10</v>
      </c>
      <c r="F143" s="230">
        <v>300</v>
      </c>
      <c r="G143" s="428">
        <v>300.16662039607269</v>
      </c>
      <c r="H143" s="428">
        <v>5.676164967543882E-2</v>
      </c>
      <c r="I143" s="428">
        <v>2.6345519508197413E-5</v>
      </c>
      <c r="J143" s="428">
        <v>1.5191966430754317E-4</v>
      </c>
      <c r="K143" s="428">
        <v>7.9036558524592238E-3</v>
      </c>
      <c r="L143" s="428">
        <v>2.1484684965489536E-3</v>
      </c>
      <c r="M143" s="428">
        <v>8.1904635225838254E-3</v>
      </c>
    </row>
    <row r="144" spans="1:13">
      <c r="A144" s="11" t="s">
        <v>683</v>
      </c>
      <c r="B144" s="11" t="s">
        <v>294</v>
      </c>
      <c r="C144" s="230">
        <v>6.8811595882360601</v>
      </c>
      <c r="D144" s="230">
        <v>7.1050800000000001</v>
      </c>
      <c r="E144" s="230">
        <v>10</v>
      </c>
      <c r="F144" s="230">
        <v>500</v>
      </c>
      <c r="G144" s="428">
        <v>500.09999000199952</v>
      </c>
      <c r="H144" s="428">
        <v>6.0332167797893091E-2</v>
      </c>
      <c r="I144" s="428">
        <v>2.1510242913080901E-5</v>
      </c>
      <c r="J144" s="428">
        <v>9.6920012839767281E-5</v>
      </c>
      <c r="K144" s="428">
        <v>1.0755121456540451E-2</v>
      </c>
      <c r="L144" s="428">
        <v>1.3706559662337342E-3</v>
      </c>
      <c r="M144" s="428">
        <v>1.084210935762543E-2</v>
      </c>
    </row>
    <row r="145" spans="1:13">
      <c r="A145" s="11" t="s">
        <v>613</v>
      </c>
      <c r="B145" s="11" t="s">
        <v>398</v>
      </c>
      <c r="C145" s="230">
        <v>1.0123137360000001E-2</v>
      </c>
      <c r="D145" s="230">
        <v>1.0384668E-2</v>
      </c>
      <c r="E145" s="230">
        <v>1</v>
      </c>
      <c r="F145" s="230">
        <v>150</v>
      </c>
      <c r="G145" s="428">
        <v>150.00333329629711</v>
      </c>
      <c r="H145" s="428">
        <v>2.6449449573303339E-5</v>
      </c>
      <c r="I145" s="428">
        <v>3.0718528165607495E-8</v>
      </c>
      <c r="J145" s="428">
        <v>1.4165669575806613E-7</v>
      </c>
      <c r="K145" s="428">
        <v>4.6077792248411242E-6</v>
      </c>
      <c r="L145" s="428">
        <v>2.003328203420164E-7</v>
      </c>
      <c r="M145" s="428">
        <v>4.6121321125682921E-6</v>
      </c>
    </row>
    <row r="146" spans="1:13">
      <c r="A146" s="11" t="s">
        <v>614</v>
      </c>
      <c r="B146" s="11" t="s">
        <v>398</v>
      </c>
      <c r="C146" s="230">
        <v>5.6983499999999998E-4</v>
      </c>
      <c r="D146" s="230">
        <v>5.5035424079999994E-3</v>
      </c>
      <c r="E146" s="230">
        <v>40</v>
      </c>
      <c r="F146" s="230">
        <v>150</v>
      </c>
      <c r="G146" s="428">
        <v>155.24174696260025</v>
      </c>
      <c r="H146" s="428">
        <v>1.450687773298676E-5</v>
      </c>
      <c r="I146" s="428">
        <v>6.8828772015194772E-8</v>
      </c>
      <c r="J146" s="428">
        <v>7.5073524977560243E-8</v>
      </c>
      <c r="K146" s="428">
        <v>1.0324315802279216E-5</v>
      </c>
      <c r="L146" s="428">
        <v>4.2467998879368403E-6</v>
      </c>
      <c r="M146" s="428">
        <v>1.1163637672075026E-5</v>
      </c>
    </row>
    <row r="147" spans="1:13">
      <c r="A147" s="11" t="s">
        <v>684</v>
      </c>
      <c r="B147" s="11" t="s">
        <v>398</v>
      </c>
      <c r="C147" s="230">
        <v>26.645269405348024</v>
      </c>
      <c r="D147" s="230">
        <v>80.420265450000002</v>
      </c>
      <c r="E147" s="230">
        <v>40</v>
      </c>
      <c r="F147" s="230">
        <v>100</v>
      </c>
      <c r="G147" s="428">
        <v>107.70329614269008</v>
      </c>
      <c r="H147" s="428">
        <v>0.14706780447363432</v>
      </c>
      <c r="I147" s="428">
        <v>8.0500346816236856E-4</v>
      </c>
      <c r="J147" s="428">
        <v>1.0970085009586793E-3</v>
      </c>
      <c r="K147" s="428">
        <v>8.0500346816236856E-2</v>
      </c>
      <c r="L147" s="428">
        <v>6.205617200377371E-2</v>
      </c>
      <c r="M147" s="428">
        <v>0.10164287639228026</v>
      </c>
    </row>
    <row r="148" spans="1:13">
      <c r="A148" s="11" t="s">
        <v>682</v>
      </c>
      <c r="B148" s="11" t="s">
        <v>398</v>
      </c>
      <c r="C148" s="230">
        <v>1.3473042503956876</v>
      </c>
      <c r="D148" s="230">
        <v>1.3570859352749789</v>
      </c>
      <c r="E148" s="230">
        <v>10</v>
      </c>
      <c r="F148" s="230">
        <v>500</v>
      </c>
      <c r="G148" s="428">
        <v>500.09999000199952</v>
      </c>
      <c r="H148" s="428">
        <v>1.1523576984801116E-2</v>
      </c>
      <c r="I148" s="428">
        <v>3.7469999831785117E-6</v>
      </c>
      <c r="J148" s="428">
        <v>1.8511936005156669E-5</v>
      </c>
      <c r="K148" s="428">
        <v>1.8734999915892558E-3</v>
      </c>
      <c r="L148" s="428">
        <v>2.6179830964275376E-4</v>
      </c>
      <c r="M148" s="428">
        <v>1.891703088070838E-3</v>
      </c>
    </row>
    <row r="149" spans="1:13">
      <c r="A149" s="11" t="s">
        <v>683</v>
      </c>
      <c r="B149" s="11" t="s">
        <v>398</v>
      </c>
      <c r="C149" s="230">
        <v>0.3010507319853285</v>
      </c>
      <c r="D149" s="230">
        <v>0.31084725000000002</v>
      </c>
      <c r="E149" s="230">
        <v>10</v>
      </c>
      <c r="F149" s="230">
        <v>700</v>
      </c>
      <c r="G149" s="428">
        <v>700.07142492748551</v>
      </c>
      <c r="H149" s="428">
        <v>3.6949834116356429E-3</v>
      </c>
      <c r="I149" s="428">
        <v>9.410739671977808E-7</v>
      </c>
      <c r="J149" s="428">
        <v>4.2402505617398193E-6</v>
      </c>
      <c r="K149" s="428">
        <v>6.5875177703844656E-4</v>
      </c>
      <c r="L149" s="428">
        <v>5.9966198522725882E-5</v>
      </c>
      <c r="M149" s="428">
        <v>6.6147550878061857E-4</v>
      </c>
    </row>
    <row r="150" spans="1:13">
      <c r="A150" s="11" t="s">
        <v>613</v>
      </c>
      <c r="B150" s="11" t="s">
        <v>399</v>
      </c>
      <c r="C150" s="230">
        <v>0.18679598699999997</v>
      </c>
      <c r="D150" s="230">
        <v>0.19162184999999998</v>
      </c>
      <c r="E150" s="230">
        <v>1</v>
      </c>
      <c r="F150" s="230">
        <v>150</v>
      </c>
      <c r="G150" s="428">
        <v>150.00333329629711</v>
      </c>
      <c r="H150" s="428">
        <v>4.88055319507383E-4</v>
      </c>
      <c r="I150" s="428">
        <v>5.6682991456113996E-7</v>
      </c>
      <c r="J150" s="428">
        <v>2.6139033145833626E-6</v>
      </c>
      <c r="K150" s="428">
        <v>8.5024487184170994E-5</v>
      </c>
      <c r="L150" s="428">
        <v>3.6966175182157784E-6</v>
      </c>
      <c r="M150" s="428">
        <v>8.5104808336587163E-5</v>
      </c>
    </row>
    <row r="151" spans="1:13">
      <c r="A151" s="11" t="s">
        <v>614</v>
      </c>
      <c r="B151" s="11" t="s">
        <v>399</v>
      </c>
      <c r="C151" s="230">
        <v>1.0509000000000001E-2</v>
      </c>
      <c r="D151" s="230">
        <v>0.1014973232</v>
      </c>
      <c r="E151" s="230">
        <v>40</v>
      </c>
      <c r="F151" s="230">
        <v>150</v>
      </c>
      <c r="G151" s="428">
        <v>155.24174696260025</v>
      </c>
      <c r="H151" s="428">
        <v>2.6753845954698792E-4</v>
      </c>
      <c r="I151" s="428">
        <v>1.2693527189355791E-6</v>
      </c>
      <c r="J151" s="428">
        <v>1.3845195082597256E-6</v>
      </c>
      <c r="K151" s="428">
        <v>1.9040290784033687E-4</v>
      </c>
      <c r="L151" s="428">
        <v>7.8320250638041296E-5</v>
      </c>
      <c r="M151" s="428">
        <v>2.0588183254979401E-4</v>
      </c>
    </row>
    <row r="152" spans="1:13">
      <c r="A152" s="11" t="s">
        <v>684</v>
      </c>
      <c r="B152" s="11" t="s">
        <v>399</v>
      </c>
      <c r="C152" s="230">
        <v>11.213072558250046</v>
      </c>
      <c r="D152" s="230">
        <v>42.645801000000006</v>
      </c>
      <c r="E152" s="230">
        <v>40</v>
      </c>
      <c r="F152" s="230">
        <v>100</v>
      </c>
      <c r="G152" s="428">
        <v>107.70329614269008</v>
      </c>
      <c r="H152" s="428">
        <v>7.7988107698909848E-2</v>
      </c>
      <c r="I152" s="428">
        <v>4.5884573701115983E-4</v>
      </c>
      <c r="J152" s="428">
        <v>5.8172906997277455E-4</v>
      </c>
      <c r="K152" s="428">
        <v>4.5884573701115983E-2</v>
      </c>
      <c r="L152" s="428">
        <v>3.2907565615287404E-2</v>
      </c>
      <c r="M152" s="428">
        <v>5.6465050947091068E-2</v>
      </c>
    </row>
    <row r="154" spans="1:13">
      <c r="A154" t="s">
        <v>419</v>
      </c>
      <c r="F154" t="s">
        <v>420</v>
      </c>
      <c r="H154" s="116">
        <v>6.9158437886851933</v>
      </c>
      <c r="K154" t="s">
        <v>421</v>
      </c>
      <c r="M154" s="116">
        <v>3.8166042658489632</v>
      </c>
    </row>
  </sheetData>
  <phoneticPr fontId="5" type="noConversion"/>
  <pageMargins left="0.78740157499999996" right="0.78740157499999996" top="0.984251969" bottom="0.984251969"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sheetPr codeName="Sheet28" enableFormatConditionsCalculation="0">
    <tabColor rgb="FF92D050"/>
  </sheetPr>
  <dimension ref="A1:Q55"/>
  <sheetViews>
    <sheetView showGridLines="0" zoomScale="70" zoomScaleNormal="70" workbookViewId="0">
      <selection activeCell="G1" sqref="A1:G1048576"/>
    </sheetView>
  </sheetViews>
  <sheetFormatPr baseColWidth="10" defaultColWidth="11.5703125" defaultRowHeight="12.75"/>
  <cols>
    <col min="1" max="1" width="16.28515625" style="70" customWidth="1"/>
    <col min="2" max="2" width="63" style="70" bestFit="1" customWidth="1"/>
    <col min="3" max="3" width="9.7109375" style="71" customWidth="1"/>
    <col min="4" max="4" width="16.7109375" style="70" customWidth="1"/>
    <col min="5" max="5" width="12.140625" style="70" customWidth="1"/>
    <col min="6" max="6" width="18.28515625" style="70" bestFit="1" customWidth="1"/>
    <col min="7" max="7" width="12.5703125" style="70" bestFit="1" customWidth="1"/>
    <col min="8" max="9" width="14.85546875" style="72" customWidth="1"/>
    <col min="10" max="10" width="14.85546875" style="73" bestFit="1" customWidth="1"/>
    <col min="11" max="11" width="13.7109375" style="72" customWidth="1"/>
    <col min="12" max="14" width="14.28515625" style="72" customWidth="1"/>
    <col min="15" max="15" width="13.7109375" style="73" customWidth="1"/>
    <col min="16" max="16" width="14.28515625" style="73" customWidth="1"/>
    <col min="17" max="17" width="18.28515625" style="73" customWidth="1"/>
    <col min="18" max="16384" width="11.5703125" style="72"/>
  </cols>
  <sheetData>
    <row r="1" spans="1:17" s="35" customFormat="1" ht="20.25">
      <c r="A1" s="364"/>
      <c r="B1" s="364" t="s">
        <v>1239</v>
      </c>
      <c r="C1" s="364"/>
      <c r="D1" s="365"/>
      <c r="E1" s="364"/>
      <c r="F1" s="364"/>
      <c r="G1" s="364"/>
      <c r="H1" s="364"/>
      <c r="I1" s="364"/>
      <c r="J1" s="364"/>
      <c r="K1" s="364"/>
      <c r="L1" s="364"/>
      <c r="M1" s="364"/>
      <c r="N1" s="364"/>
      <c r="O1" s="364"/>
      <c r="P1" s="364"/>
      <c r="Q1" s="364"/>
    </row>
    <row r="2" spans="1:17" s="36" customFormat="1" ht="13.5" thickBot="1">
      <c r="A2" s="366"/>
      <c r="B2" s="366"/>
      <c r="C2" s="366"/>
      <c r="D2" s="366"/>
      <c r="E2" s="366"/>
      <c r="F2" s="366"/>
      <c r="G2" s="366"/>
      <c r="H2" s="366"/>
      <c r="I2" s="366"/>
      <c r="J2" s="366"/>
      <c r="K2" s="366"/>
      <c r="L2" s="366"/>
      <c r="M2" s="366"/>
      <c r="N2" s="366"/>
      <c r="O2" s="366"/>
      <c r="P2" s="366"/>
      <c r="Q2" s="366"/>
    </row>
    <row r="3" spans="1:17" s="36" customFormat="1" ht="19.149999999999999" customHeight="1" thickBot="1">
      <c r="A3" s="582" t="s">
        <v>509</v>
      </c>
      <c r="B3" s="37"/>
      <c r="C3" s="38" t="s">
        <v>510</v>
      </c>
      <c r="D3" s="359" t="s">
        <v>511</v>
      </c>
      <c r="E3" s="38" t="s">
        <v>512</v>
      </c>
      <c r="F3" s="280"/>
      <c r="G3" s="281"/>
      <c r="H3" s="39" t="s">
        <v>513</v>
      </c>
      <c r="I3" s="39" t="s">
        <v>514</v>
      </c>
      <c r="J3" s="40" t="s">
        <v>515</v>
      </c>
      <c r="K3" s="41" t="s">
        <v>68</v>
      </c>
      <c r="L3" s="41" t="s">
        <v>707</v>
      </c>
      <c r="M3" s="41" t="s">
        <v>69</v>
      </c>
      <c r="N3" s="41" t="s">
        <v>70</v>
      </c>
      <c r="O3" s="40" t="s">
        <v>708</v>
      </c>
      <c r="P3" s="40" t="s">
        <v>72</v>
      </c>
      <c r="Q3" s="41" t="s">
        <v>516</v>
      </c>
    </row>
    <row r="4" spans="1:17" s="36" customFormat="1" ht="38.25">
      <c r="A4" s="778" t="s">
        <v>1240</v>
      </c>
      <c r="B4" s="779"/>
      <c r="C4" s="42" t="s">
        <v>284</v>
      </c>
      <c r="D4" s="43" t="s">
        <v>1238</v>
      </c>
      <c r="E4" s="43" t="s">
        <v>1241</v>
      </c>
      <c r="F4" s="44" t="s">
        <v>1074</v>
      </c>
      <c r="G4" s="44" t="s">
        <v>1075</v>
      </c>
      <c r="H4" s="44" t="s">
        <v>175</v>
      </c>
      <c r="I4" s="44" t="s">
        <v>176</v>
      </c>
      <c r="J4" s="360" t="s">
        <v>273</v>
      </c>
      <c r="K4" s="44" t="s">
        <v>273</v>
      </c>
      <c r="L4" s="44" t="s">
        <v>709</v>
      </c>
      <c r="M4" s="44" t="s">
        <v>710</v>
      </c>
      <c r="N4" s="44" t="s">
        <v>711</v>
      </c>
      <c r="O4" s="360" t="s">
        <v>712</v>
      </c>
      <c r="P4" s="360" t="s">
        <v>713</v>
      </c>
      <c r="Q4" s="361" t="s">
        <v>714</v>
      </c>
    </row>
    <row r="5" spans="1:17" s="36" customFormat="1" ht="28.15" customHeight="1" thickBot="1">
      <c r="A5" s="583" t="s">
        <v>1232</v>
      </c>
      <c r="B5" s="45" t="s">
        <v>715</v>
      </c>
      <c r="C5" s="46"/>
      <c r="D5" s="47" t="s">
        <v>716</v>
      </c>
      <c r="E5" s="47" t="s">
        <v>716</v>
      </c>
      <c r="F5" s="47" t="s">
        <v>280</v>
      </c>
      <c r="G5" s="47" t="s">
        <v>280</v>
      </c>
      <c r="H5" s="47" t="s">
        <v>280</v>
      </c>
      <c r="I5" s="47" t="s">
        <v>280</v>
      </c>
      <c r="J5" s="47" t="s">
        <v>280</v>
      </c>
      <c r="K5" s="362" t="s">
        <v>1242</v>
      </c>
      <c r="L5" s="362" t="s">
        <v>717</v>
      </c>
      <c r="M5" s="362"/>
      <c r="N5" s="362"/>
      <c r="O5" s="47" t="s">
        <v>280</v>
      </c>
      <c r="P5" s="47" t="s">
        <v>280</v>
      </c>
      <c r="Q5" s="363" t="s">
        <v>280</v>
      </c>
    </row>
    <row r="6" spans="1:17" s="36" customFormat="1">
      <c r="A6" s="584" t="s">
        <v>458</v>
      </c>
      <c r="B6" s="215" t="s">
        <v>1385</v>
      </c>
      <c r="C6" s="216" t="s">
        <v>294</v>
      </c>
      <c r="D6" s="217">
        <v>24435.564853</v>
      </c>
      <c r="E6" s="217">
        <v>65826.675696000006</v>
      </c>
      <c r="F6" s="48">
        <f t="shared" ref="F6:F51" si="0">ABS(E6)/E$53*100</f>
        <v>16.787185108181131</v>
      </c>
      <c r="G6" s="49">
        <f>SUM(F$6:F6)</f>
        <v>16.787185108181131</v>
      </c>
      <c r="H6" s="589">
        <v>5.4999999999999902</v>
      </c>
      <c r="I6" s="589">
        <v>2.2000000000000002</v>
      </c>
      <c r="J6" s="50">
        <f t="shared" ref="J6:J51" si="1">+(H6^2+I6^2)^0.5</f>
        <v>5.9236812878479457</v>
      </c>
      <c r="K6" s="50">
        <f t="shared" ref="K6:K51" si="2">+J6*ABS(E6)/E$52</f>
        <v>1.192756003258691</v>
      </c>
      <c r="L6" s="50" t="s">
        <v>73</v>
      </c>
      <c r="M6" s="350">
        <v>0.1344474964548894</v>
      </c>
      <c r="N6" s="350">
        <v>0.24751655250101404</v>
      </c>
      <c r="O6" s="351">
        <v>0.2957844922007567</v>
      </c>
      <c r="P6" s="351">
        <v>1.9252269600232113</v>
      </c>
      <c r="Q6" s="352">
        <v>1.9478160368542701</v>
      </c>
    </row>
    <row r="7" spans="1:17" s="36" customFormat="1">
      <c r="A7" s="585" t="s">
        <v>139</v>
      </c>
      <c r="B7" s="51" t="s">
        <v>1397</v>
      </c>
      <c r="C7" s="75" t="s">
        <v>294</v>
      </c>
      <c r="D7" s="53">
        <v>8494.2004720707992</v>
      </c>
      <c r="E7" s="53">
        <v>33523.245374778402</v>
      </c>
      <c r="F7" s="54">
        <f t="shared" si="0"/>
        <v>8.5491317856049438</v>
      </c>
      <c r="G7" s="55">
        <f>SUM(F$6:F7)</f>
        <v>25.336316893786076</v>
      </c>
      <c r="H7" s="590">
        <v>5.5</v>
      </c>
      <c r="I7" s="590">
        <v>1.5</v>
      </c>
      <c r="J7" s="56">
        <f t="shared" si="1"/>
        <v>5.7008771254956896</v>
      </c>
      <c r="K7" s="56">
        <f t="shared" si="2"/>
        <v>0.58458240543798046</v>
      </c>
      <c r="L7" s="56" t="s">
        <v>73</v>
      </c>
      <c r="M7" s="353">
        <v>8.6762189223300368E-2</v>
      </c>
      <c r="N7" s="353">
        <v>0.12605160500782997</v>
      </c>
      <c r="O7" s="354">
        <v>0.13014328383495055</v>
      </c>
      <c r="P7" s="354">
        <v>0.98045139148533222</v>
      </c>
      <c r="Q7" s="355">
        <v>0.98905116419367745</v>
      </c>
    </row>
    <row r="8" spans="1:17" s="36" customFormat="1">
      <c r="A8" s="585" t="s">
        <v>140</v>
      </c>
      <c r="B8" s="76" t="s">
        <v>1398</v>
      </c>
      <c r="C8" s="75" t="s">
        <v>294</v>
      </c>
      <c r="D8" s="53">
        <v>437.07975910799399</v>
      </c>
      <c r="E8" s="53">
        <v>24963.202369184099</v>
      </c>
      <c r="F8" s="54">
        <f t="shared" si="0"/>
        <v>6.3661410003413526</v>
      </c>
      <c r="G8" s="55">
        <f>SUM(F$6:F8)</f>
        <v>31.702457894127427</v>
      </c>
      <c r="H8" s="590">
        <v>1.9249999999999901</v>
      </c>
      <c r="I8" s="590">
        <v>1.5</v>
      </c>
      <c r="J8" s="56">
        <f t="shared" si="1"/>
        <v>2.4404149237373471</v>
      </c>
      <c r="K8" s="56">
        <f t="shared" si="2"/>
        <v>0.18634681451801902</v>
      </c>
      <c r="L8" s="56" t="s">
        <v>73</v>
      </c>
      <c r="M8" s="353">
        <v>9.1843000476924175E-2</v>
      </c>
      <c r="N8" s="353">
        <v>9.3864770239051459E-2</v>
      </c>
      <c r="O8" s="354">
        <v>0.13776450071538626</v>
      </c>
      <c r="P8" s="354">
        <v>0.25553379986961822</v>
      </c>
      <c r="Q8" s="355">
        <v>0.29030428955350585</v>
      </c>
    </row>
    <row r="9" spans="1:17" s="36" customFormat="1">
      <c r="A9" s="585" t="s">
        <v>140</v>
      </c>
      <c r="B9" s="76" t="s">
        <v>685</v>
      </c>
      <c r="C9" s="75" t="s">
        <v>294</v>
      </c>
      <c r="D9" s="53">
        <v>57777.542318340304</v>
      </c>
      <c r="E9" s="53">
        <v>24539.3448111256</v>
      </c>
      <c r="F9" s="54">
        <f t="shared" si="0"/>
        <v>6.2580484191590706</v>
      </c>
      <c r="G9" s="55">
        <f>SUM(F$6:F9)</f>
        <v>37.960506313286501</v>
      </c>
      <c r="H9" s="590">
        <v>2.2000000000000002</v>
      </c>
      <c r="I9" s="590">
        <v>4</v>
      </c>
      <c r="J9" s="56">
        <f t="shared" si="1"/>
        <v>4.5650848842053309</v>
      </c>
      <c r="K9" s="56">
        <f t="shared" si="2"/>
        <v>0.34266506025867621</v>
      </c>
      <c r="L9" s="56" t="s">
        <v>73</v>
      </c>
      <c r="M9" s="353">
        <v>-0.17440815582758518</v>
      </c>
      <c r="N9" s="353">
        <v>9.2271012686921075E-2</v>
      </c>
      <c r="O9" s="354">
        <v>0.6976326233103407</v>
      </c>
      <c r="P9" s="354">
        <v>0.28708001862263616</v>
      </c>
      <c r="Q9" s="355">
        <v>0.75439128719732762</v>
      </c>
    </row>
    <row r="10" spans="1:17" s="36" customFormat="1">
      <c r="A10" s="585" t="s">
        <v>138</v>
      </c>
      <c r="B10" s="76" t="s">
        <v>568</v>
      </c>
      <c r="C10" s="75" t="s">
        <v>294</v>
      </c>
      <c r="D10" s="53">
        <v>21718.818523000002</v>
      </c>
      <c r="E10" s="53">
        <v>23919.134872999999</v>
      </c>
      <c r="F10" s="54">
        <f t="shared" si="0"/>
        <v>6.0998818563307928</v>
      </c>
      <c r="G10" s="55">
        <f>SUM(F$6:F10)</f>
        <v>44.060388169617298</v>
      </c>
      <c r="H10" s="590">
        <v>16.5</v>
      </c>
      <c r="I10" s="590">
        <v>2.2000000000000002</v>
      </c>
      <c r="J10" s="56">
        <f t="shared" si="1"/>
        <v>16.64602054546371</v>
      </c>
      <c r="K10" s="56">
        <f t="shared" si="2"/>
        <v>1.2179063577215428</v>
      </c>
      <c r="L10" s="56" t="s">
        <v>73</v>
      </c>
      <c r="M10" s="353">
        <v>-1.0440768063787687E-2</v>
      </c>
      <c r="N10" s="353">
        <v>8.9938945571445508E-2</v>
      </c>
      <c r="O10" s="354">
        <v>2.2969689740332911E-2</v>
      </c>
      <c r="P10" s="354">
        <v>2.0986824641091189</v>
      </c>
      <c r="Q10" s="355">
        <v>2.0988081598387907</v>
      </c>
    </row>
    <row r="11" spans="1:17" s="36" customFormat="1">
      <c r="A11" s="585" t="s">
        <v>139</v>
      </c>
      <c r="B11" s="76" t="s">
        <v>686</v>
      </c>
      <c r="C11" s="75" t="s">
        <v>294</v>
      </c>
      <c r="D11" s="53">
        <v>24692.814794357899</v>
      </c>
      <c r="E11" s="53">
        <v>23693.285268618401</v>
      </c>
      <c r="F11" s="54">
        <f t="shared" si="0"/>
        <v>6.042285462843255</v>
      </c>
      <c r="G11" s="55">
        <f>SUM(F$6:F11)</f>
        <v>50.102673632460551</v>
      </c>
      <c r="H11" s="590">
        <v>10.999999999999901</v>
      </c>
      <c r="I11" s="590">
        <v>3.2</v>
      </c>
      <c r="J11" s="56">
        <f t="shared" si="1"/>
        <v>11.456002793295653</v>
      </c>
      <c r="K11" s="56">
        <f t="shared" si="2"/>
        <v>0.83026436395350245</v>
      </c>
      <c r="L11" s="56" t="s">
        <v>73</v>
      </c>
      <c r="M11" s="353">
        <v>-2.5021624743260418E-2</v>
      </c>
      <c r="N11" s="353">
        <v>8.9089722746972119E-2</v>
      </c>
      <c r="O11" s="354">
        <v>8.0069199178433345E-2</v>
      </c>
      <c r="P11" s="354">
        <v>1.3859108359450825</v>
      </c>
      <c r="Q11" s="355">
        <v>1.3882218561336199</v>
      </c>
    </row>
    <row r="12" spans="1:17" s="36" customFormat="1">
      <c r="A12" s="585" t="s">
        <v>218</v>
      </c>
      <c r="B12" s="76" t="s">
        <v>718</v>
      </c>
      <c r="C12" s="75" t="s">
        <v>294</v>
      </c>
      <c r="D12" s="53">
        <v>-18716.3652650117</v>
      </c>
      <c r="E12" s="53">
        <v>-18741.3032684959</v>
      </c>
      <c r="F12" s="54">
        <f t="shared" si="0"/>
        <v>4.7794260276752585</v>
      </c>
      <c r="G12" s="55">
        <f>SUM(F$6:F12)</f>
        <v>54.882099660135808</v>
      </c>
      <c r="H12" s="590">
        <v>5</v>
      </c>
      <c r="I12" s="591">
        <v>49.749371855330999</v>
      </c>
      <c r="J12" s="56">
        <f t="shared" si="1"/>
        <v>50</v>
      </c>
      <c r="K12" s="56">
        <f t="shared" si="2"/>
        <v>2.8663406070655877</v>
      </c>
      <c r="L12" s="56" t="s">
        <v>690</v>
      </c>
      <c r="M12" s="353">
        <v>1.605201452735372E-2</v>
      </c>
      <c r="N12" s="353">
        <v>-7.0469649657182512E-2</v>
      </c>
      <c r="O12" s="354">
        <v>0.79857763974849549</v>
      </c>
      <c r="P12" s="354">
        <v>8.0260072636768598E-2</v>
      </c>
      <c r="Q12" s="355">
        <v>0.80260072636768598</v>
      </c>
    </row>
    <row r="13" spans="1:17" s="36" customFormat="1">
      <c r="A13" s="585" t="s">
        <v>458</v>
      </c>
      <c r="B13" s="76" t="s">
        <v>687</v>
      </c>
      <c r="C13" s="75" t="s">
        <v>294</v>
      </c>
      <c r="D13" s="53">
        <v>25928.334440999999</v>
      </c>
      <c r="E13" s="53">
        <v>16906.738385000001</v>
      </c>
      <c r="F13" s="54">
        <f t="shared" si="0"/>
        <v>4.3115734441050106</v>
      </c>
      <c r="G13" s="55">
        <f>SUM(F$6:F13)</f>
        <v>59.193673104240816</v>
      </c>
      <c r="H13" s="590">
        <v>3.3</v>
      </c>
      <c r="I13" s="590">
        <v>2.1</v>
      </c>
      <c r="J13" s="56">
        <f t="shared" si="1"/>
        <v>3.9115214431215892</v>
      </c>
      <c r="K13" s="56">
        <f t="shared" si="2"/>
        <v>0.20228494019779253</v>
      </c>
      <c r="L13" s="56" t="s">
        <v>73</v>
      </c>
      <c r="M13" s="353">
        <v>-5.6219105178204387E-2</v>
      </c>
      <c r="N13" s="353">
        <v>6.3571455718309147E-2</v>
      </c>
      <c r="O13" s="354">
        <v>0.11806012087422922</v>
      </c>
      <c r="P13" s="354">
        <v>0.29668192902689039</v>
      </c>
      <c r="Q13" s="355">
        <v>0.31930919052221851</v>
      </c>
    </row>
    <row r="14" spans="1:17" s="36" customFormat="1">
      <c r="A14" s="585" t="s">
        <v>138</v>
      </c>
      <c r="B14" s="76" t="s">
        <v>1399</v>
      </c>
      <c r="C14" s="75" t="s">
        <v>294</v>
      </c>
      <c r="D14" s="53">
        <v>1318.5935179999999</v>
      </c>
      <c r="E14" s="53">
        <v>13078.275449000001</v>
      </c>
      <c r="F14" s="54">
        <f t="shared" si="0"/>
        <v>3.3352349717925165</v>
      </c>
      <c r="G14" s="55">
        <f>SUM(F$6:F14)</f>
        <v>62.528908076033332</v>
      </c>
      <c r="H14" s="590">
        <v>5.5</v>
      </c>
      <c r="I14" s="590">
        <v>1.5</v>
      </c>
      <c r="J14" s="56">
        <f t="shared" si="1"/>
        <v>5.7008771254956896</v>
      </c>
      <c r="K14" s="56">
        <f t="shared" si="2"/>
        <v>0.22806054829968689</v>
      </c>
      <c r="L14" s="56" t="s">
        <v>73</v>
      </c>
      <c r="M14" s="353">
        <v>4.3079045614419442E-2</v>
      </c>
      <c r="N14" s="353">
        <v>4.9175955151443795E-2</v>
      </c>
      <c r="O14" s="354">
        <v>6.4618568421629163E-2</v>
      </c>
      <c r="P14" s="354">
        <v>0.38249916494802588</v>
      </c>
      <c r="Q14" s="355">
        <v>0.38791902579120541</v>
      </c>
    </row>
    <row r="15" spans="1:17" s="36" customFormat="1">
      <c r="A15" s="585" t="s">
        <v>114</v>
      </c>
      <c r="B15" s="76" t="s">
        <v>688</v>
      </c>
      <c r="C15" s="75" t="s">
        <v>398</v>
      </c>
      <c r="D15" s="53">
        <v>11568.0023189936</v>
      </c>
      <c r="E15" s="53">
        <v>12376.7521360636</v>
      </c>
      <c r="F15" s="54">
        <f t="shared" si="0"/>
        <v>3.15633179025629</v>
      </c>
      <c r="G15" s="55">
        <f>SUM(F$6:F15)</f>
        <v>65.685239866289621</v>
      </c>
      <c r="H15" s="590">
        <v>3.0000000000001799</v>
      </c>
      <c r="I15" s="590">
        <v>10</v>
      </c>
      <c r="J15" s="56">
        <f t="shared" si="1"/>
        <v>10.440306508910602</v>
      </c>
      <c r="K15" s="56">
        <f t="shared" si="2"/>
        <v>0.39525552208781245</v>
      </c>
      <c r="L15" s="56" t="s">
        <v>73</v>
      </c>
      <c r="M15" s="353">
        <v>-6.9282100201171204E-3</v>
      </c>
      <c r="N15" s="353">
        <v>4.653813955341779E-2</v>
      </c>
      <c r="O15" s="354">
        <v>6.9282100201171204E-2</v>
      </c>
      <c r="P15" s="354">
        <v>0.19744460437217751</v>
      </c>
      <c r="Q15" s="355">
        <v>0.20924717729033007</v>
      </c>
    </row>
    <row r="16" spans="1:17" s="36" customFormat="1">
      <c r="A16" s="585" t="s">
        <v>403</v>
      </c>
      <c r="B16" s="76" t="s">
        <v>689</v>
      </c>
      <c r="C16" s="75" t="s">
        <v>398</v>
      </c>
      <c r="D16" s="53">
        <v>4674.8265452699998</v>
      </c>
      <c r="E16" s="53">
        <v>11436.542625102</v>
      </c>
      <c r="F16" s="54">
        <f t="shared" si="0"/>
        <v>2.9165586141980624</v>
      </c>
      <c r="G16" s="55">
        <f>SUM(F$6:F16)</f>
        <v>68.601798480487687</v>
      </c>
      <c r="H16" s="590">
        <v>29.999999999998199</v>
      </c>
      <c r="I16" s="590">
        <v>100</v>
      </c>
      <c r="J16" s="56">
        <f t="shared" si="1"/>
        <v>104.40306508910498</v>
      </c>
      <c r="K16" s="56">
        <f t="shared" si="2"/>
        <v>3.6522963185088528</v>
      </c>
      <c r="L16" s="56" t="s">
        <v>690</v>
      </c>
      <c r="M16" s="353">
        <v>2.1391194469753572E-2</v>
      </c>
      <c r="N16" s="353">
        <v>4.3002833929651943E-2</v>
      </c>
      <c r="O16" s="354">
        <v>2.1391194469753572</v>
      </c>
      <c r="P16" s="354">
        <v>0.64173583409256862</v>
      </c>
      <c r="Q16" s="355">
        <v>2.2333062685593847</v>
      </c>
    </row>
    <row r="17" spans="1:17" s="36" customFormat="1">
      <c r="A17" s="585" t="s">
        <v>296</v>
      </c>
      <c r="B17" s="51" t="s">
        <v>141</v>
      </c>
      <c r="C17" s="75" t="s">
        <v>294</v>
      </c>
      <c r="D17" s="53">
        <v>12279.005698999999</v>
      </c>
      <c r="E17" s="53">
        <v>11208.850224</v>
      </c>
      <c r="F17" s="54">
        <f t="shared" si="0"/>
        <v>2.8584922688356191</v>
      </c>
      <c r="G17" s="55">
        <f>SUM(F$6:F17)</f>
        <v>71.460290749323306</v>
      </c>
      <c r="H17" s="590">
        <v>1.50000000000001</v>
      </c>
      <c r="I17" s="590">
        <v>8.3000000000000007</v>
      </c>
      <c r="J17" s="56">
        <f t="shared" si="1"/>
        <v>8.434453153583819</v>
      </c>
      <c r="K17" s="56">
        <f t="shared" si="2"/>
        <v>0.28918515823910579</v>
      </c>
      <c r="L17" s="56" t="s">
        <v>73</v>
      </c>
      <c r="M17" s="353">
        <v>-1.460232322433086E-2</v>
      </c>
      <c r="N17" s="353">
        <v>4.2146681958500985E-2</v>
      </c>
      <c r="O17" s="354">
        <v>0.12119928276194615</v>
      </c>
      <c r="P17" s="354">
        <v>8.9406613852106909E-2</v>
      </c>
      <c r="Q17" s="355">
        <v>0.1506081297357813</v>
      </c>
    </row>
    <row r="18" spans="1:17" s="36" customFormat="1">
      <c r="A18" s="585" t="s">
        <v>448</v>
      </c>
      <c r="B18" s="76" t="s">
        <v>692</v>
      </c>
      <c r="C18" s="75" t="s">
        <v>399</v>
      </c>
      <c r="D18" s="53">
        <v>9696.5063032916096</v>
      </c>
      <c r="E18" s="53">
        <v>9276.3794115685705</v>
      </c>
      <c r="F18" s="54">
        <f t="shared" si="0"/>
        <v>2.3656716166996818</v>
      </c>
      <c r="G18" s="55">
        <f>SUM(F$6:F18)</f>
        <v>73.825962366022992</v>
      </c>
      <c r="H18" s="590">
        <v>18.000000000005699</v>
      </c>
      <c r="I18" s="590">
        <v>400</v>
      </c>
      <c r="J18" s="56">
        <f t="shared" si="1"/>
        <v>400.40479517608202</v>
      </c>
      <c r="K18" s="56">
        <f t="shared" si="2"/>
        <v>11.36150271989108</v>
      </c>
      <c r="L18" s="56" t="s">
        <v>73</v>
      </c>
      <c r="M18" s="353">
        <v>-9.9350041048360538E-3</v>
      </c>
      <c r="N18" s="353">
        <v>3.4880349453562928E-2</v>
      </c>
      <c r="O18" s="354">
        <v>3.9740016419344215</v>
      </c>
      <c r="P18" s="354">
        <v>0.88790873863603115</v>
      </c>
      <c r="Q18" s="355">
        <v>4.0719861220593208</v>
      </c>
    </row>
    <row r="19" spans="1:17" s="36" customFormat="1">
      <c r="A19" s="585" t="s">
        <v>143</v>
      </c>
      <c r="B19" s="76" t="s">
        <v>569</v>
      </c>
      <c r="C19" s="75" t="s">
        <v>294</v>
      </c>
      <c r="D19" s="53">
        <v>10860.821935314299</v>
      </c>
      <c r="E19" s="53">
        <v>9151.4632589796493</v>
      </c>
      <c r="F19" s="54">
        <f t="shared" si="0"/>
        <v>2.3338153737048764</v>
      </c>
      <c r="G19" s="55">
        <f>SUM(F$6:F19)</f>
        <v>76.159777739727872</v>
      </c>
      <c r="H19" s="590">
        <v>2.75</v>
      </c>
      <c r="I19" s="590">
        <v>2.7</v>
      </c>
      <c r="J19" s="56">
        <f t="shared" si="1"/>
        <v>3.8538941345086273</v>
      </c>
      <c r="K19" s="56">
        <f t="shared" si="2"/>
        <v>0.10788183491280429</v>
      </c>
      <c r="L19" s="56" t="s">
        <v>73</v>
      </c>
      <c r="M19" s="353">
        <v>-1.5783554941798172E-2</v>
      </c>
      <c r="N19" s="353">
        <v>3.4410649060620566E-2</v>
      </c>
      <c r="O19" s="354">
        <v>4.2615598342855068E-2</v>
      </c>
      <c r="P19" s="354">
        <v>0.13382601812687417</v>
      </c>
      <c r="Q19" s="355">
        <v>0.1404474718526966</v>
      </c>
    </row>
    <row r="20" spans="1:17" s="36" customFormat="1">
      <c r="A20" s="585" t="s">
        <v>140</v>
      </c>
      <c r="B20" s="76" t="s">
        <v>691</v>
      </c>
      <c r="C20" s="75" t="s">
        <v>294</v>
      </c>
      <c r="D20" s="53">
        <v>6006.6330747317697</v>
      </c>
      <c r="E20" s="53">
        <v>8499.3335069826007</v>
      </c>
      <c r="F20" s="54">
        <f t="shared" si="0"/>
        <v>2.1675085878072564</v>
      </c>
      <c r="G20" s="55">
        <f>SUM(F$6:F20)</f>
        <v>78.327286327535134</v>
      </c>
      <c r="H20" s="590">
        <v>1.6499999999999899</v>
      </c>
      <c r="I20" s="590">
        <v>2</v>
      </c>
      <c r="J20" s="56">
        <f t="shared" si="1"/>
        <v>2.5927784324928282</v>
      </c>
      <c r="K20" s="56">
        <f t="shared" si="2"/>
        <v>6.7407509247393221E-2</v>
      </c>
      <c r="L20" s="56" t="s">
        <v>73</v>
      </c>
      <c r="M20" s="353">
        <v>4.1938863627279943E-3</v>
      </c>
      <c r="N20" s="353">
        <v>3.1958559443592265E-2</v>
      </c>
      <c r="O20" s="354">
        <v>8.3877727254559886E-3</v>
      </c>
      <c r="P20" s="354">
        <v>7.4573776528407187E-2</v>
      </c>
      <c r="Q20" s="355">
        <v>7.5044006269672989E-2</v>
      </c>
    </row>
    <row r="21" spans="1:17" s="36" customFormat="1">
      <c r="A21" s="585" t="s">
        <v>145</v>
      </c>
      <c r="B21" s="76" t="s">
        <v>693</v>
      </c>
      <c r="C21" s="75" t="s">
        <v>442</v>
      </c>
      <c r="D21" s="53">
        <v>8.0197371325999995</v>
      </c>
      <c r="E21" s="53">
        <v>7496.9156897704997</v>
      </c>
      <c r="F21" s="54">
        <f t="shared" si="0"/>
        <v>1.9118709868596979</v>
      </c>
      <c r="G21" s="55">
        <f>SUM(F$6:F21)</f>
        <v>80.239157314394831</v>
      </c>
      <c r="H21" s="590">
        <v>50</v>
      </c>
      <c r="I21" s="590">
        <v>30</v>
      </c>
      <c r="J21" s="56">
        <f t="shared" si="1"/>
        <v>58.309518948453004</v>
      </c>
      <c r="K21" s="56">
        <f t="shared" si="2"/>
        <v>1.3371498775629282</v>
      </c>
      <c r="L21" s="56" t="s">
        <v>690</v>
      </c>
      <c r="M21" s="353">
        <v>2.8152265649971753E-2</v>
      </c>
      <c r="N21" s="353">
        <v>2.8189342790031137E-2</v>
      </c>
      <c r="O21" s="354">
        <v>0.84456796949915258</v>
      </c>
      <c r="P21" s="354">
        <v>1.4076132824985876</v>
      </c>
      <c r="Q21" s="355">
        <v>1.6415450673589105</v>
      </c>
    </row>
    <row r="22" spans="1:17" s="36" customFormat="1">
      <c r="A22" s="586" t="s">
        <v>449</v>
      </c>
      <c r="B22" s="76" t="s">
        <v>694</v>
      </c>
      <c r="C22" s="75" t="s">
        <v>399</v>
      </c>
      <c r="D22" s="53">
        <v>7027.41021410345</v>
      </c>
      <c r="E22" s="53">
        <v>7049.5040611443901</v>
      </c>
      <c r="F22" s="54">
        <f t="shared" si="0"/>
        <v>1.7977716228877803</v>
      </c>
      <c r="G22" s="55">
        <f>SUM(F$6:F22)</f>
        <v>82.03692893728261</v>
      </c>
      <c r="H22" s="590">
        <v>190</v>
      </c>
      <c r="I22" s="590">
        <v>50</v>
      </c>
      <c r="J22" s="56">
        <f t="shared" si="1"/>
        <v>196.468827043885</v>
      </c>
      <c r="K22" s="56">
        <f t="shared" si="2"/>
        <v>4.2365293646386162</v>
      </c>
      <c r="L22" s="56" t="s">
        <v>73</v>
      </c>
      <c r="M22" s="353">
        <v>-5.973341890545214E-3</v>
      </c>
      <c r="N22" s="353">
        <v>2.6507018979881204E-2</v>
      </c>
      <c r="O22" s="354">
        <v>0.2986670945272607</v>
      </c>
      <c r="P22" s="354">
        <v>7.1224512904915187</v>
      </c>
      <c r="Q22" s="355">
        <v>7.1287105719602373</v>
      </c>
    </row>
    <row r="23" spans="1:17" s="36" customFormat="1">
      <c r="A23" s="586" t="s">
        <v>220</v>
      </c>
      <c r="B23" s="51" t="s">
        <v>719</v>
      </c>
      <c r="C23" s="52" t="s">
        <v>294</v>
      </c>
      <c r="D23" s="53">
        <v>-99.352905179475798</v>
      </c>
      <c r="E23" s="53">
        <v>-6568.2389545687302</v>
      </c>
      <c r="F23" s="54">
        <f t="shared" si="0"/>
        <v>1.6750389108865715</v>
      </c>
      <c r="G23" s="55">
        <f>SUM(F$6:F23)</f>
        <v>83.711967848169181</v>
      </c>
      <c r="H23" s="590">
        <v>5</v>
      </c>
      <c r="I23" s="591">
        <v>92.865494129951202</v>
      </c>
      <c r="J23" s="56">
        <f t="shared" si="1"/>
        <v>93.000000000000014</v>
      </c>
      <c r="K23" s="56">
        <f t="shared" si="2"/>
        <v>1.8684862070991126</v>
      </c>
      <c r="L23" s="56" t="s">
        <v>690</v>
      </c>
      <c r="M23" s="353">
        <v>-2.4238265608431675E-2</v>
      </c>
      <c r="N23" s="353">
        <v>-2.4697401848845089E-2</v>
      </c>
      <c r="O23" s="354">
        <v>2.2508985125800098</v>
      </c>
      <c r="P23" s="354">
        <v>0.12119132804215837</v>
      </c>
      <c r="Q23" s="355">
        <v>2.2541587015841458</v>
      </c>
    </row>
    <row r="24" spans="1:17" s="36" customFormat="1">
      <c r="A24" s="585" t="s">
        <v>235</v>
      </c>
      <c r="B24" s="76" t="s">
        <v>720</v>
      </c>
      <c r="C24" s="75" t="s">
        <v>294</v>
      </c>
      <c r="D24" s="53">
        <v>-2082.1507942111298</v>
      </c>
      <c r="E24" s="53">
        <v>-6358.0745048471999</v>
      </c>
      <c r="F24" s="54">
        <f t="shared" si="0"/>
        <v>1.6214425613317551</v>
      </c>
      <c r="G24" s="55">
        <f>SUM(F$6:F24)</f>
        <v>85.333410409500942</v>
      </c>
      <c r="H24" s="590">
        <v>5</v>
      </c>
      <c r="I24" s="591">
        <v>169.92645467966429</v>
      </c>
      <c r="J24" s="56">
        <f t="shared" si="1"/>
        <v>170</v>
      </c>
      <c r="K24" s="56">
        <f t="shared" si="2"/>
        <v>3.3062260065196392</v>
      </c>
      <c r="L24" s="56" t="s">
        <v>690</v>
      </c>
      <c r="M24" s="353">
        <v>-1.4284204391646682E-2</v>
      </c>
      <c r="N24" s="353">
        <v>-2.3907157172149272E-2</v>
      </c>
      <c r="O24" s="354">
        <v>2.4272642101922117</v>
      </c>
      <c r="P24" s="354">
        <v>7.142102195823341E-2</v>
      </c>
      <c r="Q24" s="355">
        <v>2.4283147465799364</v>
      </c>
    </row>
    <row r="25" spans="1:17" s="36" customFormat="1">
      <c r="A25" s="586" t="s">
        <v>115</v>
      </c>
      <c r="B25" s="51" t="s">
        <v>144</v>
      </c>
      <c r="C25" s="52" t="s">
        <v>398</v>
      </c>
      <c r="D25" s="53">
        <v>3930.3954601606802</v>
      </c>
      <c r="E25" s="53">
        <v>5406.5185068478204</v>
      </c>
      <c r="F25" s="54">
        <f t="shared" si="0"/>
        <v>1.3787757927258739</v>
      </c>
      <c r="G25" s="55">
        <f>SUM(F$6:F25)</f>
        <v>86.712186202226817</v>
      </c>
      <c r="H25" s="590">
        <v>3.0000000000001701</v>
      </c>
      <c r="I25" s="590">
        <v>10</v>
      </c>
      <c r="J25" s="56">
        <f t="shared" si="1"/>
        <v>10.440306508910599</v>
      </c>
      <c r="K25" s="56">
        <f t="shared" si="2"/>
        <v>0.17265889076624985</v>
      </c>
      <c r="L25" s="56" t="s">
        <v>73</v>
      </c>
      <c r="M25" s="353">
        <v>2.1618813170789508E-3</v>
      </c>
      <c r="N25" s="353">
        <v>2.032918733475127E-2</v>
      </c>
      <c r="O25" s="354">
        <v>2.1618813170789508E-2</v>
      </c>
      <c r="P25" s="354">
        <v>8.6249437322490699E-2</v>
      </c>
      <c r="Q25" s="355">
        <v>8.8917593992188931E-2</v>
      </c>
    </row>
    <row r="26" spans="1:17" s="36" customFormat="1">
      <c r="A26" s="586" t="s">
        <v>139</v>
      </c>
      <c r="B26" s="51" t="s">
        <v>570</v>
      </c>
      <c r="C26" s="52" t="s">
        <v>294</v>
      </c>
      <c r="D26" s="53">
        <v>13237.299320981299</v>
      </c>
      <c r="E26" s="53">
        <v>4379.9948693731603</v>
      </c>
      <c r="F26" s="54">
        <f t="shared" si="0"/>
        <v>1.1169907012259901</v>
      </c>
      <c r="G26" s="55">
        <f>SUM(F$6:F26)</f>
        <v>87.829176903452804</v>
      </c>
      <c r="H26" s="590">
        <v>5.4999999999998899</v>
      </c>
      <c r="I26" s="590">
        <v>15.1</v>
      </c>
      <c r="J26" s="56">
        <f t="shared" si="1"/>
        <v>16.070469812671899</v>
      </c>
      <c r="K26" s="56">
        <f t="shared" si="2"/>
        <v>0.21530800590059704</v>
      </c>
      <c r="L26" s="56" t="s">
        <v>73</v>
      </c>
      <c r="M26" s="353">
        <v>-4.4693575125858587E-2</v>
      </c>
      <c r="N26" s="353">
        <v>1.6469329775151493E-2</v>
      </c>
      <c r="O26" s="354">
        <v>0.67487298440046462</v>
      </c>
      <c r="P26" s="354">
        <v>0.12810132242167596</v>
      </c>
      <c r="Q26" s="355">
        <v>0.68692320813885155</v>
      </c>
    </row>
    <row r="27" spans="1:17" s="36" customFormat="1">
      <c r="A27" s="586" t="s">
        <v>1234</v>
      </c>
      <c r="B27" s="51" t="s">
        <v>572</v>
      </c>
      <c r="C27" s="52" t="s">
        <v>294</v>
      </c>
      <c r="D27" s="53">
        <v>1499.7886000000001</v>
      </c>
      <c r="E27" s="53">
        <v>3546.7630800000002</v>
      </c>
      <c r="F27" s="54">
        <f t="shared" si="0"/>
        <v>0.9044990914289881</v>
      </c>
      <c r="G27" s="55">
        <f>SUM(F$6:F27)</f>
        <v>88.733675994881793</v>
      </c>
      <c r="H27" s="590">
        <v>82.5</v>
      </c>
      <c r="I27" s="590">
        <v>2.7</v>
      </c>
      <c r="J27" s="56">
        <f t="shared" si="1"/>
        <v>82.544169994009877</v>
      </c>
      <c r="K27" s="56">
        <f t="shared" si="2"/>
        <v>0.89552267644265537</v>
      </c>
      <c r="L27" s="56" t="s">
        <v>73</v>
      </c>
      <c r="M27" s="353">
        <v>6.4036231449264847E-3</v>
      </c>
      <c r="N27" s="353">
        <v>1.3336273795044814E-2</v>
      </c>
      <c r="O27" s="354">
        <v>1.728978249130151E-2</v>
      </c>
      <c r="P27" s="354">
        <v>1.555977989979046</v>
      </c>
      <c r="Q27" s="355">
        <v>1.5560740476846944</v>
      </c>
    </row>
    <row r="28" spans="1:17" s="36" customFormat="1">
      <c r="A28" s="586" t="s">
        <v>1233</v>
      </c>
      <c r="B28" s="51" t="s">
        <v>695</v>
      </c>
      <c r="C28" s="52" t="s">
        <v>294</v>
      </c>
      <c r="D28" s="53">
        <v>1761.51453214243</v>
      </c>
      <c r="E28" s="53">
        <v>3513.2865061081502</v>
      </c>
      <c r="F28" s="54">
        <f t="shared" si="0"/>
        <v>0.89596186185194693</v>
      </c>
      <c r="G28" s="55">
        <f>SUM(F$6:F28)</f>
        <v>89.629637856733737</v>
      </c>
      <c r="H28" s="590">
        <v>16.5</v>
      </c>
      <c r="I28" s="590">
        <v>5</v>
      </c>
      <c r="J28" s="56">
        <f t="shared" si="1"/>
        <v>17.240939649566666</v>
      </c>
      <c r="K28" s="56">
        <f t="shared" si="2"/>
        <v>0.18528168978799356</v>
      </c>
      <c r="L28" s="56" t="s">
        <v>73</v>
      </c>
      <c r="M28" s="353">
        <v>5.0680286893758364E-3</v>
      </c>
      <c r="N28" s="353">
        <v>1.3210397680663427E-2</v>
      </c>
      <c r="O28" s="354">
        <v>2.5340143446879182E-2</v>
      </c>
      <c r="P28" s="354">
        <v>0.30825833881154896</v>
      </c>
      <c r="Q28" s="355">
        <v>0.3092981188380623</v>
      </c>
    </row>
    <row r="29" spans="1:17" s="36" customFormat="1">
      <c r="A29" s="586" t="s">
        <v>1235</v>
      </c>
      <c r="B29" s="51" t="s">
        <v>571</v>
      </c>
      <c r="C29" s="52" t="s">
        <v>294</v>
      </c>
      <c r="D29" s="53">
        <v>2750.8815693790002</v>
      </c>
      <c r="E29" s="53">
        <v>3375.5272386464599</v>
      </c>
      <c r="F29" s="54">
        <f t="shared" si="0"/>
        <v>0.86083035477225156</v>
      </c>
      <c r="G29" s="55">
        <f>SUM(F$6:F29)</f>
        <v>90.490468211505984</v>
      </c>
      <c r="H29" s="590">
        <v>10</v>
      </c>
      <c r="I29" s="590">
        <v>30</v>
      </c>
      <c r="J29" s="56">
        <f t="shared" si="1"/>
        <v>31.622776601683793</v>
      </c>
      <c r="K29" s="56">
        <f t="shared" si="2"/>
        <v>0.32651235583470406</v>
      </c>
      <c r="L29" s="56" t="s">
        <v>73</v>
      </c>
      <c r="M29" s="353">
        <v>-2.2655724951192724E-5</v>
      </c>
      <c r="N29" s="353">
        <v>1.2692405565815454E-2</v>
      </c>
      <c r="O29" s="354">
        <v>6.7967174853578172E-4</v>
      </c>
      <c r="P29" s="354">
        <v>0.17949772090315974</v>
      </c>
      <c r="Q29" s="355">
        <v>0.17949900769395463</v>
      </c>
    </row>
    <row r="30" spans="1:17" s="36" customFormat="1">
      <c r="A30" s="586" t="s">
        <v>235</v>
      </c>
      <c r="B30" s="51" t="s">
        <v>721</v>
      </c>
      <c r="C30" s="52" t="s">
        <v>294</v>
      </c>
      <c r="D30" s="53">
        <v>1152.872528115</v>
      </c>
      <c r="E30" s="53">
        <v>2936.7897577867502</v>
      </c>
      <c r="F30" s="54">
        <f t="shared" si="0"/>
        <v>0.74894308069657511</v>
      </c>
      <c r="G30" s="55">
        <f>SUM(F$6:F30)</f>
        <v>91.239411292202561</v>
      </c>
      <c r="H30" s="590">
        <v>5</v>
      </c>
      <c r="I30" s="591">
        <v>17.291616465790582</v>
      </c>
      <c r="J30" s="56">
        <f t="shared" si="1"/>
        <v>18</v>
      </c>
      <c r="K30" s="56">
        <f t="shared" si="2"/>
        <v>0.16169752241676735</v>
      </c>
      <c r="L30" s="56" t="s">
        <v>73</v>
      </c>
      <c r="M30" s="353">
        <v>5.7136681847147486E-3</v>
      </c>
      <c r="N30" s="353">
        <v>1.1042697638638847E-2</v>
      </c>
      <c r="O30" s="354">
        <v>9.8798558862877334E-2</v>
      </c>
      <c r="P30" s="354">
        <v>7.8083663828742045E-2</v>
      </c>
      <c r="Q30" s="355">
        <v>0.12592940002359035</v>
      </c>
    </row>
    <row r="31" spans="1:17" s="36" customFormat="1">
      <c r="A31" s="586" t="s">
        <v>115</v>
      </c>
      <c r="B31" s="51" t="s">
        <v>144</v>
      </c>
      <c r="C31" s="52" t="s">
        <v>399</v>
      </c>
      <c r="D31" s="53">
        <v>2260.29319758663</v>
      </c>
      <c r="E31" s="53">
        <v>2616.97344210764</v>
      </c>
      <c r="F31" s="54">
        <f t="shared" si="0"/>
        <v>0.66738320189127254</v>
      </c>
      <c r="G31" s="55">
        <f>SUM(F$6:F31)</f>
        <v>91.90679449409383</v>
      </c>
      <c r="H31" s="590">
        <v>15.999999999998099</v>
      </c>
      <c r="I31" s="590">
        <v>100</v>
      </c>
      <c r="J31" s="56">
        <f t="shared" si="1"/>
        <v>101.27191120937701</v>
      </c>
      <c r="K31" s="56">
        <f t="shared" si="2"/>
        <v>0.8106741501741267</v>
      </c>
      <c r="L31" s="56" t="s">
        <v>73</v>
      </c>
      <c r="M31" s="353">
        <v>-6.072771559075818E-4</v>
      </c>
      <c r="N31" s="353">
        <v>9.8401482002311649E-3</v>
      </c>
      <c r="O31" s="354">
        <v>6.072771559075818E-2</v>
      </c>
      <c r="P31" s="354">
        <v>0.2226571366484234</v>
      </c>
      <c r="Q31" s="355">
        <v>0.23079006898336571</v>
      </c>
    </row>
    <row r="32" spans="1:17" s="36" customFormat="1">
      <c r="A32" s="586" t="s">
        <v>451</v>
      </c>
      <c r="B32" s="51" t="s">
        <v>696</v>
      </c>
      <c r="C32" s="52" t="s">
        <v>399</v>
      </c>
      <c r="D32" s="53">
        <v>2272.8903986657201</v>
      </c>
      <c r="E32" s="53">
        <v>2495.3776614397698</v>
      </c>
      <c r="F32" s="54">
        <f t="shared" si="0"/>
        <v>0.63637372348661769</v>
      </c>
      <c r="G32" s="55">
        <f>SUM(F$6:F32)</f>
        <v>92.543168217580444</v>
      </c>
      <c r="H32" s="590">
        <v>15.999999999998099</v>
      </c>
      <c r="I32" s="590">
        <v>100</v>
      </c>
      <c r="J32" s="56">
        <f t="shared" si="1"/>
        <v>101.27191120937701</v>
      </c>
      <c r="K32" s="56">
        <f t="shared" si="2"/>
        <v>0.77300676136092739</v>
      </c>
      <c r="L32" s="56" t="s">
        <v>73</v>
      </c>
      <c r="M32" s="353">
        <v>-1.1226747016195304E-3</v>
      </c>
      <c r="N32" s="353">
        <v>9.3829328219463166E-3</v>
      </c>
      <c r="O32" s="354">
        <v>0.11226747016195304</v>
      </c>
      <c r="P32" s="354">
        <v>0.21231153362608898</v>
      </c>
      <c r="Q32" s="355">
        <v>0.24016696726907913</v>
      </c>
    </row>
    <row r="33" spans="1:17" s="36" customFormat="1">
      <c r="A33" s="586" t="s">
        <v>404</v>
      </c>
      <c r="B33" s="51" t="s">
        <v>697</v>
      </c>
      <c r="C33" s="52" t="s">
        <v>398</v>
      </c>
      <c r="D33" s="53">
        <v>1242.6944606601</v>
      </c>
      <c r="E33" s="53">
        <v>2356.9990490214</v>
      </c>
      <c r="F33" s="54">
        <f t="shared" si="0"/>
        <v>0.60108427043253343</v>
      </c>
      <c r="G33" s="55">
        <f>SUM(F$6:F33)</f>
        <v>93.144252488012981</v>
      </c>
      <c r="H33" s="590">
        <v>200</v>
      </c>
      <c r="I33" s="590">
        <v>100</v>
      </c>
      <c r="J33" s="56">
        <f t="shared" si="1"/>
        <v>223.60679774997897</v>
      </c>
      <c r="K33" s="56">
        <f t="shared" si="2"/>
        <v>1.6121387354017833</v>
      </c>
      <c r="L33" s="56" t="s">
        <v>73</v>
      </c>
      <c r="M33" s="353">
        <v>3.1185114648479839E-3</v>
      </c>
      <c r="N33" s="353">
        <v>8.8626118924215389E-3</v>
      </c>
      <c r="O33" s="354">
        <v>0.31185114648479839</v>
      </c>
      <c r="P33" s="354">
        <v>2.5067251872623246</v>
      </c>
      <c r="Q33" s="355">
        <v>2.5260487528983324</v>
      </c>
    </row>
    <row r="34" spans="1:17" s="36" customFormat="1">
      <c r="A34" s="586" t="s">
        <v>477</v>
      </c>
      <c r="B34" s="51" t="s">
        <v>698</v>
      </c>
      <c r="C34" s="52" t="s">
        <v>294</v>
      </c>
      <c r="D34" s="53">
        <v>1656.2352125699999</v>
      </c>
      <c r="E34" s="53">
        <v>2182.8315175359999</v>
      </c>
      <c r="F34" s="54">
        <f t="shared" si="0"/>
        <v>0.55666789120683835</v>
      </c>
      <c r="G34" s="55">
        <f>SUM(F$6:F34)</f>
        <v>93.700920379219824</v>
      </c>
      <c r="H34" s="590">
        <v>9.9999999999999396</v>
      </c>
      <c r="I34" s="590">
        <v>25</v>
      </c>
      <c r="J34" s="56">
        <f t="shared" si="1"/>
        <v>26.925824035672498</v>
      </c>
      <c r="K34" s="56">
        <f t="shared" si="2"/>
        <v>0.17978242028057773</v>
      </c>
      <c r="L34" s="56" t="s">
        <v>73</v>
      </c>
      <c r="M34" s="353">
        <v>5.5227216798670042E-4</v>
      </c>
      <c r="N34" s="353">
        <v>8.2077201407863027E-3</v>
      </c>
      <c r="O34" s="354">
        <v>1.3806804199667511E-2</v>
      </c>
      <c r="P34" s="354">
        <v>0.1160746913926273</v>
      </c>
      <c r="Q34" s="355">
        <v>0.11689295027546195</v>
      </c>
    </row>
    <row r="35" spans="1:17" s="36" customFormat="1">
      <c r="A35" s="586" t="s">
        <v>143</v>
      </c>
      <c r="B35" s="51" t="s">
        <v>1400</v>
      </c>
      <c r="C35" s="52" t="s">
        <v>294</v>
      </c>
      <c r="D35" s="53">
        <v>45.0827532957492</v>
      </c>
      <c r="E35" s="53">
        <v>2110.8246971569301</v>
      </c>
      <c r="F35" s="54">
        <f t="shared" si="0"/>
        <v>0.53830463937960915</v>
      </c>
      <c r="G35" s="55">
        <f>SUM(F$6:F35)</f>
        <v>94.239225018599427</v>
      </c>
      <c r="H35" s="590">
        <v>3.3</v>
      </c>
      <c r="I35" s="590">
        <v>1.5</v>
      </c>
      <c r="J35" s="56">
        <f t="shared" si="1"/>
        <v>3.6249137920783716</v>
      </c>
      <c r="K35" s="56">
        <f t="shared" si="2"/>
        <v>2.3404957296535932E-2</v>
      </c>
      <c r="L35" s="56" t="s">
        <v>73</v>
      </c>
      <c r="M35" s="353">
        <v>7.7285718682773563E-3</v>
      </c>
      <c r="N35" s="353">
        <v>7.9369654695479047E-3</v>
      </c>
      <c r="O35" s="354">
        <v>1.1592857802416034E-2</v>
      </c>
      <c r="P35" s="354">
        <v>3.7041061896701241E-2</v>
      </c>
      <c r="Q35" s="355">
        <v>3.8812815131890277E-2</v>
      </c>
    </row>
    <row r="36" spans="1:17" s="36" customFormat="1">
      <c r="A36" s="586" t="s">
        <v>299</v>
      </c>
      <c r="B36" s="51" t="s">
        <v>573</v>
      </c>
      <c r="C36" s="52" t="s">
        <v>294</v>
      </c>
      <c r="D36" s="53">
        <v>2428.3268250179999</v>
      </c>
      <c r="E36" s="53">
        <v>2002.244083</v>
      </c>
      <c r="F36" s="54">
        <f t="shared" si="0"/>
        <v>0.51061430184182677</v>
      </c>
      <c r="G36" s="55">
        <f>SUM(F$6:F36)</f>
        <v>94.749839320441254</v>
      </c>
      <c r="H36" s="590">
        <v>3</v>
      </c>
      <c r="I36" s="590">
        <v>4.9000000000000004</v>
      </c>
      <c r="J36" s="56">
        <f t="shared" si="1"/>
        <v>5.7454329688892907</v>
      </c>
      <c r="K36" s="56">
        <f t="shared" si="2"/>
        <v>3.5188259385889806E-2</v>
      </c>
      <c r="L36" s="56" t="s">
        <v>73</v>
      </c>
      <c r="M36" s="353">
        <v>-3.695132121123379E-3</v>
      </c>
      <c r="N36" s="353">
        <v>7.5286887488962007E-3</v>
      </c>
      <c r="O36" s="354">
        <v>1.8106147393504558E-2</v>
      </c>
      <c r="P36" s="354">
        <v>3.1941521206724208E-2</v>
      </c>
      <c r="Q36" s="355">
        <v>3.6716390759917075E-2</v>
      </c>
    </row>
    <row r="37" spans="1:17" s="36" customFormat="1">
      <c r="A37" s="586" t="s">
        <v>574</v>
      </c>
      <c r="B37" s="51" t="s">
        <v>1441</v>
      </c>
      <c r="C37" s="52" t="s">
        <v>399</v>
      </c>
      <c r="D37" s="53">
        <v>786.99350102999995</v>
      </c>
      <c r="E37" s="53">
        <v>1900.433734</v>
      </c>
      <c r="F37" s="54">
        <f t="shared" si="0"/>
        <v>0.48465052414045057</v>
      </c>
      <c r="G37" s="55">
        <f>SUM(F$6:F37)</f>
        <v>95.234489844581702</v>
      </c>
      <c r="H37" s="590">
        <v>10</v>
      </c>
      <c r="I37" s="590">
        <v>0</v>
      </c>
      <c r="J37" s="56">
        <f t="shared" si="1"/>
        <v>10</v>
      </c>
      <c r="K37" s="56">
        <f t="shared" si="2"/>
        <v>5.8131393583053186E-2</v>
      </c>
      <c r="L37" s="56" t="s">
        <v>73</v>
      </c>
      <c r="M37" s="353">
        <v>3.5081413966722153E-3</v>
      </c>
      <c r="N37" s="353">
        <v>7.1458690739397701E-3</v>
      </c>
      <c r="O37" s="354">
        <v>0</v>
      </c>
      <c r="P37" s="354">
        <v>0.10105784959308092</v>
      </c>
      <c r="Q37" s="355">
        <v>0.10105784959308092</v>
      </c>
    </row>
    <row r="38" spans="1:17" s="36" customFormat="1">
      <c r="A38" s="586" t="s">
        <v>297</v>
      </c>
      <c r="B38" s="51" t="s">
        <v>699</v>
      </c>
      <c r="C38" s="52" t="s">
        <v>294</v>
      </c>
      <c r="D38" s="53">
        <v>1122.7220729999999</v>
      </c>
      <c r="E38" s="53">
        <v>1557.4764319999999</v>
      </c>
      <c r="F38" s="54">
        <f t="shared" si="0"/>
        <v>0.39718920770599142</v>
      </c>
      <c r="G38" s="55">
        <f>SUM(F$6:F38)</f>
        <v>95.631679052287694</v>
      </c>
      <c r="H38" s="590">
        <v>10</v>
      </c>
      <c r="I38" s="590">
        <v>2</v>
      </c>
      <c r="J38" s="56">
        <f t="shared" si="1"/>
        <v>10.198039027185569</v>
      </c>
      <c r="K38" s="56">
        <f t="shared" si="2"/>
        <v>4.8584323153534691E-2</v>
      </c>
      <c r="L38" s="56" t="s">
        <v>73</v>
      </c>
      <c r="M38" s="353">
        <v>6.6685746796935064E-4</v>
      </c>
      <c r="N38" s="353">
        <v>5.8563066260635304E-3</v>
      </c>
      <c r="O38" s="354">
        <v>1.3337149359387013E-3</v>
      </c>
      <c r="P38" s="354">
        <v>8.2820682559944667E-2</v>
      </c>
      <c r="Q38" s="355">
        <v>8.2831420700272121E-2</v>
      </c>
    </row>
    <row r="39" spans="1:17" s="36" customFormat="1">
      <c r="A39" s="586" t="s">
        <v>404</v>
      </c>
      <c r="B39" s="51" t="s">
        <v>697</v>
      </c>
      <c r="C39" s="52" t="s">
        <v>399</v>
      </c>
      <c r="D39" s="53">
        <v>1072.24024717</v>
      </c>
      <c r="E39" s="53">
        <v>1248.2196400800001</v>
      </c>
      <c r="F39" s="54">
        <f t="shared" si="0"/>
        <v>0.31832222928072729</v>
      </c>
      <c r="G39" s="55">
        <f>SUM(F$6:F39)</f>
        <v>95.950001281568419</v>
      </c>
      <c r="H39" s="590">
        <v>14.2000000000015</v>
      </c>
      <c r="I39" s="590">
        <v>500</v>
      </c>
      <c r="J39" s="56">
        <f t="shared" si="1"/>
        <v>500.20159935769902</v>
      </c>
      <c r="K39" s="56">
        <f t="shared" si="2"/>
        <v>1.909827274609855</v>
      </c>
      <c r="L39" s="56" t="s">
        <v>73</v>
      </c>
      <c r="M39" s="353">
        <v>-2.6261212453349003E-4</v>
      </c>
      <c r="N39" s="353">
        <v>4.6934623207082592E-3</v>
      </c>
      <c r="O39" s="354">
        <v>0.13130606226674502</v>
      </c>
      <c r="P39" s="354">
        <v>9.4253324571754601E-2</v>
      </c>
      <c r="Q39" s="355">
        <v>0.16163220960200611</v>
      </c>
    </row>
    <row r="40" spans="1:17" s="36" customFormat="1">
      <c r="A40" s="586" t="s">
        <v>138</v>
      </c>
      <c r="B40" s="51" t="s">
        <v>704</v>
      </c>
      <c r="C40" s="52" t="s">
        <v>294</v>
      </c>
      <c r="D40" s="53">
        <v>2282.2879149999999</v>
      </c>
      <c r="E40" s="53">
        <v>1146.0000439999999</v>
      </c>
      <c r="F40" s="54">
        <f t="shared" si="0"/>
        <v>0.29225408497699262</v>
      </c>
      <c r="G40" s="55">
        <f>SUM(F$6:F40)</f>
        <v>96.242255366545407</v>
      </c>
      <c r="H40" s="590">
        <v>22</v>
      </c>
      <c r="I40" s="590">
        <v>15.1</v>
      </c>
      <c r="J40" s="56">
        <f t="shared" si="1"/>
        <v>26.683515510516976</v>
      </c>
      <c r="K40" s="56">
        <f t="shared" si="2"/>
        <v>9.3537484119974257E-2</v>
      </c>
      <c r="L40" s="56" t="s">
        <v>73</v>
      </c>
      <c r="M40" s="353">
        <v>-6.2395011823923596E-3</v>
      </c>
      <c r="N40" s="353">
        <v>4.3091038254287348E-3</v>
      </c>
      <c r="O40" s="354">
        <v>9.421646785412463E-2</v>
      </c>
      <c r="P40" s="354">
        <v>0.13406784757509227</v>
      </c>
      <c r="Q40" s="355">
        <v>0.16386253558493921</v>
      </c>
    </row>
    <row r="41" spans="1:17" s="36" customFormat="1">
      <c r="A41" s="586" t="s">
        <v>259</v>
      </c>
      <c r="B41" s="51" t="s">
        <v>722</v>
      </c>
      <c r="C41" s="52" t="s">
        <v>294</v>
      </c>
      <c r="D41" s="53">
        <v>-46.764667047478497</v>
      </c>
      <c r="E41" s="53">
        <v>-934.47262035219796</v>
      </c>
      <c r="F41" s="54">
        <f t="shared" si="0"/>
        <v>0.23831014843929996</v>
      </c>
      <c r="G41" s="55">
        <f>SUM(F$6:F41)</f>
        <v>96.480565514984704</v>
      </c>
      <c r="H41" s="590">
        <v>20</v>
      </c>
      <c r="I41" s="591">
        <v>599.66657402259796</v>
      </c>
      <c r="J41" s="56">
        <f t="shared" si="1"/>
        <v>600</v>
      </c>
      <c r="K41" s="56">
        <f t="shared" si="2"/>
        <v>1.7150462459517883</v>
      </c>
      <c r="L41" s="56" t="s">
        <v>690</v>
      </c>
      <c r="M41" s="353">
        <v>-3.2975853900367724E-3</v>
      </c>
      <c r="N41" s="353">
        <v>-3.5137341959107903E-3</v>
      </c>
      <c r="O41" s="354">
        <v>1.9774517333903237</v>
      </c>
      <c r="P41" s="354">
        <v>6.5951707800735448E-2</v>
      </c>
      <c r="Q41" s="355">
        <v>1.9785512340220632</v>
      </c>
    </row>
    <row r="42" spans="1:17" s="25" customFormat="1" ht="14.25">
      <c r="A42" s="586" t="s">
        <v>524</v>
      </c>
      <c r="B42" s="51" t="s">
        <v>1457</v>
      </c>
      <c r="C42" s="52" t="s">
        <v>294</v>
      </c>
      <c r="D42" s="53">
        <v>1847.3877660000001</v>
      </c>
      <c r="E42" s="53">
        <v>733.01045899999997</v>
      </c>
      <c r="F42" s="54">
        <f t="shared" si="0"/>
        <v>0.18693306522561565</v>
      </c>
      <c r="G42" s="55">
        <f>SUM(F$6:F42)</f>
        <v>96.667498580210321</v>
      </c>
      <c r="H42" s="590">
        <v>5.5</v>
      </c>
      <c r="I42" s="590">
        <v>5</v>
      </c>
      <c r="J42" s="56">
        <f t="shared" si="1"/>
        <v>7.433034373659253</v>
      </c>
      <c r="K42" s="56">
        <f t="shared" si="2"/>
        <v>1.666611277285911E-2</v>
      </c>
      <c r="L42" s="56" t="s">
        <v>73</v>
      </c>
      <c r="M42" s="353">
        <v>-5.7823417825808576E-3</v>
      </c>
      <c r="N42" s="353">
        <v>2.7562112143829664E-3</v>
      </c>
      <c r="O42" s="354">
        <v>2.8911708912904288E-2</v>
      </c>
      <c r="P42" s="354">
        <v>2.1438292040798654E-2</v>
      </c>
      <c r="Q42" s="355">
        <v>3.5992878155144528E-2</v>
      </c>
    </row>
    <row r="43" spans="1:17" s="25" customFormat="1" ht="14.25">
      <c r="A43" s="586" t="s">
        <v>139</v>
      </c>
      <c r="B43" s="51" t="s">
        <v>703</v>
      </c>
      <c r="C43" s="52" t="s">
        <v>398</v>
      </c>
      <c r="D43" s="53">
        <v>81.841148109209996</v>
      </c>
      <c r="E43" s="53">
        <v>606.53080606944002</v>
      </c>
      <c r="F43" s="54">
        <f t="shared" si="0"/>
        <v>0.15467809679960359</v>
      </c>
      <c r="G43" s="55">
        <f>SUM(F$6:F43)</f>
        <v>96.822176677009921</v>
      </c>
      <c r="H43" s="590">
        <v>5.5000000000016502</v>
      </c>
      <c r="I43" s="590">
        <v>150</v>
      </c>
      <c r="J43" s="56">
        <f t="shared" si="1"/>
        <v>150.10079946489299</v>
      </c>
      <c r="K43" s="56">
        <f t="shared" si="2"/>
        <v>0.27847991184937054</v>
      </c>
      <c r="L43" s="56" t="s">
        <v>73</v>
      </c>
      <c r="M43" s="353">
        <v>1.9023416746648536E-3</v>
      </c>
      <c r="N43" s="353">
        <v>2.2806318641591591E-3</v>
      </c>
      <c r="O43" s="354">
        <v>0.28535125119972804</v>
      </c>
      <c r="P43" s="354">
        <v>1.7739152821912969E-2</v>
      </c>
      <c r="Q43" s="355">
        <v>0.2859021058056227</v>
      </c>
    </row>
    <row r="44" spans="1:17" s="25" customFormat="1" ht="14.25">
      <c r="A44" s="586" t="s">
        <v>348</v>
      </c>
      <c r="B44" s="51" t="s">
        <v>700</v>
      </c>
      <c r="C44" s="52" t="s">
        <v>399</v>
      </c>
      <c r="D44" s="53">
        <v>277.88309457060001</v>
      </c>
      <c r="E44" s="53">
        <v>585.753026396</v>
      </c>
      <c r="F44" s="54">
        <f t="shared" si="0"/>
        <v>0.14937932650888031</v>
      </c>
      <c r="G44" s="55">
        <f>SUM(F$6:F44)</f>
        <v>96.971556003518799</v>
      </c>
      <c r="H44" s="590">
        <v>2.7499999998518398</v>
      </c>
      <c r="I44" s="590">
        <v>900</v>
      </c>
      <c r="J44" s="56">
        <f t="shared" si="1"/>
        <v>900.00420137908202</v>
      </c>
      <c r="K44" s="56">
        <f t="shared" si="2"/>
        <v>1.6125644509079644</v>
      </c>
      <c r="L44" s="56" t="s">
        <v>73</v>
      </c>
      <c r="M44" s="353">
        <v>9.1807015321876406E-4</v>
      </c>
      <c r="N44" s="353">
        <v>2.2025048079312836E-3</v>
      </c>
      <c r="O44" s="354">
        <v>0.82626313789688766</v>
      </c>
      <c r="P44" s="354">
        <v>8.5657334686015264E-3</v>
      </c>
      <c r="Q44" s="355">
        <v>0.82630753647601829</v>
      </c>
    </row>
    <row r="45" spans="1:17">
      <c r="A45" s="586" t="s">
        <v>139</v>
      </c>
      <c r="B45" s="51" t="s">
        <v>703</v>
      </c>
      <c r="C45" s="52" t="s">
        <v>399</v>
      </c>
      <c r="D45" s="53">
        <v>417.25892789816999</v>
      </c>
      <c r="E45" s="53">
        <v>566.9715600344</v>
      </c>
      <c r="F45" s="54">
        <f t="shared" si="0"/>
        <v>0.14458965804876675</v>
      </c>
      <c r="G45" s="55">
        <f>SUM(F$6:F45)</f>
        <v>97.116145661567572</v>
      </c>
      <c r="H45" s="590">
        <v>5.5000000000423297</v>
      </c>
      <c r="I45" s="590">
        <v>900</v>
      </c>
      <c r="J45" s="56">
        <f t="shared" si="1"/>
        <v>900.01680539865504</v>
      </c>
      <c r="K45" s="56">
        <f t="shared" si="2"/>
        <v>1.5608813699706259</v>
      </c>
      <c r="L45" s="56" t="s">
        <v>73</v>
      </c>
      <c r="M45" s="353">
        <v>2.0323601104266231E-4</v>
      </c>
      <c r="N45" s="353">
        <v>2.1318841400092747E-3</v>
      </c>
      <c r="O45" s="354">
        <v>0.18291240993839608</v>
      </c>
      <c r="P45" s="354">
        <v>1.6582167053278325E-2</v>
      </c>
      <c r="Q45" s="355">
        <v>0.18366251107304038</v>
      </c>
    </row>
    <row r="46" spans="1:17">
      <c r="A46" s="586" t="s">
        <v>475</v>
      </c>
      <c r="B46" s="51" t="s">
        <v>701</v>
      </c>
      <c r="C46" s="52" t="s">
        <v>398</v>
      </c>
      <c r="D46" s="53">
        <v>1817.542588449</v>
      </c>
      <c r="E46" s="53">
        <v>536.08609366200005</v>
      </c>
      <c r="F46" s="54">
        <f t="shared" si="0"/>
        <v>0.13671321531997971</v>
      </c>
      <c r="G46" s="55">
        <f>SUM(F$6:F46)</f>
        <v>97.252858876887558</v>
      </c>
      <c r="H46" s="590">
        <v>4.9999999999996296</v>
      </c>
      <c r="I46" s="590">
        <v>40</v>
      </c>
      <c r="J46" s="56">
        <f t="shared" si="1"/>
        <v>40.311288741492703</v>
      </c>
      <c r="K46" s="56">
        <f t="shared" si="2"/>
        <v>6.6102704407095828E-2</v>
      </c>
      <c r="L46" s="56" t="s">
        <v>73</v>
      </c>
      <c r="M46" s="353">
        <v>-6.384817680757493E-3</v>
      </c>
      <c r="N46" s="353">
        <v>2.0157509147164326E-3</v>
      </c>
      <c r="O46" s="354">
        <v>0.25539270723029972</v>
      </c>
      <c r="P46" s="354">
        <v>1.4253511409788699E-2</v>
      </c>
      <c r="Q46" s="355">
        <v>0.25579014346516671</v>
      </c>
    </row>
    <row r="47" spans="1:17">
      <c r="A47" s="586" t="s">
        <v>300</v>
      </c>
      <c r="B47" s="51" t="s">
        <v>344</v>
      </c>
      <c r="C47" s="52" t="s">
        <v>399</v>
      </c>
      <c r="D47" s="53">
        <v>2800.0296659472001</v>
      </c>
      <c r="E47" s="53">
        <v>504.38760800000102</v>
      </c>
      <c r="F47" s="54">
        <f t="shared" si="0"/>
        <v>0.12862943559343734</v>
      </c>
      <c r="G47" s="55">
        <f>SUM(F$6:F47)</f>
        <v>97.381488312480997</v>
      </c>
      <c r="H47" s="590">
        <v>2.0000000000001501</v>
      </c>
      <c r="I47" s="590">
        <v>10</v>
      </c>
      <c r="J47" s="56">
        <f t="shared" si="1"/>
        <v>10.198039027185599</v>
      </c>
      <c r="K47" s="56">
        <f t="shared" si="2"/>
        <v>1.5733997663285669E-2</v>
      </c>
      <c r="L47" s="56" t="s">
        <v>73</v>
      </c>
      <c r="M47" s="353">
        <v>-1.1044511421303582E-2</v>
      </c>
      <c r="N47" s="353">
        <v>1.8965606349764274E-3</v>
      </c>
      <c r="O47" s="354">
        <v>0.11044511421303582</v>
      </c>
      <c r="P47" s="354">
        <v>5.3642835436935876E-3</v>
      </c>
      <c r="Q47" s="355">
        <v>0.11057530823591526</v>
      </c>
    </row>
    <row r="48" spans="1:17" ht="13.15" customHeight="1">
      <c r="A48" s="586" t="s">
        <v>443</v>
      </c>
      <c r="B48" s="51" t="s">
        <v>705</v>
      </c>
      <c r="C48" s="52" t="s">
        <v>113</v>
      </c>
      <c r="D48" s="53">
        <v>4637.8800038141999</v>
      </c>
      <c r="E48" s="53">
        <v>395.15587860059998</v>
      </c>
      <c r="F48" s="54">
        <f t="shared" si="0"/>
        <v>0.10077304999099802</v>
      </c>
      <c r="G48" s="55">
        <f>SUM(F$6:F48)</f>
        <v>97.482261362471988</v>
      </c>
      <c r="H48" s="590">
        <v>30</v>
      </c>
      <c r="I48" s="590">
        <v>0</v>
      </c>
      <c r="J48" s="56">
        <f t="shared" si="1"/>
        <v>30</v>
      </c>
      <c r="K48" s="56">
        <f t="shared" si="2"/>
        <v>3.6261662000557811E-2</v>
      </c>
      <c r="L48" s="56" t="s">
        <v>73</v>
      </c>
      <c r="M48" s="353">
        <v>-1.994779151056747E-2</v>
      </c>
      <c r="N48" s="353">
        <v>1.4858356393906895E-3</v>
      </c>
      <c r="O48" s="354">
        <v>0</v>
      </c>
      <c r="P48" s="354">
        <v>6.3038667380508367E-2</v>
      </c>
      <c r="Q48" s="355">
        <v>6.3038667380508367E-2</v>
      </c>
    </row>
    <row r="49" spans="1:17" ht="13.15" customHeight="1">
      <c r="A49" s="586" t="s">
        <v>138</v>
      </c>
      <c r="B49" s="51" t="s">
        <v>702</v>
      </c>
      <c r="C49" s="52" t="s">
        <v>399</v>
      </c>
      <c r="D49" s="53">
        <v>317.99527107</v>
      </c>
      <c r="E49" s="53">
        <v>374.12130241</v>
      </c>
      <c r="F49" s="54">
        <f t="shared" si="0"/>
        <v>9.5408791193934112E-2</v>
      </c>
      <c r="G49" s="55">
        <f>SUM(F$6:F49)</f>
        <v>97.57767015366592</v>
      </c>
      <c r="H49" s="590">
        <v>22.000000000021199</v>
      </c>
      <c r="I49" s="590">
        <v>900</v>
      </c>
      <c r="J49" s="56">
        <f t="shared" si="1"/>
        <v>900.26884873353299</v>
      </c>
      <c r="K49" s="56">
        <f t="shared" si="2"/>
        <v>1.0302500968149162</v>
      </c>
      <c r="L49" s="56" t="s">
        <v>73</v>
      </c>
      <c r="M49" s="353">
        <v>-6.3086922065025419E-5</v>
      </c>
      <c r="N49" s="353">
        <v>1.4067429960668587E-3</v>
      </c>
      <c r="O49" s="354">
        <v>5.6778229858522877E-2</v>
      </c>
      <c r="P49" s="354">
        <v>4.3767570523886662E-2</v>
      </c>
      <c r="Q49" s="355">
        <v>7.1689382864066079E-2</v>
      </c>
    </row>
    <row r="50" spans="1:17" ht="12.75" customHeight="1">
      <c r="A50" s="586" t="s">
        <v>220</v>
      </c>
      <c r="B50" s="51" t="s">
        <v>723</v>
      </c>
      <c r="C50" s="52" t="s">
        <v>294</v>
      </c>
      <c r="D50" s="53">
        <v>5.3951360156054404</v>
      </c>
      <c r="E50" s="53">
        <v>86.231801380910198</v>
      </c>
      <c r="F50" s="54">
        <f t="shared" si="0"/>
        <v>2.1990920803573445E-2</v>
      </c>
      <c r="G50" s="55">
        <f>SUM(F$6:F50)</f>
        <v>97.599661074469495</v>
      </c>
      <c r="H50" s="590">
        <v>5</v>
      </c>
      <c r="I50" s="591">
        <v>999.98749992187402</v>
      </c>
      <c r="J50" s="56">
        <f t="shared" si="1"/>
        <v>1000</v>
      </c>
      <c r="K50" s="56">
        <f t="shared" si="2"/>
        <v>0.26377003816379113</v>
      </c>
      <c r="L50" s="56" t="s">
        <v>690</v>
      </c>
      <c r="M50" s="353">
        <v>2.9930504453901108E-4</v>
      </c>
      <c r="N50" s="353">
        <v>3.242423830169513E-4</v>
      </c>
      <c r="O50" s="354">
        <v>0.29930130320257087</v>
      </c>
      <c r="P50" s="354">
        <v>1.4965252226950554E-3</v>
      </c>
      <c r="Q50" s="355">
        <v>0.29930504453901108</v>
      </c>
    </row>
    <row r="51" spans="1:17" ht="12.75" customHeight="1" thickBot="1">
      <c r="A51" s="587" t="s">
        <v>346</v>
      </c>
      <c r="B51" s="218" t="s">
        <v>724</v>
      </c>
      <c r="C51" s="219" t="s">
        <v>346</v>
      </c>
      <c r="D51" s="220">
        <v>8263.3070568051189</v>
      </c>
      <c r="E51" s="220">
        <v>9412.3184436904849</v>
      </c>
      <c r="F51" s="57">
        <f t="shared" si="0"/>
        <v>2.4003389255304723</v>
      </c>
      <c r="G51" s="58">
        <f>SUM(F$6:F51)</f>
        <v>99.999999999999972</v>
      </c>
      <c r="H51" s="592">
        <v>100</v>
      </c>
      <c r="I51" s="592">
        <v>100</v>
      </c>
      <c r="J51" s="59">
        <f t="shared" si="1"/>
        <v>141.42135623730951</v>
      </c>
      <c r="K51" s="59">
        <f t="shared" si="2"/>
        <v>4.0716422617908474</v>
      </c>
      <c r="L51" s="59" t="s">
        <v>73</v>
      </c>
      <c r="M51" s="356">
        <v>-2.8021062738048386E-3</v>
      </c>
      <c r="N51" s="356">
        <v>3.5391497255352733E-2</v>
      </c>
      <c r="O51" s="357">
        <v>0.28021062738048386</v>
      </c>
      <c r="P51" s="357">
        <v>5.005113541121001</v>
      </c>
      <c r="Q51" s="358">
        <v>5.0129511822089157</v>
      </c>
    </row>
    <row r="52" spans="1:17" ht="12.75" customHeight="1">
      <c r="A52" s="60" t="s">
        <v>1236</v>
      </c>
      <c r="B52" s="61"/>
      <c r="C52" s="62"/>
      <c r="D52" s="593">
        <v>265948.58012871817</v>
      </c>
      <c r="E52" s="593">
        <v>326920.38103040174</v>
      </c>
      <c r="F52" s="63"/>
      <c r="G52" s="63"/>
      <c r="H52" s="64"/>
      <c r="I52" s="64"/>
      <c r="J52" s="65"/>
      <c r="K52" s="594"/>
      <c r="L52" s="594"/>
      <c r="M52" s="594"/>
      <c r="N52" s="594"/>
      <c r="O52" s="65"/>
      <c r="P52" s="66"/>
      <c r="Q52" s="595"/>
    </row>
    <row r="53" spans="1:17" ht="12.75" customHeight="1">
      <c r="A53" s="588" t="s">
        <v>1237</v>
      </c>
      <c r="B53" s="107"/>
      <c r="C53" s="108"/>
      <c r="D53" s="596">
        <v>307837.84739161772</v>
      </c>
      <c r="E53" s="596">
        <v>392124.55972692987</v>
      </c>
      <c r="F53" s="597"/>
      <c r="G53" s="597"/>
      <c r="H53" s="67"/>
      <c r="I53" s="67"/>
      <c r="J53" s="598"/>
      <c r="K53" s="599"/>
      <c r="L53" s="599"/>
      <c r="M53" s="599"/>
      <c r="N53" s="599"/>
      <c r="O53" s="598"/>
      <c r="P53" s="600"/>
      <c r="Q53" s="599"/>
    </row>
    <row r="54" spans="1:17" ht="12.75" customHeight="1" thickBot="1">
      <c r="A54" s="68" t="s">
        <v>99</v>
      </c>
      <c r="B54" s="27"/>
      <c r="C54" s="26"/>
      <c r="D54" s="601"/>
      <c r="E54" s="601"/>
      <c r="F54" s="28"/>
      <c r="G54" s="29"/>
      <c r="H54" s="28"/>
      <c r="I54" s="602" t="s">
        <v>725</v>
      </c>
      <c r="J54" s="603"/>
      <c r="K54" s="604">
        <f>SUMPRODUCT(K6:K51^2)^0.5</f>
        <v>14.953316989625266</v>
      </c>
      <c r="L54" s="605" t="str">
        <f>"Trend uncertainty (differences year " &amp;  $L$1 &amp; " and ""reference year 90/95"") "</f>
        <v xml:space="preserve">Trend uncertainty (differences year  and "reference year 90/95") </v>
      </c>
      <c r="M54" s="605"/>
      <c r="N54" s="605"/>
      <c r="O54" s="28"/>
      <c r="P54" s="32"/>
      <c r="Q54" s="606">
        <v>11.766460760912526</v>
      </c>
    </row>
    <row r="55" spans="1:17" ht="12.75" customHeight="1" thickBot="1">
      <c r="A55" s="72"/>
      <c r="B55" s="72"/>
      <c r="C55" s="72"/>
      <c r="D55" s="72"/>
      <c r="E55" s="72"/>
      <c r="F55" s="72"/>
      <c r="G55" s="72"/>
      <c r="J55" s="72"/>
      <c r="L55" s="607" t="s">
        <v>706</v>
      </c>
      <c r="M55" s="608"/>
      <c r="N55" s="608"/>
      <c r="O55" s="609"/>
      <c r="P55" s="609"/>
      <c r="Q55" s="610">
        <v>2.6975977930944426</v>
      </c>
    </row>
  </sheetData>
  <mergeCells count="1">
    <mergeCell ref="A4:B4"/>
  </mergeCells>
  <phoneticPr fontId="9" type="noConversion"/>
  <pageMargins left="0.78740157499999996" right="0.78740157499999996" top="0.51181102362204722" bottom="0.59055118110236227" header="0.51181102362204722" footer="0.6692913385826772"/>
  <pageSetup paperSize="9" scale="70"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sheetPr codeName="Sheet19" enableFormatConditionsCalculation="0">
    <tabColor rgb="FF92D050"/>
  </sheetPr>
  <dimension ref="A1:IK419"/>
  <sheetViews>
    <sheetView zoomScale="85" zoomScaleNormal="85" workbookViewId="0">
      <selection activeCell="G58" sqref="A1:G1048576"/>
    </sheetView>
  </sheetViews>
  <sheetFormatPr baseColWidth="10" defaultColWidth="8.85546875" defaultRowHeight="12.75"/>
  <cols>
    <col min="1" max="1" width="51" style="222" customWidth="1"/>
    <col min="2" max="2" width="14.42578125" style="222" customWidth="1"/>
    <col min="3" max="3" width="13.7109375" style="1" customWidth="1"/>
    <col min="4" max="4" width="14.7109375" style="1" customWidth="1"/>
    <col min="5" max="5" width="10.42578125" style="1" customWidth="1"/>
    <col min="6" max="6" width="10.5703125" style="1" customWidth="1"/>
    <col min="7" max="7" width="9.42578125" style="1" customWidth="1"/>
    <col min="8" max="8" width="11.85546875" style="3" customWidth="1"/>
    <col min="9" max="9" width="10.42578125" style="1" customWidth="1"/>
    <col min="10" max="10" width="10.28515625" style="1" customWidth="1"/>
    <col min="11" max="11" width="11.7109375" style="275" customWidth="1"/>
    <col min="12" max="12" width="11.42578125" style="275" customWidth="1"/>
    <col min="13" max="13" width="9.5703125" style="275" customWidth="1"/>
    <col min="14" max="14" width="9.28515625" style="1" customWidth="1"/>
    <col min="15" max="15" width="47.42578125" style="1" bestFit="1" customWidth="1"/>
    <col min="16" max="16" width="8.85546875" style="1"/>
    <col min="17" max="17" width="13.5703125" style="1" bestFit="1" customWidth="1"/>
    <col min="18" max="18" width="9.42578125" style="1" customWidth="1"/>
    <col min="19" max="20" width="8.85546875" style="1"/>
    <col min="21" max="21" width="11.85546875" style="202" customWidth="1"/>
    <col min="22" max="22" width="12.7109375" style="3" customWidth="1"/>
    <col min="23" max="23" width="12" style="1" bestFit="1" customWidth="1"/>
    <col min="24" max="24" width="8.85546875" style="1"/>
    <col min="25" max="25" width="8.7109375" style="203" customWidth="1"/>
    <col min="26" max="26" width="9.7109375" style="203" customWidth="1"/>
    <col min="27" max="27" width="8.85546875" style="1"/>
    <col min="28" max="28" width="9.7109375" style="1" customWidth="1"/>
    <col min="29" max="30" width="9.42578125" style="1" customWidth="1"/>
    <col min="31" max="32" width="8.85546875" style="1"/>
    <col min="33" max="33" width="13.28515625" style="1" customWidth="1"/>
    <col min="34" max="34" width="11.140625" style="1" customWidth="1"/>
    <col min="35" max="35" width="10.85546875" style="1" customWidth="1"/>
    <col min="36" max="36" width="11" style="1" customWidth="1"/>
    <col min="37" max="37" width="16.140625" style="1" customWidth="1"/>
    <col min="38" max="38" width="13.42578125" style="1" bestFit="1" customWidth="1"/>
    <col min="39" max="39" width="8.85546875" style="1"/>
    <col min="40" max="40" width="44.42578125" style="1" bestFit="1" customWidth="1"/>
    <col min="41" max="43" width="8.85546875" style="1"/>
    <col min="44" max="44" width="22.28515625" style="1" bestFit="1" customWidth="1"/>
    <col min="45" max="16384" width="8.85546875" style="1"/>
  </cols>
  <sheetData>
    <row r="1" spans="1:37">
      <c r="A1" s="274" t="s">
        <v>566</v>
      </c>
    </row>
    <row r="3" spans="1:37" ht="15">
      <c r="A3" s="204" t="s">
        <v>422</v>
      </c>
      <c r="B3" s="205"/>
      <c r="C3" s="205"/>
      <c r="D3" s="205"/>
      <c r="E3" s="206"/>
      <c r="F3" s="206"/>
      <c r="G3" s="205"/>
      <c r="H3" s="207"/>
      <c r="I3" s="205"/>
      <c r="J3" s="205"/>
      <c r="K3" s="276"/>
      <c r="L3" s="276"/>
      <c r="M3" s="276"/>
      <c r="R3" s="18"/>
      <c r="S3" s="18"/>
    </row>
    <row r="4" spans="1:37" ht="15">
      <c r="A4" s="205"/>
      <c r="B4" s="205"/>
      <c r="C4" s="205"/>
      <c r="D4" s="205"/>
      <c r="E4" s="206"/>
      <c r="F4" s="206"/>
      <c r="G4" s="205"/>
      <c r="H4" s="207"/>
      <c r="I4" s="205"/>
      <c r="J4" s="205"/>
      <c r="K4" s="276"/>
      <c r="L4" s="276"/>
      <c r="M4" s="276"/>
      <c r="R4" s="18"/>
      <c r="S4" s="18"/>
    </row>
    <row r="5" spans="1:37">
      <c r="A5" s="277" t="s">
        <v>509</v>
      </c>
      <c r="B5" s="277" t="s">
        <v>510</v>
      </c>
      <c r="C5" s="277" t="s">
        <v>511</v>
      </c>
      <c r="D5" s="277" t="s">
        <v>512</v>
      </c>
      <c r="E5" s="277" t="s">
        <v>513</v>
      </c>
      <c r="F5" s="277" t="s">
        <v>514</v>
      </c>
      <c r="G5" s="277" t="s">
        <v>515</v>
      </c>
      <c r="H5" s="278" t="s">
        <v>68</v>
      </c>
      <c r="I5" s="277" t="s">
        <v>69</v>
      </c>
      <c r="J5" s="277" t="s">
        <v>70</v>
      </c>
      <c r="K5" s="278" t="s">
        <v>71</v>
      </c>
      <c r="L5" s="278" t="s">
        <v>72</v>
      </c>
      <c r="M5" s="278" t="s">
        <v>516</v>
      </c>
      <c r="N5" s="277"/>
      <c r="O5" s="277"/>
      <c r="R5" s="18"/>
      <c r="S5" s="18"/>
      <c r="AH5" s="208"/>
      <c r="AI5" s="208"/>
      <c r="AJ5" s="208"/>
      <c r="AK5" s="208"/>
    </row>
    <row r="6" spans="1:37" ht="109.5" customHeight="1">
      <c r="A6" s="502" t="s">
        <v>518</v>
      </c>
      <c r="B6" s="502" t="s">
        <v>284</v>
      </c>
      <c r="C6" s="503" t="s">
        <v>1076</v>
      </c>
      <c r="D6" s="503" t="s">
        <v>1077</v>
      </c>
      <c r="E6" s="503" t="s">
        <v>1078</v>
      </c>
      <c r="F6" s="503" t="s">
        <v>1079</v>
      </c>
      <c r="G6" s="504" t="s">
        <v>154</v>
      </c>
      <c r="H6" s="504" t="s">
        <v>1080</v>
      </c>
      <c r="I6" s="503" t="s">
        <v>1081</v>
      </c>
      <c r="J6" s="503" t="s">
        <v>1082</v>
      </c>
      <c r="K6" s="503" t="s">
        <v>1083</v>
      </c>
      <c r="L6" s="503" t="s">
        <v>1084</v>
      </c>
      <c r="M6" s="503" t="s">
        <v>1085</v>
      </c>
      <c r="N6" s="503" t="s">
        <v>1086</v>
      </c>
      <c r="O6" s="503" t="s">
        <v>1087</v>
      </c>
      <c r="P6" s="503" t="s">
        <v>1088</v>
      </c>
      <c r="Q6" s="21"/>
      <c r="V6" s="209"/>
      <c r="Z6" s="210"/>
    </row>
    <row r="7" spans="1:37">
      <c r="A7" s="505" t="s">
        <v>726</v>
      </c>
      <c r="B7" s="505" t="s">
        <v>294</v>
      </c>
      <c r="C7" s="506">
        <v>0.01</v>
      </c>
      <c r="D7" s="506">
        <v>0.01</v>
      </c>
      <c r="E7" s="506">
        <v>0.01</v>
      </c>
      <c r="F7" s="506">
        <v>0.01</v>
      </c>
      <c r="G7" s="507">
        <v>4970.2347354022004</v>
      </c>
      <c r="H7" s="507">
        <v>8143.6981498699997</v>
      </c>
      <c r="I7" s="506">
        <v>1.4142135623730999E-2</v>
      </c>
      <c r="J7" s="506">
        <v>1.4142135623730999E-2</v>
      </c>
      <c r="K7" s="508">
        <v>2.19479051243519E-3</v>
      </c>
      <c r="L7" s="508">
        <v>6.1634474866102303E-2</v>
      </c>
      <c r="M7" s="508">
        <v>0.14901363825177699</v>
      </c>
      <c r="N7" s="508">
        <v>6.1634474866102305E-4</v>
      </c>
      <c r="O7" s="508">
        <v>2.1073710819422102E-3</v>
      </c>
      <c r="P7" s="508">
        <v>2.1956533711422399E-3</v>
      </c>
      <c r="Y7" s="202"/>
      <c r="Z7" s="202"/>
      <c r="AA7" s="202"/>
      <c r="AB7" s="202"/>
      <c r="AC7" s="213"/>
      <c r="AD7" s="213"/>
      <c r="AE7" s="3"/>
      <c r="AF7" s="3"/>
      <c r="AH7" s="213"/>
      <c r="AI7" s="3"/>
      <c r="AJ7" s="213"/>
      <c r="AK7" s="3"/>
    </row>
    <row r="8" spans="1:37">
      <c r="A8" s="509" t="s">
        <v>727</v>
      </c>
      <c r="B8" s="509" t="s">
        <v>294</v>
      </c>
      <c r="C8" s="510">
        <v>0.02</v>
      </c>
      <c r="D8" s="510">
        <v>0.02</v>
      </c>
      <c r="E8" s="510">
        <v>0.02</v>
      </c>
      <c r="F8" s="510">
        <v>0.02</v>
      </c>
      <c r="G8" s="511">
        <v>27759.441658063501</v>
      </c>
      <c r="H8" s="511">
        <v>24424.102717333</v>
      </c>
      <c r="I8" s="510">
        <v>2.8284271247461901E-2</v>
      </c>
      <c r="J8" s="510">
        <v>2.8284271247461901E-2</v>
      </c>
      <c r="K8" s="512">
        <v>1.3164974421258699E-2</v>
      </c>
      <c r="L8" s="512">
        <v>-4.0592359868745202E-2</v>
      </c>
      <c r="M8" s="512">
        <v>0.44691297982391398</v>
      </c>
      <c r="N8" s="512">
        <v>-8.1184719737490503E-4</v>
      </c>
      <c r="O8" s="512">
        <v>1.2640607945351099E-2</v>
      </c>
      <c r="P8" s="512">
        <v>1.2666651692533301E-2</v>
      </c>
      <c r="Y8" s="202"/>
      <c r="Z8" s="202"/>
      <c r="AA8" s="202"/>
      <c r="AB8" s="202"/>
      <c r="AC8" s="213"/>
      <c r="AD8" s="213"/>
      <c r="AE8" s="3"/>
      <c r="AF8" s="3"/>
      <c r="AH8" s="213"/>
      <c r="AI8" s="3"/>
      <c r="AJ8" s="213"/>
      <c r="AK8" s="3"/>
    </row>
    <row r="9" spans="1:37">
      <c r="A9" s="509" t="s">
        <v>728</v>
      </c>
      <c r="B9" s="509" t="s">
        <v>294</v>
      </c>
      <c r="C9" s="510">
        <v>0.05</v>
      </c>
      <c r="D9" s="510">
        <v>0.04</v>
      </c>
      <c r="E9" s="510">
        <v>0.05</v>
      </c>
      <c r="F9" s="510">
        <v>0.04</v>
      </c>
      <c r="G9" s="511">
        <v>5693.528611142</v>
      </c>
      <c r="H9" s="511">
        <v>10353.801255279999</v>
      </c>
      <c r="I9" s="510">
        <v>6.4031242374328501E-2</v>
      </c>
      <c r="J9" s="510">
        <v>6.4031242374328501E-2</v>
      </c>
      <c r="K9" s="512">
        <v>1.2634212030096899E-2</v>
      </c>
      <c r="L9" s="512">
        <v>8.9330294654762998E-2</v>
      </c>
      <c r="M9" s="512">
        <v>0.189454172587391</v>
      </c>
      <c r="N9" s="512">
        <v>4.4665147327381501E-3</v>
      </c>
      <c r="O9" s="512">
        <v>1.0717146412850501E-2</v>
      </c>
      <c r="P9" s="512">
        <v>1.1610640856225001E-2</v>
      </c>
      <c r="Y9" s="202"/>
      <c r="Z9" s="202"/>
      <c r="AA9" s="202"/>
      <c r="AB9" s="202"/>
      <c r="AC9" s="213"/>
      <c r="AD9" s="213"/>
      <c r="AE9" s="3"/>
      <c r="AF9" s="3"/>
      <c r="AH9" s="213"/>
      <c r="AI9" s="3"/>
      <c r="AJ9" s="213"/>
      <c r="AK9" s="3"/>
    </row>
    <row r="10" spans="1:37">
      <c r="A10" s="509" t="s">
        <v>729</v>
      </c>
      <c r="B10" s="509" t="s">
        <v>294</v>
      </c>
      <c r="C10" s="510">
        <v>0.1</v>
      </c>
      <c r="D10" s="510">
        <v>0.02</v>
      </c>
      <c r="E10" s="510">
        <v>0.1</v>
      </c>
      <c r="F10" s="510">
        <v>0.02</v>
      </c>
      <c r="G10" s="511">
        <v>14530.469313272</v>
      </c>
      <c r="H10" s="511">
        <v>16187.553444720001</v>
      </c>
      <c r="I10" s="510">
        <v>0.101980390271856</v>
      </c>
      <c r="J10" s="510">
        <v>0.101980390271856</v>
      </c>
      <c r="K10" s="512">
        <v>3.1459679460621101E-2</v>
      </c>
      <c r="L10" s="512">
        <v>4.08029611750442E-2</v>
      </c>
      <c r="M10" s="512">
        <v>0.296200348883427</v>
      </c>
      <c r="N10" s="512">
        <v>4.08029611750442E-3</v>
      </c>
      <c r="O10" s="512">
        <v>8.3778110114116899E-3</v>
      </c>
      <c r="P10" s="512">
        <v>9.3186122222921504E-3</v>
      </c>
      <c r="Y10" s="202"/>
      <c r="Z10" s="202"/>
      <c r="AA10" s="202"/>
      <c r="AB10" s="202"/>
      <c r="AC10" s="213"/>
      <c r="AD10" s="213"/>
      <c r="AE10" s="3"/>
      <c r="AF10" s="3"/>
      <c r="AH10" s="213"/>
      <c r="AI10" s="3"/>
      <c r="AJ10" s="213"/>
      <c r="AK10" s="3"/>
    </row>
    <row r="11" spans="1:37">
      <c r="A11" s="509" t="s">
        <v>730</v>
      </c>
      <c r="B11" s="509" t="s">
        <v>398</v>
      </c>
      <c r="C11" s="510">
        <v>0.6</v>
      </c>
      <c r="D11" s="510">
        <v>0.2</v>
      </c>
      <c r="E11" s="510">
        <v>0.6</v>
      </c>
      <c r="F11" s="510">
        <v>0.2</v>
      </c>
      <c r="G11" s="511">
        <v>1.5141196560000001</v>
      </c>
      <c r="H11" s="511">
        <v>9.4231930800000008</v>
      </c>
      <c r="I11" s="513">
        <v>0.63245553203367599</v>
      </c>
      <c r="J11" s="513">
        <v>0.63245553203367599</v>
      </c>
      <c r="K11" s="513">
        <v>1.13575457238813E-4</v>
      </c>
      <c r="L11" s="513">
        <v>1.4582394549490701E-4</v>
      </c>
      <c r="M11" s="513">
        <v>1.72425875684278E-4</v>
      </c>
      <c r="N11" s="513">
        <v>8.7494367296944405E-5</v>
      </c>
      <c r="O11" s="513">
        <v>4.8769402379352602E-5</v>
      </c>
      <c r="P11" s="513">
        <v>1.0016845270409199E-4</v>
      </c>
      <c r="Y11" s="202"/>
      <c r="Z11" s="202"/>
      <c r="AA11" s="202"/>
      <c r="AB11" s="202"/>
      <c r="AC11" s="213"/>
      <c r="AD11" s="213"/>
      <c r="AE11" s="3"/>
      <c r="AF11" s="3"/>
      <c r="AH11" s="213"/>
      <c r="AI11" s="3"/>
      <c r="AJ11" s="213"/>
      <c r="AK11" s="3"/>
    </row>
    <row r="12" spans="1:37">
      <c r="A12" s="509" t="s">
        <v>730</v>
      </c>
      <c r="B12" s="509" t="s">
        <v>399</v>
      </c>
      <c r="C12" s="510">
        <v>0.6</v>
      </c>
      <c r="D12" s="510">
        <v>0.2</v>
      </c>
      <c r="E12" s="510">
        <v>0.6</v>
      </c>
      <c r="F12" s="510">
        <v>0.2</v>
      </c>
      <c r="G12" s="511">
        <v>3.0709874099999999</v>
      </c>
      <c r="H12" s="511">
        <v>103.52036769999999</v>
      </c>
      <c r="I12" s="513">
        <v>0.63245553203367599</v>
      </c>
      <c r="J12" s="513">
        <v>0.63245553203367599</v>
      </c>
      <c r="K12" s="513">
        <v>1.2477058461225501E-3</v>
      </c>
      <c r="L12" s="513">
        <v>1.8402629957193701E-3</v>
      </c>
      <c r="M12" s="513">
        <v>1.8942188598167699E-3</v>
      </c>
      <c r="N12" s="513">
        <v>1.10415779743162E-3</v>
      </c>
      <c r="O12" s="513">
        <v>5.35766000331157E-4</v>
      </c>
      <c r="P12" s="513">
        <v>1.22727733163287E-3</v>
      </c>
      <c r="Y12" s="202"/>
      <c r="Z12" s="202"/>
      <c r="AA12" s="202"/>
      <c r="AB12" s="202"/>
      <c r="AC12" s="213"/>
      <c r="AD12" s="213"/>
      <c r="AE12" s="3"/>
      <c r="AF12" s="3"/>
      <c r="AH12" s="213"/>
      <c r="AI12" s="3"/>
      <c r="AJ12" s="213"/>
      <c r="AK12" s="3"/>
    </row>
    <row r="13" spans="1:37">
      <c r="A13" s="509" t="s">
        <v>731</v>
      </c>
      <c r="B13" s="509" t="s">
        <v>398</v>
      </c>
      <c r="C13" s="510">
        <v>0.6</v>
      </c>
      <c r="D13" s="510">
        <v>0.01</v>
      </c>
      <c r="E13" s="510">
        <v>0.6</v>
      </c>
      <c r="F13" s="510">
        <v>0.01</v>
      </c>
      <c r="G13" s="511">
        <v>1.0325901179999999</v>
      </c>
      <c r="H13" s="511">
        <v>3.1825130399999999</v>
      </c>
      <c r="I13" s="513">
        <v>0.60008332754710003</v>
      </c>
      <c r="J13" s="513">
        <v>0.60008332754710003</v>
      </c>
      <c r="K13" s="513">
        <v>3.6394701426122199E-5</v>
      </c>
      <c r="L13" s="513">
        <v>4.0091918457464501E-5</v>
      </c>
      <c r="M13" s="513">
        <v>5.8233721111297902E-5</v>
      </c>
      <c r="N13" s="513">
        <v>2.4055151074478701E-5</v>
      </c>
      <c r="O13" s="513">
        <v>8.2354918183049996E-7</v>
      </c>
      <c r="P13" s="513">
        <v>2.40692444100534E-5</v>
      </c>
      <c r="Y13" s="202"/>
      <c r="Z13" s="202"/>
      <c r="AA13" s="202"/>
      <c r="AB13" s="202"/>
      <c r="AC13" s="213"/>
      <c r="AD13" s="213"/>
      <c r="AE13" s="3"/>
      <c r="AF13" s="3"/>
      <c r="AH13" s="213"/>
      <c r="AI13" s="3"/>
      <c r="AJ13" s="213"/>
      <c r="AK13" s="3"/>
    </row>
    <row r="14" spans="1:37">
      <c r="A14" s="509" t="s">
        <v>731</v>
      </c>
      <c r="B14" s="509" t="s">
        <v>399</v>
      </c>
      <c r="C14" s="510">
        <v>0.6</v>
      </c>
      <c r="D14" s="510">
        <v>0.01</v>
      </c>
      <c r="E14" s="510">
        <v>0.6</v>
      </c>
      <c r="F14" s="510">
        <v>0.01</v>
      </c>
      <c r="G14" s="511">
        <v>15.63093935</v>
      </c>
      <c r="H14" s="511">
        <v>34.960064000000003</v>
      </c>
      <c r="I14" s="513">
        <v>0.60008332754710003</v>
      </c>
      <c r="J14" s="513">
        <v>0.60008332754710003</v>
      </c>
      <c r="K14" s="513">
        <v>3.9979760495125101E-4</v>
      </c>
      <c r="L14" s="513">
        <v>3.6507598500562602E-4</v>
      </c>
      <c r="M14" s="513">
        <v>6.3970032217342497E-4</v>
      </c>
      <c r="N14" s="513">
        <v>2.19045591003375E-4</v>
      </c>
      <c r="O14" s="513">
        <v>9.0467287147209706E-6</v>
      </c>
      <c r="P14" s="513">
        <v>2.19232329364206E-4</v>
      </c>
      <c r="Y14" s="202"/>
      <c r="Z14" s="202"/>
      <c r="AA14" s="202"/>
      <c r="AB14" s="202"/>
      <c r="AC14" s="213"/>
      <c r="AD14" s="213"/>
      <c r="AE14" s="3"/>
      <c r="AF14" s="3"/>
      <c r="AH14" s="213"/>
      <c r="AI14" s="3"/>
      <c r="AJ14" s="213"/>
      <c r="AK14" s="3"/>
    </row>
    <row r="15" spans="1:37">
      <c r="A15" s="509" t="s">
        <v>732</v>
      </c>
      <c r="B15" s="509" t="s">
        <v>398</v>
      </c>
      <c r="C15" s="510">
        <v>0.6</v>
      </c>
      <c r="D15" s="510">
        <v>0.02</v>
      </c>
      <c r="E15" s="510">
        <v>0.6</v>
      </c>
      <c r="F15" s="510">
        <v>0.02</v>
      </c>
      <c r="G15" s="511">
        <v>0.96929191800000003</v>
      </c>
      <c r="H15" s="511">
        <v>1.0020908100000001</v>
      </c>
      <c r="I15" s="513">
        <v>0.60033324079214501</v>
      </c>
      <c r="J15" s="513">
        <v>0.60033324079214501</v>
      </c>
      <c r="K15" s="513">
        <v>1.14645200680667E-5</v>
      </c>
      <c r="L15" s="513">
        <v>1.3065925534810699E-6</v>
      </c>
      <c r="M15" s="513">
        <v>1.8336288343294501E-5</v>
      </c>
      <c r="N15" s="513">
        <v>7.8395553208864304E-7</v>
      </c>
      <c r="O15" s="513">
        <v>5.1862855317341499E-7</v>
      </c>
      <c r="P15" s="513">
        <v>9.3997970853584795E-7</v>
      </c>
      <c r="Y15" s="202"/>
      <c r="Z15" s="202"/>
      <c r="AA15" s="202"/>
      <c r="AB15" s="202"/>
      <c r="AC15" s="213"/>
      <c r="AD15" s="213"/>
      <c r="AE15" s="3"/>
      <c r="AF15" s="3"/>
      <c r="AH15" s="213"/>
      <c r="AI15" s="3"/>
      <c r="AJ15" s="213"/>
      <c r="AK15" s="3"/>
    </row>
    <row r="16" spans="1:37">
      <c r="A16" s="509" t="s">
        <v>732</v>
      </c>
      <c r="B16" s="509" t="s">
        <v>399</v>
      </c>
      <c r="C16" s="510">
        <v>0.6</v>
      </c>
      <c r="D16" s="510">
        <v>0.02</v>
      </c>
      <c r="E16" s="510">
        <v>0.6</v>
      </c>
      <c r="F16" s="510">
        <v>0.02</v>
      </c>
      <c r="G16" s="511">
        <v>25.030087269999999</v>
      </c>
      <c r="H16" s="511">
        <v>27.645908500000001</v>
      </c>
      <c r="I16" s="513">
        <v>0.60033324079214501</v>
      </c>
      <c r="J16" s="513">
        <v>0.60033324079214501</v>
      </c>
      <c r="K16" s="513">
        <v>3.16285779327908E-4</v>
      </c>
      <c r="L16" s="513">
        <v>6.6106459063265097E-5</v>
      </c>
      <c r="M16" s="513">
        <v>5.0586568074437795E-4</v>
      </c>
      <c r="N16" s="513">
        <v>3.9663875437958998E-5</v>
      </c>
      <c r="O16" s="513">
        <v>1.4308042128956E-5</v>
      </c>
      <c r="P16" s="513">
        <v>4.2165662384479501E-5</v>
      </c>
      <c r="Y16" s="202"/>
      <c r="Z16" s="202"/>
      <c r="AA16" s="202"/>
      <c r="AB16" s="202"/>
      <c r="AC16" s="213"/>
      <c r="AD16" s="213"/>
      <c r="AE16" s="3"/>
      <c r="AF16" s="3"/>
      <c r="AH16" s="213"/>
      <c r="AI16" s="3"/>
      <c r="AJ16" s="213"/>
      <c r="AK16" s="3"/>
    </row>
    <row r="17" spans="1:37">
      <c r="A17" s="509" t="s">
        <v>733</v>
      </c>
      <c r="B17" s="509" t="s">
        <v>398</v>
      </c>
      <c r="C17" s="510">
        <v>0.6</v>
      </c>
      <c r="D17" s="510">
        <v>0.05</v>
      </c>
      <c r="E17" s="510">
        <v>0.6</v>
      </c>
      <c r="F17" s="510">
        <v>0.05</v>
      </c>
      <c r="G17" s="511">
        <v>2.4689158830000002</v>
      </c>
      <c r="H17" s="511">
        <v>7.3256116499999999</v>
      </c>
      <c r="I17" s="513">
        <v>0.60207972893961503</v>
      </c>
      <c r="J17" s="513">
        <v>0.60207972893961503</v>
      </c>
      <c r="K17" s="513">
        <v>8.4053210357007505E-5</v>
      </c>
      <c r="L17" s="513">
        <v>9.0667317975968694E-5</v>
      </c>
      <c r="M17" s="513">
        <v>1.34044266412739E-4</v>
      </c>
      <c r="N17" s="513">
        <v>5.4400390785581203E-5</v>
      </c>
      <c r="O17" s="513">
        <v>9.4783609759623795E-6</v>
      </c>
      <c r="P17" s="513">
        <v>5.5219940641172302E-5</v>
      </c>
      <c r="Y17" s="202"/>
      <c r="Z17" s="202"/>
      <c r="AA17" s="202"/>
      <c r="AB17" s="202"/>
      <c r="AC17" s="213"/>
      <c r="AD17" s="213"/>
      <c r="AE17" s="3"/>
      <c r="AF17" s="3"/>
      <c r="AH17" s="213"/>
      <c r="AI17" s="3"/>
      <c r="AJ17" s="213"/>
      <c r="AK17" s="3"/>
    </row>
    <row r="18" spans="1:37">
      <c r="A18" s="509" t="s">
        <v>733</v>
      </c>
      <c r="B18" s="509" t="s">
        <v>399</v>
      </c>
      <c r="C18" s="510">
        <v>0.6</v>
      </c>
      <c r="D18" s="510">
        <v>0.05</v>
      </c>
      <c r="E18" s="510">
        <v>0.6</v>
      </c>
      <c r="F18" s="510">
        <v>0.05</v>
      </c>
      <c r="G18" s="511">
        <v>34.637317109999998</v>
      </c>
      <c r="H18" s="511">
        <v>121.68631499999999</v>
      </c>
      <c r="I18" s="513">
        <v>0.60207972893961503</v>
      </c>
      <c r="J18" s="513">
        <v>0.60207972893961503</v>
      </c>
      <c r="K18" s="513">
        <v>1.3962145307367E-3</v>
      </c>
      <c r="L18" s="513">
        <v>1.61805928464366E-3</v>
      </c>
      <c r="M18" s="513">
        <v>2.2266199200778598E-3</v>
      </c>
      <c r="N18" s="513">
        <v>9.70835570786194E-4</v>
      </c>
      <c r="O18" s="513">
        <v>1.5744580446121E-4</v>
      </c>
      <c r="P18" s="513">
        <v>9.8351964232860803E-4</v>
      </c>
      <c r="Y18" s="202"/>
      <c r="Z18" s="202"/>
      <c r="AA18" s="202"/>
      <c r="AB18" s="202"/>
      <c r="AC18" s="213"/>
      <c r="AD18" s="213"/>
      <c r="AE18" s="3"/>
      <c r="AF18" s="3"/>
      <c r="AH18" s="213"/>
      <c r="AI18" s="3"/>
      <c r="AJ18" s="213"/>
      <c r="AK18" s="3"/>
    </row>
    <row r="19" spans="1:37">
      <c r="A19" s="509" t="s">
        <v>734</v>
      </c>
      <c r="B19" s="509" t="s">
        <v>398</v>
      </c>
      <c r="C19" s="510">
        <v>0.6</v>
      </c>
      <c r="D19" s="510">
        <v>0.02</v>
      </c>
      <c r="E19" s="510">
        <v>0.6</v>
      </c>
      <c r="F19" s="510">
        <v>0.02</v>
      </c>
      <c r="G19" s="511">
        <v>2.294033931</v>
      </c>
      <c r="H19" s="511">
        <v>3.1704090599999999</v>
      </c>
      <c r="I19" s="513">
        <v>0.60033324079214501</v>
      </c>
      <c r="J19" s="513">
        <v>0.60033324079214501</v>
      </c>
      <c r="K19" s="513">
        <v>3.62713817247265E-5</v>
      </c>
      <c r="L19" s="513">
        <v>1.77078653635025E-5</v>
      </c>
      <c r="M19" s="513">
        <v>5.8012242114417998E-5</v>
      </c>
      <c r="N19" s="513">
        <v>1.0624719218101499E-5</v>
      </c>
      <c r="O19" s="513">
        <v>1.6408339916376301E-6</v>
      </c>
      <c r="P19" s="513">
        <v>1.0750674148703801E-5</v>
      </c>
      <c r="Y19" s="202"/>
      <c r="Z19" s="202"/>
      <c r="AA19" s="202"/>
      <c r="AB19" s="202"/>
      <c r="AC19" s="213"/>
      <c r="AD19" s="213"/>
      <c r="AE19" s="3"/>
      <c r="AF19" s="3"/>
      <c r="AH19" s="213"/>
      <c r="AI19" s="3"/>
      <c r="AJ19" s="213"/>
      <c r="AK19" s="3"/>
    </row>
    <row r="20" spans="1:37">
      <c r="A20" s="509" t="s">
        <v>734</v>
      </c>
      <c r="B20" s="509" t="s">
        <v>399</v>
      </c>
      <c r="C20" s="510">
        <v>0.6</v>
      </c>
      <c r="D20" s="510">
        <v>0.02</v>
      </c>
      <c r="E20" s="510">
        <v>0.6</v>
      </c>
      <c r="F20" s="510">
        <v>0.02</v>
      </c>
      <c r="G20" s="511">
        <v>43.395072859999999</v>
      </c>
      <c r="H20" s="511">
        <v>69.147738200000006</v>
      </c>
      <c r="I20" s="513">
        <v>0.60033324079214501</v>
      </c>
      <c r="J20" s="513">
        <v>0.60033324079214501</v>
      </c>
      <c r="K20" s="513">
        <v>7.9109161000620403E-4</v>
      </c>
      <c r="L20" s="513">
        <v>5.0284618837520502E-4</v>
      </c>
      <c r="M20" s="513">
        <v>1.2652674321220799E-3</v>
      </c>
      <c r="N20" s="513">
        <v>3.0170771302512301E-4</v>
      </c>
      <c r="O20" s="513">
        <v>3.5787167250720599E-5</v>
      </c>
      <c r="P20" s="513">
        <v>3.0382275332614699E-4</v>
      </c>
      <c r="Y20" s="202"/>
      <c r="Z20" s="202"/>
      <c r="AA20" s="202"/>
      <c r="AB20" s="202"/>
      <c r="AC20" s="213"/>
      <c r="AD20" s="213"/>
      <c r="AE20" s="3"/>
      <c r="AF20" s="3"/>
      <c r="AH20" s="213"/>
      <c r="AI20" s="3"/>
      <c r="AJ20" s="213"/>
      <c r="AK20" s="3"/>
    </row>
    <row r="21" spans="1:37">
      <c r="A21" s="514" t="s">
        <v>735</v>
      </c>
      <c r="B21" s="514" t="s">
        <v>398</v>
      </c>
      <c r="C21" s="515">
        <v>0.6</v>
      </c>
      <c r="D21" s="515">
        <v>0.15</v>
      </c>
      <c r="E21" s="515">
        <v>0.6</v>
      </c>
      <c r="F21" s="515">
        <v>0.15</v>
      </c>
      <c r="G21" s="516">
        <v>6.8046298319999998</v>
      </c>
      <c r="H21" s="516">
        <v>9.8671024200000002</v>
      </c>
      <c r="I21" s="515">
        <v>0.61846584384264902</v>
      </c>
      <c r="J21" s="515">
        <v>0.61846584384264902</v>
      </c>
      <c r="K21" s="515">
        <v>1.1629519314576101E-4</v>
      </c>
      <c r="L21" s="515">
        <v>6.0996479815643201E-5</v>
      </c>
      <c r="M21" s="515">
        <v>1.8054854238802801E-4</v>
      </c>
      <c r="N21" s="515">
        <v>3.6597887889385898E-5</v>
      </c>
      <c r="O21" s="515">
        <v>3.8300129596776503E-5</v>
      </c>
      <c r="P21" s="515">
        <v>5.2974572438991301E-5</v>
      </c>
      <c r="Y21" s="202"/>
      <c r="Z21" s="202"/>
      <c r="AA21" s="202"/>
      <c r="AB21" s="202"/>
      <c r="AC21" s="213"/>
      <c r="AD21" s="213"/>
      <c r="AE21" s="3"/>
      <c r="AF21" s="3"/>
      <c r="AH21" s="213"/>
      <c r="AI21" s="3"/>
      <c r="AJ21" s="213"/>
      <c r="AK21" s="3"/>
    </row>
    <row r="22" spans="1:37">
      <c r="A22" s="514" t="s">
        <v>735</v>
      </c>
      <c r="B22" s="514" t="s">
        <v>399</v>
      </c>
      <c r="C22" s="515">
        <v>0.6</v>
      </c>
      <c r="D22" s="515">
        <v>0.15</v>
      </c>
      <c r="E22" s="515">
        <v>0.6</v>
      </c>
      <c r="F22" s="515">
        <v>0.15</v>
      </c>
      <c r="G22" s="516">
        <v>56.433842120000001</v>
      </c>
      <c r="H22" s="516">
        <v>72.396005000000002</v>
      </c>
      <c r="I22" s="515">
        <v>0.61846584384264902</v>
      </c>
      <c r="J22" s="515">
        <v>0.61846584384264902</v>
      </c>
      <c r="K22" s="515">
        <v>8.5327049685742298E-4</v>
      </c>
      <c r="L22" s="515">
        <v>3.3320271969503198E-4</v>
      </c>
      <c r="M22" s="515">
        <v>1.32470431754842E-3</v>
      </c>
      <c r="N22" s="515">
        <v>1.9992163181701899E-4</v>
      </c>
      <c r="O22" s="515">
        <v>2.8101222180167498E-4</v>
      </c>
      <c r="P22" s="515">
        <v>3.4487175539654399E-4</v>
      </c>
      <c r="Y22" s="202"/>
      <c r="Z22" s="202"/>
      <c r="AA22" s="202"/>
      <c r="AB22" s="202"/>
      <c r="AC22" s="213"/>
      <c r="AD22" s="213"/>
      <c r="AE22" s="3"/>
      <c r="AF22" s="3"/>
      <c r="AH22" s="213"/>
      <c r="AI22" s="3"/>
      <c r="AJ22" s="213"/>
      <c r="AK22" s="3"/>
    </row>
    <row r="23" spans="1:37">
      <c r="A23" s="514" t="s">
        <v>736</v>
      </c>
      <c r="B23" s="514" t="s">
        <v>398</v>
      </c>
      <c r="C23" s="515">
        <v>0.6</v>
      </c>
      <c r="D23" s="515">
        <v>0.01</v>
      </c>
      <c r="E23" s="515">
        <v>0.6</v>
      </c>
      <c r="F23" s="515">
        <v>0.01</v>
      </c>
      <c r="G23" s="516">
        <v>1.0082621220000001</v>
      </c>
      <c r="H23" s="516">
        <v>0.95199089999999997</v>
      </c>
      <c r="I23" s="515">
        <v>0.60008332754710003</v>
      </c>
      <c r="J23" s="515">
        <v>0.60008332754710003</v>
      </c>
      <c r="K23" s="515">
        <v>1.0886813072063801E-5</v>
      </c>
      <c r="L23" s="515">
        <v>-2.9481263906570701E-7</v>
      </c>
      <c r="M23" s="515">
        <v>1.7419558655160601E-5</v>
      </c>
      <c r="N23" s="515">
        <v>-1.76887583439424E-7</v>
      </c>
      <c r="O23" s="515">
        <v>2.4634976100681799E-7</v>
      </c>
      <c r="P23" s="515">
        <v>3.0327779662078002E-7</v>
      </c>
      <c r="Y23" s="202"/>
      <c r="Z23" s="202"/>
      <c r="AA23" s="202"/>
      <c r="AB23" s="202"/>
      <c r="AC23" s="213"/>
      <c r="AD23" s="213"/>
      <c r="AE23" s="3"/>
      <c r="AF23" s="3"/>
      <c r="AH23" s="213"/>
      <c r="AI23" s="3"/>
      <c r="AJ23" s="213"/>
      <c r="AK23" s="3"/>
    </row>
    <row r="24" spans="1:37">
      <c r="A24" s="514" t="s">
        <v>736</v>
      </c>
      <c r="B24" s="514" t="s">
        <v>399</v>
      </c>
      <c r="C24" s="515">
        <v>0.6</v>
      </c>
      <c r="D24" s="515">
        <v>0.01</v>
      </c>
      <c r="E24" s="515">
        <v>0.6</v>
      </c>
      <c r="F24" s="515">
        <v>0.01</v>
      </c>
      <c r="G24" s="516">
        <v>15.263500069999999</v>
      </c>
      <c r="H24" s="516">
        <v>13.657282500000001</v>
      </c>
      <c r="I24" s="515">
        <v>0.60008332754710003</v>
      </c>
      <c r="J24" s="515">
        <v>0.60008332754710003</v>
      </c>
      <c r="K24" s="515">
        <v>1.5618246104019199E-4</v>
      </c>
      <c r="L24" s="515">
        <v>-1.82662496184573E-5</v>
      </c>
      <c r="M24" s="515">
        <v>2.4990137361486199E-4</v>
      </c>
      <c r="N24" s="515">
        <v>-1.0959749771074401E-5</v>
      </c>
      <c r="O24" s="515">
        <v>3.5341391182180398E-6</v>
      </c>
      <c r="P24" s="515">
        <v>1.1515478902394101E-5</v>
      </c>
      <c r="Y24" s="202"/>
      <c r="Z24" s="202"/>
      <c r="AA24" s="202"/>
      <c r="AB24" s="202"/>
      <c r="AC24" s="213"/>
      <c r="AD24" s="213"/>
      <c r="AE24" s="3"/>
      <c r="AF24" s="3"/>
      <c r="AH24" s="213"/>
      <c r="AI24" s="3"/>
      <c r="AJ24" s="213"/>
      <c r="AK24" s="3"/>
    </row>
    <row r="25" spans="1:37">
      <c r="A25" s="514" t="s">
        <v>737</v>
      </c>
      <c r="B25" s="514" t="s">
        <v>398</v>
      </c>
      <c r="C25" s="515">
        <v>0.6</v>
      </c>
      <c r="D25" s="515">
        <v>0.02</v>
      </c>
      <c r="E25" s="515">
        <v>0.6</v>
      </c>
      <c r="F25" s="515">
        <v>0.02</v>
      </c>
      <c r="G25" s="516">
        <v>2.5390652851683</v>
      </c>
      <c r="H25" s="516">
        <v>2.1120697499999999</v>
      </c>
      <c r="I25" s="515">
        <v>0.60033324079214501</v>
      </c>
      <c r="J25" s="515">
        <v>0.60033324079214501</v>
      </c>
      <c r="K25" s="515">
        <v>2.4163345070524701E-5</v>
      </c>
      <c r="L25" s="515">
        <v>-5.9626574532751801E-6</v>
      </c>
      <c r="M25" s="515">
        <v>3.8646716994789999E-5</v>
      </c>
      <c r="N25" s="515">
        <v>-3.57759447196511E-6</v>
      </c>
      <c r="O25" s="515">
        <v>1.0930942263045401E-6</v>
      </c>
      <c r="P25" s="515">
        <v>3.7408604883656898E-6</v>
      </c>
      <c r="Y25" s="202"/>
      <c r="Z25" s="202"/>
      <c r="AA25" s="202"/>
      <c r="AB25" s="202"/>
      <c r="AC25" s="213"/>
      <c r="AD25" s="213"/>
      <c r="AE25" s="3"/>
      <c r="AF25" s="3"/>
      <c r="AH25" s="213"/>
      <c r="AI25" s="3"/>
      <c r="AJ25" s="213"/>
      <c r="AK25" s="3"/>
    </row>
    <row r="26" spans="1:37">
      <c r="A26" s="514" t="s">
        <v>737</v>
      </c>
      <c r="B26" s="514" t="s">
        <v>399</v>
      </c>
      <c r="C26" s="515">
        <v>0.6</v>
      </c>
      <c r="D26" s="515">
        <v>0.02</v>
      </c>
      <c r="E26" s="515">
        <v>0.6</v>
      </c>
      <c r="F26" s="515">
        <v>0.02</v>
      </c>
      <c r="G26" s="516">
        <v>36.749020197825999</v>
      </c>
      <c r="H26" s="516">
        <v>25.6694353</v>
      </c>
      <c r="I26" s="515">
        <v>0.60033324079214501</v>
      </c>
      <c r="J26" s="515">
        <v>0.60033324079214501</v>
      </c>
      <c r="K26" s="515">
        <v>2.9367374014016697E-4</v>
      </c>
      <c r="L26" s="515">
        <v>-1.75950043561502E-4</v>
      </c>
      <c r="M26" s="515">
        <v>4.69700113575876E-4</v>
      </c>
      <c r="N26" s="515">
        <v>-1.05570026136901E-4</v>
      </c>
      <c r="O26" s="515">
        <v>1.32851254173437E-5</v>
      </c>
      <c r="P26" s="515">
        <v>1.06402654928815E-4</v>
      </c>
      <c r="Y26" s="202"/>
      <c r="Z26" s="202"/>
      <c r="AA26" s="202"/>
      <c r="AB26" s="202"/>
      <c r="AC26" s="213"/>
      <c r="AD26" s="213"/>
      <c r="AE26" s="3"/>
      <c r="AF26" s="3"/>
      <c r="AH26" s="213"/>
      <c r="AI26" s="3"/>
      <c r="AJ26" s="213"/>
      <c r="AK26" s="3"/>
    </row>
    <row r="27" spans="1:37">
      <c r="A27" s="514" t="s">
        <v>738</v>
      </c>
      <c r="B27" s="514" t="s">
        <v>398</v>
      </c>
      <c r="C27" s="515">
        <v>0.6</v>
      </c>
      <c r="D27" s="515">
        <v>0.05</v>
      </c>
      <c r="E27" s="515">
        <v>0.6</v>
      </c>
      <c r="F27" s="515">
        <v>0.05</v>
      </c>
      <c r="G27" s="516">
        <v>1.080760758</v>
      </c>
      <c r="H27" s="516">
        <v>1.2360324899999999</v>
      </c>
      <c r="I27" s="515">
        <v>0.60207972893961503</v>
      </c>
      <c r="J27" s="515">
        <v>0.60207972893961503</v>
      </c>
      <c r="K27" s="515">
        <v>1.4182092070095701E-5</v>
      </c>
      <c r="L27" s="515">
        <v>3.62884437687754E-6</v>
      </c>
      <c r="M27" s="515">
        <v>2.26169603714061E-5</v>
      </c>
      <c r="N27" s="515">
        <v>2.17730662612652E-6</v>
      </c>
      <c r="O27" s="515">
        <v>1.59926060484487E-6</v>
      </c>
      <c r="P27" s="515">
        <v>2.7015363455602902E-6</v>
      </c>
      <c r="Y27" s="202"/>
      <c r="Z27" s="202"/>
      <c r="AA27" s="202"/>
      <c r="AB27" s="202"/>
      <c r="AC27" s="213"/>
      <c r="AD27" s="213"/>
      <c r="AE27" s="3"/>
      <c r="AF27" s="3"/>
      <c r="AH27" s="213"/>
      <c r="AI27" s="3"/>
      <c r="AJ27" s="213"/>
      <c r="AK27" s="3"/>
    </row>
    <row r="28" spans="1:37">
      <c r="A28" s="514" t="s">
        <v>738</v>
      </c>
      <c r="B28" s="514" t="s">
        <v>399</v>
      </c>
      <c r="C28" s="515">
        <v>0.6</v>
      </c>
      <c r="D28" s="515">
        <v>0.05</v>
      </c>
      <c r="E28" s="515">
        <v>0.6</v>
      </c>
      <c r="F28" s="515">
        <v>0.05</v>
      </c>
      <c r="G28" s="516">
        <v>17.011087249999999</v>
      </c>
      <c r="H28" s="516">
        <v>16.7785206</v>
      </c>
      <c r="I28" s="515">
        <v>0.60207972893961503</v>
      </c>
      <c r="J28" s="515">
        <v>0.60207972893961503</v>
      </c>
      <c r="K28" s="515">
        <v>1.9251478086081499E-4</v>
      </c>
      <c r="L28" s="515">
        <v>8.1424540993328306E-6</v>
      </c>
      <c r="M28" s="515">
        <v>3.0701388399670702E-4</v>
      </c>
      <c r="N28" s="515">
        <v>4.8854724595997004E-6</v>
      </c>
      <c r="O28" s="515">
        <v>2.1709159929249201E-5</v>
      </c>
      <c r="P28" s="515">
        <v>2.2252089025240399E-5</v>
      </c>
      <c r="Y28" s="202"/>
      <c r="Z28" s="202"/>
      <c r="AA28" s="202"/>
      <c r="AB28" s="202"/>
      <c r="AC28" s="213"/>
      <c r="AD28" s="213"/>
      <c r="AE28" s="3"/>
      <c r="AF28" s="3"/>
      <c r="AH28" s="213"/>
      <c r="AI28" s="3"/>
      <c r="AJ28" s="213"/>
      <c r="AK28" s="3"/>
    </row>
    <row r="29" spans="1:37">
      <c r="A29" s="514" t="s">
        <v>739</v>
      </c>
      <c r="B29" s="514" t="s">
        <v>398</v>
      </c>
      <c r="C29" s="515">
        <v>0.6</v>
      </c>
      <c r="D29" s="515">
        <v>0.02</v>
      </c>
      <c r="E29" s="515">
        <v>0.6</v>
      </c>
      <c r="F29" s="515">
        <v>0.02</v>
      </c>
      <c r="G29" s="516">
        <v>1.3665604847999999</v>
      </c>
      <c r="H29" s="516">
        <v>0.56626920000000003</v>
      </c>
      <c r="I29" s="515">
        <v>0.60033324079214501</v>
      </c>
      <c r="J29" s="515">
        <v>0.60033324079214501</v>
      </c>
      <c r="K29" s="515">
        <v>6.4784593796724502E-6</v>
      </c>
      <c r="L29" s="515">
        <v>-1.3647776795803799E-5</v>
      </c>
      <c r="M29" s="515">
        <v>1.03616111708745E-5</v>
      </c>
      <c r="N29" s="515">
        <v>-8.1886660774822596E-6</v>
      </c>
      <c r="O29" s="515">
        <v>2.93070620917746E-7</v>
      </c>
      <c r="P29" s="515">
        <v>8.1939088667957402E-6</v>
      </c>
      <c r="Y29" s="202"/>
      <c r="Z29" s="202"/>
      <c r="AA29" s="202"/>
      <c r="AB29" s="202"/>
      <c r="AC29" s="213"/>
      <c r="AD29" s="213"/>
      <c r="AE29" s="3"/>
      <c r="AF29" s="3"/>
      <c r="AH29" s="213"/>
      <c r="AI29" s="3"/>
      <c r="AJ29" s="213"/>
      <c r="AK29" s="3"/>
    </row>
    <row r="30" spans="1:37">
      <c r="A30" s="514" t="s">
        <v>739</v>
      </c>
      <c r="B30" s="514" t="s">
        <v>399</v>
      </c>
      <c r="C30" s="515">
        <v>0.6</v>
      </c>
      <c r="D30" s="515">
        <v>0.02</v>
      </c>
      <c r="E30" s="515">
        <v>0.6</v>
      </c>
      <c r="F30" s="515">
        <v>0.02</v>
      </c>
      <c r="G30" s="516">
        <v>46.743620258</v>
      </c>
      <c r="H30" s="516">
        <v>10.1967494</v>
      </c>
      <c r="I30" s="515">
        <v>0.60033324079214501</v>
      </c>
      <c r="J30" s="515">
        <v>0.60033324079214501</v>
      </c>
      <c r="K30" s="515">
        <v>1.16656930648178E-4</v>
      </c>
      <c r="L30" s="515">
        <v>-6.3466272999208298E-4</v>
      </c>
      <c r="M30" s="515">
        <v>1.86580432927745E-4</v>
      </c>
      <c r="N30" s="515">
        <v>-3.8079763799524999E-4</v>
      </c>
      <c r="O30" s="515">
        <v>5.2772915743972199E-6</v>
      </c>
      <c r="P30" s="515">
        <v>3.8083420396430099E-4</v>
      </c>
      <c r="Y30" s="202"/>
      <c r="Z30" s="202"/>
      <c r="AA30" s="202"/>
      <c r="AB30" s="202"/>
      <c r="AC30" s="213"/>
      <c r="AD30" s="213"/>
      <c r="AE30" s="3"/>
      <c r="AF30" s="3"/>
      <c r="AH30" s="213"/>
      <c r="AI30" s="3"/>
      <c r="AJ30" s="213"/>
      <c r="AK30" s="3"/>
    </row>
    <row r="31" spans="1:37">
      <c r="A31" s="514" t="s">
        <v>1089</v>
      </c>
      <c r="B31" s="514" t="s">
        <v>398</v>
      </c>
      <c r="C31" s="515">
        <v>1</v>
      </c>
      <c r="D31" s="515">
        <v>0.05</v>
      </c>
      <c r="E31" s="515">
        <v>1</v>
      </c>
      <c r="F31" s="515">
        <v>0.2</v>
      </c>
      <c r="G31" s="516">
        <v>0.27342</v>
      </c>
      <c r="H31" s="516">
        <v>0.19572000000000001</v>
      </c>
      <c r="I31" s="515">
        <v>1.00124921972504</v>
      </c>
      <c r="J31" s="515">
        <v>1.0198039027185599</v>
      </c>
      <c r="K31" s="515">
        <v>3.8037177669001698E-6</v>
      </c>
      <c r="L31" s="515">
        <v>-1.2224834249874801E-6</v>
      </c>
      <c r="M31" s="515">
        <v>3.58129055644128E-6</v>
      </c>
      <c r="N31" s="515">
        <v>-1.2224834249874801E-6</v>
      </c>
      <c r="O31" s="515">
        <v>1.0129419351435899E-6</v>
      </c>
      <c r="P31" s="515">
        <v>1.5876136458035301E-6</v>
      </c>
      <c r="Y31" s="202"/>
      <c r="Z31" s="202"/>
      <c r="AA31" s="202"/>
      <c r="AB31" s="202"/>
      <c r="AC31" s="213"/>
      <c r="AD31" s="213"/>
      <c r="AE31" s="3"/>
      <c r="AF31" s="3"/>
      <c r="AH31" s="213"/>
      <c r="AI31" s="3"/>
      <c r="AJ31" s="213"/>
      <c r="AK31" s="3"/>
    </row>
    <row r="32" spans="1:37">
      <c r="A32" s="514" t="s">
        <v>1089</v>
      </c>
      <c r="B32" s="514" t="s">
        <v>399</v>
      </c>
      <c r="C32" s="515">
        <v>1.5</v>
      </c>
      <c r="D32" s="515">
        <v>0.05</v>
      </c>
      <c r="E32" s="515">
        <v>1.5</v>
      </c>
      <c r="F32" s="515">
        <v>0.2</v>
      </c>
      <c r="G32" s="516">
        <v>4.8608000000000002</v>
      </c>
      <c r="H32" s="516">
        <v>3.2084999999999999</v>
      </c>
      <c r="I32" s="515">
        <v>1.50083310198036</v>
      </c>
      <c r="J32" s="515">
        <v>1.51327459504216</v>
      </c>
      <c r="K32" s="515">
        <v>9.2528643046037404E-5</v>
      </c>
      <c r="L32" s="515">
        <v>-2.6691172453200099E-5</v>
      </c>
      <c r="M32" s="515">
        <v>5.8709231301562698E-5</v>
      </c>
      <c r="N32" s="515">
        <v>-4.0036758679800103E-5</v>
      </c>
      <c r="O32" s="515">
        <v>1.6605478228633802E-5</v>
      </c>
      <c r="P32" s="515">
        <v>4.3343787937675503E-5</v>
      </c>
      <c r="Y32" s="202"/>
      <c r="Z32" s="202"/>
      <c r="AA32" s="202"/>
      <c r="AB32" s="202"/>
      <c r="AC32" s="213"/>
      <c r="AD32" s="213"/>
      <c r="AE32" s="3"/>
      <c r="AF32" s="3"/>
      <c r="AH32" s="213"/>
      <c r="AI32" s="3"/>
      <c r="AJ32" s="213"/>
      <c r="AK32" s="3"/>
    </row>
    <row r="33" spans="1:37">
      <c r="A33" s="514" t="s">
        <v>1386</v>
      </c>
      <c r="B33" s="514" t="s">
        <v>398</v>
      </c>
      <c r="C33" s="515">
        <v>0.5</v>
      </c>
      <c r="D33" s="515">
        <v>0.01</v>
      </c>
      <c r="E33" s="515">
        <v>0.5</v>
      </c>
      <c r="F33" s="515">
        <v>0.01</v>
      </c>
      <c r="G33" s="516">
        <v>11.471880000000001</v>
      </c>
      <c r="H33" s="516">
        <v>4.7586000000000004</v>
      </c>
      <c r="I33" s="515">
        <v>0.50009999000199901</v>
      </c>
      <c r="J33" s="515">
        <v>0.50009999000199901</v>
      </c>
      <c r="K33" s="515">
        <v>4.5351583394335302E-5</v>
      </c>
      <c r="L33" s="515">
        <v>-1.1447864711418199E-4</v>
      </c>
      <c r="M33" s="515">
        <v>8.7073008593304099E-5</v>
      </c>
      <c r="N33" s="515">
        <v>-5.7239323557090902E-5</v>
      </c>
      <c r="O33" s="515">
        <v>1.2313982966928E-6</v>
      </c>
      <c r="P33" s="515">
        <v>5.7252567654546598E-5</v>
      </c>
      <c r="Y33" s="202"/>
      <c r="Z33" s="202"/>
      <c r="AA33" s="202"/>
      <c r="AB33" s="202"/>
      <c r="AC33" s="213"/>
      <c r="AD33" s="213"/>
      <c r="AE33" s="3"/>
      <c r="AF33" s="3"/>
      <c r="AH33" s="213"/>
      <c r="AI33" s="3"/>
      <c r="AJ33" s="213"/>
      <c r="AK33" s="3"/>
    </row>
    <row r="34" spans="1:37">
      <c r="A34" s="514" t="s">
        <v>1386</v>
      </c>
      <c r="B34" s="514" t="s">
        <v>399</v>
      </c>
      <c r="C34" s="515">
        <v>1.58</v>
      </c>
      <c r="D34" s="515">
        <v>0.01</v>
      </c>
      <c r="E34" s="515">
        <v>1.58</v>
      </c>
      <c r="F34" s="515">
        <v>0.01</v>
      </c>
      <c r="G34" s="516">
        <v>68.120019999999997</v>
      </c>
      <c r="H34" s="516">
        <v>106.74633</v>
      </c>
      <c r="I34" s="515">
        <v>1.5800316452527099</v>
      </c>
      <c r="J34" s="515">
        <v>1.5800316452527099</v>
      </c>
      <c r="K34" s="515">
        <v>3.2142166484307399E-3</v>
      </c>
      <c r="L34" s="515">
        <v>7.5642309020055904E-4</v>
      </c>
      <c r="M34" s="515">
        <v>1.9532476168187402E-3</v>
      </c>
      <c r="N34" s="515">
        <v>1.19514848251688E-3</v>
      </c>
      <c r="O34" s="515">
        <v>2.7623092703779999E-5</v>
      </c>
      <c r="P34" s="515">
        <v>1.1954676618432399E-3</v>
      </c>
      <c r="Y34" s="202"/>
      <c r="Z34" s="202"/>
      <c r="AA34" s="202"/>
      <c r="AB34" s="202"/>
      <c r="AC34" s="213"/>
      <c r="AD34" s="213"/>
      <c r="AE34" s="3"/>
      <c r="AF34" s="3"/>
      <c r="AH34" s="213"/>
      <c r="AI34" s="3"/>
      <c r="AJ34" s="213"/>
      <c r="AK34" s="3"/>
    </row>
    <row r="35" spans="1:37">
      <c r="A35" s="514" t="s">
        <v>1409</v>
      </c>
      <c r="B35" s="514" t="s">
        <v>398</v>
      </c>
      <c r="C35" s="515">
        <v>0.5</v>
      </c>
      <c r="D35" s="515">
        <v>0.01</v>
      </c>
      <c r="E35" s="515">
        <v>0.5</v>
      </c>
      <c r="F35" s="515">
        <v>0.01</v>
      </c>
      <c r="G35" s="516">
        <v>77.85351</v>
      </c>
      <c r="H35" s="516">
        <v>18.942</v>
      </c>
      <c r="I35" s="515">
        <v>0.50009999000199901</v>
      </c>
      <c r="J35" s="515">
        <v>0.50009999000199901</v>
      </c>
      <c r="K35" s="515">
        <v>1.8052572030754799E-4</v>
      </c>
      <c r="L35" s="515">
        <v>-1.0212090068717999E-3</v>
      </c>
      <c r="M35" s="515">
        <v>3.4660129634227899E-4</v>
      </c>
      <c r="N35" s="515">
        <v>-5.1060450343589801E-4</v>
      </c>
      <c r="O35" s="515">
        <v>4.90168254023347E-6</v>
      </c>
      <c r="P35" s="515">
        <v>5.10628030390758E-4</v>
      </c>
      <c r="Y35" s="202"/>
      <c r="Z35" s="202"/>
      <c r="AA35" s="202"/>
      <c r="AB35" s="202"/>
      <c r="AC35" s="213"/>
      <c r="AD35" s="213"/>
      <c r="AE35" s="3"/>
      <c r="AF35" s="3"/>
      <c r="AH35" s="213"/>
      <c r="AI35" s="3"/>
      <c r="AJ35" s="213"/>
      <c r="AK35" s="3"/>
    </row>
    <row r="36" spans="1:37">
      <c r="A36" s="514" t="s">
        <v>1409</v>
      </c>
      <c r="B36" s="514" t="s">
        <v>399</v>
      </c>
      <c r="C36" s="515">
        <v>3</v>
      </c>
      <c r="D36" s="515">
        <v>0.01</v>
      </c>
      <c r="E36" s="515">
        <v>3</v>
      </c>
      <c r="F36" s="515">
        <v>0.01</v>
      </c>
      <c r="G36" s="516">
        <v>91.812389999999994</v>
      </c>
      <c r="H36" s="516">
        <v>51.710479999999997</v>
      </c>
      <c r="I36" s="515">
        <v>3.00001666662037</v>
      </c>
      <c r="J36" s="515">
        <v>3.00001666662037</v>
      </c>
      <c r="K36" s="515">
        <v>2.9563690358038598E-3</v>
      </c>
      <c r="L36" s="515">
        <v>-6.6686022770236501E-4</v>
      </c>
      <c r="M36" s="515">
        <v>9.4619994733826805E-4</v>
      </c>
      <c r="N36" s="515">
        <v>-2.0005806831071E-3</v>
      </c>
      <c r="O36" s="515">
        <v>1.33812879824249E-5</v>
      </c>
      <c r="P36" s="515">
        <v>2.0006254343303098E-3</v>
      </c>
      <c r="Y36" s="202"/>
      <c r="Z36" s="202"/>
      <c r="AA36" s="202"/>
      <c r="AB36" s="202"/>
      <c r="AC36" s="213"/>
      <c r="AD36" s="213"/>
      <c r="AE36" s="3"/>
      <c r="AF36" s="3"/>
      <c r="AH36" s="213"/>
      <c r="AI36" s="3"/>
      <c r="AJ36" s="213"/>
      <c r="AK36" s="3"/>
    </row>
    <row r="37" spans="1:37">
      <c r="A37" s="514" t="s">
        <v>740</v>
      </c>
      <c r="B37" s="514" t="s">
        <v>398</v>
      </c>
      <c r="C37" s="515">
        <v>1</v>
      </c>
      <c r="D37" s="515">
        <v>0.01</v>
      </c>
      <c r="E37" s="515">
        <v>1</v>
      </c>
      <c r="F37" s="515">
        <v>0.01</v>
      </c>
      <c r="G37" s="511">
        <v>0</v>
      </c>
      <c r="H37" s="516">
        <v>1.1405099999999999</v>
      </c>
      <c r="I37" s="515">
        <v>1.00004999875006</v>
      </c>
      <c r="J37" s="515">
        <v>1.00004999875006</v>
      </c>
      <c r="K37" s="515">
        <v>2.17358795896254E-5</v>
      </c>
      <c r="L37" s="517">
        <v>2.0869086919616202E-5</v>
      </c>
      <c r="M37" s="515">
        <v>2.0869086922781801E-5</v>
      </c>
      <c r="N37" s="517">
        <v>2.0869086919616202E-5</v>
      </c>
      <c r="O37" s="515">
        <v>2.9513345760540999E-7</v>
      </c>
      <c r="P37" s="517">
        <v>2.0871173723973799E-5</v>
      </c>
      <c r="Y37" s="202"/>
      <c r="Z37" s="202"/>
      <c r="AA37" s="202"/>
      <c r="AB37" s="202"/>
      <c r="AC37" s="213"/>
      <c r="AD37" s="213"/>
      <c r="AE37" s="3"/>
      <c r="AF37" s="3"/>
      <c r="AH37" s="213"/>
      <c r="AI37" s="3"/>
      <c r="AJ37" s="213"/>
      <c r="AK37" s="3"/>
    </row>
    <row r="38" spans="1:37">
      <c r="A38" s="514" t="s">
        <v>740</v>
      </c>
      <c r="B38" s="514" t="s">
        <v>399</v>
      </c>
      <c r="C38" s="515">
        <v>1.5</v>
      </c>
      <c r="D38" s="515">
        <v>0.01</v>
      </c>
      <c r="E38" s="515">
        <v>1.5</v>
      </c>
      <c r="F38" s="515">
        <v>0.01</v>
      </c>
      <c r="G38" s="511">
        <v>0</v>
      </c>
      <c r="H38" s="516">
        <v>5.5456643999999997</v>
      </c>
      <c r="I38" s="515">
        <v>1.50003333296297</v>
      </c>
      <c r="J38" s="515">
        <v>1.50003333296297</v>
      </c>
      <c r="K38" s="515">
        <v>1.5852979667095799E-4</v>
      </c>
      <c r="L38" s="517">
        <v>1.01474737092832E-4</v>
      </c>
      <c r="M38" s="515">
        <v>1.0147473709847E-4</v>
      </c>
      <c r="N38" s="517">
        <v>1.5221210563924801E-4</v>
      </c>
      <c r="O38" s="515">
        <v>1.43506949442901E-6</v>
      </c>
      <c r="P38" s="517">
        <v>1.52218870471395E-4</v>
      </c>
      <c r="Y38" s="202"/>
      <c r="Z38" s="202"/>
      <c r="AA38" s="202"/>
      <c r="AB38" s="202"/>
      <c r="AC38" s="213"/>
      <c r="AD38" s="213"/>
      <c r="AE38" s="3"/>
      <c r="AF38" s="3"/>
      <c r="AH38" s="213"/>
      <c r="AI38" s="3"/>
      <c r="AJ38" s="213"/>
      <c r="AK38" s="3"/>
    </row>
    <row r="39" spans="1:37">
      <c r="A39" s="514" t="s">
        <v>741</v>
      </c>
      <c r="B39" s="514" t="s">
        <v>398</v>
      </c>
      <c r="C39" s="515">
        <v>0.5</v>
      </c>
      <c r="D39" s="515">
        <v>0.01</v>
      </c>
      <c r="E39" s="515">
        <v>0.5</v>
      </c>
      <c r="F39" s="515">
        <v>0.01</v>
      </c>
      <c r="G39" s="511">
        <v>0</v>
      </c>
      <c r="H39" s="516">
        <v>2.5347</v>
      </c>
      <c r="I39" s="515">
        <v>0.50009999000199901</v>
      </c>
      <c r="J39" s="515">
        <v>0.50009999000199901</v>
      </c>
      <c r="K39" s="515">
        <v>2.41568231054558E-5</v>
      </c>
      <c r="L39" s="517">
        <v>4.6380018262447699E-5</v>
      </c>
      <c r="M39" s="515">
        <v>4.6380018257774998E-5</v>
      </c>
      <c r="N39" s="517">
        <v>2.3190009131223901E-5</v>
      </c>
      <c r="O39" s="515">
        <v>6.5591250843257104E-7</v>
      </c>
      <c r="P39" s="517">
        <v>2.3199283280415499E-5</v>
      </c>
      <c r="Y39" s="202"/>
      <c r="Z39" s="202"/>
      <c r="AA39" s="202"/>
      <c r="AB39" s="202"/>
      <c r="AC39" s="213"/>
      <c r="AD39" s="213"/>
      <c r="AE39" s="3"/>
      <c r="AF39" s="3"/>
      <c r="AH39" s="213"/>
      <c r="AI39" s="3"/>
      <c r="AJ39" s="213"/>
      <c r="AK39" s="3"/>
    </row>
    <row r="40" spans="1:37">
      <c r="A40" s="514" t="s">
        <v>741</v>
      </c>
      <c r="B40" s="514" t="s">
        <v>399</v>
      </c>
      <c r="C40" s="515">
        <v>1.5</v>
      </c>
      <c r="D40" s="515">
        <v>0.01</v>
      </c>
      <c r="E40" s="515">
        <v>1.5</v>
      </c>
      <c r="F40" s="515">
        <v>0.01</v>
      </c>
      <c r="G40" s="511">
        <v>0</v>
      </c>
      <c r="H40" s="516">
        <v>6.1999999999999998E-3</v>
      </c>
      <c r="I40" s="515">
        <v>1.50003333296297</v>
      </c>
      <c r="J40" s="515">
        <v>1.50003333296297</v>
      </c>
      <c r="K40" s="515">
        <v>1.7723480334654599E-7</v>
      </c>
      <c r="L40" s="517">
        <v>1.13447788496323E-7</v>
      </c>
      <c r="M40" s="515">
        <v>1.13447789954711E-7</v>
      </c>
      <c r="N40" s="517">
        <v>1.70171682744484E-7</v>
      </c>
      <c r="O40" s="515">
        <v>1.60439403175206E-9</v>
      </c>
      <c r="P40" s="517">
        <v>1.7017924576251499E-7</v>
      </c>
      <c r="Y40" s="202"/>
      <c r="Z40" s="202"/>
      <c r="AA40" s="202"/>
      <c r="AB40" s="202"/>
      <c r="AC40" s="213"/>
      <c r="AD40" s="213"/>
      <c r="AE40" s="3"/>
      <c r="AF40" s="3"/>
      <c r="AH40" s="213"/>
      <c r="AI40" s="3"/>
      <c r="AJ40" s="213"/>
      <c r="AK40" s="3"/>
    </row>
    <row r="41" spans="1:37">
      <c r="A41" s="514" t="s">
        <v>171</v>
      </c>
      <c r="B41" s="514" t="s">
        <v>398</v>
      </c>
      <c r="C41" s="515">
        <v>1.1000000000000001</v>
      </c>
      <c r="D41" s="515">
        <v>0.05</v>
      </c>
      <c r="E41" s="515">
        <v>1.1000000000000001</v>
      </c>
      <c r="F41" s="515">
        <v>0.05</v>
      </c>
      <c r="G41" s="516">
        <v>0.23058000000000001</v>
      </c>
      <c r="H41" s="516">
        <v>0.10605000000000001</v>
      </c>
      <c r="I41" s="515">
        <v>1.1011357772772601</v>
      </c>
      <c r="J41" s="515">
        <v>1.1011357772772601</v>
      </c>
      <c r="K41" s="515">
        <v>2.2253993398293898E-6</v>
      </c>
      <c r="L41" s="515">
        <v>-2.11060275260265E-6</v>
      </c>
      <c r="M41" s="515">
        <v>1.9405061491446898E-6</v>
      </c>
      <c r="N41" s="515">
        <v>-2.3216630278629199E-6</v>
      </c>
      <c r="O41" s="515">
        <v>1.3721450569944E-7</v>
      </c>
      <c r="P41" s="515">
        <v>2.32571430651315E-6</v>
      </c>
      <c r="Y41" s="202"/>
      <c r="Z41" s="202"/>
      <c r="AA41" s="202"/>
      <c r="AB41" s="202"/>
      <c r="AC41" s="213"/>
      <c r="AD41" s="213"/>
      <c r="AE41" s="3"/>
      <c r="AF41" s="3"/>
      <c r="AH41" s="213"/>
      <c r="AI41" s="3"/>
      <c r="AJ41" s="213"/>
      <c r="AK41" s="3"/>
    </row>
    <row r="42" spans="1:37">
      <c r="A42" s="514" t="s">
        <v>171</v>
      </c>
      <c r="B42" s="514" t="s">
        <v>399</v>
      </c>
      <c r="C42" s="515">
        <v>1.5</v>
      </c>
      <c r="D42" s="515">
        <v>0.05</v>
      </c>
      <c r="E42" s="515">
        <v>1.5</v>
      </c>
      <c r="F42" s="515">
        <v>0.05</v>
      </c>
      <c r="G42" s="516">
        <v>1.5097</v>
      </c>
      <c r="H42" s="516">
        <v>0.78739999999999999</v>
      </c>
      <c r="I42" s="515">
        <v>1.50083310198036</v>
      </c>
      <c r="J42" s="515">
        <v>1.50083310198036</v>
      </c>
      <c r="K42" s="515">
        <v>2.2520820996242101E-5</v>
      </c>
      <c r="L42" s="515">
        <v>-1.21163672401328E-5</v>
      </c>
      <c r="M42" s="515">
        <v>1.44078693242482E-5</v>
      </c>
      <c r="N42" s="515">
        <v>-1.8174550860199201E-5</v>
      </c>
      <c r="O42" s="515">
        <v>1.01879021016256E-6</v>
      </c>
      <c r="P42" s="515">
        <v>1.8203083048272101E-5</v>
      </c>
      <c r="Y42" s="202"/>
      <c r="Z42" s="202"/>
      <c r="AA42" s="202"/>
      <c r="AB42" s="202"/>
      <c r="AC42" s="213"/>
      <c r="AD42" s="213"/>
      <c r="AE42" s="3"/>
      <c r="AF42" s="3"/>
      <c r="AH42" s="213"/>
      <c r="AI42" s="3"/>
      <c r="AJ42" s="213"/>
      <c r="AK42" s="3"/>
    </row>
    <row r="43" spans="1:37">
      <c r="A43" s="514" t="s">
        <v>1387</v>
      </c>
      <c r="B43" s="514" t="s">
        <v>398</v>
      </c>
      <c r="C43" s="515">
        <v>1</v>
      </c>
      <c r="D43" s="515">
        <v>0.1</v>
      </c>
      <c r="E43" s="515">
        <v>1</v>
      </c>
      <c r="F43" s="515">
        <v>0.1</v>
      </c>
      <c r="G43" s="516">
        <v>0.22364999999999999</v>
      </c>
      <c r="H43" s="516">
        <v>0.25578000000000001</v>
      </c>
      <c r="I43" s="515">
        <v>1.0049875621120901</v>
      </c>
      <c r="J43" s="515">
        <v>1.0049875621120901</v>
      </c>
      <c r="K43" s="515">
        <v>4.8987319729440899E-6</v>
      </c>
      <c r="L43" s="515">
        <v>7.5091589663142298E-7</v>
      </c>
      <c r="M43" s="515">
        <v>4.6802702765509501E-6</v>
      </c>
      <c r="N43" s="515">
        <v>7.5091589663142298E-7</v>
      </c>
      <c r="O43" s="515">
        <v>6.6189017006700199E-7</v>
      </c>
      <c r="P43" s="515">
        <v>1.0009861542724299E-6</v>
      </c>
      <c r="Y43" s="202"/>
      <c r="Z43" s="202"/>
      <c r="AA43" s="202"/>
      <c r="AB43" s="202"/>
      <c r="AC43" s="213"/>
      <c r="AD43" s="213"/>
      <c r="AE43" s="3"/>
      <c r="AF43" s="3"/>
      <c r="AH43" s="213"/>
      <c r="AI43" s="3"/>
      <c r="AJ43" s="213"/>
      <c r="AK43" s="3"/>
    </row>
    <row r="44" spans="1:37">
      <c r="A44" s="514" t="s">
        <v>1387</v>
      </c>
      <c r="B44" s="514" t="s">
        <v>399</v>
      </c>
      <c r="C44" s="515">
        <v>1.5</v>
      </c>
      <c r="D44" s="515">
        <v>0.1</v>
      </c>
      <c r="E44" s="515">
        <v>1.5</v>
      </c>
      <c r="F44" s="515">
        <v>0.1</v>
      </c>
      <c r="G44" s="516">
        <v>1.5624</v>
      </c>
      <c r="H44" s="516">
        <v>1.5933999999999999</v>
      </c>
      <c r="I44" s="515">
        <v>1.50332963783729</v>
      </c>
      <c r="J44" s="515">
        <v>1.50332963783729</v>
      </c>
      <c r="K44" s="515">
        <v>4.56494385865503E-5</v>
      </c>
      <c r="L44" s="515">
        <v>1.70594412716974E-6</v>
      </c>
      <c r="M44" s="515">
        <v>2.9156082018360599E-5</v>
      </c>
      <c r="N44" s="515">
        <v>2.55891619075461E-6</v>
      </c>
      <c r="O44" s="515">
        <v>4.1232926616027897E-6</v>
      </c>
      <c r="P44" s="515">
        <v>4.8527924378169598E-6</v>
      </c>
      <c r="Y44" s="202"/>
      <c r="Z44" s="202"/>
      <c r="AA44" s="202"/>
      <c r="AB44" s="202"/>
      <c r="AC44" s="213"/>
      <c r="AD44" s="213"/>
      <c r="AE44" s="3"/>
      <c r="AF44" s="3"/>
      <c r="AH44" s="213"/>
      <c r="AI44" s="3"/>
      <c r="AJ44" s="213"/>
      <c r="AK44" s="3"/>
    </row>
    <row r="45" spans="1:37">
      <c r="A45" s="514" t="s">
        <v>1410</v>
      </c>
      <c r="B45" s="514" t="s">
        <v>398</v>
      </c>
      <c r="C45" s="515">
        <v>1</v>
      </c>
      <c r="D45" s="515">
        <v>0.2</v>
      </c>
      <c r="E45" s="515">
        <v>1</v>
      </c>
      <c r="F45" s="515">
        <v>0.2</v>
      </c>
      <c r="G45" s="516">
        <v>4.1325900000000004</v>
      </c>
      <c r="H45" s="516">
        <v>2.9759099999999998</v>
      </c>
      <c r="I45" s="515">
        <v>1.0198039027185599</v>
      </c>
      <c r="J45" s="515">
        <v>1.0198039027185599</v>
      </c>
      <c r="K45" s="515">
        <v>5.7835283771182799E-5</v>
      </c>
      <c r="L45" s="515">
        <v>-1.8153045273346399E-5</v>
      </c>
      <c r="M45" s="515">
        <v>5.44532923555037E-5</v>
      </c>
      <c r="N45" s="515">
        <v>-1.8153045273346399E-5</v>
      </c>
      <c r="O45" s="515">
        <v>1.5401716913004101E-5</v>
      </c>
      <c r="P45" s="515">
        <v>2.3806426371139399E-5</v>
      </c>
      <c r="Y45" s="202"/>
      <c r="Z45" s="202"/>
      <c r="AA45" s="202"/>
      <c r="AB45" s="202"/>
      <c r="AC45" s="213"/>
      <c r="AD45" s="213"/>
      <c r="AE45" s="3"/>
      <c r="AF45" s="3"/>
      <c r="AH45" s="213"/>
      <c r="AI45" s="3"/>
      <c r="AJ45" s="213"/>
      <c r="AK45" s="3"/>
    </row>
    <row r="46" spans="1:37">
      <c r="A46" s="514" t="s">
        <v>1410</v>
      </c>
      <c r="B46" s="514" t="s">
        <v>399</v>
      </c>
      <c r="C46" s="515">
        <v>1.5</v>
      </c>
      <c r="D46" s="515">
        <v>0.2</v>
      </c>
      <c r="E46" s="515">
        <v>1.5</v>
      </c>
      <c r="F46" s="515">
        <v>0.2</v>
      </c>
      <c r="G46" s="516">
        <v>0.33479999999999999</v>
      </c>
      <c r="H46" s="516">
        <v>0.89280000000000004</v>
      </c>
      <c r="I46" s="515">
        <v>1.51327459504216</v>
      </c>
      <c r="J46" s="515">
        <v>1.51327459504216</v>
      </c>
      <c r="K46" s="515">
        <v>2.574710067368E-5</v>
      </c>
      <c r="L46" s="515">
        <v>1.0454308816321301E-5</v>
      </c>
      <c r="M46" s="515">
        <v>1.63364817534783E-5</v>
      </c>
      <c r="N46" s="515">
        <v>1.5681463224481899E-5</v>
      </c>
      <c r="O46" s="515">
        <v>4.62065481144593E-6</v>
      </c>
      <c r="P46" s="515">
        <v>1.6348050028896898E-5</v>
      </c>
      <c r="Y46" s="202"/>
      <c r="Z46" s="202"/>
      <c r="AA46" s="202"/>
      <c r="AB46" s="202"/>
      <c r="AC46" s="213"/>
      <c r="AD46" s="213"/>
      <c r="AE46" s="3"/>
      <c r="AF46" s="3"/>
      <c r="AH46" s="213"/>
      <c r="AI46" s="3"/>
      <c r="AJ46" s="213"/>
      <c r="AK46" s="3"/>
    </row>
    <row r="47" spans="1:37">
      <c r="A47" s="514" t="s">
        <v>1442</v>
      </c>
      <c r="B47" s="514" t="s">
        <v>398</v>
      </c>
      <c r="C47" s="515">
        <v>1</v>
      </c>
      <c r="D47" s="515">
        <v>0.2</v>
      </c>
      <c r="E47" s="515">
        <v>1</v>
      </c>
      <c r="F47" s="515">
        <v>0.2</v>
      </c>
      <c r="G47" s="516">
        <v>0</v>
      </c>
      <c r="H47" s="516">
        <v>5.3339999999999999E-2</v>
      </c>
      <c r="I47" s="515">
        <v>1.0198039027185599</v>
      </c>
      <c r="J47" s="515">
        <v>1.0198039027185599</v>
      </c>
      <c r="K47" s="515">
        <v>1.03663552874747E-6</v>
      </c>
      <c r="L47" s="515">
        <v>9.7601695720254109E-7</v>
      </c>
      <c r="M47" s="515">
        <v>9.7601695422326808E-7</v>
      </c>
      <c r="N47" s="515">
        <v>9.7601695720254109E-7</v>
      </c>
      <c r="O47" s="515">
        <v>2.76059282753725E-7</v>
      </c>
      <c r="P47" s="515">
        <v>1.0143065751247999E-6</v>
      </c>
      <c r="Y47" s="202"/>
      <c r="Z47" s="202"/>
      <c r="AA47" s="202"/>
      <c r="AB47" s="202"/>
      <c r="AC47" s="213"/>
      <c r="AD47" s="213"/>
      <c r="AE47" s="3"/>
      <c r="AF47" s="3"/>
      <c r="AH47" s="213"/>
      <c r="AI47" s="3"/>
      <c r="AJ47" s="213"/>
      <c r="AK47" s="3"/>
    </row>
    <row r="48" spans="1:37">
      <c r="A48" s="514" t="s">
        <v>1442</v>
      </c>
      <c r="B48" s="514" t="s">
        <v>399</v>
      </c>
      <c r="C48" s="515">
        <v>1.5</v>
      </c>
      <c r="D48" s="515">
        <v>0.2</v>
      </c>
      <c r="E48" s="515">
        <v>1.5</v>
      </c>
      <c r="F48" s="515">
        <v>0.2</v>
      </c>
      <c r="G48" s="516">
        <v>0</v>
      </c>
      <c r="H48" s="516">
        <v>0.41539999999999999</v>
      </c>
      <c r="I48" s="515">
        <v>1.51327459504216</v>
      </c>
      <c r="J48" s="515">
        <v>1.51327459504216</v>
      </c>
      <c r="K48" s="515">
        <v>1.19795537856705E-5</v>
      </c>
      <c r="L48" s="515">
        <v>7.6010019307340902E-6</v>
      </c>
      <c r="M48" s="515">
        <v>7.6010019269656101E-6</v>
      </c>
      <c r="N48" s="515">
        <v>1.14015028961011E-5</v>
      </c>
      <c r="O48" s="515">
        <v>2.1498880025477599E-6</v>
      </c>
      <c r="P48" s="515">
        <v>1.16024258977725E-5</v>
      </c>
      <c r="Y48" s="202"/>
      <c r="Z48" s="202"/>
      <c r="AA48" s="202"/>
      <c r="AB48" s="202"/>
      <c r="AC48" s="213"/>
      <c r="AD48" s="213"/>
      <c r="AE48" s="3"/>
      <c r="AF48" s="3"/>
      <c r="AH48" s="213"/>
      <c r="AI48" s="3"/>
      <c r="AJ48" s="213"/>
      <c r="AK48" s="3"/>
    </row>
    <row r="49" spans="1:37">
      <c r="A49" s="514" t="s">
        <v>1090</v>
      </c>
      <c r="B49" s="514" t="s">
        <v>398</v>
      </c>
      <c r="C49" s="515">
        <v>1</v>
      </c>
      <c r="D49" s="515">
        <v>0.1</v>
      </c>
      <c r="E49" s="515">
        <v>1</v>
      </c>
      <c r="F49" s="515">
        <v>0.1</v>
      </c>
      <c r="G49" s="511">
        <v>0.20244000000000001</v>
      </c>
      <c r="H49" s="511">
        <v>0.27804000000000001</v>
      </c>
      <c r="I49" s="515">
        <v>1.0049875621120901</v>
      </c>
      <c r="J49" s="515">
        <v>1.0049875621120901</v>
      </c>
      <c r="K49" s="517">
        <v>5.3250584008029397E-6</v>
      </c>
      <c r="L49" s="517">
        <v>1.53087302605165E-6</v>
      </c>
      <c r="M49" s="517">
        <v>5.0875844385496302E-6</v>
      </c>
      <c r="N49" s="517">
        <v>1.53087302605165E-6</v>
      </c>
      <c r="O49" s="517">
        <v>7.1949309127151999E-7</v>
      </c>
      <c r="P49" s="517">
        <v>1.69152077441572E-6</v>
      </c>
      <c r="Y49" s="202"/>
      <c r="Z49" s="202"/>
      <c r="AA49" s="202"/>
      <c r="AB49" s="202"/>
      <c r="AC49" s="213"/>
      <c r="AD49" s="213"/>
      <c r="AE49" s="3"/>
      <c r="AF49" s="3"/>
      <c r="AH49" s="213"/>
      <c r="AI49" s="3"/>
      <c r="AJ49" s="213"/>
      <c r="AK49" s="3"/>
    </row>
    <row r="50" spans="1:37">
      <c r="A50" s="514" t="s">
        <v>1090</v>
      </c>
      <c r="B50" s="514" t="s">
        <v>399</v>
      </c>
      <c r="C50" s="515">
        <v>1.5</v>
      </c>
      <c r="D50" s="515">
        <v>0.1</v>
      </c>
      <c r="E50" s="515">
        <v>1.5</v>
      </c>
      <c r="F50" s="515">
        <v>0.1</v>
      </c>
      <c r="G50" s="511">
        <v>0.99509999999999998</v>
      </c>
      <c r="H50" s="511">
        <v>1.4446000000000001</v>
      </c>
      <c r="I50" s="515">
        <v>1.50332963783729</v>
      </c>
      <c r="J50" s="515">
        <v>1.50332963783729</v>
      </c>
      <c r="K50" s="517">
        <v>4.1386455994810203E-5</v>
      </c>
      <c r="L50" s="517">
        <v>8.9502102014167897E-6</v>
      </c>
      <c r="M50" s="517">
        <v>2.64333350594476E-5</v>
      </c>
      <c r="N50" s="517">
        <v>1.34253153021252E-5</v>
      </c>
      <c r="O50" s="517">
        <v>3.7382380939822999E-6</v>
      </c>
      <c r="P50" s="517">
        <v>1.39360509115308E-5</v>
      </c>
      <c r="Y50" s="202"/>
      <c r="Z50" s="202"/>
      <c r="AA50" s="202"/>
      <c r="AB50" s="202"/>
      <c r="AC50" s="213"/>
      <c r="AD50" s="213"/>
      <c r="AE50" s="3"/>
      <c r="AF50" s="3"/>
      <c r="AH50" s="213"/>
      <c r="AI50" s="3"/>
      <c r="AJ50" s="213"/>
      <c r="AK50" s="3"/>
    </row>
    <row r="51" spans="1:37">
      <c r="A51" s="514" t="s">
        <v>1443</v>
      </c>
      <c r="B51" s="514" t="s">
        <v>398</v>
      </c>
      <c r="C51" s="515">
        <v>1</v>
      </c>
      <c r="D51" s="515">
        <v>0.3</v>
      </c>
      <c r="E51" s="515">
        <v>1</v>
      </c>
      <c r="F51" s="515">
        <v>0.3</v>
      </c>
      <c r="G51" s="516">
        <v>0</v>
      </c>
      <c r="H51" s="516">
        <v>0.27972000000000002</v>
      </c>
      <c r="I51" s="515">
        <v>1.04403065089106</v>
      </c>
      <c r="J51" s="515">
        <v>1.04403065089106</v>
      </c>
      <c r="K51" s="515">
        <v>5.5653589061700901E-6</v>
      </c>
      <c r="L51" s="515">
        <v>5.11832513473264E-6</v>
      </c>
      <c r="M51" s="515">
        <v>5.1183251300212301E-6</v>
      </c>
      <c r="N51" s="515">
        <v>5.11832513473264E-6</v>
      </c>
      <c r="O51" s="515">
        <v>2.1715214446533201E-6</v>
      </c>
      <c r="P51" s="515">
        <v>5.5599242413386498E-6</v>
      </c>
      <c r="Y51" s="202"/>
      <c r="Z51" s="202"/>
      <c r="AA51" s="202"/>
      <c r="AB51" s="202"/>
      <c r="AC51" s="213"/>
      <c r="AD51" s="213"/>
      <c r="AE51" s="3"/>
      <c r="AF51" s="3"/>
      <c r="AH51" s="213"/>
      <c r="AI51" s="3"/>
      <c r="AJ51" s="213"/>
      <c r="AK51" s="3"/>
    </row>
    <row r="52" spans="1:37">
      <c r="A52" s="514" t="s">
        <v>1443</v>
      </c>
      <c r="B52" s="514" t="s">
        <v>399</v>
      </c>
      <c r="C52" s="515">
        <v>1.5</v>
      </c>
      <c r="D52" s="515">
        <v>0.3</v>
      </c>
      <c r="E52" s="515">
        <v>1.5</v>
      </c>
      <c r="F52" s="515">
        <v>0.3</v>
      </c>
      <c r="G52" s="516">
        <v>0</v>
      </c>
      <c r="H52" s="516">
        <v>9.8890000000000006E-2</v>
      </c>
      <c r="I52" s="515">
        <v>1.5297058540778401</v>
      </c>
      <c r="J52" s="515">
        <v>1.5297058540778401</v>
      </c>
      <c r="K52" s="515">
        <v>2.8828146073632601E-6</v>
      </c>
      <c r="L52" s="515">
        <v>1.80949224867647E-6</v>
      </c>
      <c r="M52" s="515">
        <v>1.80949224977763E-6</v>
      </c>
      <c r="N52" s="515">
        <v>2.7142383730146998E-6</v>
      </c>
      <c r="O52" s="515">
        <v>7.6770254419336004E-7</v>
      </c>
      <c r="P52" s="515">
        <v>2.8207192596758798E-6</v>
      </c>
      <c r="Y52" s="202"/>
      <c r="Z52" s="202"/>
      <c r="AA52" s="202"/>
      <c r="AB52" s="202"/>
      <c r="AC52" s="213"/>
      <c r="AD52" s="213"/>
      <c r="AE52" s="3"/>
      <c r="AF52" s="3"/>
      <c r="AH52" s="213"/>
      <c r="AI52" s="3"/>
      <c r="AJ52" s="213"/>
      <c r="AK52" s="3"/>
    </row>
    <row r="53" spans="1:37">
      <c r="A53" s="514" t="s">
        <v>1091</v>
      </c>
      <c r="B53" s="514" t="s">
        <v>398</v>
      </c>
      <c r="C53" s="515">
        <v>1</v>
      </c>
      <c r="D53" s="515">
        <v>0.3</v>
      </c>
      <c r="E53" s="515">
        <v>1</v>
      </c>
      <c r="F53" s="515">
        <v>0.3</v>
      </c>
      <c r="G53" s="511">
        <v>0</v>
      </c>
      <c r="H53" s="511">
        <v>0.16144800000000001</v>
      </c>
      <c r="I53" s="515">
        <v>1.04403065089106</v>
      </c>
      <c r="J53" s="515">
        <v>1.04403065089106</v>
      </c>
      <c r="K53" s="517">
        <v>3.21219814344112E-6</v>
      </c>
      <c r="L53" s="517">
        <v>2.9541804558029698E-6</v>
      </c>
      <c r="M53" s="517">
        <v>2.9541804504206599E-6</v>
      </c>
      <c r="N53" s="517">
        <v>2.9541804558029698E-6</v>
      </c>
      <c r="O53" s="517">
        <v>1.2533526176047101E-6</v>
      </c>
      <c r="P53" s="517">
        <v>3.2090613813862799E-6</v>
      </c>
      <c r="Y53" s="202"/>
      <c r="Z53" s="202"/>
      <c r="AA53" s="202"/>
      <c r="AB53" s="202"/>
      <c r="AC53" s="213"/>
      <c r="AD53" s="213"/>
      <c r="AE53" s="3"/>
      <c r="AF53" s="3"/>
      <c r="AH53" s="213"/>
      <c r="AI53" s="3"/>
      <c r="AJ53" s="213"/>
      <c r="AK53" s="3"/>
    </row>
    <row r="54" spans="1:37">
      <c r="A54" s="514" t="s">
        <v>1091</v>
      </c>
      <c r="B54" s="514" t="s">
        <v>399</v>
      </c>
      <c r="C54" s="515">
        <v>1.5</v>
      </c>
      <c r="D54" s="515">
        <v>0.3</v>
      </c>
      <c r="E54" s="515">
        <v>1.5</v>
      </c>
      <c r="F54" s="515">
        <v>0.3</v>
      </c>
      <c r="G54" s="511">
        <v>0</v>
      </c>
      <c r="H54" s="511">
        <v>9.486E-2</v>
      </c>
      <c r="I54" s="515">
        <v>1.5297058540778401</v>
      </c>
      <c r="J54" s="515">
        <v>1.5297058540778401</v>
      </c>
      <c r="K54" s="517">
        <v>2.7653331343359199E-6</v>
      </c>
      <c r="L54" s="517">
        <v>1.73575118287512E-6</v>
      </c>
      <c r="M54" s="517">
        <v>1.7357511863070699E-6</v>
      </c>
      <c r="N54" s="517">
        <v>2.60362677431268E-6</v>
      </c>
      <c r="O54" s="517">
        <v>7.3641686057419497E-7</v>
      </c>
      <c r="P54" s="517">
        <v>2.7057683146300299E-6</v>
      </c>
      <c r="Y54" s="202"/>
      <c r="Z54" s="202"/>
      <c r="AA54" s="202"/>
      <c r="AB54" s="202"/>
      <c r="AC54" s="213"/>
      <c r="AD54" s="213"/>
      <c r="AE54" s="3"/>
      <c r="AF54" s="3"/>
      <c r="AH54" s="213"/>
      <c r="AI54" s="3"/>
      <c r="AJ54" s="213"/>
      <c r="AK54" s="3"/>
    </row>
    <row r="55" spans="1:37">
      <c r="A55" s="514" t="s">
        <v>1444</v>
      </c>
      <c r="B55" s="514" t="s">
        <v>398</v>
      </c>
      <c r="C55" s="515">
        <v>1</v>
      </c>
      <c r="D55" s="515">
        <v>0.3</v>
      </c>
      <c r="E55" s="515">
        <v>1</v>
      </c>
      <c r="F55" s="515">
        <v>0.3</v>
      </c>
      <c r="G55" s="516">
        <v>4.9982100000000003</v>
      </c>
      <c r="H55" s="516">
        <v>5.9461500000000003</v>
      </c>
      <c r="I55" s="515">
        <v>1.04403065089106</v>
      </c>
      <c r="J55" s="515">
        <v>1.04403065089106</v>
      </c>
      <c r="K55" s="515">
        <v>1.1830565872988399E-4</v>
      </c>
      <c r="L55" s="515">
        <v>2.0988202719447301E-5</v>
      </c>
      <c r="M55" s="515">
        <v>1.08802834877291E-4</v>
      </c>
      <c r="N55" s="515">
        <v>2.0988202719447301E-5</v>
      </c>
      <c r="O55" s="515">
        <v>4.61611334124315E-5</v>
      </c>
      <c r="P55" s="515">
        <v>5.0708528782768999E-5</v>
      </c>
      <c r="Y55" s="202"/>
      <c r="Z55" s="202"/>
      <c r="AA55" s="202"/>
      <c r="AB55" s="202"/>
      <c r="AC55" s="213"/>
      <c r="AD55" s="213"/>
      <c r="AE55" s="3"/>
      <c r="AF55" s="3"/>
      <c r="AH55" s="213"/>
      <c r="AI55" s="3"/>
      <c r="AJ55" s="213"/>
      <c r="AK55" s="3"/>
    </row>
    <row r="56" spans="1:37">
      <c r="A56" s="514" t="s">
        <v>1444</v>
      </c>
      <c r="B56" s="514" t="s">
        <v>399</v>
      </c>
      <c r="C56" s="515">
        <v>1.5</v>
      </c>
      <c r="D56" s="515">
        <v>0.3</v>
      </c>
      <c r="E56" s="515">
        <v>1.5</v>
      </c>
      <c r="F56" s="515">
        <v>0.3</v>
      </c>
      <c r="G56" s="516">
        <v>4.7405200000000001</v>
      </c>
      <c r="H56" s="516">
        <v>4.3167499999999999</v>
      </c>
      <c r="I56" s="515">
        <v>1.5297058540778401</v>
      </c>
      <c r="J56" s="515">
        <v>1.5297058540778401</v>
      </c>
      <c r="K56" s="515">
        <v>1.25840731685058E-4</v>
      </c>
      <c r="L56" s="515">
        <v>-4.2991751434315798E-6</v>
      </c>
      <c r="M56" s="515">
        <v>7.8988023755967201E-5</v>
      </c>
      <c r="N56" s="515">
        <v>-6.4487627151473799E-6</v>
      </c>
      <c r="O56" s="515">
        <v>3.3511780338221101E-5</v>
      </c>
      <c r="P56" s="515">
        <v>3.4126616620952301E-5</v>
      </c>
      <c r="Y56" s="202"/>
      <c r="Z56" s="202"/>
      <c r="AA56" s="202"/>
      <c r="AB56" s="202"/>
      <c r="AC56" s="213"/>
      <c r="AD56" s="213"/>
      <c r="AE56" s="3"/>
      <c r="AF56" s="3"/>
      <c r="AH56" s="213"/>
      <c r="AI56" s="3"/>
      <c r="AJ56" s="213"/>
      <c r="AK56" s="3"/>
    </row>
    <row r="57" spans="1:37">
      <c r="A57" s="514" t="s">
        <v>742</v>
      </c>
      <c r="B57" s="514" t="s">
        <v>398</v>
      </c>
      <c r="C57" s="515">
        <v>1.5</v>
      </c>
      <c r="D57" s="515">
        <v>0.15</v>
      </c>
      <c r="E57" s="515">
        <v>1.5</v>
      </c>
      <c r="F57" s="515">
        <v>0.15</v>
      </c>
      <c r="G57" s="516">
        <v>161.27876860200001</v>
      </c>
      <c r="H57" s="516">
        <v>255.55452299999999</v>
      </c>
      <c r="I57" s="515">
        <v>1.50748134316813</v>
      </c>
      <c r="J57" s="515">
        <v>1.50748134316813</v>
      </c>
      <c r="K57" s="515">
        <v>7.3416204119785104E-3</v>
      </c>
      <c r="L57" s="515">
        <v>1.84254917983816E-3</v>
      </c>
      <c r="M57" s="515">
        <v>4.6761444914968104E-3</v>
      </c>
      <c r="N57" s="515">
        <v>2.76382376975724E-3</v>
      </c>
      <c r="O57" s="515">
        <v>9.9196004392365492E-4</v>
      </c>
      <c r="P57" s="515">
        <v>2.93644454383462E-3</v>
      </c>
      <c r="Y57" s="202"/>
      <c r="Z57" s="202"/>
      <c r="AA57" s="202"/>
      <c r="AB57" s="202"/>
      <c r="AC57" s="213"/>
      <c r="AD57" s="213"/>
      <c r="AE57" s="3"/>
      <c r="AF57" s="3"/>
      <c r="AH57" s="213"/>
      <c r="AI57" s="3"/>
      <c r="AJ57" s="213"/>
      <c r="AK57" s="3"/>
    </row>
    <row r="58" spans="1:37">
      <c r="A58" s="514" t="s">
        <v>742</v>
      </c>
      <c r="B58" s="514" t="s">
        <v>399</v>
      </c>
      <c r="C58" s="515">
        <v>1.5</v>
      </c>
      <c r="D58" s="515">
        <v>0.15</v>
      </c>
      <c r="E58" s="515">
        <v>1.5</v>
      </c>
      <c r="F58" s="515">
        <v>0.15</v>
      </c>
      <c r="G58" s="516">
        <v>27.768982220000002</v>
      </c>
      <c r="H58" s="516">
        <v>42.896457699999999</v>
      </c>
      <c r="I58" s="515">
        <v>1.50748134316813</v>
      </c>
      <c r="J58" s="515">
        <v>1.50748134316813</v>
      </c>
      <c r="K58" s="515">
        <v>1.2323378422533101E-3</v>
      </c>
      <c r="L58" s="515">
        <v>2.9704004198306599E-4</v>
      </c>
      <c r="M58" s="515">
        <v>7.8492069725011695E-4</v>
      </c>
      <c r="N58" s="515">
        <v>4.4556006297459799E-4</v>
      </c>
      <c r="O58" s="515">
        <v>1.6650682431576901E-4</v>
      </c>
      <c r="P58" s="515">
        <v>4.7565564462292498E-4</v>
      </c>
      <c r="Y58" s="202"/>
      <c r="Z58" s="202"/>
      <c r="AA58" s="202"/>
      <c r="AB58" s="202"/>
      <c r="AC58" s="213"/>
      <c r="AD58" s="213"/>
      <c r="AE58" s="3"/>
      <c r="AF58" s="3"/>
      <c r="AH58" s="213"/>
      <c r="AI58" s="3"/>
      <c r="AJ58" s="213"/>
      <c r="AK58" s="3"/>
    </row>
    <row r="59" spans="1:37">
      <c r="A59" s="514" t="s">
        <v>743</v>
      </c>
      <c r="B59" s="514" t="s">
        <v>398</v>
      </c>
      <c r="C59" s="515">
        <v>0.75</v>
      </c>
      <c r="D59" s="515">
        <v>0.05</v>
      </c>
      <c r="E59" s="515">
        <v>0.75</v>
      </c>
      <c r="F59" s="515">
        <v>0.05</v>
      </c>
      <c r="G59" s="516">
        <v>0.21971180700000001</v>
      </c>
      <c r="H59" s="516">
        <v>0.28622076000000002</v>
      </c>
      <c r="I59" s="515">
        <v>0.75166481891864501</v>
      </c>
      <c r="J59" s="515">
        <v>0.75166481891864501</v>
      </c>
      <c r="K59" s="515">
        <v>4.0999802327776296E-6</v>
      </c>
      <c r="L59" s="515">
        <v>1.3771127807204201E-6</v>
      </c>
      <c r="M59" s="515">
        <v>5.23727623567058E-6</v>
      </c>
      <c r="N59" s="515">
        <v>1.0328345855403099E-6</v>
      </c>
      <c r="O59" s="515">
        <v>3.7033135411898298E-7</v>
      </c>
      <c r="P59" s="515">
        <v>1.0972203939646001E-6</v>
      </c>
      <c r="Y59" s="202"/>
      <c r="Z59" s="202"/>
      <c r="AA59" s="202"/>
      <c r="AB59" s="202"/>
      <c r="AC59" s="213"/>
      <c r="AD59" s="213"/>
      <c r="AE59" s="3"/>
      <c r="AF59" s="3"/>
      <c r="AH59" s="213"/>
      <c r="AI59" s="3"/>
      <c r="AJ59" s="213"/>
      <c r="AK59" s="3"/>
    </row>
    <row r="60" spans="1:37">
      <c r="A60" s="514" t="s">
        <v>743</v>
      </c>
      <c r="B60" s="514" t="s">
        <v>399</v>
      </c>
      <c r="C60" s="515">
        <v>0.5</v>
      </c>
      <c r="D60" s="515">
        <v>0.05</v>
      </c>
      <c r="E60" s="515">
        <v>0.5</v>
      </c>
      <c r="F60" s="515">
        <v>0.05</v>
      </c>
      <c r="G60" s="516">
        <v>0.59253431000000001</v>
      </c>
      <c r="H60" s="516">
        <v>1.3067647</v>
      </c>
      <c r="I60" s="515">
        <v>0.50249378105604403</v>
      </c>
      <c r="J60" s="515">
        <v>0.50249378105604403</v>
      </c>
      <c r="K60" s="515">
        <v>1.2513664119565001E-5</v>
      </c>
      <c r="L60" s="515">
        <v>1.35008579236263E-5</v>
      </c>
      <c r="M60" s="515">
        <v>2.39112205170694E-5</v>
      </c>
      <c r="N60" s="515">
        <v>6.7504289618131501E-6</v>
      </c>
      <c r="O60" s="515">
        <v>1.6907786174066701E-6</v>
      </c>
      <c r="P60" s="515">
        <v>6.9589527589692197E-6</v>
      </c>
      <c r="Y60" s="202"/>
      <c r="Z60" s="202"/>
      <c r="AA60" s="202"/>
      <c r="AB60" s="202"/>
      <c r="AC60" s="213"/>
      <c r="AD60" s="213"/>
      <c r="AE60" s="3"/>
      <c r="AF60" s="3"/>
      <c r="AH60" s="213"/>
      <c r="AI60" s="3"/>
      <c r="AJ60" s="213"/>
      <c r="AK60" s="3"/>
    </row>
    <row r="61" spans="1:37">
      <c r="A61" s="514" t="s">
        <v>744</v>
      </c>
      <c r="B61" s="514" t="s">
        <v>398</v>
      </c>
      <c r="C61" s="515">
        <v>0.75</v>
      </c>
      <c r="D61" s="515">
        <v>0.03</v>
      </c>
      <c r="E61" s="515">
        <v>0.75</v>
      </c>
      <c r="F61" s="515">
        <v>0.03</v>
      </c>
      <c r="G61" s="516">
        <v>18.528188826000001</v>
      </c>
      <c r="H61" s="516">
        <v>11.75840547</v>
      </c>
      <c r="I61" s="515">
        <v>0.75059976019180796</v>
      </c>
      <c r="J61" s="515">
        <v>0.75059976019180796</v>
      </c>
      <c r="K61" s="515">
        <v>1.68195069933204E-4</v>
      </c>
      <c r="L61" s="515">
        <v>-1.10369646604221E-4</v>
      </c>
      <c r="M61" s="515">
        <v>2.151556635424E-4</v>
      </c>
      <c r="N61" s="515">
        <v>-8.2777234953165902E-5</v>
      </c>
      <c r="O61" s="515">
        <v>9.1282817220913304E-6</v>
      </c>
      <c r="P61" s="515">
        <v>8.3279025893015203E-5</v>
      </c>
      <c r="Y61" s="202"/>
      <c r="Z61" s="202"/>
      <c r="AA61" s="202"/>
      <c r="AB61" s="202"/>
      <c r="AC61" s="213"/>
      <c r="AD61" s="213"/>
      <c r="AE61" s="3"/>
      <c r="AF61" s="3"/>
      <c r="AH61" s="213"/>
      <c r="AI61" s="3"/>
      <c r="AJ61" s="213"/>
      <c r="AK61" s="3"/>
    </row>
    <row r="62" spans="1:37">
      <c r="A62" s="514" t="s">
        <v>744</v>
      </c>
      <c r="B62" s="514" t="s">
        <v>399</v>
      </c>
      <c r="C62" s="515">
        <v>0.75</v>
      </c>
      <c r="D62" s="515">
        <v>0.03</v>
      </c>
      <c r="E62" s="515">
        <v>0.75</v>
      </c>
      <c r="F62" s="515">
        <v>0.03</v>
      </c>
      <c r="G62" s="516">
        <v>57.458311209999998</v>
      </c>
      <c r="H62" s="516">
        <v>36.2303231</v>
      </c>
      <c r="I62" s="515">
        <v>0.75059976019180796</v>
      </c>
      <c r="J62" s="515">
        <v>0.75059976019180796</v>
      </c>
      <c r="K62" s="515">
        <v>5.1824728642454901E-4</v>
      </c>
      <c r="L62" s="515">
        <v>-3.4655006648590201E-4</v>
      </c>
      <c r="M62" s="515">
        <v>6.6294356210324105E-4</v>
      </c>
      <c r="N62" s="515">
        <v>-2.59912549864427E-4</v>
      </c>
      <c r="O62" s="515">
        <v>2.812631329843E-5</v>
      </c>
      <c r="P62" s="515">
        <v>2.6142995826184399E-4</v>
      </c>
      <c r="Y62" s="202"/>
      <c r="Z62" s="202"/>
      <c r="AA62" s="202"/>
      <c r="AB62" s="202"/>
      <c r="AC62" s="213"/>
      <c r="AD62" s="213"/>
      <c r="AE62" s="3"/>
      <c r="AF62" s="3"/>
      <c r="AH62" s="213"/>
      <c r="AI62" s="3"/>
      <c r="AJ62" s="213"/>
      <c r="AK62" s="3"/>
    </row>
    <row r="63" spans="1:37">
      <c r="A63" s="514" t="s">
        <v>745</v>
      </c>
      <c r="B63" s="514" t="s">
        <v>398</v>
      </c>
      <c r="C63" s="515">
        <v>0.5</v>
      </c>
      <c r="D63" s="515">
        <v>0.25</v>
      </c>
      <c r="E63" s="515">
        <v>0.5</v>
      </c>
      <c r="F63" s="515">
        <v>0.25</v>
      </c>
      <c r="G63" s="516">
        <v>1.2439858619999999</v>
      </c>
      <c r="H63" s="516">
        <v>1.5658965</v>
      </c>
      <c r="I63" s="515">
        <v>0.55901699437494701</v>
      </c>
      <c r="J63" s="515">
        <v>0.55901699437494701</v>
      </c>
      <c r="K63" s="515">
        <v>1.6681860019484899E-5</v>
      </c>
      <c r="L63" s="515">
        <v>6.7969687891011303E-6</v>
      </c>
      <c r="M63" s="515">
        <v>2.86528221327123E-5</v>
      </c>
      <c r="N63" s="515">
        <v>3.3984843945505601E-6</v>
      </c>
      <c r="O63" s="515">
        <v>1.0130302415086399E-5</v>
      </c>
      <c r="P63" s="515">
        <v>1.06851636955692E-5</v>
      </c>
      <c r="Y63" s="202"/>
      <c r="Z63" s="202"/>
      <c r="AA63" s="202"/>
      <c r="AB63" s="202"/>
      <c r="AC63" s="213"/>
      <c r="AD63" s="213"/>
      <c r="AE63" s="3"/>
      <c r="AF63" s="3"/>
      <c r="AH63" s="213"/>
      <c r="AI63" s="3"/>
      <c r="AJ63" s="213"/>
      <c r="AK63" s="3"/>
    </row>
    <row r="64" spans="1:37">
      <c r="A64" s="514" t="s">
        <v>745</v>
      </c>
      <c r="B64" s="514" t="s">
        <v>399</v>
      </c>
      <c r="C64" s="515">
        <v>1.5</v>
      </c>
      <c r="D64" s="515">
        <v>0.25</v>
      </c>
      <c r="E64" s="515">
        <v>1.5</v>
      </c>
      <c r="F64" s="515">
        <v>0.25</v>
      </c>
      <c r="G64" s="516">
        <v>1.4731937799999999</v>
      </c>
      <c r="H64" s="516">
        <v>1.7624523000000001</v>
      </c>
      <c r="I64" s="515">
        <v>1.5206906325745499</v>
      </c>
      <c r="J64" s="515">
        <v>1.5206906325745499</v>
      </c>
      <c r="K64" s="515">
        <v>5.1075738046864002E-5</v>
      </c>
      <c r="L64" s="515">
        <v>6.3665500880955703E-6</v>
      </c>
      <c r="M64" s="515">
        <v>3.2249406183160703E-5</v>
      </c>
      <c r="N64" s="515">
        <v>9.54982513214336E-6</v>
      </c>
      <c r="O64" s="515">
        <v>1.1401886900676199E-5</v>
      </c>
      <c r="P64" s="515">
        <v>1.48728674084834E-5</v>
      </c>
      <c r="Y64" s="202"/>
      <c r="Z64" s="202"/>
      <c r="AA64" s="202"/>
      <c r="AB64" s="202"/>
      <c r="AC64" s="213"/>
      <c r="AD64" s="213"/>
      <c r="AE64" s="3"/>
      <c r="AF64" s="3"/>
      <c r="AH64" s="213"/>
      <c r="AI64" s="3"/>
      <c r="AJ64" s="213"/>
      <c r="AK64" s="3"/>
    </row>
    <row r="65" spans="1:37">
      <c r="A65" s="514" t="s">
        <v>746</v>
      </c>
      <c r="B65" s="514" t="s">
        <v>398</v>
      </c>
      <c r="C65" s="515">
        <v>0.75</v>
      </c>
      <c r="D65" s="515">
        <v>0.1</v>
      </c>
      <c r="E65" s="515">
        <v>0.75</v>
      </c>
      <c r="F65" s="515">
        <v>0.1</v>
      </c>
      <c r="G65" s="516">
        <v>2.3428523999999999</v>
      </c>
      <c r="H65" s="516">
        <v>7.3772160000000003E-2</v>
      </c>
      <c r="I65" s="515">
        <v>0.756637297521078</v>
      </c>
      <c r="J65" s="515">
        <v>0.756637297521078</v>
      </c>
      <c r="K65" s="515">
        <v>1.06374284858581E-6</v>
      </c>
      <c r="L65" s="515">
        <v>-3.9812169053319701E-5</v>
      </c>
      <c r="M65" s="515">
        <v>1.34988524390085E-6</v>
      </c>
      <c r="N65" s="515">
        <v>-2.9859126789989799E-5</v>
      </c>
      <c r="O65" s="515">
        <v>1.9090260195719001E-7</v>
      </c>
      <c r="P65" s="515">
        <v>2.9859737046131501E-5</v>
      </c>
      <c r="Y65" s="202"/>
      <c r="Z65" s="202"/>
      <c r="AA65" s="202"/>
      <c r="AB65" s="202"/>
      <c r="AC65" s="213"/>
      <c r="AD65" s="213"/>
      <c r="AE65" s="3"/>
      <c r="AF65" s="3"/>
      <c r="AH65" s="213"/>
      <c r="AI65" s="3"/>
      <c r="AJ65" s="213"/>
      <c r="AK65" s="3"/>
    </row>
    <row r="66" spans="1:37">
      <c r="A66" s="514" t="s">
        <v>746</v>
      </c>
      <c r="B66" s="514" t="s">
        <v>399</v>
      </c>
      <c r="C66" s="515">
        <v>0.5</v>
      </c>
      <c r="D66" s="515">
        <v>0.1</v>
      </c>
      <c r="E66" s="515">
        <v>0.5</v>
      </c>
      <c r="F66" s="515">
        <v>0.1</v>
      </c>
      <c r="G66" s="516">
        <v>0.59002299999999996</v>
      </c>
      <c r="H66" s="516">
        <v>0.13166320000000001</v>
      </c>
      <c r="I66" s="515">
        <v>0.50990195135927896</v>
      </c>
      <c r="J66" s="515">
        <v>0.50990195135927896</v>
      </c>
      <c r="K66" s="515">
        <v>1.27940336472239E-6</v>
      </c>
      <c r="L66" s="515">
        <v>-7.9570612665346602E-6</v>
      </c>
      <c r="M66" s="515">
        <v>2.4091772674782301E-6</v>
      </c>
      <c r="N66" s="515">
        <v>-3.9785306332673301E-6</v>
      </c>
      <c r="O66" s="515">
        <v>3.4070911658286699E-7</v>
      </c>
      <c r="P66" s="515">
        <v>3.9930926237653501E-6</v>
      </c>
      <c r="Y66" s="202"/>
      <c r="Z66" s="202"/>
      <c r="AA66" s="202"/>
      <c r="AB66" s="202"/>
      <c r="AC66" s="213"/>
      <c r="AD66" s="213"/>
      <c r="AE66" s="3"/>
      <c r="AF66" s="3"/>
      <c r="AH66" s="213"/>
      <c r="AI66" s="3"/>
      <c r="AJ66" s="213"/>
      <c r="AK66" s="3"/>
    </row>
    <row r="67" spans="1:37">
      <c r="A67" s="514" t="s">
        <v>747</v>
      </c>
      <c r="B67" s="514" t="s">
        <v>399</v>
      </c>
      <c r="C67" s="515">
        <v>0.6</v>
      </c>
      <c r="D67" s="515">
        <v>0.15</v>
      </c>
      <c r="E67" s="515">
        <v>0.6</v>
      </c>
      <c r="F67" s="515">
        <v>0.15</v>
      </c>
      <c r="G67" s="516">
        <v>439.27</v>
      </c>
      <c r="H67" s="516">
        <v>248</v>
      </c>
      <c r="I67" s="515">
        <v>0.61846584384264902</v>
      </c>
      <c r="J67" s="515">
        <v>0.61846584384264902</v>
      </c>
      <c r="K67" s="515">
        <v>2.9229663048484602E-3</v>
      </c>
      <c r="L67" s="515">
        <v>-3.1794607620594401E-3</v>
      </c>
      <c r="M67" s="515">
        <v>4.5379115981884202E-3</v>
      </c>
      <c r="N67" s="515">
        <v>-1.90767645723566E-3</v>
      </c>
      <c r="O67" s="515">
        <v>9.6263641905123501E-4</v>
      </c>
      <c r="P67" s="515">
        <v>2.1367962796614501E-3</v>
      </c>
      <c r="Y67" s="202"/>
      <c r="Z67" s="202"/>
      <c r="AA67" s="202"/>
      <c r="AB67" s="202"/>
      <c r="AC67" s="213"/>
      <c r="AD67" s="213"/>
      <c r="AE67" s="3"/>
      <c r="AF67" s="3"/>
      <c r="AH67" s="213"/>
      <c r="AI67" s="3"/>
      <c r="AJ67" s="213"/>
      <c r="AK67" s="3"/>
    </row>
    <row r="68" spans="1:37">
      <c r="A68" s="514" t="s">
        <v>748</v>
      </c>
      <c r="B68" s="514" t="s">
        <v>398</v>
      </c>
      <c r="C68" s="515">
        <v>0.6</v>
      </c>
      <c r="D68" s="515">
        <v>0.15</v>
      </c>
      <c r="E68" s="515">
        <v>0.6</v>
      </c>
      <c r="F68" s="515">
        <v>0.15</v>
      </c>
      <c r="G68" s="516">
        <v>0.23771999999999999</v>
      </c>
      <c r="H68" s="516">
        <v>6.615E-2</v>
      </c>
      <c r="I68" s="515">
        <v>0.61846584384264902</v>
      </c>
      <c r="J68" s="515">
        <v>0.61846584384264902</v>
      </c>
      <c r="K68" s="515">
        <v>7.7965411720050797E-7</v>
      </c>
      <c r="L68" s="515">
        <v>-2.96613830524277E-6</v>
      </c>
      <c r="M68" s="515">
        <v>1.2104147266942099E-6</v>
      </c>
      <c r="N68" s="515">
        <v>-1.7796829831456599E-6</v>
      </c>
      <c r="O68" s="515">
        <v>2.5676773838806099E-7</v>
      </c>
      <c r="P68" s="515">
        <v>1.7981104504382301E-6</v>
      </c>
      <c r="Y68" s="202"/>
      <c r="Z68" s="202"/>
      <c r="AA68" s="202"/>
      <c r="AB68" s="202"/>
      <c r="AC68" s="213"/>
      <c r="AD68" s="213"/>
      <c r="AE68" s="3"/>
      <c r="AF68" s="3"/>
      <c r="AH68" s="213"/>
      <c r="AI68" s="3"/>
      <c r="AJ68" s="213"/>
      <c r="AK68" s="3"/>
    </row>
    <row r="69" spans="1:37">
      <c r="A69" s="514" t="s">
        <v>748</v>
      </c>
      <c r="B69" s="514" t="s">
        <v>399</v>
      </c>
      <c r="C69" s="515">
        <v>0.6</v>
      </c>
      <c r="D69" s="515">
        <v>0.15</v>
      </c>
      <c r="E69" s="515">
        <v>0.6</v>
      </c>
      <c r="F69" s="515">
        <v>0.15</v>
      </c>
      <c r="G69" s="516">
        <v>1.7545999999999999</v>
      </c>
      <c r="H69" s="516">
        <v>0.48793999999999998</v>
      </c>
      <c r="I69" s="515">
        <v>0.61846584384264902</v>
      </c>
      <c r="J69" s="515">
        <v>0.61846584384264902</v>
      </c>
      <c r="K69" s="515">
        <v>5.7509362047893499E-6</v>
      </c>
      <c r="L69" s="515">
        <v>-2.1898591920210999E-5</v>
      </c>
      <c r="M69" s="515">
        <v>8.92834106943572E-6</v>
      </c>
      <c r="N69" s="515">
        <v>-1.31391551521266E-5</v>
      </c>
      <c r="O69" s="515">
        <v>1.8939871544833E-6</v>
      </c>
      <c r="P69" s="515">
        <v>1.32749608456297E-5</v>
      </c>
      <c r="Y69" s="202"/>
      <c r="Z69" s="202"/>
      <c r="AA69" s="202"/>
      <c r="AB69" s="202"/>
      <c r="AC69" s="213"/>
      <c r="AD69" s="213"/>
      <c r="AE69" s="3"/>
      <c r="AF69" s="3"/>
      <c r="AH69" s="213"/>
      <c r="AI69" s="3"/>
      <c r="AJ69" s="213"/>
      <c r="AK69" s="3"/>
    </row>
    <row r="70" spans="1:37">
      <c r="A70" s="514" t="s">
        <v>749</v>
      </c>
      <c r="B70" s="514" t="s">
        <v>398</v>
      </c>
      <c r="C70" s="515">
        <v>0.6</v>
      </c>
      <c r="D70" s="515">
        <v>0.2</v>
      </c>
      <c r="E70" s="515">
        <v>0.6</v>
      </c>
      <c r="F70" s="515">
        <v>0.2</v>
      </c>
      <c r="G70" s="516">
        <v>0.198363858</v>
      </c>
      <c r="H70" s="516">
        <v>1.2505500000000001</v>
      </c>
      <c r="I70" s="515">
        <v>0.63245553203367599</v>
      </c>
      <c r="J70" s="515">
        <v>0.63245553203367599</v>
      </c>
      <c r="K70" s="515">
        <v>1.5072575383332501E-5</v>
      </c>
      <c r="L70" s="515">
        <v>1.93975047670244E-5</v>
      </c>
      <c r="M70" s="515">
        <v>2.28826022141715E-5</v>
      </c>
      <c r="N70" s="515">
        <v>1.16385028602146E-5</v>
      </c>
      <c r="O70" s="515">
        <v>6.4721772787339901E-6</v>
      </c>
      <c r="P70" s="515">
        <v>1.3317050257267399E-5</v>
      </c>
      <c r="Y70" s="202"/>
      <c r="Z70" s="202"/>
      <c r="AA70" s="202"/>
      <c r="AB70" s="202"/>
      <c r="AC70" s="213"/>
      <c r="AD70" s="213"/>
      <c r="AE70" s="3"/>
      <c r="AF70" s="3"/>
      <c r="AH70" s="213"/>
      <c r="AI70" s="3"/>
      <c r="AJ70" s="213"/>
      <c r="AK70" s="3"/>
    </row>
    <row r="71" spans="1:37" s="222" customFormat="1">
      <c r="A71" s="514" t="s">
        <v>749</v>
      </c>
      <c r="B71" s="514" t="s">
        <v>399</v>
      </c>
      <c r="C71" s="515">
        <v>0.6</v>
      </c>
      <c r="D71" s="515">
        <v>0.2</v>
      </c>
      <c r="E71" s="515">
        <v>0.6</v>
      </c>
      <c r="F71" s="515">
        <v>0.2</v>
      </c>
      <c r="G71" s="516">
        <v>0.21506591</v>
      </c>
      <c r="H71" s="516">
        <v>0.33387</v>
      </c>
      <c r="I71" s="515">
        <v>0.63245553203367599</v>
      </c>
      <c r="J71" s="515">
        <v>0.63245553203367599</v>
      </c>
      <c r="K71" s="515">
        <v>4.0240540108218201E-6</v>
      </c>
      <c r="L71" s="515">
        <v>2.3306247511740101E-6</v>
      </c>
      <c r="M71" s="515">
        <v>6.1091634890611599E-6</v>
      </c>
      <c r="N71" s="515">
        <v>1.39837485070441E-6</v>
      </c>
      <c r="O71" s="515">
        <v>1.72793237219697E-6</v>
      </c>
      <c r="P71" s="515">
        <v>2.22288157713559E-6</v>
      </c>
      <c r="U71" s="202"/>
      <c r="V71" s="3"/>
      <c r="Y71" s="202"/>
      <c r="Z71" s="202"/>
      <c r="AA71" s="202"/>
      <c r="AB71" s="202"/>
      <c r="AC71" s="213"/>
      <c r="AD71" s="213"/>
      <c r="AE71" s="3"/>
      <c r="AF71" s="3"/>
      <c r="AH71" s="213"/>
      <c r="AI71" s="3"/>
      <c r="AJ71" s="213"/>
      <c r="AK71" s="3"/>
    </row>
    <row r="72" spans="1:37">
      <c r="A72" s="514" t="s">
        <v>1401</v>
      </c>
      <c r="B72" s="514" t="s">
        <v>398</v>
      </c>
      <c r="C72" s="515">
        <v>0.6</v>
      </c>
      <c r="D72" s="515">
        <v>0.15</v>
      </c>
      <c r="E72" s="515">
        <v>0.6</v>
      </c>
      <c r="F72" s="515">
        <v>0.15</v>
      </c>
      <c r="G72" s="516">
        <v>6.1147548000000003E-2</v>
      </c>
      <c r="H72" s="516">
        <v>0.26376609000000001</v>
      </c>
      <c r="I72" s="515">
        <v>0.61846584384264902</v>
      </c>
      <c r="J72" s="515">
        <v>0.61846584384264902</v>
      </c>
      <c r="K72" s="515">
        <v>3.1087878767404299E-6</v>
      </c>
      <c r="L72" s="515">
        <v>3.75208570099566E-6</v>
      </c>
      <c r="M72" s="515">
        <v>4.82639999604763E-6</v>
      </c>
      <c r="N72" s="515">
        <v>2.2512514205973898E-6</v>
      </c>
      <c r="O72" s="515">
        <v>1.0238340497772E-6</v>
      </c>
      <c r="P72" s="515">
        <v>2.4731294184140402E-6</v>
      </c>
      <c r="Y72" s="202"/>
      <c r="Z72" s="202"/>
      <c r="AA72" s="202"/>
      <c r="AB72" s="202"/>
      <c r="AC72" s="213"/>
      <c r="AD72" s="213"/>
      <c r="AE72" s="3"/>
      <c r="AF72" s="3"/>
      <c r="AH72" s="213"/>
      <c r="AI72" s="3"/>
      <c r="AJ72" s="213"/>
      <c r="AK72" s="3"/>
    </row>
    <row r="73" spans="1:37">
      <c r="A73" s="514" t="s">
        <v>1401</v>
      </c>
      <c r="B73" s="514" t="s">
        <v>399</v>
      </c>
      <c r="C73" s="515">
        <v>0.6</v>
      </c>
      <c r="D73" s="515">
        <v>0.15</v>
      </c>
      <c r="E73" s="515">
        <v>0.6</v>
      </c>
      <c r="F73" s="515">
        <v>0.15</v>
      </c>
      <c r="G73" s="516">
        <v>0.31365428000000001</v>
      </c>
      <c r="H73" s="516">
        <v>1.3141799000000001</v>
      </c>
      <c r="I73" s="515">
        <v>0.61846584384264902</v>
      </c>
      <c r="J73" s="515">
        <v>0.61846584384264902</v>
      </c>
      <c r="K73" s="515">
        <v>1.5489127283101299E-5</v>
      </c>
      <c r="L73" s="515">
        <v>1.85362443499222E-5</v>
      </c>
      <c r="M73" s="515">
        <v>2.4046904073855201E-5</v>
      </c>
      <c r="N73" s="515">
        <v>1.1121746609953301E-5</v>
      </c>
      <c r="O73" s="515">
        <v>5.1011186811496399E-6</v>
      </c>
      <c r="P73" s="515">
        <v>1.22357941898016E-5</v>
      </c>
      <c r="Y73" s="202"/>
      <c r="Z73" s="202"/>
      <c r="AA73" s="202"/>
      <c r="AB73" s="202"/>
      <c r="AC73" s="213"/>
      <c r="AD73" s="213"/>
      <c r="AE73" s="3"/>
      <c r="AF73" s="3"/>
      <c r="AH73" s="213"/>
      <c r="AI73" s="3"/>
      <c r="AJ73" s="213"/>
      <c r="AK73" s="3"/>
    </row>
    <row r="74" spans="1:37">
      <c r="A74" s="514" t="s">
        <v>750</v>
      </c>
      <c r="B74" s="514" t="s">
        <v>398</v>
      </c>
      <c r="C74" s="515">
        <v>0.6</v>
      </c>
      <c r="D74" s="515">
        <v>7.0000000000000007E-2</v>
      </c>
      <c r="E74" s="515">
        <v>0.6</v>
      </c>
      <c r="F74" s="515">
        <v>7.0000000000000007E-2</v>
      </c>
      <c r="G74" s="516">
        <v>1.7464302869999999</v>
      </c>
      <c r="H74" s="516">
        <v>1.2194700000000001</v>
      </c>
      <c r="I74" s="515">
        <v>0.60406953242155803</v>
      </c>
      <c r="J74" s="515">
        <v>0.60406953242155803</v>
      </c>
      <c r="K74" s="515">
        <v>1.40382981168385E-5</v>
      </c>
      <c r="L74" s="515">
        <v>-8.36950250537828E-6</v>
      </c>
      <c r="M74" s="515">
        <v>2.2313899421946898E-5</v>
      </c>
      <c r="N74" s="515">
        <v>-5.0217015032269699E-6</v>
      </c>
      <c r="O74" s="515">
        <v>2.20896334343625E-6</v>
      </c>
      <c r="P74" s="515">
        <v>5.4860737363033203E-6</v>
      </c>
      <c r="Y74" s="202"/>
      <c r="Z74" s="202"/>
      <c r="AA74" s="202"/>
      <c r="AB74" s="202"/>
      <c r="AC74" s="213"/>
      <c r="AD74" s="213"/>
      <c r="AE74" s="3"/>
      <c r="AF74" s="3"/>
      <c r="AH74" s="213"/>
      <c r="AI74" s="3"/>
      <c r="AJ74" s="213"/>
      <c r="AK74" s="3"/>
    </row>
    <row r="75" spans="1:37">
      <c r="A75" s="514" t="s">
        <v>750</v>
      </c>
      <c r="B75" s="514" t="s">
        <v>399</v>
      </c>
      <c r="C75" s="515">
        <v>0.6</v>
      </c>
      <c r="D75" s="515">
        <v>7.0000000000000007E-2</v>
      </c>
      <c r="E75" s="515">
        <v>0.6</v>
      </c>
      <c r="F75" s="515">
        <v>7.0000000000000007E-2</v>
      </c>
      <c r="G75" s="516">
        <v>5.6130996299999998</v>
      </c>
      <c r="H75" s="516">
        <v>4.0904499999999997</v>
      </c>
      <c r="I75" s="515">
        <v>0.60406953242155803</v>
      </c>
      <c r="J75" s="515">
        <v>0.60406953242155803</v>
      </c>
      <c r="K75" s="515">
        <v>4.70884536167534E-5</v>
      </c>
      <c r="L75" s="515">
        <v>-2.37705356255819E-5</v>
      </c>
      <c r="M75" s="515">
        <v>7.4847179422620299E-5</v>
      </c>
      <c r="N75" s="515">
        <v>-1.4262321375349099E-5</v>
      </c>
      <c r="O75" s="515">
        <v>7.4094927371389398E-6</v>
      </c>
      <c r="P75" s="515">
        <v>1.6072162070967799E-5</v>
      </c>
      <c r="Y75" s="202"/>
      <c r="Z75" s="202"/>
      <c r="AA75" s="202"/>
      <c r="AB75" s="202"/>
      <c r="AC75" s="213"/>
      <c r="AD75" s="213"/>
      <c r="AE75" s="3"/>
      <c r="AF75" s="3"/>
      <c r="AH75" s="213"/>
      <c r="AI75" s="3"/>
      <c r="AJ75" s="213"/>
      <c r="AK75" s="3"/>
    </row>
    <row r="76" spans="1:37">
      <c r="A76" s="514" t="s">
        <v>1092</v>
      </c>
      <c r="B76" s="514" t="s">
        <v>398</v>
      </c>
      <c r="C76" s="515">
        <v>0.6</v>
      </c>
      <c r="D76" s="515">
        <v>0.25</v>
      </c>
      <c r="E76" s="515">
        <v>0.6</v>
      </c>
      <c r="F76" s="515">
        <v>0.25</v>
      </c>
      <c r="G76" s="511">
        <v>0.23633925</v>
      </c>
      <c r="H76" s="516">
        <v>0</v>
      </c>
      <c r="I76" s="515">
        <v>0.65</v>
      </c>
      <c r="J76" s="515">
        <v>0.65</v>
      </c>
      <c r="K76" s="515">
        <v>0</v>
      </c>
      <c r="L76" s="517">
        <v>-4.1522942956142397E-6</v>
      </c>
      <c r="M76" s="515">
        <v>0</v>
      </c>
      <c r="N76" s="517">
        <v>-2.49137657736855E-6</v>
      </c>
      <c r="O76" s="515">
        <v>0</v>
      </c>
      <c r="P76" s="517">
        <v>2.49137657736855E-6</v>
      </c>
      <c r="Y76" s="202"/>
      <c r="Z76" s="202"/>
      <c r="AA76" s="202"/>
      <c r="AB76" s="202"/>
      <c r="AC76" s="213"/>
      <c r="AD76" s="213"/>
      <c r="AE76" s="3"/>
      <c r="AF76" s="3"/>
      <c r="AH76" s="213"/>
      <c r="AI76" s="3"/>
      <c r="AJ76" s="213"/>
      <c r="AK76" s="3"/>
    </row>
    <row r="77" spans="1:37">
      <c r="A77" s="514" t="s">
        <v>1092</v>
      </c>
      <c r="B77" s="514" t="s">
        <v>399</v>
      </c>
      <c r="C77" s="515">
        <v>0.6</v>
      </c>
      <c r="D77" s="515">
        <v>0.25</v>
      </c>
      <c r="E77" s="515">
        <v>0.6</v>
      </c>
      <c r="F77" s="515">
        <v>0.25</v>
      </c>
      <c r="G77" s="511">
        <v>0.1471539</v>
      </c>
      <c r="H77" s="516">
        <v>0</v>
      </c>
      <c r="I77" s="515">
        <v>0.65</v>
      </c>
      <c r="J77" s="515">
        <v>0.65</v>
      </c>
      <c r="K77" s="515">
        <v>0</v>
      </c>
      <c r="L77" s="517">
        <v>-2.5853780502458802E-6</v>
      </c>
      <c r="M77" s="515">
        <v>0</v>
      </c>
      <c r="N77" s="517">
        <v>-1.55122683014753E-6</v>
      </c>
      <c r="O77" s="515">
        <v>0</v>
      </c>
      <c r="P77" s="517">
        <v>1.55122683014753E-6</v>
      </c>
      <c r="Y77" s="202"/>
      <c r="Z77" s="202"/>
      <c r="AA77" s="202"/>
      <c r="AB77" s="202"/>
      <c r="AC77" s="213"/>
      <c r="AD77" s="213"/>
      <c r="AE77" s="3"/>
      <c r="AF77" s="3"/>
      <c r="AH77" s="213"/>
      <c r="AI77" s="3"/>
      <c r="AJ77" s="213"/>
      <c r="AK77" s="3"/>
    </row>
    <row r="78" spans="1:37">
      <c r="A78" s="514" t="s">
        <v>1093</v>
      </c>
      <c r="B78" s="514" t="s">
        <v>398</v>
      </c>
      <c r="C78" s="515">
        <v>0.6</v>
      </c>
      <c r="D78" s="515">
        <v>0.1</v>
      </c>
      <c r="E78" s="515">
        <v>0.6</v>
      </c>
      <c r="F78" s="515">
        <v>0.1</v>
      </c>
      <c r="G78" s="516">
        <v>1.0521E-3</v>
      </c>
      <c r="H78" s="516">
        <v>0</v>
      </c>
      <c r="I78" s="515">
        <v>0.60827625302982202</v>
      </c>
      <c r="J78" s="515">
        <v>0.60827625302982202</v>
      </c>
      <c r="K78" s="515">
        <v>0</v>
      </c>
      <c r="L78" s="515">
        <v>-1.8484568528598399E-8</v>
      </c>
      <c r="M78" s="515">
        <v>0</v>
      </c>
      <c r="N78" s="515">
        <v>-1.1090741117159E-8</v>
      </c>
      <c r="O78" s="515">
        <v>0</v>
      </c>
      <c r="P78" s="515">
        <v>1.1090741117159E-8</v>
      </c>
      <c r="Y78" s="202"/>
      <c r="Z78" s="202"/>
      <c r="AA78" s="202"/>
      <c r="AB78" s="202"/>
      <c r="AC78" s="213"/>
      <c r="AD78" s="213"/>
      <c r="AE78" s="3"/>
      <c r="AF78" s="3"/>
      <c r="AH78" s="213"/>
      <c r="AI78" s="3"/>
      <c r="AJ78" s="213"/>
      <c r="AK78" s="3"/>
    </row>
    <row r="79" spans="1:37">
      <c r="A79" s="514" t="s">
        <v>1093</v>
      </c>
      <c r="B79" s="514" t="s">
        <v>399</v>
      </c>
      <c r="C79" s="515">
        <v>0.6</v>
      </c>
      <c r="D79" s="515">
        <v>0.1</v>
      </c>
      <c r="E79" s="515">
        <v>0.6</v>
      </c>
      <c r="F79" s="515">
        <v>0.1</v>
      </c>
      <c r="G79" s="516">
        <v>1.1648250000000001E-2</v>
      </c>
      <c r="H79" s="516">
        <v>0</v>
      </c>
      <c r="I79" s="515">
        <v>0.60827625302982202</v>
      </c>
      <c r="J79" s="515">
        <v>0.60827625302982202</v>
      </c>
      <c r="K79" s="515">
        <v>0</v>
      </c>
      <c r="L79" s="515">
        <v>-2.0465057718344801E-7</v>
      </c>
      <c r="M79" s="515">
        <v>0</v>
      </c>
      <c r="N79" s="515">
        <v>-1.22790346310069E-7</v>
      </c>
      <c r="O79" s="515">
        <v>0</v>
      </c>
      <c r="P79" s="515">
        <v>1.22790346310069E-7</v>
      </c>
      <c r="Y79" s="202"/>
      <c r="Z79" s="202"/>
      <c r="AA79" s="202"/>
      <c r="AB79" s="202"/>
      <c r="AC79" s="213"/>
      <c r="AD79" s="213"/>
      <c r="AE79" s="3"/>
      <c r="AF79" s="3"/>
      <c r="AH79" s="213"/>
      <c r="AI79" s="3"/>
      <c r="AJ79" s="213"/>
      <c r="AK79" s="3"/>
    </row>
    <row r="80" spans="1:37">
      <c r="A80" s="514" t="s">
        <v>751</v>
      </c>
      <c r="B80" s="514" t="s">
        <v>398</v>
      </c>
      <c r="C80" s="515">
        <v>0.6</v>
      </c>
      <c r="D80" s="515">
        <v>0.2</v>
      </c>
      <c r="E80" s="515">
        <v>0.6</v>
      </c>
      <c r="F80" s="515">
        <v>0.2</v>
      </c>
      <c r="G80" s="516">
        <v>0</v>
      </c>
      <c r="H80" s="516">
        <v>6.3000000000000003E-4</v>
      </c>
      <c r="I80" s="515">
        <v>0.63245553203367599</v>
      </c>
      <c r="J80" s="515">
        <v>0.63245553203367599</v>
      </c>
      <c r="K80" s="515">
        <v>7.5932369689332601E-9</v>
      </c>
      <c r="L80" s="515">
        <v>1.1527753961473899E-8</v>
      </c>
      <c r="M80" s="515">
        <v>1.1527759301849601E-8</v>
      </c>
      <c r="N80" s="515">
        <v>6.9166523768843204E-9</v>
      </c>
      <c r="O80" s="515">
        <v>3.2605427096896698E-9</v>
      </c>
      <c r="P80" s="515">
        <v>7.6466475572220493E-9</v>
      </c>
      <c r="Y80" s="202"/>
      <c r="Z80" s="202"/>
      <c r="AA80" s="202"/>
      <c r="AB80" s="202"/>
      <c r="AC80" s="213"/>
      <c r="AD80" s="213"/>
      <c r="AE80" s="3"/>
      <c r="AF80" s="3"/>
      <c r="AH80" s="213"/>
      <c r="AI80" s="3"/>
      <c r="AJ80" s="213"/>
      <c r="AK80" s="3"/>
    </row>
    <row r="81" spans="1:37">
      <c r="A81" s="514" t="s">
        <v>751</v>
      </c>
      <c r="B81" s="514" t="s">
        <v>399</v>
      </c>
      <c r="C81" s="515">
        <v>0.6</v>
      </c>
      <c r="D81" s="515">
        <v>0.2</v>
      </c>
      <c r="E81" s="515">
        <v>0.6</v>
      </c>
      <c r="F81" s="515">
        <v>0.2</v>
      </c>
      <c r="G81" s="516">
        <v>0</v>
      </c>
      <c r="H81" s="516">
        <v>4.3400000000000001E-3</v>
      </c>
      <c r="I81" s="515">
        <v>0.63245553203367599</v>
      </c>
      <c r="J81" s="515">
        <v>0.63245553203367599</v>
      </c>
      <c r="K81" s="515">
        <v>5.2308965785984703E-8</v>
      </c>
      <c r="L81" s="515">
        <v>7.9413458627412503E-8</v>
      </c>
      <c r="M81" s="515">
        <v>7.9413452968297396E-8</v>
      </c>
      <c r="N81" s="515">
        <v>4.7648075176447503E-8</v>
      </c>
      <c r="O81" s="515">
        <v>2.2461516444528801E-8</v>
      </c>
      <c r="P81" s="515">
        <v>5.2676928431792898E-8</v>
      </c>
      <c r="Y81" s="202"/>
      <c r="Z81" s="202"/>
      <c r="AA81" s="202"/>
      <c r="AB81" s="202"/>
      <c r="AC81" s="213"/>
      <c r="AD81" s="213"/>
      <c r="AE81" s="3"/>
      <c r="AF81" s="3"/>
      <c r="AH81" s="213"/>
      <c r="AI81" s="3"/>
      <c r="AJ81" s="213"/>
      <c r="AK81" s="3"/>
    </row>
    <row r="82" spans="1:37">
      <c r="A82" s="514" t="s">
        <v>752</v>
      </c>
      <c r="B82" s="514" t="s">
        <v>398</v>
      </c>
      <c r="C82" s="515">
        <v>0.6</v>
      </c>
      <c r="D82" s="515">
        <v>0.1</v>
      </c>
      <c r="E82" s="515">
        <v>0.6</v>
      </c>
      <c r="F82" s="515">
        <v>0.1</v>
      </c>
      <c r="G82" s="511">
        <v>5.2080000000000001E-2</v>
      </c>
      <c r="H82" s="516">
        <v>0.17724000000000001</v>
      </c>
      <c r="I82" s="515">
        <v>0.60827625302982202</v>
      </c>
      <c r="J82" s="515">
        <v>0.60827625302982202</v>
      </c>
      <c r="K82" s="515">
        <v>2.0545608664532201E-6</v>
      </c>
      <c r="L82" s="517">
        <v>2.3281383464931199E-6</v>
      </c>
      <c r="M82" s="515">
        <v>3.2431429502536898E-6</v>
      </c>
      <c r="N82" s="517">
        <v>1.3968830078958699E-6</v>
      </c>
      <c r="O82" s="515">
        <v>4.5864967449634598E-7</v>
      </c>
      <c r="P82" s="517">
        <v>1.4702522442301599E-6</v>
      </c>
      <c r="Y82" s="202"/>
      <c r="Z82" s="202"/>
      <c r="AA82" s="202"/>
      <c r="AB82" s="202"/>
      <c r="AC82" s="213"/>
      <c r="AD82" s="213"/>
      <c r="AE82" s="3"/>
      <c r="AF82" s="3"/>
      <c r="AH82" s="213"/>
      <c r="AI82" s="3"/>
      <c r="AJ82" s="213"/>
      <c r="AK82" s="3"/>
    </row>
    <row r="83" spans="1:37">
      <c r="A83" s="514" t="s">
        <v>752</v>
      </c>
      <c r="B83" s="514" t="s">
        <v>399</v>
      </c>
      <c r="C83" s="515">
        <v>0.6</v>
      </c>
      <c r="D83" s="515">
        <v>0.1</v>
      </c>
      <c r="E83" s="515">
        <v>0.6</v>
      </c>
      <c r="F83" s="515">
        <v>0.1</v>
      </c>
      <c r="G83" s="511">
        <v>0.60263999999999995</v>
      </c>
      <c r="H83" s="516">
        <v>2.5196800000000001</v>
      </c>
      <c r="I83" s="515">
        <v>0.60827625302982202</v>
      </c>
      <c r="J83" s="515">
        <v>0.60827625302982202</v>
      </c>
      <c r="K83" s="515">
        <v>2.9208056443155301E-5</v>
      </c>
      <c r="L83" s="517">
        <v>3.5517267780211998E-5</v>
      </c>
      <c r="M83" s="515">
        <v>4.61051818375944E-5</v>
      </c>
      <c r="N83" s="517">
        <v>2.1310360668127201E-5</v>
      </c>
      <c r="O83" s="515">
        <v>6.5202573450403703E-6</v>
      </c>
      <c r="P83" s="517">
        <v>2.22855385317747E-5</v>
      </c>
      <c r="Y83" s="202"/>
      <c r="Z83" s="202"/>
      <c r="AA83" s="202"/>
      <c r="AB83" s="202"/>
      <c r="AC83" s="213"/>
      <c r="AD83" s="213"/>
      <c r="AE83" s="3"/>
      <c r="AF83" s="3"/>
      <c r="AH83" s="213"/>
      <c r="AI83" s="3"/>
      <c r="AJ83" s="213"/>
      <c r="AK83" s="3"/>
    </row>
    <row r="84" spans="1:37">
      <c r="A84" s="514" t="s">
        <v>1094</v>
      </c>
      <c r="B84" s="514" t="s">
        <v>294</v>
      </c>
      <c r="C84" s="515">
        <v>0.25</v>
      </c>
      <c r="D84" s="515">
        <v>0.9</v>
      </c>
      <c r="E84" s="515">
        <v>0.25</v>
      </c>
      <c r="F84" s="515">
        <v>0.9</v>
      </c>
      <c r="G84" s="516">
        <v>0.99982590400000004</v>
      </c>
      <c r="H84" s="516">
        <v>1.3474999999999999</v>
      </c>
      <c r="I84" s="515">
        <v>0.93407708461347005</v>
      </c>
      <c r="J84" s="515">
        <v>0.93407708461347005</v>
      </c>
      <c r="K84" s="515">
        <v>2.3986556210229601E-5</v>
      </c>
      <c r="L84" s="515">
        <v>7.0904413455791802E-6</v>
      </c>
      <c r="M84" s="515">
        <v>2.4656596284511699E-5</v>
      </c>
      <c r="N84" s="515">
        <v>1.7726103363947999E-6</v>
      </c>
      <c r="O84" s="515">
        <v>3.1382723580763E-5</v>
      </c>
      <c r="P84" s="515">
        <v>3.1432745453607398E-5</v>
      </c>
      <c r="Y84" s="202"/>
      <c r="Z84" s="202"/>
      <c r="AA84" s="202"/>
      <c r="AB84" s="202"/>
      <c r="AC84" s="213"/>
      <c r="AD84" s="213"/>
      <c r="AE84" s="3"/>
      <c r="AF84" s="3"/>
      <c r="AH84" s="213"/>
      <c r="AI84" s="3"/>
      <c r="AJ84" s="213"/>
      <c r="AK84" s="3"/>
    </row>
    <row r="85" spans="1:37">
      <c r="A85" s="514" t="s">
        <v>1094</v>
      </c>
      <c r="B85" s="514" t="s">
        <v>398</v>
      </c>
      <c r="C85" s="515">
        <v>0.9</v>
      </c>
      <c r="D85" s="515">
        <v>0.02</v>
      </c>
      <c r="E85" s="515">
        <v>0.9</v>
      </c>
      <c r="F85" s="515">
        <v>0.02</v>
      </c>
      <c r="G85" s="516">
        <v>7.56</v>
      </c>
      <c r="H85" s="516">
        <v>10.29</v>
      </c>
      <c r="I85" s="515">
        <v>0.900222194794152</v>
      </c>
      <c r="J85" s="515">
        <v>0.900222194794152</v>
      </c>
      <c r="K85" s="515">
        <v>1.7653121053505701E-4</v>
      </c>
      <c r="L85" s="515">
        <v>5.54634130112007E-5</v>
      </c>
      <c r="M85" s="515">
        <v>1.88286735263544E-4</v>
      </c>
      <c r="N85" s="515">
        <v>4.9917071710080599E-5</v>
      </c>
      <c r="O85" s="515">
        <v>5.3255530924931197E-6</v>
      </c>
      <c r="P85" s="515">
        <v>5.0200354220366797E-5</v>
      </c>
      <c r="Y85" s="202"/>
      <c r="Z85" s="202"/>
      <c r="AA85" s="202"/>
      <c r="AB85" s="202"/>
      <c r="AC85" s="213"/>
      <c r="AD85" s="213"/>
      <c r="AE85" s="3"/>
      <c r="AF85" s="3"/>
      <c r="AH85" s="213"/>
      <c r="AI85" s="3"/>
      <c r="AJ85" s="213"/>
      <c r="AK85" s="3"/>
    </row>
    <row r="86" spans="1:37">
      <c r="A86" s="514" t="s">
        <v>1095</v>
      </c>
      <c r="B86" s="514" t="s">
        <v>294</v>
      </c>
      <c r="C86" s="515">
        <v>0.25</v>
      </c>
      <c r="D86" s="515">
        <v>0.03</v>
      </c>
      <c r="E86" s="515">
        <v>0.25</v>
      </c>
      <c r="F86" s="515">
        <v>0.03</v>
      </c>
      <c r="G86" s="516">
        <v>0.46750000000000003</v>
      </c>
      <c r="H86" s="516">
        <v>0.84204999999999997</v>
      </c>
      <c r="I86" s="515">
        <v>0.25179356624028298</v>
      </c>
      <c r="J86" s="515">
        <v>0.25179356624028298</v>
      </c>
      <c r="K86" s="515">
        <v>4.04053541354022E-6</v>
      </c>
      <c r="L86" s="515">
        <v>7.1942493034492801E-6</v>
      </c>
      <c r="M86" s="515">
        <v>1.5407856698607101E-5</v>
      </c>
      <c r="N86" s="515">
        <v>1.79856232586232E-6</v>
      </c>
      <c r="O86" s="515">
        <v>6.5369999730813902E-7</v>
      </c>
      <c r="P86" s="515">
        <v>1.9136745090249601E-6</v>
      </c>
      <c r="Y86" s="202"/>
      <c r="Z86" s="202"/>
      <c r="AA86" s="202"/>
      <c r="AB86" s="202"/>
      <c r="AC86" s="213"/>
      <c r="AD86" s="213"/>
      <c r="AE86" s="3"/>
      <c r="AF86" s="3"/>
      <c r="AH86" s="213"/>
      <c r="AI86" s="3"/>
      <c r="AJ86" s="213"/>
      <c r="AK86" s="3"/>
    </row>
    <row r="87" spans="1:37">
      <c r="A87" s="514" t="s">
        <v>1095</v>
      </c>
      <c r="B87" s="514" t="s">
        <v>398</v>
      </c>
      <c r="C87" s="515">
        <v>0</v>
      </c>
      <c r="D87" s="515">
        <v>0.03</v>
      </c>
      <c r="E87" s="515">
        <v>0</v>
      </c>
      <c r="F87" s="515">
        <v>0.03</v>
      </c>
      <c r="G87" s="516">
        <v>3.57</v>
      </c>
      <c r="H87" s="516">
        <v>6.4302000000000001</v>
      </c>
      <c r="I87" s="515">
        <v>0.03</v>
      </c>
      <c r="J87" s="515">
        <v>0.03</v>
      </c>
      <c r="K87" s="515">
        <v>3.67622550855253E-6</v>
      </c>
      <c r="L87" s="515">
        <v>5.4937872553832701E-5</v>
      </c>
      <c r="M87" s="515">
        <v>1.17659996607545E-4</v>
      </c>
      <c r="N87" s="515">
        <v>0</v>
      </c>
      <c r="O87" s="515">
        <v>4.9918908885348797E-6</v>
      </c>
      <c r="P87" s="515">
        <v>4.9918908885348797E-6</v>
      </c>
      <c r="Y87" s="202"/>
      <c r="Z87" s="202"/>
      <c r="AA87" s="202"/>
      <c r="AB87" s="202"/>
      <c r="AC87" s="213"/>
      <c r="AD87" s="213"/>
      <c r="AE87" s="3"/>
      <c r="AF87" s="3"/>
      <c r="AH87" s="213"/>
      <c r="AI87" s="3"/>
      <c r="AJ87" s="213"/>
      <c r="AK87" s="3"/>
    </row>
    <row r="88" spans="1:37">
      <c r="A88" s="514" t="s">
        <v>1096</v>
      </c>
      <c r="B88" s="514" t="s">
        <v>294</v>
      </c>
      <c r="C88" s="515">
        <v>0.25</v>
      </c>
      <c r="D88" s="515">
        <v>0.05</v>
      </c>
      <c r="E88" s="515">
        <v>0.25</v>
      </c>
      <c r="F88" s="515">
        <v>0.05</v>
      </c>
      <c r="G88" s="516">
        <v>0</v>
      </c>
      <c r="H88" s="516">
        <v>3.1</v>
      </c>
      <c r="I88" s="515">
        <v>0.25495097567963898</v>
      </c>
      <c r="J88" s="515">
        <v>0.25495097567963898</v>
      </c>
      <c r="K88" s="515">
        <v>1.50617273111978E-5</v>
      </c>
      <c r="L88" s="515">
        <v>5.6723894982331103E-5</v>
      </c>
      <c r="M88" s="515">
        <v>5.67238949773553E-5</v>
      </c>
      <c r="N88" s="515">
        <v>1.41809737455828E-5</v>
      </c>
      <c r="O88" s="515">
        <v>4.0109850793801501E-6</v>
      </c>
      <c r="P88" s="515">
        <v>1.47373002167941E-5</v>
      </c>
      <c r="Y88" s="202"/>
      <c r="Z88" s="202"/>
      <c r="AA88" s="202"/>
      <c r="AB88" s="202"/>
      <c r="AC88" s="213"/>
      <c r="AD88" s="213"/>
      <c r="AE88" s="3"/>
      <c r="AF88" s="3"/>
      <c r="AH88" s="213"/>
      <c r="AI88" s="3"/>
      <c r="AJ88" s="213"/>
      <c r="AK88" s="3"/>
    </row>
    <row r="89" spans="1:37">
      <c r="A89" s="514" t="s">
        <v>1096</v>
      </c>
      <c r="B89" s="514" t="s">
        <v>398</v>
      </c>
      <c r="C89" s="515">
        <v>0</v>
      </c>
      <c r="D89" s="515">
        <v>0.05</v>
      </c>
      <c r="E89" s="515">
        <v>0</v>
      </c>
      <c r="F89" s="515">
        <v>0.05</v>
      </c>
      <c r="G89" s="516">
        <v>0</v>
      </c>
      <c r="H89" s="516">
        <v>23.1</v>
      </c>
      <c r="I89" s="515">
        <v>0.05</v>
      </c>
      <c r="J89" s="515">
        <v>0.05</v>
      </c>
      <c r="K89" s="515">
        <v>2.2010929998953801E-5</v>
      </c>
      <c r="L89" s="515">
        <v>4.2268450773413598E-4</v>
      </c>
      <c r="M89" s="515">
        <v>4.2268450773448601E-4</v>
      </c>
      <c r="N89" s="515">
        <v>0</v>
      </c>
      <c r="O89" s="515">
        <v>2.9888308172155301E-5</v>
      </c>
      <c r="P89" s="515">
        <v>2.9888308172155301E-5</v>
      </c>
      <c r="Y89" s="202"/>
      <c r="Z89" s="202"/>
      <c r="AA89" s="202"/>
      <c r="AB89" s="202"/>
      <c r="AC89" s="213"/>
      <c r="AD89" s="213"/>
      <c r="AE89" s="3"/>
      <c r="AF89" s="3"/>
      <c r="AH89" s="213"/>
      <c r="AI89" s="3"/>
      <c r="AJ89" s="213"/>
      <c r="AK89" s="3"/>
    </row>
    <row r="90" spans="1:37">
      <c r="A90" s="514" t="s">
        <v>1097</v>
      </c>
      <c r="B90" s="514" t="s">
        <v>294</v>
      </c>
      <c r="C90" s="515">
        <v>0</v>
      </c>
      <c r="D90" s="515">
        <v>0.6</v>
      </c>
      <c r="E90" s="515">
        <v>0</v>
      </c>
      <c r="F90" s="515">
        <v>0.5</v>
      </c>
      <c r="G90" s="516">
        <v>121.93343059999999</v>
      </c>
      <c r="H90" s="516">
        <v>98.358270270000006</v>
      </c>
      <c r="I90" s="515">
        <v>0.6</v>
      </c>
      <c r="J90" s="515">
        <v>0.5</v>
      </c>
      <c r="K90" s="515">
        <v>9.3721082326023598E-4</v>
      </c>
      <c r="L90" s="515">
        <v>-3.4250405269475702E-4</v>
      </c>
      <c r="M90" s="515">
        <v>1.79976264288703E-3</v>
      </c>
      <c r="N90" s="515">
        <v>0</v>
      </c>
      <c r="O90" s="515">
        <v>1.2726243693116401E-3</v>
      </c>
      <c r="P90" s="515">
        <v>1.2726243693116401E-3</v>
      </c>
      <c r="Y90" s="202"/>
      <c r="Z90" s="202"/>
      <c r="AA90" s="202"/>
      <c r="AB90" s="202"/>
      <c r="AC90" s="213"/>
      <c r="AD90" s="213"/>
      <c r="AE90" s="3"/>
      <c r="AF90" s="3"/>
      <c r="AH90" s="213"/>
      <c r="AI90" s="3"/>
      <c r="AJ90" s="213"/>
      <c r="AK90" s="3"/>
    </row>
    <row r="91" spans="1:37">
      <c r="A91" s="514" t="s">
        <v>1097</v>
      </c>
      <c r="B91" s="514" t="s">
        <v>398</v>
      </c>
      <c r="C91" s="515">
        <v>0.6</v>
      </c>
      <c r="D91" s="515">
        <v>0.6</v>
      </c>
      <c r="E91" s="515">
        <v>0.6</v>
      </c>
      <c r="F91" s="515">
        <v>0.5</v>
      </c>
      <c r="G91" s="516">
        <v>2.3939999999999999E-2</v>
      </c>
      <c r="H91" s="516">
        <v>2.1576660000000001E-2</v>
      </c>
      <c r="I91" s="515">
        <v>0.84852813742385702</v>
      </c>
      <c r="J91" s="515">
        <v>0.78102496759066498</v>
      </c>
      <c r="K91" s="515">
        <v>3.2114823831976801E-7</v>
      </c>
      <c r="L91" s="515">
        <v>-2.5796553894960999E-8</v>
      </c>
      <c r="M91" s="515">
        <v>3.94810385742614E-7</v>
      </c>
      <c r="N91" s="515">
        <v>-1.5477932336976599E-8</v>
      </c>
      <c r="O91" s="515">
        <v>2.79173101041479E-7</v>
      </c>
      <c r="P91" s="515">
        <v>2.7960183607148199E-7</v>
      </c>
      <c r="Y91" s="202"/>
      <c r="Z91" s="202"/>
      <c r="AA91" s="202"/>
      <c r="AB91" s="202"/>
      <c r="AC91" s="213"/>
      <c r="AD91" s="213"/>
      <c r="AE91" s="3"/>
      <c r="AF91" s="3"/>
      <c r="AH91" s="213"/>
      <c r="AI91" s="3"/>
      <c r="AJ91" s="213"/>
      <c r="AK91" s="3"/>
    </row>
    <row r="92" spans="1:37">
      <c r="A92" s="514" t="s">
        <v>1097</v>
      </c>
      <c r="B92" s="514" t="s">
        <v>399</v>
      </c>
      <c r="C92" s="515">
        <v>0.6</v>
      </c>
      <c r="D92" s="515">
        <v>0.6</v>
      </c>
      <c r="E92" s="515">
        <v>0.6</v>
      </c>
      <c r="F92" s="515">
        <v>0.5</v>
      </c>
      <c r="G92" s="516">
        <v>0.70184000000000002</v>
      </c>
      <c r="H92" s="516">
        <v>0.63702519999999996</v>
      </c>
      <c r="I92" s="515">
        <v>0.84852813742385702</v>
      </c>
      <c r="J92" s="515">
        <v>0.78102496759066498</v>
      </c>
      <c r="K92" s="515">
        <v>9.4815194170598101E-6</v>
      </c>
      <c r="L92" s="515">
        <v>-6.7446930034011304E-7</v>
      </c>
      <c r="M92" s="515">
        <v>1.16563066266867E-5</v>
      </c>
      <c r="N92" s="515">
        <v>-4.0468158020406798E-7</v>
      </c>
      <c r="O92" s="515">
        <v>8.2422534593198503E-6</v>
      </c>
      <c r="P92" s="515">
        <v>8.2521820913638598E-6</v>
      </c>
      <c r="Y92" s="202"/>
      <c r="Z92" s="202"/>
      <c r="AA92" s="202"/>
      <c r="AB92" s="202"/>
      <c r="AC92" s="213"/>
      <c r="AD92" s="213"/>
      <c r="AE92" s="3"/>
      <c r="AF92" s="3"/>
      <c r="AH92" s="213"/>
      <c r="AI92" s="3"/>
      <c r="AJ92" s="213"/>
      <c r="AK92" s="3"/>
    </row>
    <row r="93" spans="1:37">
      <c r="A93" s="514" t="s">
        <v>1098</v>
      </c>
      <c r="B93" s="514" t="s">
        <v>294</v>
      </c>
      <c r="C93" s="515">
        <v>0.1</v>
      </c>
      <c r="D93" s="515">
        <v>0.05</v>
      </c>
      <c r="E93" s="515">
        <v>0.1</v>
      </c>
      <c r="F93" s="515">
        <v>0.05</v>
      </c>
      <c r="G93" s="516">
        <v>95.450666666666706</v>
      </c>
      <c r="H93" s="516">
        <v>35.601397626666703</v>
      </c>
      <c r="I93" s="515">
        <v>0.111803398874989</v>
      </c>
      <c r="J93" s="515">
        <v>0.111803398874989</v>
      </c>
      <c r="K93" s="515">
        <v>7.5853995676735498E-5</v>
      </c>
      <c r="L93" s="515">
        <v>-1.0255396574405001E-3</v>
      </c>
      <c r="M93" s="515">
        <v>6.5143546452326004E-4</v>
      </c>
      <c r="N93" s="515">
        <v>-1.0255396574405E-4</v>
      </c>
      <c r="O93" s="515">
        <v>4.6063443446980602E-5</v>
      </c>
      <c r="P93" s="515">
        <v>1.12424004162923E-4</v>
      </c>
      <c r="Y93" s="202"/>
      <c r="Z93" s="202"/>
      <c r="AA93" s="202"/>
      <c r="AB93" s="202"/>
      <c r="AC93" s="213"/>
      <c r="AD93" s="213"/>
      <c r="AE93" s="3"/>
      <c r="AF93" s="3"/>
      <c r="AH93" s="213"/>
      <c r="AI93" s="3"/>
      <c r="AJ93" s="213"/>
      <c r="AK93" s="3"/>
    </row>
    <row r="94" spans="1:37">
      <c r="A94" s="514" t="s">
        <v>753</v>
      </c>
      <c r="B94" s="514" t="s">
        <v>294</v>
      </c>
      <c r="C94" s="515">
        <v>0.05</v>
      </c>
      <c r="D94" s="515">
        <v>0.02</v>
      </c>
      <c r="E94" s="515">
        <v>0.05</v>
      </c>
      <c r="F94" s="515">
        <v>0.02</v>
      </c>
      <c r="G94" s="516">
        <v>733.58984549930005</v>
      </c>
      <c r="H94" s="511">
        <v>523.82561692751904</v>
      </c>
      <c r="I94" s="515">
        <v>5.3851648071345098E-2</v>
      </c>
      <c r="J94" s="515">
        <v>5.3851648071345098E-2</v>
      </c>
      <c r="K94" s="517">
        <v>5.3757880863003699E-4</v>
      </c>
      <c r="L94" s="517">
        <v>-3.3031752078703301E-3</v>
      </c>
      <c r="M94" s="517">
        <v>9.5849771874338494E-3</v>
      </c>
      <c r="N94" s="517">
        <v>-1.65158760393516E-4</v>
      </c>
      <c r="O94" s="517">
        <v>2.7110409467011299E-4</v>
      </c>
      <c r="P94" s="517">
        <v>3.1745054147319499E-4</v>
      </c>
      <c r="Y94" s="202"/>
      <c r="Z94" s="202"/>
      <c r="AA94" s="202"/>
      <c r="AB94" s="202"/>
      <c r="AC94" s="213"/>
      <c r="AD94" s="213"/>
      <c r="AE94" s="3"/>
      <c r="AF94" s="3"/>
      <c r="AH94" s="213"/>
      <c r="AI94" s="3"/>
      <c r="AJ94" s="213"/>
      <c r="AK94" s="3"/>
    </row>
    <row r="95" spans="1:37">
      <c r="A95" s="514" t="s">
        <v>754</v>
      </c>
      <c r="B95" s="514" t="s">
        <v>294</v>
      </c>
      <c r="C95" s="515">
        <v>0.03</v>
      </c>
      <c r="D95" s="515">
        <v>2.5000000000000001E-2</v>
      </c>
      <c r="E95" s="515">
        <v>0.03</v>
      </c>
      <c r="F95" s="515">
        <v>0.02</v>
      </c>
      <c r="G95" s="516">
        <v>382.595273875506</v>
      </c>
      <c r="H95" s="516">
        <v>411.722949820157</v>
      </c>
      <c r="I95" s="515">
        <v>3.9051248379533297E-2</v>
      </c>
      <c r="J95" s="515">
        <v>3.6055512754639897E-2</v>
      </c>
      <c r="K95" s="515">
        <v>2.8290013857583401E-4</v>
      </c>
      <c r="L95" s="515">
        <v>8.1176470174431595E-4</v>
      </c>
      <c r="M95" s="515">
        <v>7.5337191501179002E-3</v>
      </c>
      <c r="N95" s="515">
        <v>2.43529410523295E-5</v>
      </c>
      <c r="O95" s="515">
        <v>2.1308575594413301E-4</v>
      </c>
      <c r="P95" s="515">
        <v>2.14472854049599E-4</v>
      </c>
      <c r="Y95" s="202"/>
      <c r="Z95" s="202"/>
      <c r="AA95" s="202"/>
      <c r="AB95" s="202"/>
      <c r="AC95" s="213"/>
      <c r="AD95" s="213"/>
      <c r="AE95" s="3"/>
      <c r="AF95" s="3"/>
      <c r="AH95" s="213"/>
      <c r="AI95" s="3"/>
      <c r="AJ95" s="213"/>
      <c r="AK95" s="3"/>
    </row>
    <row r="96" spans="1:37">
      <c r="A96" s="514" t="s">
        <v>755</v>
      </c>
      <c r="B96" s="514" t="s">
        <v>294</v>
      </c>
      <c r="C96" s="515">
        <v>0.09</v>
      </c>
      <c r="D96" s="515">
        <v>7.0000000000000007E-2</v>
      </c>
      <c r="E96" s="515">
        <v>0.09</v>
      </c>
      <c r="F96" s="515">
        <v>7.0000000000000007E-2</v>
      </c>
      <c r="G96" s="516">
        <v>87.998530008938999</v>
      </c>
      <c r="H96" s="516">
        <v>250.60982182084399</v>
      </c>
      <c r="I96" s="515">
        <v>0.114017542509914</v>
      </c>
      <c r="J96" s="515">
        <v>0.114017542509914</v>
      </c>
      <c r="K96" s="515">
        <v>5.44535467666706E-4</v>
      </c>
      <c r="L96" s="515">
        <v>3.0395523929065901E-3</v>
      </c>
      <c r="M96" s="515">
        <v>4.5856661978255697E-3</v>
      </c>
      <c r="N96" s="515">
        <v>2.7355971536159297E-4</v>
      </c>
      <c r="O96" s="515">
        <v>4.5395779306365501E-4</v>
      </c>
      <c r="P96" s="515">
        <v>5.3001188265164399E-4</v>
      </c>
      <c r="Y96" s="202"/>
      <c r="Z96" s="202"/>
      <c r="AA96" s="202"/>
      <c r="AB96" s="202"/>
      <c r="AC96" s="213"/>
      <c r="AD96" s="213"/>
      <c r="AE96" s="3"/>
      <c r="AF96" s="3"/>
      <c r="AH96" s="213"/>
      <c r="AI96" s="3"/>
      <c r="AJ96" s="213"/>
      <c r="AK96" s="3"/>
    </row>
    <row r="97" spans="1:37">
      <c r="A97" s="514" t="s">
        <v>756</v>
      </c>
      <c r="B97" s="514" t="s">
        <v>294</v>
      </c>
      <c r="C97" s="515">
        <v>0.02</v>
      </c>
      <c r="D97" s="515">
        <v>7.0000000000000007E-2</v>
      </c>
      <c r="E97" s="515">
        <v>0.02</v>
      </c>
      <c r="F97" s="515">
        <v>7.0000000000000007E-2</v>
      </c>
      <c r="G97" s="516">
        <v>12.935262220723301</v>
      </c>
      <c r="H97" s="516">
        <v>17.171825685206599</v>
      </c>
      <c r="I97" s="515">
        <v>7.2801098892805199E-2</v>
      </c>
      <c r="J97" s="515">
        <v>7.2801098892805199E-2</v>
      </c>
      <c r="K97" s="515">
        <v>2.3823787924379502E-5</v>
      </c>
      <c r="L97" s="515">
        <v>8.6948017672200802E-5</v>
      </c>
      <c r="M97" s="515">
        <v>3.1421059249584198E-4</v>
      </c>
      <c r="N97" s="515">
        <v>1.73896035344402E-6</v>
      </c>
      <c r="O97" s="515">
        <v>3.1105261694423402E-5</v>
      </c>
      <c r="P97" s="515">
        <v>3.1153832640453999E-5</v>
      </c>
      <c r="Y97" s="202"/>
      <c r="Z97" s="202"/>
      <c r="AA97" s="202"/>
      <c r="AB97" s="202"/>
      <c r="AC97" s="213"/>
      <c r="AD97" s="213"/>
      <c r="AE97" s="3"/>
      <c r="AF97" s="3"/>
      <c r="AH97" s="213"/>
      <c r="AI97" s="3"/>
      <c r="AJ97" s="213"/>
      <c r="AK97" s="3"/>
    </row>
    <row r="98" spans="1:37">
      <c r="A98" s="514" t="s">
        <v>757</v>
      </c>
      <c r="B98" s="514" t="s">
        <v>294</v>
      </c>
      <c r="C98" s="515">
        <v>0.1</v>
      </c>
      <c r="D98" s="515">
        <v>0.05</v>
      </c>
      <c r="E98" s="515">
        <v>0.1</v>
      </c>
      <c r="F98" s="515">
        <v>0.05</v>
      </c>
      <c r="G98" s="516">
        <v>21.002666666666698</v>
      </c>
      <c r="H98" s="516">
        <v>1.84744012053333</v>
      </c>
      <c r="I98" s="515">
        <v>0.111803398874989</v>
      </c>
      <c r="J98" s="515">
        <v>0.111803398874989</v>
      </c>
      <c r="K98" s="515">
        <v>3.9362419527877299E-6</v>
      </c>
      <c r="L98" s="515">
        <v>-3.3519450691395502E-4</v>
      </c>
      <c r="M98" s="515">
        <v>3.3804515927124201E-5</v>
      </c>
      <c r="N98" s="515">
        <v>-3.3519450691395502E-5</v>
      </c>
      <c r="O98" s="515">
        <v>2.3903402446798198E-6</v>
      </c>
      <c r="P98" s="515">
        <v>3.3604572622460603E-5</v>
      </c>
      <c r="Y98" s="202"/>
      <c r="Z98" s="202"/>
      <c r="AA98" s="202"/>
      <c r="AB98" s="202"/>
      <c r="AC98" s="213"/>
      <c r="AD98" s="213"/>
      <c r="AE98" s="3"/>
      <c r="AF98" s="3"/>
      <c r="AH98" s="213"/>
      <c r="AI98" s="3"/>
      <c r="AJ98" s="213"/>
      <c r="AK98" s="3"/>
    </row>
    <row r="99" spans="1:37">
      <c r="A99" s="514" t="s">
        <v>1099</v>
      </c>
      <c r="B99" s="514" t="s">
        <v>294</v>
      </c>
      <c r="C99" s="515">
        <v>0.09</v>
      </c>
      <c r="D99" s="515">
        <v>7.0000000000000007E-2</v>
      </c>
      <c r="E99" s="515">
        <v>0.09</v>
      </c>
      <c r="F99" s="515">
        <v>7.0000000000000007E-2</v>
      </c>
      <c r="G99" s="516">
        <v>20.799831207503701</v>
      </c>
      <c r="H99" s="516">
        <v>1.1632018716981101</v>
      </c>
      <c r="I99" s="515">
        <v>0.114017542509914</v>
      </c>
      <c r="J99" s="515">
        <v>0.114017542509914</v>
      </c>
      <c r="K99" s="515">
        <v>2.52745351556383E-6</v>
      </c>
      <c r="L99" s="515">
        <v>-3.4415103845653598E-4</v>
      </c>
      <c r="M99" s="515">
        <v>2.1284303486344099E-5</v>
      </c>
      <c r="N99" s="515">
        <v>-3.0973593461088299E-5</v>
      </c>
      <c r="O99" s="515">
        <v>2.1070385459236901E-6</v>
      </c>
      <c r="P99" s="515">
        <v>3.1045178423175098E-5</v>
      </c>
      <c r="Y99" s="202"/>
      <c r="Z99" s="202"/>
      <c r="AA99" s="202"/>
      <c r="AB99" s="202"/>
      <c r="AC99" s="213"/>
      <c r="AD99" s="213"/>
      <c r="AE99" s="3"/>
      <c r="AF99" s="3"/>
      <c r="AH99" s="213"/>
      <c r="AI99" s="3"/>
      <c r="AJ99" s="213"/>
      <c r="AK99" s="3"/>
    </row>
    <row r="100" spans="1:37">
      <c r="A100" s="514" t="s">
        <v>758</v>
      </c>
      <c r="B100" s="514" t="s">
        <v>294</v>
      </c>
      <c r="C100" s="515">
        <v>0.19</v>
      </c>
      <c r="D100" s="515">
        <v>0.05</v>
      </c>
      <c r="E100" s="515">
        <v>0.19</v>
      </c>
      <c r="F100" s="515">
        <v>0.05</v>
      </c>
      <c r="G100" s="516">
        <v>44</v>
      </c>
      <c r="H100" s="516">
        <v>0</v>
      </c>
      <c r="I100" s="515">
        <v>0.19646882704388499</v>
      </c>
      <c r="J100" s="515">
        <v>0.19646882704388499</v>
      </c>
      <c r="K100" s="515">
        <v>0</v>
      </c>
      <c r="L100" s="515">
        <v>-7.7303912048050599E-4</v>
      </c>
      <c r="M100" s="515">
        <v>0</v>
      </c>
      <c r="N100" s="515">
        <v>-1.4687743289129601E-4</v>
      </c>
      <c r="O100" s="515">
        <v>0</v>
      </c>
      <c r="P100" s="515">
        <v>1.4687743289129601E-4</v>
      </c>
      <c r="Y100" s="202"/>
      <c r="Z100" s="202"/>
      <c r="AA100" s="202"/>
      <c r="AB100" s="202"/>
      <c r="AC100" s="213"/>
      <c r="AD100" s="213"/>
      <c r="AE100" s="3"/>
      <c r="AF100" s="3"/>
      <c r="AH100" s="213"/>
      <c r="AI100" s="3"/>
      <c r="AJ100" s="213"/>
      <c r="AK100" s="3"/>
    </row>
    <row r="101" spans="1:37" ht="12.6" customHeight="1">
      <c r="A101" s="514" t="s">
        <v>759</v>
      </c>
      <c r="B101" s="514" t="s">
        <v>399</v>
      </c>
      <c r="C101" s="515">
        <v>1</v>
      </c>
      <c r="D101" s="515">
        <v>0.05</v>
      </c>
      <c r="E101" s="515">
        <v>0.15</v>
      </c>
      <c r="F101" s="515">
        <v>0.05</v>
      </c>
      <c r="G101" s="516">
        <v>1655.71</v>
      </c>
      <c r="H101" s="516">
        <v>166.58160000000001</v>
      </c>
      <c r="I101" s="515">
        <v>1.00124921972504</v>
      </c>
      <c r="J101" s="515">
        <v>0.158113883008419</v>
      </c>
      <c r="K101" s="515">
        <v>5.0194189026351297E-4</v>
      </c>
      <c r="L101" s="515">
        <v>-2.6033518219037301E-2</v>
      </c>
      <c r="M101" s="515">
        <v>3.0481152205031601E-3</v>
      </c>
      <c r="N101" s="515">
        <v>-3.9050277328555902E-3</v>
      </c>
      <c r="O101" s="515">
        <v>2.1553429422557199E-4</v>
      </c>
      <c r="P101" s="515">
        <v>3.9109713149496003E-3</v>
      </c>
      <c r="Y101" s="202"/>
      <c r="Z101" s="202"/>
      <c r="AA101" s="202"/>
      <c r="AB101" s="202"/>
      <c r="AC101" s="213"/>
      <c r="AD101" s="213"/>
      <c r="AE101" s="3"/>
      <c r="AF101" s="3"/>
      <c r="AH101" s="213"/>
      <c r="AI101" s="3"/>
      <c r="AJ101" s="213"/>
      <c r="AK101" s="3"/>
    </row>
    <row r="102" spans="1:37">
      <c r="A102" s="514" t="s">
        <v>760</v>
      </c>
      <c r="B102" s="514" t="s">
        <v>294</v>
      </c>
      <c r="C102" s="515">
        <v>0.1</v>
      </c>
      <c r="D102" s="515">
        <v>0.05</v>
      </c>
      <c r="E102" s="515">
        <v>0.1</v>
      </c>
      <c r="F102" s="515">
        <v>0.05</v>
      </c>
      <c r="G102" s="516">
        <v>24.405333333333299</v>
      </c>
      <c r="H102" s="516">
        <v>7.7789000960000001</v>
      </c>
      <c r="I102" s="515">
        <v>0.111803398874989</v>
      </c>
      <c r="J102" s="515">
        <v>0.111803398874989</v>
      </c>
      <c r="K102" s="515">
        <v>1.65740867939905E-5</v>
      </c>
      <c r="L102" s="515">
        <v>-2.8644265286027699E-4</v>
      </c>
      <c r="M102" s="515">
        <v>1.4233855228543301E-4</v>
      </c>
      <c r="N102" s="515">
        <v>-2.8644265286027699E-5</v>
      </c>
      <c r="O102" s="515">
        <v>1.00648555545306E-5</v>
      </c>
      <c r="P102" s="515">
        <v>3.0361081191385401E-5</v>
      </c>
      <c r="Y102" s="202"/>
      <c r="Z102" s="202"/>
      <c r="AA102" s="202"/>
      <c r="AB102" s="202"/>
      <c r="AC102" s="213"/>
      <c r="AD102" s="213"/>
      <c r="AE102" s="3"/>
      <c r="AF102" s="3"/>
      <c r="AH102" s="213"/>
      <c r="AI102" s="3"/>
      <c r="AJ102" s="213"/>
      <c r="AK102" s="3"/>
    </row>
    <row r="103" spans="1:37">
      <c r="A103" s="514" t="s">
        <v>761</v>
      </c>
      <c r="B103" s="514" t="s">
        <v>294</v>
      </c>
      <c r="C103" s="515">
        <v>0.05</v>
      </c>
      <c r="D103" s="515">
        <v>0.12</v>
      </c>
      <c r="E103" s="515">
        <v>0.05</v>
      </c>
      <c r="F103" s="515">
        <v>0.12</v>
      </c>
      <c r="G103" s="511">
        <v>56.94</v>
      </c>
      <c r="H103" s="511">
        <v>732.19492694581004</v>
      </c>
      <c r="I103" s="515">
        <v>0.13</v>
      </c>
      <c r="J103" s="515">
        <v>0.13</v>
      </c>
      <c r="K103" s="517">
        <v>1.81395486297587E-3</v>
      </c>
      <c r="L103" s="517">
        <v>1.23972050885076E-2</v>
      </c>
      <c r="M103" s="517">
        <v>1.3397725206137599E-2</v>
      </c>
      <c r="N103" s="517">
        <v>6.1986025442538296E-4</v>
      </c>
      <c r="O103" s="517">
        <v>2.27366936297611E-3</v>
      </c>
      <c r="P103" s="517">
        <v>2.3566499755272299E-3</v>
      </c>
      <c r="Y103" s="202"/>
      <c r="Z103" s="202"/>
      <c r="AA103" s="202"/>
      <c r="AB103" s="202"/>
      <c r="AC103" s="213"/>
      <c r="AD103" s="213"/>
      <c r="AE103" s="3"/>
      <c r="AF103" s="3"/>
      <c r="AH103" s="213"/>
      <c r="AI103" s="3"/>
      <c r="AJ103" s="213"/>
      <c r="AK103" s="3"/>
    </row>
    <row r="104" spans="1:37">
      <c r="A104" s="514" t="s">
        <v>1100</v>
      </c>
      <c r="B104" s="514" t="s">
        <v>294</v>
      </c>
      <c r="C104" s="515">
        <v>0.05</v>
      </c>
      <c r="D104" s="515">
        <v>0.05</v>
      </c>
      <c r="E104" s="515">
        <v>0.05</v>
      </c>
      <c r="F104" s="515">
        <v>0.05</v>
      </c>
      <c r="G104" s="516">
        <v>24.539000000000001</v>
      </c>
      <c r="H104" s="516">
        <v>40.088999999999999</v>
      </c>
      <c r="I104" s="515">
        <v>7.0710678118654793E-2</v>
      </c>
      <c r="J104" s="515">
        <v>7.0710678118654793E-2</v>
      </c>
      <c r="K104" s="515">
        <v>5.4021499344507898E-5</v>
      </c>
      <c r="L104" s="515">
        <v>3.02417489964166E-4</v>
      </c>
      <c r="M104" s="515">
        <v>7.3354975024103098E-4</v>
      </c>
      <c r="N104" s="515">
        <v>1.51208744982083E-5</v>
      </c>
      <c r="O104" s="515">
        <v>5.18698002733131E-5</v>
      </c>
      <c r="P104" s="515">
        <v>5.40288536430671E-5</v>
      </c>
      <c r="Y104" s="202"/>
      <c r="Z104" s="202"/>
      <c r="AA104" s="202"/>
      <c r="AB104" s="202"/>
      <c r="AC104" s="213"/>
      <c r="AD104" s="213"/>
      <c r="AE104" s="3"/>
      <c r="AF104" s="3"/>
      <c r="AH104" s="213"/>
      <c r="AI104" s="3"/>
      <c r="AJ104" s="213"/>
      <c r="AK104" s="3"/>
    </row>
    <row r="105" spans="1:37">
      <c r="A105" s="514" t="s">
        <v>527</v>
      </c>
      <c r="B105" s="514" t="s">
        <v>294</v>
      </c>
      <c r="C105" s="515">
        <v>0.1</v>
      </c>
      <c r="D105" s="515">
        <v>0</v>
      </c>
      <c r="E105" s="515">
        <v>0.1</v>
      </c>
      <c r="F105" s="515">
        <v>0</v>
      </c>
      <c r="G105" s="516">
        <v>1935.17959452845</v>
      </c>
      <c r="H105" s="516">
        <v>2407.95962367833</v>
      </c>
      <c r="I105" s="515">
        <v>0.1</v>
      </c>
      <c r="J105" s="515">
        <v>0.1</v>
      </c>
      <c r="K105" s="515">
        <v>4.5888684603541804E-3</v>
      </c>
      <c r="L105" s="515">
        <v>1.00577762404945E-2</v>
      </c>
      <c r="M105" s="515">
        <v>4.4060918968787603E-2</v>
      </c>
      <c r="N105" s="515">
        <v>1.0057776240494499E-3</v>
      </c>
      <c r="O105" s="515">
        <v>0</v>
      </c>
      <c r="P105" s="515">
        <v>1.0057776240494499E-3</v>
      </c>
      <c r="Y105" s="202"/>
      <c r="Z105" s="202"/>
      <c r="AA105" s="202"/>
      <c r="AB105" s="202"/>
      <c r="AC105" s="213"/>
      <c r="AD105" s="213"/>
      <c r="AE105" s="3"/>
      <c r="AF105" s="3"/>
      <c r="AH105" s="213"/>
      <c r="AI105" s="3"/>
      <c r="AJ105" s="213"/>
      <c r="AK105" s="3"/>
    </row>
    <row r="106" spans="1:37">
      <c r="A106" s="514" t="s">
        <v>527</v>
      </c>
      <c r="B106" s="514" t="s">
        <v>398</v>
      </c>
      <c r="C106" s="515">
        <v>0.2</v>
      </c>
      <c r="D106" s="515">
        <v>0.03</v>
      </c>
      <c r="E106" s="515">
        <v>0.2</v>
      </c>
      <c r="F106" s="515">
        <v>0.03</v>
      </c>
      <c r="G106" s="516">
        <v>5.1135000000000002</v>
      </c>
      <c r="H106" s="516">
        <v>8.6907344999999996</v>
      </c>
      <c r="I106" s="515">
        <v>0.202237484161567</v>
      </c>
      <c r="J106" s="515">
        <v>0.202237484161567</v>
      </c>
      <c r="K106" s="515">
        <v>3.34945806574071E-5</v>
      </c>
      <c r="L106" s="515">
        <v>6.91830939571615E-5</v>
      </c>
      <c r="M106" s="515">
        <v>1.5902332614647701E-4</v>
      </c>
      <c r="N106" s="515">
        <v>1.38366187914323E-5</v>
      </c>
      <c r="O106" s="515">
        <v>6.7467883371008298E-6</v>
      </c>
      <c r="P106" s="515">
        <v>1.53938680144094E-5</v>
      </c>
      <c r="Y106" s="202"/>
      <c r="Z106" s="202"/>
      <c r="AA106" s="202"/>
      <c r="AB106" s="202"/>
      <c r="AC106" s="213"/>
      <c r="AD106" s="213"/>
      <c r="AE106" s="3"/>
      <c r="AF106" s="3"/>
      <c r="AH106" s="213"/>
      <c r="AI106" s="3"/>
      <c r="AJ106" s="213"/>
      <c r="AK106" s="3"/>
    </row>
    <row r="107" spans="1:37">
      <c r="A107" s="514" t="s">
        <v>1101</v>
      </c>
      <c r="B107" s="514" t="s">
        <v>294</v>
      </c>
      <c r="C107" s="515">
        <v>0.1</v>
      </c>
      <c r="D107" s="515">
        <v>0.05</v>
      </c>
      <c r="E107" s="515">
        <v>0.1</v>
      </c>
      <c r="F107" s="515">
        <v>0.05</v>
      </c>
      <c r="G107" s="516">
        <v>0.44</v>
      </c>
      <c r="H107" s="516">
        <v>0.26795370069069202</v>
      </c>
      <c r="I107" s="515">
        <v>0.111803398874989</v>
      </c>
      <c r="J107" s="515">
        <v>0.111803398874989</v>
      </c>
      <c r="K107" s="515">
        <v>5.7091463281578097E-7</v>
      </c>
      <c r="L107" s="515">
        <v>-2.8274281906278702E-6</v>
      </c>
      <c r="M107" s="515">
        <v>4.9030250247653201E-6</v>
      </c>
      <c r="N107" s="515">
        <v>-2.8274281906278702E-7</v>
      </c>
      <c r="O107" s="515">
        <v>3.4669622433388997E-7</v>
      </c>
      <c r="P107" s="515">
        <v>4.4737207523374401E-7</v>
      </c>
      <c r="Y107" s="202"/>
      <c r="Z107" s="202"/>
      <c r="AA107" s="202"/>
      <c r="AB107" s="202"/>
      <c r="AC107" s="213"/>
      <c r="AD107" s="213"/>
      <c r="AE107" s="3"/>
      <c r="AF107" s="3"/>
      <c r="AH107" s="213"/>
      <c r="AI107" s="3"/>
      <c r="AJ107" s="213"/>
      <c r="AK107" s="3"/>
    </row>
    <row r="108" spans="1:37">
      <c r="A108" s="514" t="s">
        <v>233</v>
      </c>
      <c r="B108" s="514" t="s">
        <v>113</v>
      </c>
      <c r="C108" s="515">
        <v>0</v>
      </c>
      <c r="D108" s="515">
        <v>0.26</v>
      </c>
      <c r="E108" s="515">
        <v>0</v>
      </c>
      <c r="F108" s="515">
        <v>0.26</v>
      </c>
      <c r="G108" s="516">
        <v>24.744364511680001</v>
      </c>
      <c r="H108" s="516">
        <v>1089.8095000000001</v>
      </c>
      <c r="I108" s="515">
        <v>0.26</v>
      </c>
      <c r="J108" s="515">
        <v>0.26</v>
      </c>
      <c r="K108" s="515">
        <v>5.3998332124161504E-3</v>
      </c>
      <c r="L108" s="515">
        <v>1.9506540304956899E-2</v>
      </c>
      <c r="M108" s="515">
        <v>1.99413676204271E-2</v>
      </c>
      <c r="N108" s="515">
        <v>0</v>
      </c>
      <c r="O108" s="515">
        <v>7.3323516606796897E-3</v>
      </c>
      <c r="P108" s="515">
        <v>7.3323516606796897E-3</v>
      </c>
      <c r="Y108" s="202"/>
      <c r="Z108" s="202"/>
      <c r="AA108" s="202"/>
      <c r="AB108" s="202"/>
      <c r="AC108" s="213"/>
      <c r="AD108" s="213"/>
      <c r="AE108" s="3"/>
      <c r="AF108" s="3"/>
      <c r="AH108" s="213"/>
      <c r="AI108" s="3"/>
      <c r="AJ108" s="213"/>
      <c r="AK108" s="3"/>
    </row>
    <row r="109" spans="1:37">
      <c r="A109" s="514" t="s">
        <v>233</v>
      </c>
      <c r="B109" s="514" t="s">
        <v>302</v>
      </c>
      <c r="C109" s="515">
        <v>0</v>
      </c>
      <c r="D109" s="515">
        <v>0.26</v>
      </c>
      <c r="E109" s="515">
        <v>0</v>
      </c>
      <c r="F109" s="515">
        <v>0.26</v>
      </c>
      <c r="G109" s="516">
        <v>0</v>
      </c>
      <c r="H109" s="516">
        <v>0</v>
      </c>
      <c r="I109" s="515">
        <v>0.26</v>
      </c>
      <c r="J109" s="515">
        <v>0.26</v>
      </c>
      <c r="K109" s="515">
        <v>0</v>
      </c>
      <c r="L109" s="515">
        <v>7.63278329429795E-17</v>
      </c>
      <c r="M109" s="515">
        <v>0</v>
      </c>
      <c r="N109" s="515">
        <v>0</v>
      </c>
      <c r="O109" s="515">
        <v>0</v>
      </c>
      <c r="P109" s="515">
        <v>0</v>
      </c>
      <c r="Y109" s="202"/>
      <c r="Z109" s="202"/>
      <c r="AA109" s="202"/>
      <c r="AB109" s="202"/>
      <c r="AC109" s="213"/>
      <c r="AD109" s="213"/>
      <c r="AE109" s="3"/>
      <c r="AF109" s="3"/>
      <c r="AH109" s="213"/>
      <c r="AI109" s="3"/>
      <c r="AJ109" s="213"/>
      <c r="AK109" s="3"/>
    </row>
    <row r="110" spans="1:37">
      <c r="A110" s="514" t="s">
        <v>762</v>
      </c>
      <c r="B110" s="514" t="s">
        <v>113</v>
      </c>
      <c r="C110" s="515">
        <v>0</v>
      </c>
      <c r="D110" s="515">
        <v>0.24</v>
      </c>
      <c r="E110" s="515">
        <v>0</v>
      </c>
      <c r="F110" s="515">
        <v>0.24</v>
      </c>
      <c r="G110" s="516">
        <v>2.444</v>
      </c>
      <c r="H110" s="516">
        <v>7.6647999999999996</v>
      </c>
      <c r="I110" s="515">
        <v>0.24</v>
      </c>
      <c r="J110" s="515">
        <v>0.24</v>
      </c>
      <c r="K110" s="515">
        <v>3.5056493767476502E-5</v>
      </c>
      <c r="L110" s="515">
        <v>9.7311546683872695E-5</v>
      </c>
      <c r="M110" s="515">
        <v>1.4025074523304299E-4</v>
      </c>
      <c r="N110" s="515">
        <v>0</v>
      </c>
      <c r="O110" s="515">
        <v>4.7602681449960699E-5</v>
      </c>
      <c r="P110" s="515">
        <v>4.7602681449960699E-5</v>
      </c>
      <c r="Y110" s="202"/>
      <c r="Z110" s="202"/>
      <c r="AA110" s="202"/>
      <c r="AB110" s="202"/>
      <c r="AC110" s="213"/>
      <c r="AD110" s="213"/>
      <c r="AE110" s="3"/>
      <c r="AF110" s="3"/>
      <c r="AH110" s="213"/>
      <c r="AI110" s="3"/>
      <c r="AJ110" s="213"/>
      <c r="AK110" s="3"/>
    </row>
    <row r="111" spans="1:37">
      <c r="A111" s="514" t="s">
        <v>763</v>
      </c>
      <c r="B111" s="514" t="s">
        <v>113</v>
      </c>
      <c r="C111" s="515">
        <v>0</v>
      </c>
      <c r="D111" s="515">
        <v>0.1</v>
      </c>
      <c r="E111" s="515">
        <v>0</v>
      </c>
      <c r="F111" s="515">
        <v>0.1</v>
      </c>
      <c r="G111" s="516">
        <v>2.1339999999999999</v>
      </c>
      <c r="H111" s="511">
        <v>62.99</v>
      </c>
      <c r="I111" s="515">
        <v>0.1</v>
      </c>
      <c r="J111" s="515">
        <v>0.1</v>
      </c>
      <c r="K111" s="517">
        <v>1.20040561093861E-4</v>
      </c>
      <c r="L111" s="517">
        <v>1.1150998152551399E-3</v>
      </c>
      <c r="M111" s="517">
        <v>1.1525929498785799E-3</v>
      </c>
      <c r="N111" s="517">
        <v>0</v>
      </c>
      <c r="O111" s="517">
        <v>1.6300125816139099E-4</v>
      </c>
      <c r="P111" s="517">
        <v>1.6300125816139099E-4</v>
      </c>
      <c r="Y111" s="202"/>
      <c r="Z111" s="202"/>
      <c r="AA111" s="202"/>
      <c r="AB111" s="202"/>
      <c r="AC111" s="213"/>
      <c r="AD111" s="213"/>
      <c r="AE111" s="3"/>
      <c r="AF111" s="3"/>
      <c r="AH111" s="213"/>
      <c r="AI111" s="3"/>
      <c r="AJ111" s="213"/>
      <c r="AK111" s="3"/>
    </row>
    <row r="112" spans="1:37">
      <c r="A112" s="514" t="s">
        <v>764</v>
      </c>
      <c r="B112" s="514" t="s">
        <v>303</v>
      </c>
      <c r="C112" s="515">
        <v>0</v>
      </c>
      <c r="D112" s="515">
        <v>0.5</v>
      </c>
      <c r="E112" s="515">
        <v>0</v>
      </c>
      <c r="F112" s="515">
        <v>0.88</v>
      </c>
      <c r="G112" s="516">
        <v>57.520130000000002</v>
      </c>
      <c r="H112" s="516">
        <v>8.1021000000000001</v>
      </c>
      <c r="I112" s="515">
        <v>0.5</v>
      </c>
      <c r="J112" s="515">
        <v>0.88</v>
      </c>
      <c r="K112" s="515">
        <v>1.35874099767256E-4</v>
      </c>
      <c r="L112" s="515">
        <v>-8.6232182956573803E-4</v>
      </c>
      <c r="M112" s="515">
        <v>1.4825247403097699E-4</v>
      </c>
      <c r="N112" s="515">
        <v>0</v>
      </c>
      <c r="O112" s="515">
        <v>1.8450138029837699E-4</v>
      </c>
      <c r="P112" s="515">
        <v>1.8450138029837699E-4</v>
      </c>
      <c r="Y112" s="202"/>
      <c r="Z112" s="202"/>
      <c r="AA112" s="202"/>
      <c r="AB112" s="202"/>
      <c r="AC112" s="213"/>
      <c r="AD112" s="213"/>
      <c r="AE112" s="3"/>
      <c r="AF112" s="3"/>
      <c r="AH112" s="213"/>
      <c r="AI112" s="3"/>
      <c r="AJ112" s="213"/>
      <c r="AK112" s="3"/>
    </row>
    <row r="113" spans="1:37">
      <c r="A113" s="514" t="s">
        <v>1102</v>
      </c>
      <c r="B113" s="514" t="s">
        <v>113</v>
      </c>
      <c r="C113" s="515">
        <v>0</v>
      </c>
      <c r="D113" s="515">
        <v>0.5</v>
      </c>
      <c r="E113" s="515">
        <v>0</v>
      </c>
      <c r="F113" s="515">
        <v>0.38</v>
      </c>
      <c r="G113" s="516">
        <v>6.4000000000000003E-3</v>
      </c>
      <c r="H113" s="516">
        <v>3.4941</v>
      </c>
      <c r="I113" s="515">
        <v>0.5</v>
      </c>
      <c r="J113" s="515">
        <v>0.38</v>
      </c>
      <c r="K113" s="515">
        <v>2.5303193414329699E-5</v>
      </c>
      <c r="L113" s="515">
        <v>6.3822705814661098E-5</v>
      </c>
      <c r="M113" s="515">
        <v>6.3935148851734504E-5</v>
      </c>
      <c r="N113" s="515">
        <v>0</v>
      </c>
      <c r="O113" s="515">
        <v>3.4358822755016899E-5</v>
      </c>
      <c r="P113" s="515">
        <v>3.4358822755016899E-5</v>
      </c>
      <c r="Y113" s="202"/>
      <c r="Z113" s="202"/>
      <c r="AA113" s="202"/>
      <c r="AB113" s="202"/>
      <c r="AC113" s="213"/>
      <c r="AD113" s="213"/>
      <c r="AE113" s="3"/>
      <c r="AF113" s="3"/>
      <c r="AH113" s="213"/>
      <c r="AI113" s="3"/>
      <c r="AJ113" s="213"/>
      <c r="AK113" s="3"/>
    </row>
    <row r="114" spans="1:37">
      <c r="A114" s="514" t="s">
        <v>1102</v>
      </c>
      <c r="B114" s="514" t="s">
        <v>302</v>
      </c>
      <c r="C114" s="515">
        <v>0</v>
      </c>
      <c r="D114" s="515">
        <v>0.5</v>
      </c>
      <c r="E114" s="515">
        <v>0</v>
      </c>
      <c r="F114" s="515">
        <v>0.38</v>
      </c>
      <c r="G114" s="516">
        <v>0.14000000000000001</v>
      </c>
      <c r="H114" s="516">
        <v>0.74970000000000003</v>
      </c>
      <c r="I114" s="515">
        <v>0.5</v>
      </c>
      <c r="J114" s="515">
        <v>0.38</v>
      </c>
      <c r="K114" s="515">
        <v>5.4290959339237604E-6</v>
      </c>
      <c r="L114" s="515">
        <v>1.1258343546357299E-5</v>
      </c>
      <c r="M114" s="515">
        <v>1.3718033569201001E-5</v>
      </c>
      <c r="N114" s="515">
        <v>0</v>
      </c>
      <c r="O114" s="515">
        <v>7.3720870666083403E-6</v>
      </c>
      <c r="P114" s="515">
        <v>7.3720870666083403E-6</v>
      </c>
      <c r="Y114" s="202"/>
      <c r="Z114" s="202"/>
      <c r="AA114" s="202"/>
      <c r="AB114" s="202"/>
      <c r="AC114" s="213"/>
      <c r="AD114" s="213"/>
      <c r="AE114" s="3"/>
      <c r="AF114" s="3"/>
      <c r="AH114" s="213"/>
      <c r="AI114" s="3"/>
      <c r="AJ114" s="213"/>
      <c r="AK114" s="3"/>
    </row>
    <row r="115" spans="1:37">
      <c r="A115" s="514" t="s">
        <v>1102</v>
      </c>
      <c r="B115" s="514" t="s">
        <v>303</v>
      </c>
      <c r="C115" s="515">
        <v>0</v>
      </c>
      <c r="D115" s="515">
        <v>0.5</v>
      </c>
      <c r="E115" s="515">
        <v>0</v>
      </c>
      <c r="F115" s="515">
        <v>0.38</v>
      </c>
      <c r="G115" s="516">
        <v>11.010730000000001</v>
      </c>
      <c r="H115" s="516">
        <v>23.14237</v>
      </c>
      <c r="I115" s="515">
        <v>0.5</v>
      </c>
      <c r="J115" s="515">
        <v>0.38</v>
      </c>
      <c r="K115" s="515">
        <v>1.67589898450526E-4</v>
      </c>
      <c r="L115" s="515">
        <v>2.30009478157812E-4</v>
      </c>
      <c r="M115" s="515">
        <v>4.2345979529261198E-4</v>
      </c>
      <c r="N115" s="515">
        <v>0</v>
      </c>
      <c r="O115" s="515">
        <v>2.2756778253656799E-4</v>
      </c>
      <c r="P115" s="515">
        <v>2.2756778253656799E-4</v>
      </c>
      <c r="Y115" s="202"/>
      <c r="Z115" s="202"/>
      <c r="AA115" s="202"/>
      <c r="AB115" s="202"/>
      <c r="AC115" s="213"/>
      <c r="AD115" s="213"/>
      <c r="AE115" s="3"/>
      <c r="AF115" s="3"/>
      <c r="AH115" s="213"/>
      <c r="AI115" s="3"/>
      <c r="AJ115" s="213"/>
      <c r="AK115" s="3"/>
    </row>
    <row r="116" spans="1:37">
      <c r="A116" s="514" t="s">
        <v>567</v>
      </c>
      <c r="B116" s="514" t="s">
        <v>294</v>
      </c>
      <c r="C116" s="515">
        <v>0.2</v>
      </c>
      <c r="D116" s="515">
        <v>0.3</v>
      </c>
      <c r="E116" s="515">
        <v>0.2</v>
      </c>
      <c r="F116" s="515">
        <v>0.3</v>
      </c>
      <c r="G116" s="516">
        <v>116.37</v>
      </c>
      <c r="H116" s="516">
        <v>45.528124772408397</v>
      </c>
      <c r="I116" s="515">
        <v>0.36055512754639901</v>
      </c>
      <c r="J116" s="515">
        <v>0.36055512754639901</v>
      </c>
      <c r="K116" s="515">
        <v>3.1282960575402098E-4</v>
      </c>
      <c r="L116" s="515">
        <v>-1.21142842618019E-3</v>
      </c>
      <c r="M116" s="515">
        <v>8.3307502196968395E-4</v>
      </c>
      <c r="N116" s="515">
        <v>-2.4228568523603801E-4</v>
      </c>
      <c r="O116" s="515">
        <v>3.5344379836313699E-4</v>
      </c>
      <c r="P116" s="515">
        <v>4.2851472771849799E-4</v>
      </c>
      <c r="Y116" s="202"/>
      <c r="Z116" s="202"/>
      <c r="AA116" s="202"/>
      <c r="AB116" s="202"/>
      <c r="AC116" s="213"/>
      <c r="AD116" s="213"/>
      <c r="AE116" s="3"/>
      <c r="AF116" s="3"/>
      <c r="AH116" s="213"/>
      <c r="AI116" s="3"/>
      <c r="AJ116" s="213"/>
      <c r="AK116" s="3"/>
    </row>
    <row r="117" spans="1:37">
      <c r="A117" s="514" t="s">
        <v>567</v>
      </c>
      <c r="B117" s="514" t="s">
        <v>399</v>
      </c>
      <c r="C117" s="515">
        <v>0.2</v>
      </c>
      <c r="D117" s="515">
        <v>0.3</v>
      </c>
      <c r="E117" s="515">
        <v>0.2</v>
      </c>
      <c r="F117" s="515">
        <v>0.3</v>
      </c>
      <c r="G117" s="516">
        <v>62</v>
      </c>
      <c r="H117" s="516">
        <v>27.899225000000001</v>
      </c>
      <c r="I117" s="515">
        <v>0.36055512754639901</v>
      </c>
      <c r="J117" s="515">
        <v>0.36055512754639901</v>
      </c>
      <c r="K117" s="515">
        <v>1.9169916620159199E-4</v>
      </c>
      <c r="L117" s="515">
        <v>-5.7878372699977703E-4</v>
      </c>
      <c r="M117" s="515">
        <v>5.1050087382245298E-4</v>
      </c>
      <c r="N117" s="515">
        <v>-1.15756745399955E-4</v>
      </c>
      <c r="O117" s="515">
        <v>2.16587177808909E-4</v>
      </c>
      <c r="P117" s="515">
        <v>2.4558018995191402E-4</v>
      </c>
      <c r="Y117" s="202"/>
      <c r="Z117" s="202"/>
      <c r="AA117" s="202"/>
      <c r="AB117" s="202"/>
      <c r="AC117" s="213"/>
      <c r="AD117" s="213"/>
      <c r="AE117" s="3"/>
      <c r="AF117" s="3"/>
      <c r="AH117" s="213"/>
      <c r="AI117" s="3"/>
      <c r="AJ117" s="213"/>
      <c r="AK117" s="3"/>
    </row>
    <row r="118" spans="1:37">
      <c r="A118" s="514" t="s">
        <v>765</v>
      </c>
      <c r="B118" s="514" t="s">
        <v>398</v>
      </c>
      <c r="C118" s="515">
        <v>0</v>
      </c>
      <c r="D118" s="515">
        <v>0.32</v>
      </c>
      <c r="E118" s="515">
        <v>0</v>
      </c>
      <c r="F118" s="515">
        <v>0.32</v>
      </c>
      <c r="G118" s="516">
        <v>1933.0031590219601</v>
      </c>
      <c r="H118" s="516">
        <v>1604.3109116999999</v>
      </c>
      <c r="I118" s="515">
        <v>0.32</v>
      </c>
      <c r="J118" s="515">
        <v>0.32</v>
      </c>
      <c r="K118" s="515">
        <v>9.78351519971918E-3</v>
      </c>
      <c r="L118" s="515">
        <v>-4.6039843634043303E-3</v>
      </c>
      <c r="M118" s="515">
        <v>2.9355730214934199E-2</v>
      </c>
      <c r="N118" s="515">
        <v>0</v>
      </c>
      <c r="O118" s="515">
        <v>1.32848869770642E-2</v>
      </c>
      <c r="P118" s="515">
        <v>1.32848869770642E-2</v>
      </c>
      <c r="Y118" s="202"/>
      <c r="Z118" s="202"/>
      <c r="AA118" s="202"/>
      <c r="AB118" s="202"/>
      <c r="AC118" s="213"/>
      <c r="AD118" s="213"/>
      <c r="AE118" s="3"/>
      <c r="AF118" s="3"/>
      <c r="AH118" s="213"/>
      <c r="AI118" s="3"/>
      <c r="AJ118" s="213"/>
      <c r="AK118" s="3"/>
    </row>
    <row r="119" spans="1:37">
      <c r="A119" s="514" t="s">
        <v>1103</v>
      </c>
      <c r="B119" s="514" t="s">
        <v>398</v>
      </c>
      <c r="C119" s="515">
        <v>0</v>
      </c>
      <c r="D119" s="515">
        <v>0.16</v>
      </c>
      <c r="E119" s="515">
        <v>0</v>
      </c>
      <c r="F119" s="515">
        <v>0.16</v>
      </c>
      <c r="G119" s="516">
        <v>247.05191671194299</v>
      </c>
      <c r="H119" s="516">
        <v>299.906648821408</v>
      </c>
      <c r="I119" s="515">
        <v>0.16</v>
      </c>
      <c r="J119" s="515">
        <v>0.16</v>
      </c>
      <c r="K119" s="515">
        <v>9.1445530783429397E-4</v>
      </c>
      <c r="L119" s="515">
        <v>1.1471416000032001E-3</v>
      </c>
      <c r="M119" s="515">
        <v>5.4877010486309996E-3</v>
      </c>
      <c r="N119" s="515">
        <v>0</v>
      </c>
      <c r="O119" s="515">
        <v>1.2417249998756799E-3</v>
      </c>
      <c r="P119" s="515">
        <v>1.2417249998756799E-3</v>
      </c>
      <c r="Y119" s="202"/>
      <c r="Z119" s="202"/>
      <c r="AA119" s="202"/>
      <c r="AB119" s="202"/>
      <c r="AC119" s="213"/>
      <c r="AD119" s="213"/>
      <c r="AE119" s="3"/>
      <c r="AF119" s="3"/>
      <c r="AH119" s="213"/>
      <c r="AI119" s="3"/>
      <c r="AJ119" s="213"/>
      <c r="AK119" s="3"/>
    </row>
    <row r="120" spans="1:37">
      <c r="A120" s="514" t="s">
        <v>1103</v>
      </c>
      <c r="B120" s="514" t="s">
        <v>399</v>
      </c>
      <c r="C120" s="515">
        <v>0</v>
      </c>
      <c r="D120" s="515">
        <v>0.82</v>
      </c>
      <c r="E120" s="515">
        <v>0</v>
      </c>
      <c r="F120" s="515">
        <v>0.82</v>
      </c>
      <c r="G120" s="516">
        <v>487.30594841698297</v>
      </c>
      <c r="H120" s="516">
        <v>428.51877309011797</v>
      </c>
      <c r="I120" s="515">
        <v>0.82</v>
      </c>
      <c r="J120" s="515">
        <v>0.82</v>
      </c>
      <c r="K120" s="515">
        <v>6.6963803537089198E-3</v>
      </c>
      <c r="L120" s="515">
        <v>-7.2046781622927105E-4</v>
      </c>
      <c r="M120" s="515">
        <v>7.8410496388996807E-3</v>
      </c>
      <c r="N120" s="515">
        <v>0</v>
      </c>
      <c r="O120" s="515">
        <v>9.0929133689095203E-3</v>
      </c>
      <c r="P120" s="515">
        <v>9.0929133689095203E-3</v>
      </c>
      <c r="Y120" s="202"/>
      <c r="Z120" s="202"/>
      <c r="AA120" s="202"/>
      <c r="AB120" s="202"/>
      <c r="AC120" s="213"/>
      <c r="AD120" s="213"/>
      <c r="AE120" s="3"/>
      <c r="AF120" s="3"/>
      <c r="AH120" s="213"/>
      <c r="AI120" s="3"/>
      <c r="AJ120" s="213"/>
      <c r="AK120" s="3"/>
    </row>
    <row r="121" spans="1:37">
      <c r="A121" s="514" t="s">
        <v>766</v>
      </c>
      <c r="B121" s="514" t="s">
        <v>399</v>
      </c>
      <c r="C121" s="515">
        <v>0</v>
      </c>
      <c r="D121" s="515">
        <v>0.71</v>
      </c>
      <c r="E121" s="515">
        <v>0</v>
      </c>
      <c r="F121" s="515">
        <v>0.71</v>
      </c>
      <c r="G121" s="516">
        <v>2998.5785535272698</v>
      </c>
      <c r="H121" s="516">
        <v>2749.1684690971401</v>
      </c>
      <c r="I121" s="515">
        <v>0.71</v>
      </c>
      <c r="J121" s="515">
        <v>0.71</v>
      </c>
      <c r="K121" s="515">
        <v>3.7197702040974799E-2</v>
      </c>
      <c r="L121" s="515">
        <v>-2.3769903327093699E-3</v>
      </c>
      <c r="M121" s="515">
        <v>5.0304368876168598E-2</v>
      </c>
      <c r="N121" s="515">
        <v>0</v>
      </c>
      <c r="O121" s="515">
        <v>5.0510195705020598E-2</v>
      </c>
      <c r="P121" s="515">
        <v>5.0510195705020598E-2</v>
      </c>
      <c r="Y121" s="202"/>
      <c r="Z121" s="202"/>
      <c r="AA121" s="202"/>
      <c r="AB121" s="202"/>
      <c r="AC121" s="213"/>
      <c r="AD121" s="213"/>
      <c r="AE121" s="3"/>
      <c r="AF121" s="3"/>
      <c r="AH121" s="213"/>
      <c r="AI121" s="3"/>
      <c r="AJ121" s="213"/>
      <c r="AK121" s="3"/>
    </row>
    <row r="122" spans="1:37">
      <c r="A122" s="514" t="s">
        <v>767</v>
      </c>
      <c r="B122" s="514" t="s">
        <v>399</v>
      </c>
      <c r="C122" s="515">
        <v>0</v>
      </c>
      <c r="D122" s="515">
        <v>0.82</v>
      </c>
      <c r="E122" s="515">
        <v>0</v>
      </c>
      <c r="F122" s="515">
        <v>0.82</v>
      </c>
      <c r="G122" s="516">
        <v>182.223650550315</v>
      </c>
      <c r="H122" s="516">
        <v>179.312586993205</v>
      </c>
      <c r="I122" s="515">
        <v>0.82</v>
      </c>
      <c r="J122" s="515">
        <v>0.82</v>
      </c>
      <c r="K122" s="515">
        <v>2.80208326943357E-3</v>
      </c>
      <c r="L122" s="515">
        <v>7.9538542946664702E-5</v>
      </c>
      <c r="M122" s="515">
        <v>3.28106721055499E-3</v>
      </c>
      <c r="N122" s="515">
        <v>0</v>
      </c>
      <c r="O122" s="515">
        <v>3.8049063935441099E-3</v>
      </c>
      <c r="P122" s="515">
        <v>3.8049063935441099E-3</v>
      </c>
      <c r="Y122" s="202"/>
      <c r="Z122" s="202"/>
      <c r="AA122" s="202"/>
      <c r="AB122" s="202"/>
      <c r="AC122" s="213"/>
      <c r="AD122" s="213"/>
      <c r="AE122" s="3"/>
      <c r="AF122" s="3"/>
      <c r="AH122" s="213"/>
      <c r="AI122" s="3"/>
      <c r="AJ122" s="213"/>
      <c r="AK122" s="3"/>
    </row>
    <row r="123" spans="1:37">
      <c r="A123" s="514" t="s">
        <v>768</v>
      </c>
      <c r="B123" s="514" t="s">
        <v>399</v>
      </c>
      <c r="C123" s="515">
        <v>0</v>
      </c>
      <c r="D123" s="515">
        <v>2.48</v>
      </c>
      <c r="E123" s="515">
        <v>0</v>
      </c>
      <c r="F123" s="515">
        <v>2.48</v>
      </c>
      <c r="G123" s="516">
        <v>767.36977647278798</v>
      </c>
      <c r="H123" s="516">
        <v>619.90237203099298</v>
      </c>
      <c r="I123" s="515">
        <v>2.48</v>
      </c>
      <c r="J123" s="515">
        <v>2.48</v>
      </c>
      <c r="K123" s="515">
        <v>2.9297555617367799E-2</v>
      </c>
      <c r="L123" s="515">
        <v>-2.1387896589227899E-3</v>
      </c>
      <c r="M123" s="515">
        <v>1.1342992595903101E-2</v>
      </c>
      <c r="N123" s="515">
        <v>0</v>
      </c>
      <c r="O123" s="515">
        <v>3.9782706638218798E-2</v>
      </c>
      <c r="P123" s="515">
        <v>3.9782706638218798E-2</v>
      </c>
      <c r="Y123" s="202"/>
      <c r="Z123" s="202"/>
      <c r="AA123" s="202"/>
      <c r="AB123" s="202"/>
      <c r="AC123" s="213"/>
      <c r="AD123" s="213"/>
      <c r="AE123" s="3"/>
      <c r="AF123" s="3"/>
      <c r="AH123" s="213"/>
      <c r="AI123" s="3"/>
      <c r="AJ123" s="213"/>
      <c r="AK123" s="3"/>
    </row>
    <row r="124" spans="1:37">
      <c r="A124" s="514" t="s">
        <v>769</v>
      </c>
      <c r="B124" s="514" t="s">
        <v>398</v>
      </c>
      <c r="C124" s="515">
        <v>0.2</v>
      </c>
      <c r="D124" s="515">
        <v>0.15</v>
      </c>
      <c r="E124" s="515">
        <v>0.2</v>
      </c>
      <c r="F124" s="515">
        <v>0.15</v>
      </c>
      <c r="G124" s="516">
        <v>1.88346493500543</v>
      </c>
      <c r="H124" s="516">
        <v>0.32075373571100402</v>
      </c>
      <c r="I124" s="515">
        <v>0.25</v>
      </c>
      <c r="J124" s="515">
        <v>0.25</v>
      </c>
      <c r="K124" s="515">
        <v>1.5281575808739901E-6</v>
      </c>
      <c r="L124" s="515">
        <v>-2.7221824365877701E-5</v>
      </c>
      <c r="M124" s="515">
        <v>5.8691616832468801E-6</v>
      </c>
      <c r="N124" s="515">
        <v>-5.4443648731755297E-6</v>
      </c>
      <c r="O124" s="515">
        <v>1.2450372078312399E-6</v>
      </c>
      <c r="P124" s="515">
        <v>5.5849106099517698E-6</v>
      </c>
      <c r="Y124" s="202"/>
      <c r="Z124" s="202"/>
      <c r="AA124" s="202"/>
      <c r="AB124" s="202"/>
      <c r="AC124" s="213"/>
      <c r="AD124" s="213"/>
      <c r="AE124" s="3"/>
      <c r="AF124" s="3"/>
      <c r="AH124" s="213"/>
      <c r="AI124" s="3"/>
      <c r="AJ124" s="213"/>
      <c r="AK124" s="3"/>
    </row>
    <row r="125" spans="1:37">
      <c r="A125" s="514" t="s">
        <v>769</v>
      </c>
      <c r="B125" s="514" t="s">
        <v>399</v>
      </c>
      <c r="C125" s="515">
        <v>0.14000000000000001</v>
      </c>
      <c r="D125" s="515">
        <v>0.15</v>
      </c>
      <c r="E125" s="515">
        <v>0.14000000000000001</v>
      </c>
      <c r="F125" s="515">
        <v>0.15</v>
      </c>
      <c r="G125" s="516">
        <v>0.55050989385680005</v>
      </c>
      <c r="H125" s="516">
        <v>9.4465044752101907E-2</v>
      </c>
      <c r="I125" s="515">
        <v>0.20518284528683201</v>
      </c>
      <c r="J125" s="515">
        <v>0.20518284528683201</v>
      </c>
      <c r="K125" s="515">
        <v>3.69375929387873E-7</v>
      </c>
      <c r="L125" s="515">
        <v>-7.9435001528542996E-6</v>
      </c>
      <c r="M125" s="515">
        <v>1.7285242830804501E-6</v>
      </c>
      <c r="N125" s="515">
        <v>-1.1120900213996001E-6</v>
      </c>
      <c r="O125" s="515">
        <v>3.6667537260354098E-7</v>
      </c>
      <c r="P125" s="515">
        <v>1.17098037753436E-6</v>
      </c>
      <c r="Y125" s="202"/>
      <c r="Z125" s="202"/>
      <c r="AA125" s="202"/>
      <c r="AB125" s="202"/>
      <c r="AC125" s="213"/>
      <c r="AD125" s="213"/>
      <c r="AE125" s="3"/>
      <c r="AF125" s="3"/>
      <c r="AH125" s="213"/>
      <c r="AI125" s="3"/>
      <c r="AJ125" s="213"/>
      <c r="AK125" s="3"/>
    </row>
    <row r="126" spans="1:37">
      <c r="A126" s="514" t="s">
        <v>48</v>
      </c>
      <c r="B126" s="514" t="s">
        <v>294</v>
      </c>
      <c r="C126" s="515">
        <v>0</v>
      </c>
      <c r="D126" s="515">
        <v>0.34</v>
      </c>
      <c r="E126" s="515">
        <v>0</v>
      </c>
      <c r="F126" s="515">
        <v>0.34</v>
      </c>
      <c r="G126" s="516">
        <v>-23928.5016666667</v>
      </c>
      <c r="H126" s="516">
        <v>-33185.955000000002</v>
      </c>
      <c r="I126" s="515">
        <v>0.34</v>
      </c>
      <c r="J126" s="515">
        <v>0.34</v>
      </c>
      <c r="K126" s="515">
        <v>-0.21502534115512201</v>
      </c>
      <c r="L126" s="515">
        <v>-0.18765432790867101</v>
      </c>
      <c r="M126" s="515">
        <v>-0.60723762133652803</v>
      </c>
      <c r="N126" s="515">
        <v>0</v>
      </c>
      <c r="O126" s="515">
        <v>-0.29197965109028101</v>
      </c>
      <c r="P126" s="515">
        <v>0.29197965109028101</v>
      </c>
      <c r="Y126" s="202"/>
      <c r="Z126" s="202"/>
      <c r="AA126" s="202"/>
      <c r="AB126" s="202"/>
      <c r="AC126" s="213"/>
      <c r="AD126" s="213"/>
      <c r="AE126" s="3"/>
      <c r="AF126" s="3"/>
      <c r="AH126" s="213"/>
      <c r="AI126" s="3"/>
      <c r="AJ126" s="213"/>
      <c r="AK126" s="3"/>
    </row>
    <row r="127" spans="1:37">
      <c r="A127" s="514" t="s">
        <v>770</v>
      </c>
      <c r="B127" s="514" t="s">
        <v>294</v>
      </c>
      <c r="C127" s="515">
        <v>0</v>
      </c>
      <c r="D127" s="515">
        <v>1.1499999999999999</v>
      </c>
      <c r="E127" s="515">
        <v>0</v>
      </c>
      <c r="F127" s="515">
        <v>1.1499999999999999</v>
      </c>
      <c r="G127" s="516">
        <v>632.87033333333397</v>
      </c>
      <c r="H127" s="516">
        <v>389.26066666666702</v>
      </c>
      <c r="I127" s="515">
        <v>1.1499999999999999</v>
      </c>
      <c r="J127" s="515">
        <v>1.1499999999999999</v>
      </c>
      <c r="K127" s="515">
        <v>8.5308984226389606E-3</v>
      </c>
      <c r="L127" s="515">
        <v>-3.9958669522110503E-3</v>
      </c>
      <c r="M127" s="515">
        <v>7.1227036047791402E-3</v>
      </c>
      <c r="N127" s="515">
        <v>0</v>
      </c>
      <c r="O127" s="515">
        <v>1.1583977644438701E-2</v>
      </c>
      <c r="P127" s="515">
        <v>1.1583977644438701E-2</v>
      </c>
      <c r="Y127" s="202"/>
      <c r="Z127" s="202"/>
      <c r="AA127" s="202"/>
      <c r="AB127" s="202"/>
      <c r="AC127" s="213"/>
      <c r="AD127" s="213"/>
      <c r="AE127" s="3"/>
      <c r="AF127" s="3"/>
      <c r="AH127" s="213"/>
      <c r="AI127" s="3"/>
      <c r="AJ127" s="213"/>
      <c r="AK127" s="3"/>
    </row>
    <row r="128" spans="1:37">
      <c r="A128" s="514" t="s">
        <v>771</v>
      </c>
      <c r="B128" s="514" t="s">
        <v>294</v>
      </c>
      <c r="C128" s="515">
        <v>0</v>
      </c>
      <c r="D128" s="515">
        <v>1</v>
      </c>
      <c r="E128" s="515">
        <v>0</v>
      </c>
      <c r="F128" s="515">
        <v>1</v>
      </c>
      <c r="G128" s="516">
        <v>4248.1053799543497</v>
      </c>
      <c r="H128" s="516">
        <v>4169.7167274424901</v>
      </c>
      <c r="I128" s="515">
        <v>1</v>
      </c>
      <c r="J128" s="515">
        <v>1</v>
      </c>
      <c r="K128" s="515">
        <v>7.9462634634808002E-2</v>
      </c>
      <c r="L128" s="515">
        <v>1.6604481364294601E-3</v>
      </c>
      <c r="M128" s="515">
        <v>7.62976044299256E-2</v>
      </c>
      <c r="N128" s="515">
        <v>0</v>
      </c>
      <c r="O128" s="515">
        <v>0.107901106961378</v>
      </c>
      <c r="P128" s="515">
        <v>0.107901106961378</v>
      </c>
      <c r="Y128" s="202"/>
      <c r="Z128" s="202"/>
      <c r="AA128" s="202"/>
      <c r="AB128" s="202"/>
      <c r="AC128" s="213"/>
      <c r="AD128" s="213"/>
      <c r="AE128" s="3"/>
      <c r="AF128" s="3"/>
      <c r="AH128" s="213"/>
      <c r="AI128" s="3"/>
      <c r="AJ128" s="213"/>
      <c r="AK128" s="3"/>
    </row>
    <row r="129" spans="1:245">
      <c r="A129" s="514" t="s">
        <v>772</v>
      </c>
      <c r="B129" s="514" t="s">
        <v>294</v>
      </c>
      <c r="C129" s="515">
        <v>0</v>
      </c>
      <c r="D129" s="515">
        <v>1</v>
      </c>
      <c r="E129" s="515">
        <v>0</v>
      </c>
      <c r="F129" s="515">
        <v>1</v>
      </c>
      <c r="G129" s="516">
        <v>696.18987408043404</v>
      </c>
      <c r="H129" s="516">
        <v>1340.45318612284</v>
      </c>
      <c r="I129" s="515">
        <v>1</v>
      </c>
      <c r="J129" s="515">
        <v>1</v>
      </c>
      <c r="K129" s="515">
        <v>2.5545126620453999E-2</v>
      </c>
      <c r="L129" s="515">
        <v>1.22945795254233E-2</v>
      </c>
      <c r="M129" s="515">
        <v>2.4527653468288099E-2</v>
      </c>
      <c r="N129" s="515">
        <v>0</v>
      </c>
      <c r="O129" s="515">
        <v>3.4687340188040601E-2</v>
      </c>
      <c r="P129" s="515">
        <v>3.4687340188040601E-2</v>
      </c>
      <c r="Y129" s="202"/>
      <c r="Z129" s="202"/>
      <c r="AA129" s="202"/>
      <c r="AB129" s="202"/>
      <c r="AC129" s="213"/>
      <c r="AD129" s="213"/>
      <c r="AE129" s="3"/>
      <c r="AF129" s="3"/>
      <c r="AH129" s="213"/>
      <c r="AI129" s="3"/>
      <c r="AJ129" s="213"/>
      <c r="AK129" s="3"/>
    </row>
    <row r="130" spans="1:245">
      <c r="A130" s="514" t="s">
        <v>773</v>
      </c>
      <c r="B130" s="514" t="s">
        <v>294</v>
      </c>
      <c r="C130" s="515">
        <v>0</v>
      </c>
      <c r="D130" s="515">
        <v>1</v>
      </c>
      <c r="E130" s="515">
        <v>0</v>
      </c>
      <c r="F130" s="515">
        <v>1</v>
      </c>
      <c r="G130" s="516">
        <v>833.11915720000104</v>
      </c>
      <c r="H130" s="516">
        <v>544.886712068208</v>
      </c>
      <c r="I130" s="515">
        <v>1</v>
      </c>
      <c r="J130" s="515">
        <v>1</v>
      </c>
      <c r="K130" s="515">
        <v>1.0383950888912001E-2</v>
      </c>
      <c r="L130" s="515">
        <v>-4.6661823182018898E-3</v>
      </c>
      <c r="M130" s="515">
        <v>9.9703537515849795E-3</v>
      </c>
      <c r="N130" s="515">
        <v>0</v>
      </c>
      <c r="O130" s="515">
        <v>1.4100209497149E-2</v>
      </c>
      <c r="P130" s="515">
        <v>1.4100209497149E-2</v>
      </c>
      <c r="Y130" s="202"/>
      <c r="Z130" s="202"/>
      <c r="AA130" s="202"/>
      <c r="AB130" s="202"/>
      <c r="AC130" s="213"/>
      <c r="AD130" s="213"/>
      <c r="AE130" s="3"/>
      <c r="AF130" s="3"/>
      <c r="AH130" s="213"/>
      <c r="AI130" s="3"/>
      <c r="AJ130" s="213"/>
      <c r="AK130" s="3"/>
    </row>
    <row r="131" spans="1:245">
      <c r="A131" s="514" t="s">
        <v>774</v>
      </c>
      <c r="B131" s="514" t="s">
        <v>294</v>
      </c>
      <c r="C131" s="515">
        <v>0</v>
      </c>
      <c r="D131" s="515">
        <v>1</v>
      </c>
      <c r="E131" s="515">
        <v>0</v>
      </c>
      <c r="F131" s="515">
        <v>1</v>
      </c>
      <c r="G131" s="516">
        <v>-35.075922074160097</v>
      </c>
      <c r="H131" s="516">
        <v>96.298383003313404</v>
      </c>
      <c r="I131" s="515">
        <v>1</v>
      </c>
      <c r="J131" s="515">
        <v>1</v>
      </c>
      <c r="K131" s="515">
        <v>1.83516620545313E-3</v>
      </c>
      <c r="L131" s="515">
        <v>2.3783423512794698E-3</v>
      </c>
      <c r="M131" s="515">
        <v>1.7620707625706699E-3</v>
      </c>
      <c r="N131" s="515">
        <v>0</v>
      </c>
      <c r="O131" s="515">
        <v>2.4919443702885501E-3</v>
      </c>
      <c r="P131" s="515">
        <v>2.4919443702885501E-3</v>
      </c>
      <c r="Y131" s="202"/>
      <c r="Z131" s="202"/>
      <c r="AA131" s="202"/>
      <c r="AB131" s="202"/>
      <c r="AC131" s="213"/>
      <c r="AD131" s="213"/>
      <c r="AE131" s="3"/>
      <c r="AF131" s="3"/>
      <c r="AH131" s="213"/>
      <c r="AI131" s="3"/>
      <c r="AJ131" s="213"/>
      <c r="AK131" s="3"/>
    </row>
    <row r="132" spans="1:245" ht="12.75" customHeight="1">
      <c r="A132" s="514" t="s">
        <v>1026</v>
      </c>
      <c r="B132" s="514" t="s">
        <v>294</v>
      </c>
      <c r="C132" s="515">
        <v>0</v>
      </c>
      <c r="D132" s="515">
        <v>0.3</v>
      </c>
      <c r="E132" s="515">
        <v>0</v>
      </c>
      <c r="F132" s="515">
        <v>0.3</v>
      </c>
      <c r="G132" s="516">
        <v>0</v>
      </c>
      <c r="H132" s="516">
        <v>0</v>
      </c>
      <c r="I132" s="515">
        <v>0.3</v>
      </c>
      <c r="J132" s="515">
        <v>0.3</v>
      </c>
      <c r="K132" s="515">
        <v>0</v>
      </c>
      <c r="L132" s="515">
        <v>7.63278329429795E-17</v>
      </c>
      <c r="M132" s="515">
        <v>0</v>
      </c>
      <c r="N132" s="515">
        <v>0</v>
      </c>
      <c r="O132" s="515">
        <v>0</v>
      </c>
      <c r="P132" s="515">
        <v>0</v>
      </c>
      <c r="Y132" s="202"/>
      <c r="Z132" s="202"/>
      <c r="AA132" s="202"/>
      <c r="AB132" s="202"/>
      <c r="AC132" s="213"/>
      <c r="AD132" s="213"/>
      <c r="AE132" s="3"/>
      <c r="AF132" s="3"/>
      <c r="AH132" s="213"/>
      <c r="AI132" s="3"/>
      <c r="AJ132" s="213"/>
      <c r="AK132" s="3"/>
    </row>
    <row r="133" spans="1:245">
      <c r="A133" s="514" t="s">
        <v>775</v>
      </c>
      <c r="B133" s="514" t="s">
        <v>294</v>
      </c>
      <c r="C133" s="515">
        <v>0</v>
      </c>
      <c r="D133" s="515">
        <v>0.3</v>
      </c>
      <c r="E133" s="515">
        <v>0</v>
      </c>
      <c r="F133" s="515">
        <v>0.3</v>
      </c>
      <c r="G133" s="516">
        <v>1198.0833333333301</v>
      </c>
      <c r="H133" s="516">
        <v>1965.38466666667</v>
      </c>
      <c r="I133" s="515">
        <v>0.3</v>
      </c>
      <c r="J133" s="515">
        <v>0.3</v>
      </c>
      <c r="K133" s="515">
        <v>1.1236349173770701E-2</v>
      </c>
      <c r="L133" s="515">
        <v>1.49100196655847E-2</v>
      </c>
      <c r="M133" s="515">
        <v>3.59626688458402E-2</v>
      </c>
      <c r="N133" s="515">
        <v>0</v>
      </c>
      <c r="O133" s="515">
        <v>1.5257668206275899E-2</v>
      </c>
      <c r="P133" s="515">
        <v>1.5257668206275899E-2</v>
      </c>
      <c r="Q133" s="2"/>
      <c r="R133" s="211"/>
      <c r="S133" s="211"/>
      <c r="T133" s="279"/>
      <c r="W133" s="213"/>
      <c r="X133" s="214"/>
      <c r="Y133" s="202"/>
      <c r="Z133" s="202"/>
      <c r="AA133" s="202"/>
      <c r="AB133" s="202"/>
      <c r="AC133" s="213"/>
      <c r="AD133" s="213"/>
      <c r="AE133" s="3"/>
      <c r="AF133" s="3"/>
      <c r="AG133" s="2"/>
      <c r="AH133" s="213"/>
      <c r="AI133" s="3"/>
      <c r="AJ133" s="213"/>
      <c r="AK133" s="3"/>
      <c r="AL133" s="212"/>
      <c r="AM133" s="213"/>
      <c r="AN133" s="214"/>
      <c r="AO133" s="214"/>
      <c r="AP133" s="214"/>
      <c r="AV133" s="2"/>
      <c r="AW133" s="2"/>
      <c r="AX133" s="211"/>
      <c r="AY133" s="211"/>
      <c r="AZ133" s="279"/>
      <c r="BA133" s="3"/>
      <c r="BB133" s="212"/>
      <c r="BC133" s="213"/>
      <c r="BD133" s="214"/>
      <c r="BE133" s="214"/>
      <c r="BF133" s="214"/>
      <c r="BL133" s="2"/>
      <c r="BM133" s="2"/>
      <c r="BN133" s="211"/>
      <c r="BO133" s="211"/>
      <c r="BP133" s="279"/>
      <c r="BQ133" s="3"/>
      <c r="BR133" s="212"/>
      <c r="BS133" s="213"/>
      <c r="BT133" s="214"/>
      <c r="BU133" s="214"/>
      <c r="BV133" s="214"/>
      <c r="CB133" s="2"/>
      <c r="CC133" s="2"/>
      <c r="CD133" s="211"/>
      <c r="CE133" s="211"/>
      <c r="CF133" s="279"/>
      <c r="CG133" s="3"/>
      <c r="CH133" s="212"/>
      <c r="CI133" s="213"/>
      <c r="CJ133" s="214"/>
      <c r="CK133" s="214"/>
      <c r="CL133" s="214"/>
      <c r="CR133" s="2"/>
      <c r="CS133" s="2"/>
      <c r="CT133" s="211"/>
      <c r="CU133" s="211"/>
      <c r="CV133" s="279"/>
      <c r="CW133" s="3"/>
      <c r="CX133" s="212"/>
      <c r="CY133" s="213"/>
      <c r="CZ133" s="214"/>
      <c r="DA133" s="214"/>
      <c r="DB133" s="214"/>
      <c r="DH133" s="2"/>
      <c r="DI133" s="2"/>
      <c r="DJ133" s="211"/>
      <c r="DK133" s="211"/>
      <c r="DL133" s="279"/>
      <c r="DM133" s="3"/>
      <c r="DN133" s="212"/>
      <c r="DO133" s="213"/>
      <c r="DP133" s="214"/>
      <c r="DQ133" s="214"/>
      <c r="DR133" s="214"/>
      <c r="DX133" s="2"/>
      <c r="DY133" s="2"/>
      <c r="DZ133" s="211"/>
      <c r="EA133" s="211"/>
      <c r="EB133" s="279"/>
      <c r="EC133" s="3"/>
      <c r="ED133" s="212"/>
      <c r="EE133" s="213"/>
      <c r="EF133" s="214"/>
      <c r="EG133" s="214"/>
      <c r="EH133" s="214"/>
      <c r="EN133" s="2"/>
      <c r="EO133" s="2"/>
      <c r="EP133" s="211"/>
      <c r="EQ133" s="211"/>
      <c r="ER133" s="279"/>
      <c r="ES133" s="3"/>
      <c r="ET133" s="212"/>
      <c r="EU133" s="213"/>
      <c r="EV133" s="214"/>
      <c r="EW133" s="214"/>
      <c r="EX133" s="214"/>
      <c r="FD133" s="2"/>
      <c r="FE133" s="2"/>
      <c r="FF133" s="211"/>
      <c r="FG133" s="211"/>
      <c r="FH133" s="279"/>
      <c r="FI133" s="3"/>
      <c r="FJ133" s="212"/>
      <c r="FK133" s="213"/>
      <c r="FL133" s="214"/>
      <c r="FM133" s="214"/>
      <c r="FN133" s="214"/>
      <c r="FT133" s="2"/>
      <c r="FU133" s="2"/>
      <c r="FV133" s="211"/>
      <c r="FW133" s="211"/>
      <c r="FX133" s="279"/>
      <c r="FY133" s="3"/>
      <c r="FZ133" s="212"/>
      <c r="GA133" s="213"/>
      <c r="GB133" s="214"/>
      <c r="GC133" s="214"/>
      <c r="GD133" s="214"/>
      <c r="GJ133" s="2"/>
      <c r="GK133" s="2"/>
      <c r="GL133" s="211"/>
      <c r="GM133" s="211"/>
      <c r="GN133" s="279"/>
      <c r="GO133" s="3"/>
      <c r="GP133" s="212"/>
      <c r="GQ133" s="213"/>
      <c r="GR133" s="214"/>
      <c r="GS133" s="214"/>
      <c r="GT133" s="214"/>
      <c r="GZ133" s="2"/>
      <c r="HA133" s="2"/>
      <c r="HB133" s="211"/>
      <c r="HC133" s="211"/>
      <c r="HD133" s="279"/>
      <c r="HE133" s="3"/>
      <c r="HF133" s="212"/>
      <c r="HG133" s="213"/>
      <c r="HH133" s="214"/>
      <c r="HI133" s="214"/>
      <c r="HJ133" s="214"/>
      <c r="HP133" s="2"/>
      <c r="HQ133" s="2"/>
      <c r="HR133" s="211"/>
      <c r="HS133" s="211"/>
      <c r="HT133" s="279"/>
      <c r="HU133" s="3"/>
      <c r="HV133" s="212"/>
      <c r="HW133" s="213"/>
      <c r="HX133" s="214"/>
      <c r="HY133" s="214"/>
      <c r="HZ133" s="214"/>
      <c r="IF133" s="2"/>
      <c r="IG133" s="2"/>
      <c r="IH133" s="211"/>
      <c r="II133" s="211"/>
      <c r="IJ133" s="279"/>
      <c r="IK133" s="3"/>
    </row>
    <row r="134" spans="1:245">
      <c r="A134" s="514" t="s">
        <v>1104</v>
      </c>
      <c r="B134" s="514" t="s">
        <v>294</v>
      </c>
      <c r="C134" s="515">
        <v>0.4</v>
      </c>
      <c r="D134" s="515">
        <v>0.5</v>
      </c>
      <c r="E134" s="515">
        <v>0.4</v>
      </c>
      <c r="F134" s="515">
        <v>0.5</v>
      </c>
      <c r="G134" s="516">
        <v>0</v>
      </c>
      <c r="H134" s="516">
        <v>0</v>
      </c>
      <c r="I134" s="515">
        <v>0.64031242374328501</v>
      </c>
      <c r="J134" s="515">
        <v>0.64031242374328501</v>
      </c>
      <c r="K134" s="515">
        <v>0</v>
      </c>
      <c r="L134" s="515">
        <v>7.63278329429795E-17</v>
      </c>
      <c r="M134" s="515">
        <v>0</v>
      </c>
      <c r="N134" s="515">
        <v>3.0531133177191801E-17</v>
      </c>
      <c r="O134" s="515">
        <v>0</v>
      </c>
      <c r="P134" s="515">
        <v>3.0531133177191801E-17</v>
      </c>
      <c r="Y134" s="202"/>
      <c r="Z134" s="202"/>
      <c r="AA134" s="202"/>
      <c r="AB134" s="202"/>
      <c r="AC134" s="213"/>
      <c r="AD134" s="213"/>
      <c r="AE134" s="3"/>
      <c r="AF134" s="3"/>
      <c r="AH134" s="213"/>
      <c r="AI134" s="3"/>
      <c r="AJ134" s="213"/>
      <c r="AK134" s="3"/>
    </row>
    <row r="135" spans="1:245">
      <c r="A135" s="514" t="s">
        <v>1028</v>
      </c>
      <c r="B135" s="514" t="s">
        <v>294</v>
      </c>
      <c r="C135" s="515">
        <v>0.4</v>
      </c>
      <c r="D135" s="515">
        <v>0.5</v>
      </c>
      <c r="E135" s="515">
        <v>0.4</v>
      </c>
      <c r="F135" s="515">
        <v>0.5</v>
      </c>
      <c r="G135" s="516">
        <v>820.57433333333404</v>
      </c>
      <c r="H135" s="516">
        <v>1759.3143333333301</v>
      </c>
      <c r="I135" s="515">
        <v>0.64031242374328501</v>
      </c>
      <c r="J135" s="515">
        <v>0.64031242374328501</v>
      </c>
      <c r="K135" s="515">
        <v>2.1468009445889901E-2</v>
      </c>
      <c r="L135" s="515">
        <v>1.7772474326236399E-2</v>
      </c>
      <c r="M135" s="515">
        <v>3.2191987572953398E-2</v>
      </c>
      <c r="N135" s="515">
        <v>7.1089897304945499E-3</v>
      </c>
      <c r="O135" s="515">
        <v>2.2763172712708401E-2</v>
      </c>
      <c r="P135" s="515">
        <v>2.38474268410005E-2</v>
      </c>
      <c r="Y135" s="202"/>
      <c r="Z135" s="202"/>
      <c r="AA135" s="202"/>
      <c r="AB135" s="202"/>
      <c r="AC135" s="213"/>
      <c r="AD135" s="213"/>
      <c r="AE135" s="3"/>
      <c r="AF135" s="3"/>
      <c r="AH135" s="213"/>
      <c r="AI135" s="3"/>
      <c r="AJ135" s="213"/>
      <c r="AK135" s="3"/>
    </row>
    <row r="136" spans="1:245">
      <c r="A136" s="514" t="s">
        <v>1105</v>
      </c>
      <c r="B136" s="514" t="s">
        <v>294</v>
      </c>
      <c r="C136" s="515">
        <v>0</v>
      </c>
      <c r="D136" s="515">
        <v>0.11</v>
      </c>
      <c r="E136" s="515">
        <v>0</v>
      </c>
      <c r="F136" s="515">
        <v>0.11</v>
      </c>
      <c r="G136" s="516">
        <v>-945.63699999999994</v>
      </c>
      <c r="H136" s="516">
        <v>410.26100000000002</v>
      </c>
      <c r="I136" s="515">
        <v>0.11</v>
      </c>
      <c r="J136" s="515">
        <v>0.11</v>
      </c>
      <c r="K136" s="515">
        <v>8.60021538314359E-4</v>
      </c>
      <c r="L136" s="515">
        <v>2.4125240087758199E-2</v>
      </c>
      <c r="M136" s="515">
        <v>7.5069683475176598E-3</v>
      </c>
      <c r="N136" s="515">
        <v>0</v>
      </c>
      <c r="O136" s="515">
        <v>1.1678102094301499E-3</v>
      </c>
      <c r="P136" s="515">
        <v>1.1678102094301499E-3</v>
      </c>
      <c r="Y136" s="202"/>
      <c r="Z136" s="202"/>
      <c r="AA136" s="202"/>
      <c r="AB136" s="202"/>
      <c r="AC136" s="213"/>
      <c r="AD136" s="213"/>
      <c r="AE136" s="3"/>
      <c r="AF136" s="3"/>
      <c r="AH136" s="213"/>
      <c r="AI136" s="3"/>
      <c r="AJ136" s="213"/>
      <c r="AK136" s="3"/>
    </row>
    <row r="137" spans="1:245">
      <c r="A137" s="514" t="s">
        <v>1106</v>
      </c>
      <c r="B137" s="514" t="s">
        <v>399</v>
      </c>
      <c r="C137" s="515">
        <v>3.8</v>
      </c>
      <c r="D137" s="515">
        <v>0.1</v>
      </c>
      <c r="E137" s="515">
        <v>3.8</v>
      </c>
      <c r="F137" s="515">
        <v>0.1</v>
      </c>
      <c r="G137" s="516">
        <v>26.817170000000001</v>
      </c>
      <c r="H137" s="516">
        <v>22.63</v>
      </c>
      <c r="I137" s="515">
        <v>3.8013155617496399</v>
      </c>
      <c r="J137" s="515">
        <v>3.8013155617496399</v>
      </c>
      <c r="K137" s="515">
        <v>1.6393620825120999E-3</v>
      </c>
      <c r="L137" s="515">
        <v>-5.70718415269281E-5</v>
      </c>
      <c r="M137" s="515">
        <v>4.14084433334693E-4</v>
      </c>
      <c r="N137" s="515">
        <v>-2.1687299780232699E-4</v>
      </c>
      <c r="O137" s="515">
        <v>5.8560382158950103E-5</v>
      </c>
      <c r="P137" s="515">
        <v>2.2464019127121999E-4</v>
      </c>
      <c r="Y137" s="202"/>
      <c r="Z137" s="202"/>
      <c r="AA137" s="202"/>
      <c r="AB137" s="202"/>
      <c r="AC137" s="213"/>
      <c r="AD137" s="213"/>
      <c r="AE137" s="3"/>
      <c r="AF137" s="3"/>
      <c r="AH137" s="213"/>
      <c r="AI137" s="3"/>
      <c r="AJ137" s="213"/>
      <c r="AK137" s="3"/>
    </row>
    <row r="138" spans="1:245">
      <c r="A138" s="514" t="s">
        <v>1107</v>
      </c>
      <c r="B138" s="514" t="s">
        <v>398</v>
      </c>
      <c r="C138" s="515">
        <v>0</v>
      </c>
      <c r="D138" s="515">
        <v>0.3</v>
      </c>
      <c r="E138" s="515">
        <v>0</v>
      </c>
      <c r="F138" s="515">
        <v>0.3</v>
      </c>
      <c r="G138" s="516">
        <v>35.195999999999998</v>
      </c>
      <c r="H138" s="516">
        <v>49.161000000000001</v>
      </c>
      <c r="I138" s="515">
        <v>0.3</v>
      </c>
      <c r="J138" s="515">
        <v>0.3</v>
      </c>
      <c r="K138" s="515">
        <v>2.81059566150277E-4</v>
      </c>
      <c r="L138" s="515">
        <v>2.81181674715913E-4</v>
      </c>
      <c r="M138" s="515">
        <v>8.9954948418766504E-4</v>
      </c>
      <c r="N138" s="515">
        <v>0</v>
      </c>
      <c r="O138" s="515">
        <v>3.8164652416917603E-4</v>
      </c>
      <c r="P138" s="515">
        <v>3.8164652416917603E-4</v>
      </c>
      <c r="Y138" s="202"/>
      <c r="Z138" s="202"/>
      <c r="AA138" s="202"/>
      <c r="AB138" s="202"/>
      <c r="AC138" s="213"/>
      <c r="AD138" s="213"/>
      <c r="AE138" s="3"/>
      <c r="AF138" s="3"/>
      <c r="AH138" s="213"/>
      <c r="AI138" s="3"/>
      <c r="AJ138" s="213"/>
      <c r="AK138" s="3"/>
    </row>
    <row r="139" spans="1:245">
      <c r="A139" s="514" t="s">
        <v>1107</v>
      </c>
      <c r="B139" s="514" t="s">
        <v>399</v>
      </c>
      <c r="C139" s="515">
        <v>0</v>
      </c>
      <c r="D139" s="515">
        <v>0.3</v>
      </c>
      <c r="E139" s="515">
        <v>0</v>
      </c>
      <c r="F139" s="515">
        <v>0.3</v>
      </c>
      <c r="G139" s="516">
        <v>67.27</v>
      </c>
      <c r="H139" s="516">
        <v>93.93</v>
      </c>
      <c r="I139" s="515">
        <v>0.3</v>
      </c>
      <c r="J139" s="515">
        <v>0.3</v>
      </c>
      <c r="K139" s="515">
        <v>5.37009520727721E-4</v>
      </c>
      <c r="L139" s="515">
        <v>5.3684649352770005E-4</v>
      </c>
      <c r="M139" s="515">
        <v>1.71873401781386E-3</v>
      </c>
      <c r="N139" s="515">
        <v>0</v>
      </c>
      <c r="O139" s="515">
        <v>7.2919708743131003E-4</v>
      </c>
      <c r="P139" s="515">
        <v>7.2919708743131003E-4</v>
      </c>
      <c r="Y139" s="202"/>
      <c r="Z139" s="202"/>
      <c r="AA139" s="202"/>
      <c r="AB139" s="202"/>
      <c r="AC139" s="213"/>
      <c r="AD139" s="213"/>
      <c r="AE139" s="3"/>
      <c r="AF139" s="3"/>
      <c r="AH139" s="213"/>
      <c r="AI139" s="3"/>
      <c r="AJ139" s="213"/>
      <c r="AK139" s="3"/>
    </row>
    <row r="140" spans="1:245">
      <c r="A140" s="514" t="s">
        <v>1108</v>
      </c>
      <c r="B140" s="514" t="s">
        <v>399</v>
      </c>
      <c r="C140" s="515">
        <v>0</v>
      </c>
      <c r="D140" s="515">
        <v>1</v>
      </c>
      <c r="E140" s="515">
        <v>0</v>
      </c>
      <c r="F140" s="515">
        <v>1</v>
      </c>
      <c r="G140" s="516">
        <v>6.5838399069817699</v>
      </c>
      <c r="H140" s="516">
        <v>11.9051482223887</v>
      </c>
      <c r="I140" s="515">
        <v>1</v>
      </c>
      <c r="J140" s="515">
        <v>1</v>
      </c>
      <c r="K140" s="515">
        <v>2.2687738887460299E-4</v>
      </c>
      <c r="L140" s="515">
        <v>1.02167762294645E-4</v>
      </c>
      <c r="M140" s="515">
        <v>2.1784076692149201E-4</v>
      </c>
      <c r="N140" s="515">
        <v>0</v>
      </c>
      <c r="O140" s="515">
        <v>3.0807336701812999E-4</v>
      </c>
      <c r="P140" s="515">
        <v>3.0807336701812999E-4</v>
      </c>
      <c r="Y140" s="202"/>
      <c r="Z140" s="202"/>
      <c r="AA140" s="202"/>
      <c r="AB140" s="202"/>
      <c r="AC140" s="213"/>
      <c r="AD140" s="213"/>
      <c r="AE140" s="3"/>
      <c r="AF140" s="3"/>
      <c r="AH140" s="213"/>
      <c r="AI140" s="3"/>
      <c r="AJ140" s="213"/>
      <c r="AK140" s="3"/>
    </row>
    <row r="141" spans="1:245">
      <c r="A141" s="514" t="s">
        <v>1109</v>
      </c>
      <c r="B141" s="514" t="s">
        <v>294</v>
      </c>
      <c r="C141" s="515">
        <v>0.2</v>
      </c>
      <c r="D141" s="515">
        <v>0.2</v>
      </c>
      <c r="E141" s="515">
        <v>0.2</v>
      </c>
      <c r="F141" s="515">
        <v>0.2</v>
      </c>
      <c r="G141" s="516">
        <v>617.871218741333</v>
      </c>
      <c r="H141" s="516">
        <v>245.27009276000001</v>
      </c>
      <c r="I141" s="515">
        <v>0.28284271247461901</v>
      </c>
      <c r="J141" s="515">
        <v>0.28284271247461901</v>
      </c>
      <c r="K141" s="515">
        <v>1.32204426703203E-3</v>
      </c>
      <c r="L141" s="515">
        <v>-6.3668311652063598E-3</v>
      </c>
      <c r="M141" s="515">
        <v>4.4879596718724003E-3</v>
      </c>
      <c r="N141" s="515">
        <v>-1.27336623304127E-3</v>
      </c>
      <c r="O141" s="515">
        <v>1.2693866870690899E-3</v>
      </c>
      <c r="P141" s="515">
        <v>1.79800003469354E-3</v>
      </c>
      <c r="Y141" s="202"/>
      <c r="Z141" s="202"/>
      <c r="AA141" s="202"/>
      <c r="AB141" s="202"/>
      <c r="AC141" s="213"/>
      <c r="AD141" s="213"/>
      <c r="AE141" s="3"/>
      <c r="AF141" s="3"/>
      <c r="AH141" s="213"/>
      <c r="AI141" s="3"/>
      <c r="AJ141" s="213"/>
      <c r="AK141" s="3"/>
    </row>
    <row r="142" spans="1:245">
      <c r="A142" s="514" t="s">
        <v>1110</v>
      </c>
      <c r="B142" s="514" t="s">
        <v>294</v>
      </c>
      <c r="C142" s="515">
        <v>0.7</v>
      </c>
      <c r="D142" s="515">
        <v>0.1</v>
      </c>
      <c r="E142" s="515">
        <v>0.7</v>
      </c>
      <c r="F142" s="515">
        <v>0.1</v>
      </c>
      <c r="G142" s="516">
        <v>3.8633510000000002</v>
      </c>
      <c r="H142" s="516">
        <v>5.0460000000000003</v>
      </c>
      <c r="I142" s="515">
        <v>0.70710678118654702</v>
      </c>
      <c r="J142" s="515">
        <v>0.70710678118654702</v>
      </c>
      <c r="K142" s="515">
        <v>6.7996828479729201E-5</v>
      </c>
      <c r="L142" s="515">
        <v>2.4455811125004699E-5</v>
      </c>
      <c r="M142" s="515">
        <v>9.2331862598624102E-5</v>
      </c>
      <c r="N142" s="515">
        <v>1.7119067787503299E-5</v>
      </c>
      <c r="O142" s="515">
        <v>1.3057697232614299E-5</v>
      </c>
      <c r="P142" s="515">
        <v>2.1530581481505699E-5</v>
      </c>
      <c r="Y142" s="202"/>
      <c r="Z142" s="202"/>
      <c r="AA142" s="202"/>
      <c r="AB142" s="202"/>
      <c r="AC142" s="213"/>
      <c r="AD142" s="213"/>
      <c r="AE142" s="3"/>
      <c r="AF142" s="3"/>
      <c r="AH142" s="213"/>
      <c r="AI142" s="3"/>
      <c r="AJ142" s="213"/>
      <c r="AK142" s="3"/>
    </row>
    <row r="143" spans="1:245">
      <c r="A143" s="514" t="s">
        <v>1110</v>
      </c>
      <c r="B143" s="514" t="s">
        <v>398</v>
      </c>
      <c r="C143" s="515">
        <v>0.7</v>
      </c>
      <c r="D143" s="515">
        <v>0.1</v>
      </c>
      <c r="E143" s="515">
        <v>0.7</v>
      </c>
      <c r="F143" s="515">
        <v>0.1</v>
      </c>
      <c r="G143" s="516">
        <v>4.0585019999999998</v>
      </c>
      <c r="H143" s="516">
        <v>0.66870300000000005</v>
      </c>
      <c r="I143" s="515">
        <v>0.70710678118654702</v>
      </c>
      <c r="J143" s="515">
        <v>0.70710678118654702</v>
      </c>
      <c r="K143" s="515">
        <v>9.0110351159097094E-6</v>
      </c>
      <c r="L143" s="515">
        <v>-5.9068691698705499E-5</v>
      </c>
      <c r="M143" s="515">
        <v>1.2235947981626601E-5</v>
      </c>
      <c r="N143" s="515">
        <v>-4.1348084189093798E-5</v>
      </c>
      <c r="O143" s="515">
        <v>1.7304243584108E-6</v>
      </c>
      <c r="P143" s="515">
        <v>4.1384277625308101E-5</v>
      </c>
      <c r="Y143" s="202"/>
      <c r="Z143" s="202"/>
      <c r="AA143" s="202"/>
      <c r="AB143" s="202"/>
      <c r="AC143" s="213"/>
      <c r="AD143" s="213"/>
      <c r="AE143" s="3"/>
      <c r="AF143" s="3"/>
      <c r="AH143" s="213"/>
      <c r="AI143" s="3"/>
      <c r="AJ143" s="213"/>
      <c r="AK143" s="3"/>
    </row>
    <row r="144" spans="1:245">
      <c r="A144" s="514" t="s">
        <v>1110</v>
      </c>
      <c r="B144" s="514" t="s">
        <v>399</v>
      </c>
      <c r="C144" s="515">
        <v>0.7</v>
      </c>
      <c r="D144" s="515">
        <v>0.1</v>
      </c>
      <c r="E144" s="515">
        <v>0.7</v>
      </c>
      <c r="F144" s="515">
        <v>0.1</v>
      </c>
      <c r="G144" s="516">
        <v>0.41199000000000002</v>
      </c>
      <c r="H144" s="516">
        <v>6.7890000000000006E-2</v>
      </c>
      <c r="I144" s="518">
        <v>0.70710678118654702</v>
      </c>
      <c r="J144" s="518">
        <v>0.70710678118654702</v>
      </c>
      <c r="K144" s="515">
        <v>9.1484436890384802E-7</v>
      </c>
      <c r="L144" s="515">
        <v>-5.9960860464849099E-6</v>
      </c>
      <c r="M144" s="515">
        <v>1.2422533000040799E-6</v>
      </c>
      <c r="N144" s="515">
        <v>-4.1972602325394297E-6</v>
      </c>
      <c r="O144" s="515">
        <v>1.7568114647685001E-7</v>
      </c>
      <c r="P144" s="515">
        <v>4.2009352916802201E-6</v>
      </c>
      <c r="Y144" s="202"/>
      <c r="Z144" s="202"/>
      <c r="AA144" s="202"/>
      <c r="AB144" s="202"/>
      <c r="AC144" s="213"/>
      <c r="AD144" s="213"/>
      <c r="AE144" s="3"/>
      <c r="AF144" s="3"/>
      <c r="AH144" s="213"/>
      <c r="AI144" s="3"/>
      <c r="AJ144" s="213"/>
      <c r="AK144" s="3"/>
    </row>
    <row r="145" spans="1:37">
      <c r="A145" s="519" t="s">
        <v>776</v>
      </c>
      <c r="B145" s="519" t="s">
        <v>398</v>
      </c>
      <c r="C145" s="520">
        <v>0</v>
      </c>
      <c r="D145" s="520">
        <v>0.42</v>
      </c>
      <c r="E145" s="520">
        <v>0</v>
      </c>
      <c r="F145" s="520">
        <v>0.43</v>
      </c>
      <c r="G145" s="521">
        <v>3635.3097914292798</v>
      </c>
      <c r="H145" s="521">
        <v>1842.9256933999</v>
      </c>
      <c r="I145" s="520">
        <v>0.42</v>
      </c>
      <c r="J145" s="520">
        <v>0.43</v>
      </c>
      <c r="K145" s="520">
        <v>1.51019382036367E-2</v>
      </c>
      <c r="L145" s="520">
        <v>-3.0127578391816401E-2</v>
      </c>
      <c r="M145" s="520">
        <v>3.37219108011243E-2</v>
      </c>
      <c r="N145" s="520">
        <v>0</v>
      </c>
      <c r="O145" s="520">
        <v>2.0506692949756902E-2</v>
      </c>
      <c r="P145" s="520">
        <v>2.0506692949756902E-2</v>
      </c>
      <c r="Y145" s="202"/>
      <c r="Z145" s="202"/>
      <c r="AA145" s="202"/>
      <c r="AB145" s="202"/>
      <c r="AC145" s="213"/>
      <c r="AD145" s="213"/>
      <c r="AE145" s="3"/>
      <c r="AF145" s="3"/>
      <c r="AH145" s="213"/>
      <c r="AI145" s="3"/>
      <c r="AJ145" s="213"/>
      <c r="AK145" s="3"/>
    </row>
    <row r="146" spans="1:37">
      <c r="A146" s="519" t="s">
        <v>777</v>
      </c>
      <c r="B146" s="519" t="s">
        <v>398</v>
      </c>
      <c r="C146" s="520">
        <v>1</v>
      </c>
      <c r="D146" s="520">
        <v>0.15</v>
      </c>
      <c r="E146" s="520">
        <v>1</v>
      </c>
      <c r="F146" s="520">
        <v>0.1</v>
      </c>
      <c r="G146" s="521">
        <v>22.225084581000001</v>
      </c>
      <c r="H146" s="521">
        <v>20.191097435695699</v>
      </c>
      <c r="I146" s="520">
        <v>1.01118742080783</v>
      </c>
      <c r="J146" s="520">
        <v>1.0049875621120901</v>
      </c>
      <c r="K146" s="520">
        <v>3.8670253568328999E-4</v>
      </c>
      <c r="L146" s="520">
        <v>-2.1019825994523999E-5</v>
      </c>
      <c r="M146" s="520">
        <v>3.69457319490307E-4</v>
      </c>
      <c r="N146" s="520">
        <v>-2.1019825994523999E-5</v>
      </c>
      <c r="O146" s="520">
        <v>5.2249155194120102E-5</v>
      </c>
      <c r="P146" s="520">
        <v>5.6318800620568199E-5</v>
      </c>
      <c r="Y146" s="202"/>
      <c r="Z146" s="202"/>
      <c r="AA146" s="202"/>
      <c r="AB146" s="202"/>
      <c r="AC146" s="213"/>
      <c r="AD146" s="213"/>
      <c r="AE146" s="3"/>
      <c r="AF146" s="3"/>
      <c r="AH146" s="213"/>
      <c r="AI146" s="3"/>
      <c r="AJ146" s="213"/>
      <c r="AK146" s="3"/>
    </row>
    <row r="147" spans="1:37">
      <c r="A147" s="519" t="s">
        <v>1111</v>
      </c>
      <c r="B147" s="519" t="s">
        <v>398</v>
      </c>
      <c r="C147" s="520">
        <v>1</v>
      </c>
      <c r="D147" s="520">
        <v>0.15</v>
      </c>
      <c r="E147" s="520">
        <v>1</v>
      </c>
      <c r="F147" s="520">
        <v>0.15</v>
      </c>
      <c r="G147" s="521">
        <v>131.30104089899999</v>
      </c>
      <c r="H147" s="521">
        <v>99.440932175179995</v>
      </c>
      <c r="I147" s="520">
        <v>1.01118742080783</v>
      </c>
      <c r="J147" s="520">
        <v>1.01118742080783</v>
      </c>
      <c r="K147" s="520">
        <v>1.9162547903110599E-3</v>
      </c>
      <c r="L147" s="520">
        <v>-4.8727094155701301E-4</v>
      </c>
      <c r="M147" s="520">
        <v>1.81957322359846E-3</v>
      </c>
      <c r="N147" s="520">
        <v>-4.8727094155701301E-4</v>
      </c>
      <c r="O147" s="520">
        <v>3.8598976958158102E-4</v>
      </c>
      <c r="P147" s="520">
        <v>6.2162776056696502E-4</v>
      </c>
      <c r="Y147" s="202"/>
      <c r="Z147" s="202"/>
      <c r="AA147" s="202"/>
      <c r="AB147" s="202"/>
      <c r="AC147" s="213"/>
      <c r="AD147" s="213"/>
      <c r="AE147" s="3"/>
      <c r="AF147" s="3"/>
      <c r="AH147" s="213"/>
      <c r="AI147" s="3"/>
      <c r="AJ147" s="213"/>
      <c r="AK147" s="3"/>
    </row>
    <row r="148" spans="1:37">
      <c r="A148" s="519" t="s">
        <v>1111</v>
      </c>
      <c r="B148" s="519" t="s">
        <v>399</v>
      </c>
      <c r="C148" s="520">
        <v>2</v>
      </c>
      <c r="D148" s="520">
        <v>0.1</v>
      </c>
      <c r="E148" s="520">
        <v>2</v>
      </c>
      <c r="F148" s="520">
        <v>0.1</v>
      </c>
      <c r="G148" s="521">
        <v>105.33265302700001</v>
      </c>
      <c r="H148" s="521">
        <v>75.118507669018697</v>
      </c>
      <c r="I148" s="520">
        <v>2.00249843945008</v>
      </c>
      <c r="J148" s="520">
        <v>2.00249843945008</v>
      </c>
      <c r="K148" s="520">
        <v>2.86665577327692E-3</v>
      </c>
      <c r="L148" s="520">
        <v>-4.7608181992380197E-4</v>
      </c>
      <c r="M148" s="520">
        <v>1.37452075479777E-3</v>
      </c>
      <c r="N148" s="520">
        <v>-9.5216363984760395E-4</v>
      </c>
      <c r="O148" s="520">
        <v>1.9438658931983E-4</v>
      </c>
      <c r="P148" s="520">
        <v>9.7180334592716498E-4</v>
      </c>
    </row>
    <row r="149" spans="1:37">
      <c r="A149" s="519" t="s">
        <v>1112</v>
      </c>
      <c r="B149" s="519" t="s">
        <v>399</v>
      </c>
      <c r="C149" s="520">
        <v>2</v>
      </c>
      <c r="D149" s="520">
        <v>0.1</v>
      </c>
      <c r="E149" s="520">
        <v>2</v>
      </c>
      <c r="F149" s="520">
        <v>0.1</v>
      </c>
      <c r="G149" s="521">
        <v>8.2814285700999992</v>
      </c>
      <c r="H149" s="521">
        <v>2.8338077208571399</v>
      </c>
      <c r="I149" s="520">
        <v>2.00249843945008</v>
      </c>
      <c r="J149" s="520">
        <v>2.00249843945008</v>
      </c>
      <c r="K149" s="520">
        <v>1.08143139626058E-4</v>
      </c>
      <c r="L149" s="520">
        <v>-9.3644934880075602E-5</v>
      </c>
      <c r="M149" s="520">
        <v>5.1853100498038398E-5</v>
      </c>
      <c r="N149" s="520">
        <v>-1.8728986976015099E-4</v>
      </c>
      <c r="O149" s="520">
        <v>7.3331357975420997E-6</v>
      </c>
      <c r="P149" s="520">
        <v>1.87433375350815E-4</v>
      </c>
    </row>
    <row r="150" spans="1:37">
      <c r="A150" s="519" t="s">
        <v>1113</v>
      </c>
      <c r="B150" s="519" t="s">
        <v>399</v>
      </c>
      <c r="C150" s="520">
        <v>2</v>
      </c>
      <c r="D150" s="520">
        <v>0.05</v>
      </c>
      <c r="E150" s="520">
        <v>2</v>
      </c>
      <c r="F150" s="520">
        <v>0.1</v>
      </c>
      <c r="G150" s="521">
        <v>30.1661983754</v>
      </c>
      <c r="H150" s="521">
        <v>19.799386204714299</v>
      </c>
      <c r="I150" s="520">
        <v>2.0006249023742599</v>
      </c>
      <c r="J150" s="520">
        <v>2.00249843945008</v>
      </c>
      <c r="K150" s="520">
        <v>7.5557977031660698E-4</v>
      </c>
      <c r="L150" s="520">
        <v>-1.6770564458698601E-4</v>
      </c>
      <c r="M150" s="520">
        <v>3.6228977538461601E-4</v>
      </c>
      <c r="N150" s="520">
        <v>-3.3541128917397202E-4</v>
      </c>
      <c r="O150" s="520">
        <v>5.12355113858026E-5</v>
      </c>
      <c r="P150" s="520">
        <v>3.3930194596009999E-4</v>
      </c>
    </row>
    <row r="151" spans="1:37">
      <c r="A151" s="519" t="s">
        <v>1114</v>
      </c>
      <c r="B151" s="519" t="s">
        <v>398</v>
      </c>
      <c r="C151" s="520">
        <v>0.5</v>
      </c>
      <c r="D151" s="520">
        <v>0.4</v>
      </c>
      <c r="E151" s="520">
        <v>0.5</v>
      </c>
      <c r="F151" s="520">
        <v>0.2</v>
      </c>
      <c r="G151" s="521">
        <v>21.553606200000001</v>
      </c>
      <c r="H151" s="521">
        <v>62.825263260158899</v>
      </c>
      <c r="I151" s="520">
        <v>0.64031242374328501</v>
      </c>
      <c r="J151" s="520">
        <v>0.53851648071345004</v>
      </c>
      <c r="K151" s="520">
        <v>6.4474758552974403E-4</v>
      </c>
      <c r="L151" s="520">
        <v>7.7089566695696997E-4</v>
      </c>
      <c r="M151" s="520">
        <v>1.14957859196579E-3</v>
      </c>
      <c r="N151" s="520">
        <v>3.8544783347848498E-4</v>
      </c>
      <c r="O151" s="520">
        <v>3.2514992715435698E-4</v>
      </c>
      <c r="P151" s="520">
        <v>5.0427423834828401E-4</v>
      </c>
    </row>
    <row r="152" spans="1:37">
      <c r="A152" s="519" t="s">
        <v>1114</v>
      </c>
      <c r="B152" s="519" t="s">
        <v>399</v>
      </c>
      <c r="C152" s="520">
        <v>0.5</v>
      </c>
      <c r="D152" s="520">
        <v>0.4</v>
      </c>
      <c r="E152" s="520">
        <v>0.5</v>
      </c>
      <c r="F152" s="520">
        <v>0.2</v>
      </c>
      <c r="G152" s="521">
        <v>20.429536929299999</v>
      </c>
      <c r="H152" s="521">
        <v>62.518906960309401</v>
      </c>
      <c r="I152" s="520">
        <v>0.64031242374328501</v>
      </c>
      <c r="J152" s="520">
        <v>0.53851648071345004</v>
      </c>
      <c r="K152" s="520">
        <v>6.4160358780669701E-4</v>
      </c>
      <c r="L152" s="520">
        <v>7.8503906741363898E-4</v>
      </c>
      <c r="M152" s="520">
        <v>1.14397287500504E-3</v>
      </c>
      <c r="N152" s="520">
        <v>3.9251953370681998E-4</v>
      </c>
      <c r="O152" s="520">
        <v>3.2356439096381501E-4</v>
      </c>
      <c r="P152" s="520">
        <v>5.0868998362578704E-4</v>
      </c>
    </row>
    <row r="153" spans="1:37">
      <c r="A153"/>
      <c r="B153"/>
      <c r="C153"/>
      <c r="D153"/>
      <c r="E153"/>
      <c r="F153"/>
      <c r="G153" s="521">
        <f>SUM(G7:G152)</f>
        <v>54650.689457499699</v>
      </c>
      <c r="H153" s="521">
        <f>SUM(H7:H152)</f>
        <v>52473.934842403913</v>
      </c>
      <c r="I153"/>
      <c r="J153"/>
      <c r="K153"/>
      <c r="L153"/>
      <c r="M153"/>
      <c r="N153"/>
      <c r="O153"/>
      <c r="P153"/>
    </row>
    <row r="154" spans="1:37">
      <c r="G154" s="211"/>
    </row>
    <row r="155" spans="1:37">
      <c r="G155" s="211"/>
    </row>
    <row r="156" spans="1:37">
      <c r="G156" s="211"/>
    </row>
    <row r="157" spans="1:37">
      <c r="G157" s="211"/>
    </row>
    <row r="158" spans="1:37">
      <c r="G158" s="211"/>
    </row>
    <row r="159" spans="1:37">
      <c r="G159" s="211"/>
    </row>
    <row r="160" spans="1:37">
      <c r="G160" s="211"/>
    </row>
    <row r="161" spans="7:7">
      <c r="G161" s="211"/>
    </row>
    <row r="162" spans="7:7">
      <c r="G162" s="211"/>
    </row>
    <row r="163" spans="7:7">
      <c r="G163" s="211"/>
    </row>
    <row r="164" spans="7:7">
      <c r="G164" s="211"/>
    </row>
    <row r="165" spans="7:7">
      <c r="G165" s="211"/>
    </row>
    <row r="166" spans="7:7">
      <c r="G166" s="211"/>
    </row>
    <row r="167" spans="7:7">
      <c r="G167" s="211"/>
    </row>
    <row r="168" spans="7:7">
      <c r="G168" s="211"/>
    </row>
    <row r="169" spans="7:7">
      <c r="G169" s="211"/>
    </row>
    <row r="170" spans="7:7">
      <c r="G170" s="211"/>
    </row>
    <row r="171" spans="7:7">
      <c r="G171" s="211"/>
    </row>
    <row r="172" spans="7:7">
      <c r="G172" s="211"/>
    </row>
    <row r="173" spans="7:7">
      <c r="G173" s="211"/>
    </row>
    <row r="174" spans="7:7">
      <c r="G174" s="211"/>
    </row>
    <row r="175" spans="7:7">
      <c r="G175" s="211"/>
    </row>
    <row r="176" spans="7:7">
      <c r="G176" s="211"/>
    </row>
    <row r="177" spans="7:7">
      <c r="G177" s="211"/>
    </row>
    <row r="178" spans="7:7">
      <c r="G178" s="211"/>
    </row>
    <row r="179" spans="7:7">
      <c r="G179" s="211"/>
    </row>
    <row r="180" spans="7:7">
      <c r="G180" s="211"/>
    </row>
    <row r="181" spans="7:7">
      <c r="G181" s="211"/>
    </row>
    <row r="182" spans="7:7">
      <c r="G182" s="211"/>
    </row>
    <row r="183" spans="7:7">
      <c r="G183" s="211"/>
    </row>
    <row r="184" spans="7:7">
      <c r="G184" s="211"/>
    </row>
    <row r="185" spans="7:7">
      <c r="G185" s="211"/>
    </row>
    <row r="186" spans="7:7">
      <c r="G186" s="211"/>
    </row>
    <row r="187" spans="7:7">
      <c r="G187" s="211"/>
    </row>
    <row r="188" spans="7:7">
      <c r="G188" s="211"/>
    </row>
    <row r="189" spans="7:7">
      <c r="G189" s="211"/>
    </row>
    <row r="190" spans="7:7">
      <c r="G190" s="211"/>
    </row>
    <row r="191" spans="7:7">
      <c r="G191" s="211"/>
    </row>
    <row r="192" spans="7:7">
      <c r="G192" s="211"/>
    </row>
    <row r="193" spans="7:7">
      <c r="G193" s="211"/>
    </row>
    <row r="194" spans="7:7">
      <c r="G194" s="211"/>
    </row>
    <row r="195" spans="7:7">
      <c r="G195" s="211"/>
    </row>
    <row r="196" spans="7:7">
      <c r="G196" s="211"/>
    </row>
    <row r="197" spans="7:7">
      <c r="G197" s="211"/>
    </row>
    <row r="198" spans="7:7">
      <c r="G198" s="211"/>
    </row>
    <row r="199" spans="7:7">
      <c r="G199" s="211"/>
    </row>
    <row r="200" spans="7:7">
      <c r="G200" s="211"/>
    </row>
    <row r="201" spans="7:7">
      <c r="G201" s="211"/>
    </row>
    <row r="202" spans="7:7">
      <c r="G202" s="211"/>
    </row>
    <row r="203" spans="7:7">
      <c r="G203" s="211"/>
    </row>
    <row r="204" spans="7:7">
      <c r="G204" s="211"/>
    </row>
    <row r="205" spans="7:7">
      <c r="G205" s="211"/>
    </row>
    <row r="206" spans="7:7">
      <c r="G206" s="211"/>
    </row>
    <row r="207" spans="7:7">
      <c r="G207" s="211"/>
    </row>
    <row r="208" spans="7:7">
      <c r="G208" s="211"/>
    </row>
    <row r="209" spans="7:7">
      <c r="G209" s="211"/>
    </row>
    <row r="210" spans="7:7">
      <c r="G210" s="211"/>
    </row>
    <row r="211" spans="7:7">
      <c r="G211" s="211"/>
    </row>
    <row r="212" spans="7:7">
      <c r="G212" s="211"/>
    </row>
    <row r="213" spans="7:7">
      <c r="G213" s="211"/>
    </row>
    <row r="214" spans="7:7">
      <c r="G214" s="211"/>
    </row>
    <row r="215" spans="7:7">
      <c r="G215" s="211"/>
    </row>
    <row r="216" spans="7:7">
      <c r="G216" s="211"/>
    </row>
    <row r="217" spans="7:7">
      <c r="G217" s="211"/>
    </row>
    <row r="218" spans="7:7">
      <c r="G218" s="211"/>
    </row>
    <row r="219" spans="7:7">
      <c r="G219" s="211"/>
    </row>
    <row r="220" spans="7:7">
      <c r="G220" s="211"/>
    </row>
    <row r="221" spans="7:7">
      <c r="G221" s="211"/>
    </row>
    <row r="222" spans="7:7">
      <c r="G222" s="211"/>
    </row>
    <row r="223" spans="7:7">
      <c r="G223" s="211"/>
    </row>
    <row r="224" spans="7:7">
      <c r="G224" s="211"/>
    </row>
    <row r="225" spans="7:7">
      <c r="G225" s="211"/>
    </row>
    <row r="226" spans="7:7">
      <c r="G226" s="211"/>
    </row>
    <row r="227" spans="7:7">
      <c r="G227" s="211"/>
    </row>
    <row r="228" spans="7:7">
      <c r="G228" s="211"/>
    </row>
    <row r="229" spans="7:7">
      <c r="G229" s="211"/>
    </row>
    <row r="230" spans="7:7">
      <c r="G230" s="211"/>
    </row>
    <row r="231" spans="7:7">
      <c r="G231" s="211"/>
    </row>
    <row r="232" spans="7:7">
      <c r="G232" s="211"/>
    </row>
    <row r="233" spans="7:7">
      <c r="G233" s="211"/>
    </row>
    <row r="234" spans="7:7">
      <c r="G234" s="211"/>
    </row>
    <row r="235" spans="7:7">
      <c r="G235" s="211"/>
    </row>
    <row r="236" spans="7:7">
      <c r="G236" s="211"/>
    </row>
    <row r="237" spans="7:7">
      <c r="G237" s="211"/>
    </row>
    <row r="238" spans="7:7">
      <c r="G238" s="211"/>
    </row>
    <row r="239" spans="7:7">
      <c r="G239" s="211"/>
    </row>
    <row r="240" spans="7:7">
      <c r="G240" s="211"/>
    </row>
    <row r="241" spans="7:7">
      <c r="G241" s="211"/>
    </row>
    <row r="242" spans="7:7">
      <c r="G242" s="211"/>
    </row>
    <row r="243" spans="7:7">
      <c r="G243" s="211"/>
    </row>
    <row r="244" spans="7:7">
      <c r="G244" s="211"/>
    </row>
    <row r="245" spans="7:7">
      <c r="G245" s="211"/>
    </row>
    <row r="246" spans="7:7">
      <c r="G246" s="211"/>
    </row>
    <row r="247" spans="7:7">
      <c r="G247" s="211"/>
    </row>
    <row r="248" spans="7:7">
      <c r="G248" s="211"/>
    </row>
    <row r="249" spans="7:7">
      <c r="G249" s="211"/>
    </row>
    <row r="250" spans="7:7">
      <c r="G250" s="211"/>
    </row>
    <row r="251" spans="7:7">
      <c r="G251" s="211"/>
    </row>
    <row r="252" spans="7:7">
      <c r="G252" s="211"/>
    </row>
    <row r="253" spans="7:7">
      <c r="G253" s="211"/>
    </row>
    <row r="254" spans="7:7">
      <c r="G254" s="211"/>
    </row>
    <row r="255" spans="7:7">
      <c r="G255" s="211"/>
    </row>
    <row r="256" spans="7:7">
      <c r="G256" s="211"/>
    </row>
    <row r="257" spans="7:7">
      <c r="G257" s="211"/>
    </row>
    <row r="258" spans="7:7">
      <c r="G258" s="211"/>
    </row>
    <row r="259" spans="7:7">
      <c r="G259" s="211"/>
    </row>
    <row r="260" spans="7:7">
      <c r="G260" s="211"/>
    </row>
    <row r="261" spans="7:7">
      <c r="G261" s="211"/>
    </row>
    <row r="262" spans="7:7">
      <c r="G262" s="211"/>
    </row>
    <row r="263" spans="7:7">
      <c r="G263" s="211"/>
    </row>
    <row r="264" spans="7:7">
      <c r="G264" s="211"/>
    </row>
    <row r="265" spans="7:7">
      <c r="G265" s="211"/>
    </row>
    <row r="266" spans="7:7">
      <c r="G266" s="211"/>
    </row>
    <row r="267" spans="7:7">
      <c r="G267" s="211"/>
    </row>
    <row r="268" spans="7:7">
      <c r="G268" s="211"/>
    </row>
    <row r="269" spans="7:7">
      <c r="G269" s="211"/>
    </row>
    <row r="270" spans="7:7">
      <c r="G270" s="211"/>
    </row>
    <row r="271" spans="7:7">
      <c r="G271" s="211"/>
    </row>
    <row r="272" spans="7:7">
      <c r="G272" s="211"/>
    </row>
    <row r="273" spans="7:7">
      <c r="G273" s="211"/>
    </row>
    <row r="274" spans="7:7">
      <c r="G274" s="211"/>
    </row>
    <row r="275" spans="7:7">
      <c r="G275" s="211"/>
    </row>
    <row r="276" spans="7:7">
      <c r="G276" s="211"/>
    </row>
    <row r="277" spans="7:7">
      <c r="G277" s="211"/>
    </row>
    <row r="278" spans="7:7">
      <c r="G278" s="211"/>
    </row>
    <row r="279" spans="7:7">
      <c r="G279" s="211"/>
    </row>
    <row r="280" spans="7:7">
      <c r="G280" s="211"/>
    </row>
    <row r="281" spans="7:7">
      <c r="G281" s="211"/>
    </row>
    <row r="282" spans="7:7">
      <c r="G282" s="211"/>
    </row>
    <row r="283" spans="7:7">
      <c r="G283" s="211"/>
    </row>
    <row r="284" spans="7:7">
      <c r="G284" s="211"/>
    </row>
    <row r="285" spans="7:7">
      <c r="G285" s="211"/>
    </row>
    <row r="286" spans="7:7">
      <c r="G286" s="211"/>
    </row>
    <row r="287" spans="7:7">
      <c r="G287" s="211"/>
    </row>
    <row r="288" spans="7:7">
      <c r="G288" s="211"/>
    </row>
    <row r="289" spans="7:7">
      <c r="G289" s="211"/>
    </row>
    <row r="290" spans="7:7">
      <c r="G290" s="211"/>
    </row>
    <row r="291" spans="7:7">
      <c r="G291" s="211"/>
    </row>
    <row r="292" spans="7:7">
      <c r="G292" s="211"/>
    </row>
    <row r="293" spans="7:7">
      <c r="G293" s="211"/>
    </row>
    <row r="294" spans="7:7">
      <c r="G294" s="211"/>
    </row>
    <row r="295" spans="7:7">
      <c r="G295" s="211"/>
    </row>
    <row r="296" spans="7:7">
      <c r="G296" s="211"/>
    </row>
    <row r="297" spans="7:7">
      <c r="G297" s="211"/>
    </row>
    <row r="298" spans="7:7">
      <c r="G298" s="211"/>
    </row>
    <row r="299" spans="7:7">
      <c r="G299" s="211"/>
    </row>
    <row r="300" spans="7:7">
      <c r="G300" s="211"/>
    </row>
    <row r="301" spans="7:7">
      <c r="G301" s="211"/>
    </row>
    <row r="302" spans="7:7">
      <c r="G302" s="211"/>
    </row>
    <row r="303" spans="7:7">
      <c r="G303" s="211"/>
    </row>
    <row r="304" spans="7:7">
      <c r="G304" s="211"/>
    </row>
    <row r="305" spans="7:7">
      <c r="G305" s="211"/>
    </row>
    <row r="306" spans="7:7">
      <c r="G306" s="211"/>
    </row>
    <row r="307" spans="7:7">
      <c r="G307" s="211"/>
    </row>
    <row r="308" spans="7:7">
      <c r="G308" s="211"/>
    </row>
    <row r="309" spans="7:7">
      <c r="G309" s="211"/>
    </row>
    <row r="310" spans="7:7">
      <c r="G310" s="211"/>
    </row>
    <row r="311" spans="7:7">
      <c r="G311" s="211"/>
    </row>
    <row r="312" spans="7:7">
      <c r="G312" s="211"/>
    </row>
    <row r="313" spans="7:7">
      <c r="G313" s="211"/>
    </row>
    <row r="314" spans="7:7">
      <c r="G314" s="211"/>
    </row>
    <row r="315" spans="7:7">
      <c r="G315" s="211"/>
    </row>
    <row r="316" spans="7:7">
      <c r="G316" s="211"/>
    </row>
    <row r="317" spans="7:7">
      <c r="G317" s="211"/>
    </row>
    <row r="318" spans="7:7">
      <c r="G318" s="211"/>
    </row>
    <row r="319" spans="7:7">
      <c r="G319" s="211"/>
    </row>
    <row r="320" spans="7:7">
      <c r="G320" s="211"/>
    </row>
    <row r="321" spans="7:7">
      <c r="G321" s="211"/>
    </row>
    <row r="322" spans="7:7">
      <c r="G322" s="211"/>
    </row>
    <row r="323" spans="7:7">
      <c r="G323" s="211"/>
    </row>
    <row r="324" spans="7:7">
      <c r="G324" s="211"/>
    </row>
    <row r="325" spans="7:7">
      <c r="G325" s="211"/>
    </row>
    <row r="326" spans="7:7">
      <c r="G326" s="211"/>
    </row>
    <row r="327" spans="7:7">
      <c r="G327" s="211"/>
    </row>
    <row r="328" spans="7:7">
      <c r="G328" s="211"/>
    </row>
    <row r="329" spans="7:7">
      <c r="G329" s="211"/>
    </row>
    <row r="330" spans="7:7">
      <c r="G330" s="211"/>
    </row>
    <row r="331" spans="7:7">
      <c r="G331" s="211"/>
    </row>
    <row r="332" spans="7:7">
      <c r="G332" s="211"/>
    </row>
    <row r="333" spans="7:7">
      <c r="G333" s="211"/>
    </row>
    <row r="334" spans="7:7">
      <c r="G334" s="211"/>
    </row>
    <row r="335" spans="7:7">
      <c r="G335" s="211"/>
    </row>
    <row r="336" spans="7:7">
      <c r="G336" s="211"/>
    </row>
    <row r="337" spans="7:7">
      <c r="G337" s="211"/>
    </row>
    <row r="338" spans="7:7">
      <c r="G338" s="211"/>
    </row>
    <row r="339" spans="7:7">
      <c r="G339" s="211"/>
    </row>
    <row r="340" spans="7:7">
      <c r="G340" s="211"/>
    </row>
    <row r="341" spans="7:7">
      <c r="G341" s="211"/>
    </row>
    <row r="342" spans="7:7">
      <c r="G342" s="211"/>
    </row>
    <row r="343" spans="7:7">
      <c r="G343" s="211"/>
    </row>
    <row r="344" spans="7:7">
      <c r="G344" s="211"/>
    </row>
    <row r="345" spans="7:7">
      <c r="G345" s="211"/>
    </row>
    <row r="346" spans="7:7">
      <c r="G346" s="211"/>
    </row>
    <row r="347" spans="7:7">
      <c r="G347" s="211"/>
    </row>
    <row r="348" spans="7:7">
      <c r="G348" s="211"/>
    </row>
    <row r="349" spans="7:7">
      <c r="G349" s="211"/>
    </row>
    <row r="350" spans="7:7">
      <c r="G350" s="211"/>
    </row>
    <row r="351" spans="7:7">
      <c r="G351" s="211"/>
    </row>
    <row r="352" spans="7:7">
      <c r="G352" s="211"/>
    </row>
    <row r="353" spans="7:7">
      <c r="G353" s="211"/>
    </row>
    <row r="354" spans="7:7">
      <c r="G354" s="211"/>
    </row>
    <row r="355" spans="7:7">
      <c r="G355" s="211"/>
    </row>
    <row r="356" spans="7:7">
      <c r="G356" s="211"/>
    </row>
    <row r="357" spans="7:7">
      <c r="G357" s="211"/>
    </row>
    <row r="358" spans="7:7">
      <c r="G358" s="211"/>
    </row>
    <row r="359" spans="7:7">
      <c r="G359" s="211"/>
    </row>
    <row r="360" spans="7:7">
      <c r="G360" s="211"/>
    </row>
    <row r="361" spans="7:7">
      <c r="G361" s="211"/>
    </row>
    <row r="362" spans="7:7">
      <c r="G362" s="211"/>
    </row>
    <row r="363" spans="7:7">
      <c r="G363" s="211"/>
    </row>
    <row r="364" spans="7:7">
      <c r="G364" s="211"/>
    </row>
    <row r="365" spans="7:7">
      <c r="G365" s="211"/>
    </row>
    <row r="366" spans="7:7">
      <c r="G366" s="211"/>
    </row>
    <row r="367" spans="7:7">
      <c r="G367" s="211"/>
    </row>
    <row r="368" spans="7:7">
      <c r="G368" s="211"/>
    </row>
    <row r="369" spans="7:7">
      <c r="G369" s="211"/>
    </row>
    <row r="370" spans="7:7">
      <c r="G370" s="211"/>
    </row>
    <row r="371" spans="7:7">
      <c r="G371" s="211"/>
    </row>
    <row r="372" spans="7:7">
      <c r="G372" s="211"/>
    </row>
    <row r="373" spans="7:7">
      <c r="G373" s="211"/>
    </row>
    <row r="374" spans="7:7">
      <c r="G374" s="211"/>
    </row>
    <row r="375" spans="7:7">
      <c r="G375" s="211"/>
    </row>
    <row r="376" spans="7:7">
      <c r="G376" s="211"/>
    </row>
    <row r="377" spans="7:7">
      <c r="G377" s="211"/>
    </row>
    <row r="378" spans="7:7">
      <c r="G378" s="211"/>
    </row>
    <row r="379" spans="7:7">
      <c r="G379" s="211"/>
    </row>
    <row r="380" spans="7:7">
      <c r="G380" s="211"/>
    </row>
    <row r="381" spans="7:7">
      <c r="G381" s="211"/>
    </row>
    <row r="382" spans="7:7">
      <c r="G382" s="211"/>
    </row>
    <row r="383" spans="7:7">
      <c r="G383" s="211"/>
    </row>
    <row r="384" spans="7:7">
      <c r="G384" s="211"/>
    </row>
    <row r="385" spans="7:7">
      <c r="G385" s="211"/>
    </row>
    <row r="386" spans="7:7">
      <c r="G386" s="211"/>
    </row>
    <row r="387" spans="7:7">
      <c r="G387" s="211"/>
    </row>
    <row r="388" spans="7:7">
      <c r="G388" s="211"/>
    </row>
    <row r="389" spans="7:7">
      <c r="G389" s="211"/>
    </row>
    <row r="390" spans="7:7">
      <c r="G390" s="211"/>
    </row>
    <row r="391" spans="7:7">
      <c r="G391" s="211"/>
    </row>
    <row r="392" spans="7:7">
      <c r="G392" s="211"/>
    </row>
    <row r="393" spans="7:7">
      <c r="G393" s="211"/>
    </row>
    <row r="394" spans="7:7">
      <c r="G394" s="211"/>
    </row>
    <row r="395" spans="7:7">
      <c r="G395" s="211"/>
    </row>
    <row r="396" spans="7:7">
      <c r="G396" s="211"/>
    </row>
    <row r="397" spans="7:7">
      <c r="G397" s="211"/>
    </row>
    <row r="398" spans="7:7">
      <c r="G398" s="211"/>
    </row>
    <row r="399" spans="7:7">
      <c r="G399" s="211"/>
    </row>
    <row r="400" spans="7:7">
      <c r="G400" s="211"/>
    </row>
    <row r="401" spans="7:7">
      <c r="G401" s="211"/>
    </row>
    <row r="402" spans="7:7">
      <c r="G402" s="211"/>
    </row>
    <row r="403" spans="7:7">
      <c r="G403" s="211"/>
    </row>
    <row r="404" spans="7:7">
      <c r="G404" s="211"/>
    </row>
    <row r="405" spans="7:7">
      <c r="G405" s="211"/>
    </row>
    <row r="406" spans="7:7">
      <c r="G406" s="211"/>
    </row>
    <row r="407" spans="7:7">
      <c r="G407" s="211"/>
    </row>
    <row r="408" spans="7:7">
      <c r="G408" s="211"/>
    </row>
    <row r="409" spans="7:7">
      <c r="G409" s="211"/>
    </row>
    <row r="410" spans="7:7">
      <c r="G410" s="211"/>
    </row>
    <row r="411" spans="7:7">
      <c r="G411" s="211"/>
    </row>
    <row r="412" spans="7:7">
      <c r="G412" s="211"/>
    </row>
    <row r="413" spans="7:7">
      <c r="G413" s="211"/>
    </row>
    <row r="414" spans="7:7">
      <c r="G414" s="211"/>
    </row>
    <row r="415" spans="7:7">
      <c r="G415" s="211"/>
    </row>
    <row r="416" spans="7:7">
      <c r="G416" s="211"/>
    </row>
    <row r="417" spans="7:7">
      <c r="G417" s="211"/>
    </row>
    <row r="418" spans="7:7">
      <c r="G418" s="211"/>
    </row>
    <row r="419" spans="7:7">
      <c r="G419" s="211"/>
    </row>
  </sheetData>
  <phoneticPr fontId="5" type="noConversion"/>
  <hyperlinks>
    <hyperlink ref="A1" location="'Table of contents'!A1" display="Table of contents"/>
  </hyperlinks>
  <pageMargins left="0.78740157499999996" right="0.78740157499999996" top="0.984251969" bottom="0.984251969" header="0.5" footer="0.5"/>
  <pageSetup paperSize="9" scale="47" orientation="landscape" r:id="rId1"/>
  <headerFooter alignWithMargins="0"/>
  <rowBreaks count="1" manualBreakCount="1">
    <brk id="64" max="16" man="1"/>
  </rowBreaks>
  <legacyDrawing r:id="rId2"/>
</worksheet>
</file>

<file path=xl/worksheets/sheet8.xml><?xml version="1.0" encoding="utf-8"?>
<worksheet xmlns="http://schemas.openxmlformats.org/spreadsheetml/2006/main" xmlns:r="http://schemas.openxmlformats.org/officeDocument/2006/relationships">
  <sheetPr codeName="Sheet20" enableFormatConditionsCalculation="0">
    <tabColor rgb="FF92D050"/>
  </sheetPr>
  <dimension ref="A1:R152"/>
  <sheetViews>
    <sheetView showGridLines="0" zoomScaleNormal="100" workbookViewId="0">
      <selection activeCell="G2" sqref="A1:G1048576"/>
    </sheetView>
  </sheetViews>
  <sheetFormatPr baseColWidth="10" defaultColWidth="13" defaultRowHeight="12.75"/>
  <cols>
    <col min="1" max="1" width="0.42578125" style="293" customWidth="1"/>
    <col min="2" max="4" width="6" style="378" customWidth="1"/>
    <col min="5" max="5" width="39.5703125" style="378" customWidth="1"/>
    <col min="6" max="6" width="6" style="646" customWidth="1"/>
    <col min="7" max="8" width="9.85546875" style="378" customWidth="1"/>
    <col min="9" max="9" width="8.5703125" style="378" customWidth="1"/>
    <col min="10" max="10" width="7.5703125" style="378" customWidth="1"/>
    <col min="11" max="11" width="10.5703125" style="36" customWidth="1"/>
    <col min="12" max="12" width="11.42578125" style="36" customWidth="1"/>
    <col min="13" max="13" width="10" style="367" customWidth="1"/>
    <col min="14" max="14" width="10.28515625" style="36" customWidth="1"/>
    <col min="15" max="15" width="10.140625" style="367" customWidth="1"/>
    <col min="16" max="16" width="10.28515625" style="367" customWidth="1"/>
    <col min="17" max="17" width="10.140625" style="367" customWidth="1"/>
    <col min="18" max="18" width="4" style="285" customWidth="1"/>
    <col min="19" max="16384" width="13" style="286"/>
  </cols>
  <sheetData>
    <row r="1" spans="1:18" ht="18.75">
      <c r="A1" s="782"/>
      <c r="B1" s="782"/>
      <c r="C1" s="782"/>
      <c r="D1" s="782"/>
      <c r="E1" s="782"/>
      <c r="F1" s="782"/>
      <c r="G1" s="782"/>
      <c r="H1" s="782"/>
      <c r="I1" s="782"/>
      <c r="J1" s="782"/>
      <c r="K1" s="782"/>
      <c r="L1" s="782"/>
      <c r="M1" s="782"/>
      <c r="N1" s="782"/>
      <c r="O1" s="782"/>
      <c r="P1" s="285"/>
      <c r="Q1" s="285"/>
    </row>
    <row r="2" spans="1:18" ht="6" customHeight="1">
      <c r="A2" s="34"/>
      <c r="B2" s="611"/>
      <c r="C2" s="34"/>
      <c r="D2" s="34"/>
      <c r="E2" s="34"/>
      <c r="F2" s="34"/>
      <c r="G2" s="34"/>
      <c r="H2" s="34"/>
      <c r="I2" s="34"/>
      <c r="J2" s="34"/>
      <c r="K2" s="34"/>
      <c r="L2" s="34"/>
      <c r="M2" s="34"/>
      <c r="N2" s="34"/>
      <c r="O2" s="34"/>
      <c r="P2" s="34"/>
      <c r="Q2" s="34"/>
      <c r="R2" s="117"/>
    </row>
    <row r="3" spans="1:18" ht="12.75" customHeight="1" thickBot="1">
      <c r="A3" s="22"/>
      <c r="B3" s="612" t="s">
        <v>1243</v>
      </c>
      <c r="C3" s="22"/>
      <c r="D3" s="22"/>
      <c r="E3" s="23"/>
      <c r="F3" s="287"/>
      <c r="G3" s="280"/>
      <c r="H3" s="288"/>
      <c r="I3" s="289" t="s">
        <v>1244</v>
      </c>
      <c r="J3" s="281"/>
      <c r="N3" s="290"/>
      <c r="Q3" s="290" t="s">
        <v>209</v>
      </c>
    </row>
    <row r="4" spans="1:18" ht="54.75" customHeight="1">
      <c r="A4" s="368"/>
      <c r="B4" s="613" t="s">
        <v>1245</v>
      </c>
      <c r="C4" s="368"/>
      <c r="D4" s="784" t="s">
        <v>210</v>
      </c>
      <c r="E4" s="784"/>
      <c r="F4" s="785" t="s">
        <v>211</v>
      </c>
      <c r="G4" s="369" t="s">
        <v>778</v>
      </c>
      <c r="H4" s="369" t="s">
        <v>778</v>
      </c>
      <c r="I4" s="370" t="s">
        <v>212</v>
      </c>
      <c r="J4" s="370" t="s">
        <v>213</v>
      </c>
      <c r="K4" s="370" t="s">
        <v>214</v>
      </c>
      <c r="L4" s="370" t="s">
        <v>215</v>
      </c>
      <c r="M4" s="371" t="s">
        <v>216</v>
      </c>
      <c r="N4" s="783" t="s">
        <v>217</v>
      </c>
      <c r="O4" s="371" t="s">
        <v>12</v>
      </c>
      <c r="P4" s="780" t="s">
        <v>13</v>
      </c>
      <c r="Q4" s="780" t="s">
        <v>119</v>
      </c>
      <c r="R4" s="291"/>
    </row>
    <row r="5" spans="1:18" ht="12.75" customHeight="1" thickBot="1">
      <c r="A5" s="372"/>
      <c r="B5" s="372"/>
      <c r="C5" s="372"/>
      <c r="D5" s="373"/>
      <c r="E5" s="373"/>
      <c r="F5" s="786"/>
      <c r="G5" s="374">
        <v>1990</v>
      </c>
      <c r="H5" s="374">
        <v>2010</v>
      </c>
      <c r="I5" s="374">
        <v>2010</v>
      </c>
      <c r="J5" s="374">
        <v>2010</v>
      </c>
      <c r="K5" s="374"/>
      <c r="L5" s="374"/>
      <c r="M5" s="374"/>
      <c r="N5" s="781"/>
      <c r="O5" s="374"/>
      <c r="P5" s="781"/>
      <c r="Q5" s="781"/>
      <c r="R5" s="291"/>
    </row>
    <row r="6" spans="1:18">
      <c r="A6" s="522">
        <v>0</v>
      </c>
      <c r="B6" s="614">
        <v>1</v>
      </c>
      <c r="C6" s="614">
        <v>0</v>
      </c>
      <c r="D6" s="615" t="s">
        <v>517</v>
      </c>
      <c r="E6" s="615" t="s">
        <v>353</v>
      </c>
      <c r="F6" s="616" t="s">
        <v>294</v>
      </c>
      <c r="G6" s="617">
        <v>120301.18225148354</v>
      </c>
      <c r="H6" s="617">
        <v>132001.57946250084</v>
      </c>
      <c r="I6" s="618">
        <v>24.991982022293595</v>
      </c>
      <c r="J6" s="618">
        <v>24.991982022293595</v>
      </c>
      <c r="K6" s="619">
        <v>3</v>
      </c>
      <c r="L6" s="620">
        <v>1</v>
      </c>
      <c r="M6" s="621">
        <v>3.1622776601683795</v>
      </c>
      <c r="N6" s="622">
        <v>0.84166620057326491</v>
      </c>
      <c r="O6" s="623">
        <v>4.0556668897401948E-2</v>
      </c>
      <c r="P6" s="623">
        <v>1.0319932226269128</v>
      </c>
      <c r="Q6" s="623">
        <v>1.0327898406451985</v>
      </c>
      <c r="R6" s="292"/>
    </row>
    <row r="7" spans="1:18">
      <c r="A7" s="523">
        <v>0</v>
      </c>
      <c r="B7" s="624">
        <v>2</v>
      </c>
      <c r="C7" s="624">
        <v>0</v>
      </c>
      <c r="D7" s="625" t="s">
        <v>138</v>
      </c>
      <c r="E7" s="625" t="s">
        <v>355</v>
      </c>
      <c r="F7" s="626" t="s">
        <v>294</v>
      </c>
      <c r="G7" s="627">
        <v>30152.473092000011</v>
      </c>
      <c r="H7" s="627">
        <v>53983.398272562496</v>
      </c>
      <c r="I7" s="628">
        <v>10.220727089962326</v>
      </c>
      <c r="J7" s="628">
        <v>35.212709112255922</v>
      </c>
      <c r="K7" s="629">
        <v>3</v>
      </c>
      <c r="L7" s="629">
        <v>1</v>
      </c>
      <c r="M7" s="630">
        <v>3.1622776601683795</v>
      </c>
      <c r="N7" s="631">
        <v>0.34420801556399971</v>
      </c>
      <c r="O7" s="632">
        <v>4.8670616607843442E-2</v>
      </c>
      <c r="P7" s="632">
        <v>0.4220442011262463</v>
      </c>
      <c r="Q7" s="632">
        <v>0.42484130757881716</v>
      </c>
      <c r="R7" s="292"/>
    </row>
    <row r="8" spans="1:18">
      <c r="A8" s="523">
        <v>0</v>
      </c>
      <c r="B8" s="624">
        <v>3</v>
      </c>
      <c r="C8" s="624">
        <v>0</v>
      </c>
      <c r="D8" s="625" t="s">
        <v>138</v>
      </c>
      <c r="E8" s="625" t="s">
        <v>354</v>
      </c>
      <c r="F8" s="626" t="s">
        <v>294</v>
      </c>
      <c r="G8" s="627">
        <v>60521.709264287398</v>
      </c>
      <c r="H8" s="627">
        <v>45821.886212769503</v>
      </c>
      <c r="I8" s="628">
        <v>8.6755004077996052</v>
      </c>
      <c r="J8" s="628">
        <v>43.888209520055526</v>
      </c>
      <c r="K8" s="629">
        <v>3</v>
      </c>
      <c r="L8" s="629">
        <v>1</v>
      </c>
      <c r="M8" s="630">
        <v>3.1622776601683795</v>
      </c>
      <c r="N8" s="631">
        <v>0.29216872274439915</v>
      </c>
      <c r="O8" s="632">
        <v>-1.746647458646855E-2</v>
      </c>
      <c r="P8" s="632">
        <v>0.35823719846468421</v>
      </c>
      <c r="Q8" s="632">
        <v>0.3586627498058661</v>
      </c>
      <c r="R8" s="292"/>
    </row>
    <row r="9" spans="1:18">
      <c r="A9" s="523">
        <v>0</v>
      </c>
      <c r="B9" s="624">
        <v>4</v>
      </c>
      <c r="C9" s="624">
        <v>0</v>
      </c>
      <c r="D9" s="625" t="s">
        <v>139</v>
      </c>
      <c r="E9" s="625" t="s">
        <v>356</v>
      </c>
      <c r="F9" s="626" t="s">
        <v>294</v>
      </c>
      <c r="G9" s="627">
        <v>23392.117444408668</v>
      </c>
      <c r="H9" s="627">
        <v>31529.903617100696</v>
      </c>
      <c r="I9" s="628">
        <v>5.9695860274693517</v>
      </c>
      <c r="J9" s="628">
        <v>49.85779554752488</v>
      </c>
      <c r="K9" s="629">
        <v>3</v>
      </c>
      <c r="L9" s="629">
        <v>1</v>
      </c>
      <c r="M9" s="630">
        <v>3.1622776601683795</v>
      </c>
      <c r="N9" s="631">
        <v>0.2010404291365713</v>
      </c>
      <c r="O9" s="632">
        <v>1.8698859347475505E-2</v>
      </c>
      <c r="P9" s="632">
        <v>0.24650195077530354</v>
      </c>
      <c r="Q9" s="632">
        <v>0.24721015164617904</v>
      </c>
      <c r="R9" s="292"/>
    </row>
    <row r="10" spans="1:18">
      <c r="A10" s="523">
        <v>0</v>
      </c>
      <c r="B10" s="624">
        <v>5</v>
      </c>
      <c r="C10" s="624">
        <v>0</v>
      </c>
      <c r="D10" s="625" t="s">
        <v>114</v>
      </c>
      <c r="E10" s="625" t="s">
        <v>483</v>
      </c>
      <c r="F10" s="626" t="s">
        <v>398</v>
      </c>
      <c r="G10" s="627">
        <v>30638.787509239348</v>
      </c>
      <c r="H10" s="627">
        <v>28598.295249749142</v>
      </c>
      <c r="I10" s="628">
        <v>5.4145418839705295</v>
      </c>
      <c r="J10" s="628">
        <v>55.272337431495409</v>
      </c>
      <c r="K10" s="629">
        <v>5</v>
      </c>
      <c r="L10" s="629">
        <v>40</v>
      </c>
      <c r="M10" s="630">
        <v>40.311288741492746</v>
      </c>
      <c r="N10" s="631">
        <v>2.3244894939310163</v>
      </c>
      <c r="O10" s="632">
        <v>4.4007279792168674E-2</v>
      </c>
      <c r="P10" s="632">
        <v>0.37263754717430869</v>
      </c>
      <c r="Q10" s="632">
        <v>0.37522710754793737</v>
      </c>
      <c r="R10" s="292"/>
    </row>
    <row r="11" spans="1:18">
      <c r="A11" s="523">
        <v>0</v>
      </c>
      <c r="B11" s="624">
        <v>6</v>
      </c>
      <c r="C11" s="624">
        <v>0</v>
      </c>
      <c r="D11" s="625" t="s">
        <v>348</v>
      </c>
      <c r="E11" s="625" t="s">
        <v>357</v>
      </c>
      <c r="F11" s="626" t="s">
        <v>294</v>
      </c>
      <c r="G11" s="627">
        <v>41091.8467486886</v>
      </c>
      <c r="H11" s="627">
        <v>27738.556860856574</v>
      </c>
      <c r="I11" s="628">
        <v>5.2517668138041707</v>
      </c>
      <c r="J11" s="628">
        <v>60.524104245299583</v>
      </c>
      <c r="K11" s="629">
        <v>2</v>
      </c>
      <c r="L11" s="629">
        <v>1</v>
      </c>
      <c r="M11" s="630">
        <v>2.2360679774997898</v>
      </c>
      <c r="N11" s="631">
        <v>0.12506322514887797</v>
      </c>
      <c r="O11" s="632">
        <v>-1.8073541993572917E-2</v>
      </c>
      <c r="P11" s="632">
        <v>0.14457404122192011</v>
      </c>
      <c r="Q11" s="632">
        <v>0.14569936964664912</v>
      </c>
      <c r="R11" s="292"/>
    </row>
    <row r="12" spans="1:18">
      <c r="A12" s="523">
        <v>0</v>
      </c>
      <c r="B12" s="624">
        <v>7</v>
      </c>
      <c r="C12" s="624">
        <v>0</v>
      </c>
      <c r="D12" s="625" t="s">
        <v>448</v>
      </c>
      <c r="E12" s="625" t="s">
        <v>625</v>
      </c>
      <c r="F12" s="626" t="s">
        <v>399</v>
      </c>
      <c r="G12" s="627">
        <v>24771.213517278356</v>
      </c>
      <c r="H12" s="627">
        <v>20743.711273687371</v>
      </c>
      <c r="I12" s="628">
        <v>3.927426181858066</v>
      </c>
      <c r="J12" s="628">
        <v>64.45153042715765</v>
      </c>
      <c r="K12" s="629">
        <v>15</v>
      </c>
      <c r="L12" s="633">
        <v>140</v>
      </c>
      <c r="M12" s="630">
        <v>140.80127840328723</v>
      </c>
      <c r="N12" s="631">
        <v>5.8891662754990408</v>
      </c>
      <c r="O12" s="632">
        <v>-0.4886030407698172</v>
      </c>
      <c r="P12" s="632">
        <v>0.81087550367744954</v>
      </c>
      <c r="Q12" s="632">
        <v>0.94670587508141579</v>
      </c>
      <c r="R12" s="292"/>
    </row>
    <row r="13" spans="1:18">
      <c r="A13" s="523">
        <v>0</v>
      </c>
      <c r="B13" s="624">
        <v>8</v>
      </c>
      <c r="C13" s="624">
        <v>0</v>
      </c>
      <c r="D13" s="625" t="s">
        <v>139</v>
      </c>
      <c r="E13" s="625" t="s">
        <v>358</v>
      </c>
      <c r="F13" s="626" t="s">
        <v>294</v>
      </c>
      <c r="G13" s="627">
        <v>33093.845401171529</v>
      </c>
      <c r="H13" s="627">
        <v>20662.034058909558</v>
      </c>
      <c r="I13" s="628">
        <v>3.9119621586875093</v>
      </c>
      <c r="J13" s="628">
        <v>68.363492585845165</v>
      </c>
      <c r="K13" s="629">
        <v>3</v>
      </c>
      <c r="L13" s="629">
        <v>1</v>
      </c>
      <c r="M13" s="630">
        <v>3.1622776601683795</v>
      </c>
      <c r="N13" s="631">
        <v>0.13174490618438492</v>
      </c>
      <c r="O13" s="632">
        <v>-1.7647322120305731E-2</v>
      </c>
      <c r="P13" s="632">
        <v>0.16153654525428307</v>
      </c>
      <c r="Q13" s="632">
        <v>0.16249764130813368</v>
      </c>
      <c r="R13" s="292"/>
    </row>
    <row r="14" spans="1:18">
      <c r="A14" s="523">
        <v>0</v>
      </c>
      <c r="B14" s="624">
        <v>9</v>
      </c>
      <c r="C14" s="624">
        <v>0</v>
      </c>
      <c r="D14" s="625" t="s">
        <v>348</v>
      </c>
      <c r="E14" s="625" t="s">
        <v>360</v>
      </c>
      <c r="F14" s="626" t="s">
        <v>294</v>
      </c>
      <c r="G14" s="627">
        <v>19695.445405928</v>
      </c>
      <c r="H14" s="627">
        <v>17924.140346236149</v>
      </c>
      <c r="I14" s="628">
        <v>3.3935941912381287</v>
      </c>
      <c r="J14" s="628">
        <v>71.757086777083288</v>
      </c>
      <c r="K14" s="629">
        <v>2</v>
      </c>
      <c r="L14" s="629">
        <v>1</v>
      </c>
      <c r="M14" s="630">
        <v>2.2360679774997898</v>
      </c>
      <c r="N14" s="631">
        <v>8.0813533702062817E-2</v>
      </c>
      <c r="O14" s="632">
        <v>-1.3928051928502327E-4</v>
      </c>
      <c r="P14" s="632">
        <v>9.3421060738060488E-2</v>
      </c>
      <c r="Q14" s="632">
        <v>9.3421164563965042E-2</v>
      </c>
      <c r="R14" s="292"/>
    </row>
    <row r="15" spans="1:18">
      <c r="A15" s="523">
        <v>0</v>
      </c>
      <c r="B15" s="624">
        <v>10</v>
      </c>
      <c r="C15" s="624">
        <v>0</v>
      </c>
      <c r="D15" s="625" t="s">
        <v>139</v>
      </c>
      <c r="E15" s="625" t="s">
        <v>359</v>
      </c>
      <c r="F15" s="626" t="s">
        <v>294</v>
      </c>
      <c r="G15" s="627">
        <v>28043.556512381132</v>
      </c>
      <c r="H15" s="627">
        <v>17062.689580713843</v>
      </c>
      <c r="I15" s="628">
        <v>3.2304949152090821</v>
      </c>
      <c r="J15" s="628">
        <v>74.987581692292366</v>
      </c>
      <c r="K15" s="629">
        <v>3</v>
      </c>
      <c r="L15" s="629">
        <v>5</v>
      </c>
      <c r="M15" s="630">
        <v>5.8309518948453007</v>
      </c>
      <c r="N15" s="631">
        <v>0.2006077503811351</v>
      </c>
      <c r="O15" s="632">
        <v>-7.8887336485999882E-2</v>
      </c>
      <c r="P15" s="632">
        <v>0.13339673721166187</v>
      </c>
      <c r="Q15" s="632">
        <v>0.15497709945850885</v>
      </c>
      <c r="R15" s="292"/>
    </row>
    <row r="16" spans="1:18">
      <c r="A16" s="523">
        <v>0</v>
      </c>
      <c r="B16" s="624">
        <v>11</v>
      </c>
      <c r="C16" s="624">
        <v>0</v>
      </c>
      <c r="D16" s="625" t="s">
        <v>449</v>
      </c>
      <c r="E16" s="625" t="s">
        <v>626</v>
      </c>
      <c r="F16" s="626" t="s">
        <v>399</v>
      </c>
      <c r="G16" s="627">
        <v>20279.300777399261</v>
      </c>
      <c r="H16" s="627">
        <v>17032.871322567498</v>
      </c>
      <c r="I16" s="628">
        <v>3.2248493966132892</v>
      </c>
      <c r="J16" s="628">
        <v>78.21243108890566</v>
      </c>
      <c r="K16" s="629">
        <v>120</v>
      </c>
      <c r="L16" s="629">
        <v>430</v>
      </c>
      <c r="M16" s="630">
        <v>446.43028571099433</v>
      </c>
      <c r="N16" s="631">
        <v>15.332122280608555</v>
      </c>
      <c r="O16" s="632">
        <v>-1.1884870531669733</v>
      </c>
      <c r="P16" s="632">
        <v>-0.3316708055349693</v>
      </c>
      <c r="Q16" s="632">
        <v>1.2338991039747664</v>
      </c>
      <c r="R16" s="292"/>
    </row>
    <row r="17" spans="1:18">
      <c r="A17" s="523">
        <v>0</v>
      </c>
      <c r="B17" s="624">
        <v>12</v>
      </c>
      <c r="C17" s="624">
        <v>0</v>
      </c>
      <c r="D17" s="625" t="s">
        <v>145</v>
      </c>
      <c r="E17" s="625" t="s">
        <v>363</v>
      </c>
      <c r="F17" s="626" t="s">
        <v>113</v>
      </c>
      <c r="G17" s="627">
        <v>101.55038624659269</v>
      </c>
      <c r="H17" s="627">
        <v>16779.003607505914</v>
      </c>
      <c r="I17" s="628">
        <v>3.1767843855983093</v>
      </c>
      <c r="J17" s="628">
        <v>81.38921547450397</v>
      </c>
      <c r="K17" s="629">
        <v>20</v>
      </c>
      <c r="L17" s="629">
        <v>20</v>
      </c>
      <c r="M17" s="630">
        <v>28.284271247461902</v>
      </c>
      <c r="N17" s="631">
        <v>0.9569118227520278</v>
      </c>
      <c r="O17" s="632">
        <v>0.61496159659782279</v>
      </c>
      <c r="P17" s="632">
        <v>0.87452579865014524</v>
      </c>
      <c r="Q17" s="632">
        <v>1.069099217937614</v>
      </c>
      <c r="R17" s="292"/>
    </row>
    <row r="18" spans="1:18">
      <c r="A18" s="523">
        <v>0</v>
      </c>
      <c r="B18" s="624">
        <v>13</v>
      </c>
      <c r="C18" s="624">
        <v>0</v>
      </c>
      <c r="D18" s="625" t="s">
        <v>403</v>
      </c>
      <c r="E18" s="625" t="s">
        <v>408</v>
      </c>
      <c r="F18" s="626" t="s">
        <v>398</v>
      </c>
      <c r="G18" s="627">
        <v>8631.7788842977861</v>
      </c>
      <c r="H18" s="627">
        <v>15766.920583377831</v>
      </c>
      <c r="I18" s="628">
        <v>2.9851657637070224</v>
      </c>
      <c r="J18" s="628">
        <v>84.374381238210987</v>
      </c>
      <c r="K18" s="629">
        <v>20</v>
      </c>
      <c r="L18" s="629">
        <v>50</v>
      </c>
      <c r="M18" s="630">
        <v>53.851648071345039</v>
      </c>
      <c r="N18" s="631">
        <v>1.7120113459233657</v>
      </c>
      <c r="O18" s="632">
        <v>0.72576323852002744</v>
      </c>
      <c r="P18" s="632">
        <v>0.29030529540801098</v>
      </c>
      <c r="Q18" s="632">
        <v>0.78167093007800326</v>
      </c>
      <c r="R18" s="292"/>
    </row>
    <row r="19" spans="1:18">
      <c r="A19" s="523">
        <v>0</v>
      </c>
      <c r="B19" s="624">
        <v>14</v>
      </c>
      <c r="C19" s="624">
        <v>0</v>
      </c>
      <c r="D19" s="625" t="s">
        <v>115</v>
      </c>
      <c r="E19" s="625" t="s">
        <v>484</v>
      </c>
      <c r="F19" s="626" t="s">
        <v>398</v>
      </c>
      <c r="G19" s="627">
        <v>12373.399694258253</v>
      </c>
      <c r="H19" s="627">
        <v>13722.620520365261</v>
      </c>
      <c r="I19" s="628">
        <v>2.5981165281522483</v>
      </c>
      <c r="J19" s="628">
        <v>86.972497766363233</v>
      </c>
      <c r="K19" s="629">
        <v>5</v>
      </c>
      <c r="L19" s="629">
        <v>50</v>
      </c>
      <c r="M19" s="630">
        <v>50.24937810560445</v>
      </c>
      <c r="N19" s="631">
        <v>1.3903639683340649</v>
      </c>
      <c r="O19" s="632">
        <v>0.2224143771613285</v>
      </c>
      <c r="P19" s="632">
        <v>0.17880658993327939</v>
      </c>
      <c r="Q19" s="632">
        <v>0.28537685920836259</v>
      </c>
      <c r="R19" s="292"/>
    </row>
    <row r="20" spans="1:18">
      <c r="A20" s="523">
        <v>0</v>
      </c>
      <c r="B20" s="624">
        <v>15</v>
      </c>
      <c r="C20" s="624">
        <v>0</v>
      </c>
      <c r="D20" s="625" t="s">
        <v>361</v>
      </c>
      <c r="E20" s="625" t="s">
        <v>362</v>
      </c>
      <c r="F20" s="626" t="s">
        <v>294</v>
      </c>
      <c r="G20" s="627">
        <v>16401.194655209332</v>
      </c>
      <c r="H20" s="627">
        <v>12264.209085178718</v>
      </c>
      <c r="I20" s="628">
        <v>2.3219941323619473</v>
      </c>
      <c r="J20" s="628">
        <v>89.294491898725184</v>
      </c>
      <c r="K20" s="629">
        <v>5</v>
      </c>
      <c r="L20" s="629">
        <v>10</v>
      </c>
      <c r="M20" s="630">
        <v>11.180339887498949</v>
      </c>
      <c r="N20" s="631">
        <v>0.2764746467861588</v>
      </c>
      <c r="O20" s="632">
        <v>-5.0197584796229933E-2</v>
      </c>
      <c r="P20" s="632">
        <v>0.15980339917547909</v>
      </c>
      <c r="Q20" s="632">
        <v>0.1675020116518372</v>
      </c>
      <c r="R20" s="292"/>
    </row>
    <row r="21" spans="1:18">
      <c r="A21" s="523">
        <v>0</v>
      </c>
      <c r="B21" s="624">
        <v>16</v>
      </c>
      <c r="C21" s="624">
        <v>0</v>
      </c>
      <c r="D21" s="625" t="s">
        <v>348</v>
      </c>
      <c r="E21" s="625" t="s">
        <v>306</v>
      </c>
      <c r="F21" s="626" t="s">
        <v>294</v>
      </c>
      <c r="G21" s="627">
        <v>1674.4795103394456</v>
      </c>
      <c r="H21" s="627">
        <v>10666.566564963459</v>
      </c>
      <c r="I21" s="628">
        <v>2.0195109855249473</v>
      </c>
      <c r="J21" s="628">
        <v>91.314002884250129</v>
      </c>
      <c r="K21" s="629">
        <v>2</v>
      </c>
      <c r="L21" s="629">
        <v>1</v>
      </c>
      <c r="M21" s="630">
        <v>2.2360679774997898</v>
      </c>
      <c r="N21" s="631">
        <v>4.8091731036014856E-2</v>
      </c>
      <c r="O21" s="632">
        <v>1.6835117916402353E-2</v>
      </c>
      <c r="P21" s="632">
        <v>5.5594407524334387E-2</v>
      </c>
      <c r="Q21" s="632">
        <v>5.8087514521116664E-2</v>
      </c>
      <c r="R21" s="292"/>
    </row>
    <row r="22" spans="1:18">
      <c r="A22" s="523">
        <v>0</v>
      </c>
      <c r="B22" s="624">
        <v>17</v>
      </c>
      <c r="C22" s="624">
        <v>0</v>
      </c>
      <c r="D22" s="625" t="s">
        <v>451</v>
      </c>
      <c r="E22" s="625" t="s">
        <v>627</v>
      </c>
      <c r="F22" s="626" t="s">
        <v>399</v>
      </c>
      <c r="G22" s="627">
        <v>9756.0290745477214</v>
      </c>
      <c r="H22" s="627">
        <v>8962.7147327817547</v>
      </c>
      <c r="I22" s="628">
        <v>1.6969191307007094</v>
      </c>
      <c r="J22" s="628">
        <v>93.010922014950836</v>
      </c>
      <c r="K22" s="629">
        <v>20</v>
      </c>
      <c r="L22" s="629">
        <v>200</v>
      </c>
      <c r="M22" s="630">
        <v>200.9975124224178</v>
      </c>
      <c r="N22" s="631">
        <v>3.6323778259183217</v>
      </c>
      <c r="O22" s="632">
        <v>1.71851955382607E-2</v>
      </c>
      <c r="P22" s="632">
        <v>0.46713889829865013</v>
      </c>
      <c r="Q22" s="632">
        <v>0.46745489755629349</v>
      </c>
      <c r="R22" s="292"/>
    </row>
    <row r="23" spans="1:18">
      <c r="A23" s="523">
        <v>0</v>
      </c>
      <c r="B23" s="624">
        <v>18</v>
      </c>
      <c r="C23" s="624">
        <v>0</v>
      </c>
      <c r="D23" s="625" t="s">
        <v>348</v>
      </c>
      <c r="E23" s="625" t="s">
        <v>1445</v>
      </c>
      <c r="F23" s="626" t="s">
        <v>294</v>
      </c>
      <c r="G23" s="627">
        <v>1791.8783448629799</v>
      </c>
      <c r="H23" s="627">
        <v>5303.1234857661711</v>
      </c>
      <c r="I23" s="628">
        <v>1.0040453103511684</v>
      </c>
      <c r="J23" s="628">
        <v>94.01496732530201</v>
      </c>
      <c r="K23" s="629">
        <v>4</v>
      </c>
      <c r="L23" s="629">
        <v>6</v>
      </c>
      <c r="M23" s="630">
        <v>7.2111025509279782</v>
      </c>
      <c r="N23" s="631">
        <v>7.7107064785076951E-2</v>
      </c>
      <c r="O23" s="632">
        <v>4.052600164897413E-2</v>
      </c>
      <c r="P23" s="632">
        <v>5.5280020318433785E-2</v>
      </c>
      <c r="Q23" s="632">
        <v>6.854369012578114E-2</v>
      </c>
      <c r="R23" s="292"/>
    </row>
    <row r="24" spans="1:18">
      <c r="A24" s="523">
        <v>0</v>
      </c>
      <c r="B24" s="624">
        <v>19</v>
      </c>
      <c r="C24" s="624">
        <v>0</v>
      </c>
      <c r="D24" s="625" t="s">
        <v>115</v>
      </c>
      <c r="E24" s="625" t="s">
        <v>484</v>
      </c>
      <c r="F24" s="626" t="s">
        <v>399</v>
      </c>
      <c r="G24" s="627">
        <v>6585.5166707102226</v>
      </c>
      <c r="H24" s="627">
        <v>5150.8059652449492</v>
      </c>
      <c r="I24" s="628">
        <v>0.97520689228035951</v>
      </c>
      <c r="J24" s="628">
        <v>94.990174217582364</v>
      </c>
      <c r="K24" s="629">
        <v>5</v>
      </c>
      <c r="L24" s="629">
        <v>50</v>
      </c>
      <c r="M24" s="630">
        <v>50.24937810560445</v>
      </c>
      <c r="N24" s="631">
        <v>0.52187517765492519</v>
      </c>
      <c r="O24" s="632">
        <v>-7.9939475139134686E-2</v>
      </c>
      <c r="P24" s="632">
        <v>6.7115318731332835E-2</v>
      </c>
      <c r="Q24" s="632">
        <v>0.10437809010481428</v>
      </c>
      <c r="R24" s="292"/>
    </row>
    <row r="25" spans="1:18">
      <c r="A25" s="523">
        <v>0</v>
      </c>
      <c r="B25" s="624">
        <v>20</v>
      </c>
      <c r="C25" s="624">
        <v>0</v>
      </c>
      <c r="D25" s="625" t="s">
        <v>481</v>
      </c>
      <c r="E25" s="625" t="s">
        <v>305</v>
      </c>
      <c r="F25" s="626" t="s">
        <v>294</v>
      </c>
      <c r="G25" s="627">
        <v>4598.2250755949608</v>
      </c>
      <c r="H25" s="627">
        <v>3728.8510100038188</v>
      </c>
      <c r="I25" s="628">
        <v>0.70598683580373867</v>
      </c>
      <c r="J25" s="628">
        <v>95.696161053386106</v>
      </c>
      <c r="K25" s="629">
        <v>5</v>
      </c>
      <c r="L25" s="629">
        <v>30</v>
      </c>
      <c r="M25" s="630">
        <v>30.413812651491099</v>
      </c>
      <c r="N25" s="631">
        <v>0.22866866529446847</v>
      </c>
      <c r="O25" s="632">
        <v>-2.6173001662339601E-2</v>
      </c>
      <c r="P25" s="632">
        <v>4.8587158150920032E-2</v>
      </c>
      <c r="Q25" s="632">
        <v>5.5188204837622198E-2</v>
      </c>
      <c r="R25" s="292"/>
    </row>
    <row r="26" spans="1:18">
      <c r="A26" s="523">
        <v>0</v>
      </c>
      <c r="B26" s="624">
        <v>21</v>
      </c>
      <c r="C26" s="624">
        <v>0</v>
      </c>
      <c r="D26" s="625" t="s">
        <v>477</v>
      </c>
      <c r="E26" s="625" t="s">
        <v>304</v>
      </c>
      <c r="F26" s="626" t="s">
        <v>294</v>
      </c>
      <c r="G26" s="627">
        <v>4045.3377395200005</v>
      </c>
      <c r="H26" s="627">
        <v>3434.6242436600005</v>
      </c>
      <c r="I26" s="628">
        <v>0.65028060800794762</v>
      </c>
      <c r="J26" s="628">
        <v>96.346441661394053</v>
      </c>
      <c r="K26" s="629">
        <v>5</v>
      </c>
      <c r="L26" s="629">
        <v>1</v>
      </c>
      <c r="M26" s="630">
        <v>5.0990195135927845</v>
      </c>
      <c r="N26" s="631">
        <v>3.5312353592307964E-2</v>
      </c>
      <c r="O26" s="632">
        <v>-4.8354612439460709E-4</v>
      </c>
      <c r="P26" s="632">
        <v>4.4753365277397247E-2</v>
      </c>
      <c r="Q26" s="632">
        <v>4.4755977483533556E-2</v>
      </c>
      <c r="R26" s="292"/>
    </row>
    <row r="27" spans="1:18">
      <c r="A27" s="523">
        <v>0</v>
      </c>
      <c r="B27" s="624">
        <v>22</v>
      </c>
      <c r="C27" s="624">
        <v>0</v>
      </c>
      <c r="D27" s="625" t="s">
        <v>471</v>
      </c>
      <c r="E27" s="625" t="s">
        <v>364</v>
      </c>
      <c r="F27" s="626" t="s">
        <v>399</v>
      </c>
      <c r="G27" s="627">
        <v>24552.1446</v>
      </c>
      <c r="H27" s="627">
        <v>2180.3462500000001</v>
      </c>
      <c r="I27" s="628">
        <v>0.41280698688802558</v>
      </c>
      <c r="J27" s="628">
        <v>96.759248648282082</v>
      </c>
      <c r="K27" s="629">
        <v>2</v>
      </c>
      <c r="L27" s="629">
        <v>10</v>
      </c>
      <c r="M27" s="630">
        <v>10.198039027185569</v>
      </c>
      <c r="N27" s="631">
        <v>4.4833526040459863E-2</v>
      </c>
      <c r="O27" s="632">
        <v>-0.37313054766185516</v>
      </c>
      <c r="P27" s="632">
        <v>1.1364018330397916E-2</v>
      </c>
      <c r="Q27" s="632">
        <v>0.37330355812803284</v>
      </c>
      <c r="R27" s="292"/>
    </row>
    <row r="28" spans="1:18">
      <c r="A28" s="523">
        <v>0</v>
      </c>
      <c r="B28" s="624">
        <v>23</v>
      </c>
      <c r="C28" s="624">
        <v>0</v>
      </c>
      <c r="D28" s="625" t="s">
        <v>471</v>
      </c>
      <c r="E28" s="625" t="s">
        <v>364</v>
      </c>
      <c r="F28" s="626" t="s">
        <v>294</v>
      </c>
      <c r="G28" s="627">
        <v>3566.0149194164633</v>
      </c>
      <c r="H28" s="627">
        <v>1685.5389701428571</v>
      </c>
      <c r="I28" s="628">
        <v>0.31912466359277503</v>
      </c>
      <c r="J28" s="628">
        <v>97.078373311874856</v>
      </c>
      <c r="K28" s="629">
        <v>10</v>
      </c>
      <c r="L28" s="629">
        <v>20</v>
      </c>
      <c r="M28" s="630">
        <v>22.360679774997898</v>
      </c>
      <c r="N28" s="631">
        <v>7.5994919554612517E-2</v>
      </c>
      <c r="O28" s="632">
        <v>-5.7985296230249617E-2</v>
      </c>
      <c r="P28" s="632">
        <v>4.3925353033499724E-2</v>
      </c>
      <c r="Q28" s="632">
        <v>7.2744286497479535E-2</v>
      </c>
      <c r="R28" s="292"/>
    </row>
    <row r="29" spans="1:18">
      <c r="A29" s="523">
        <v>0</v>
      </c>
      <c r="B29" s="624">
        <v>24</v>
      </c>
      <c r="C29" s="624">
        <v>0</v>
      </c>
      <c r="D29" s="625" t="s">
        <v>400</v>
      </c>
      <c r="E29" s="625" t="s">
        <v>402</v>
      </c>
      <c r="F29" s="626" t="s">
        <v>294</v>
      </c>
      <c r="G29" s="627">
        <v>1736.6469900835584</v>
      </c>
      <c r="H29" s="627">
        <v>1436.1778953904513</v>
      </c>
      <c r="I29" s="628">
        <v>0.27191289898625881</v>
      </c>
      <c r="J29" s="628">
        <v>97.350286210861114</v>
      </c>
      <c r="K29" s="629">
        <v>10</v>
      </c>
      <c r="L29" s="629">
        <v>30</v>
      </c>
      <c r="M29" s="630">
        <v>31.622776601683793</v>
      </c>
      <c r="N29" s="631">
        <v>9.1573327946729705E-2</v>
      </c>
      <c r="O29" s="632">
        <v>-8.3445974832407899E-3</v>
      </c>
      <c r="P29" s="632">
        <v>3.7426972731806674E-2</v>
      </c>
      <c r="Q29" s="632">
        <v>3.834593322667619E-2</v>
      </c>
      <c r="R29" s="292"/>
    </row>
    <row r="30" spans="1:18">
      <c r="A30" s="523">
        <v>0</v>
      </c>
      <c r="B30" s="624">
        <v>25</v>
      </c>
      <c r="C30" s="624">
        <v>0</v>
      </c>
      <c r="D30" s="625" t="s">
        <v>517</v>
      </c>
      <c r="E30" s="625" t="s">
        <v>353</v>
      </c>
      <c r="F30" s="626" t="s">
        <v>399</v>
      </c>
      <c r="G30" s="627">
        <v>998.7067237590694</v>
      </c>
      <c r="H30" s="627">
        <v>1349.4023428026421</v>
      </c>
      <c r="I30" s="628">
        <v>0.25548360276813892</v>
      </c>
      <c r="J30" s="628">
        <v>97.605769813629252</v>
      </c>
      <c r="K30" s="629">
        <v>3</v>
      </c>
      <c r="L30" s="629">
        <v>50</v>
      </c>
      <c r="M30" s="630">
        <v>50.089919145472777</v>
      </c>
      <c r="N30" s="631">
        <v>0.13628640945515308</v>
      </c>
      <c r="O30" s="632">
        <v>4.0233404546796692E-2</v>
      </c>
      <c r="P30" s="632">
        <v>1.0549677345071532E-2</v>
      </c>
      <c r="Q30" s="632">
        <v>4.1593539564592434E-2</v>
      </c>
      <c r="R30" s="292"/>
    </row>
    <row r="31" spans="1:18">
      <c r="A31" s="523">
        <v>0</v>
      </c>
      <c r="B31" s="624">
        <v>26</v>
      </c>
      <c r="C31" s="624">
        <v>0</v>
      </c>
      <c r="D31" s="625" t="s">
        <v>138</v>
      </c>
      <c r="E31" s="625" t="s">
        <v>1473</v>
      </c>
      <c r="F31" s="626" t="s">
        <v>398</v>
      </c>
      <c r="G31" s="627">
        <v>3512.1261383909937</v>
      </c>
      <c r="H31" s="627">
        <v>1289.9595556347417</v>
      </c>
      <c r="I31" s="628">
        <v>0.24422924449224251</v>
      </c>
      <c r="J31" s="628">
        <v>97.849999058121497</v>
      </c>
      <c r="K31" s="629">
        <v>5</v>
      </c>
      <c r="L31" s="629">
        <v>100</v>
      </c>
      <c r="M31" s="630">
        <v>100.12492197250393</v>
      </c>
      <c r="N31" s="631">
        <v>0.26042282403005462</v>
      </c>
      <c r="O31" s="632">
        <v>-0.3537419135239972</v>
      </c>
      <c r="P31" s="632">
        <v>1.6808252399940091E-2</v>
      </c>
      <c r="Q31" s="632">
        <v>0.35414101532067593</v>
      </c>
      <c r="R31" s="292"/>
    </row>
    <row r="32" spans="1:18">
      <c r="A32" s="523">
        <v>0</v>
      </c>
      <c r="B32" s="624">
        <v>27</v>
      </c>
      <c r="C32" s="624">
        <v>0</v>
      </c>
      <c r="D32" s="625" t="s">
        <v>404</v>
      </c>
      <c r="E32" s="625" t="s">
        <v>407</v>
      </c>
      <c r="F32" s="626" t="s">
        <v>398</v>
      </c>
      <c r="G32" s="627">
        <v>843.58457671622534</v>
      </c>
      <c r="H32" s="627">
        <v>1210.0287032048711</v>
      </c>
      <c r="I32" s="628">
        <v>0.22909586173206564</v>
      </c>
      <c r="J32" s="628">
        <v>98.07909491985356</v>
      </c>
      <c r="K32" s="629">
        <v>30</v>
      </c>
      <c r="L32" s="629">
        <v>100</v>
      </c>
      <c r="M32" s="630">
        <v>104.4030650891055</v>
      </c>
      <c r="N32" s="631">
        <v>0.25472389140419494</v>
      </c>
      <c r="O32" s="632">
        <v>8.0908025412718132E-2</v>
      </c>
      <c r="P32" s="632">
        <v>9.4600490840808696E-2</v>
      </c>
      <c r="Q32" s="632">
        <v>0.12448036569478325</v>
      </c>
      <c r="R32" s="292"/>
    </row>
    <row r="33" spans="1:18">
      <c r="A33" s="523">
        <v>0</v>
      </c>
      <c r="B33" s="624">
        <v>28</v>
      </c>
      <c r="C33" s="624">
        <v>0</v>
      </c>
      <c r="D33" s="625" t="s">
        <v>477</v>
      </c>
      <c r="E33" s="625" t="s">
        <v>304</v>
      </c>
      <c r="F33" s="626" t="s">
        <v>398</v>
      </c>
      <c r="G33" s="627">
        <v>1474.1570686242701</v>
      </c>
      <c r="H33" s="627">
        <v>1148.6894492056408</v>
      </c>
      <c r="I33" s="628">
        <v>0.2174824436241016</v>
      </c>
      <c r="J33" s="628">
        <v>98.296577363477667</v>
      </c>
      <c r="K33" s="629">
        <v>10</v>
      </c>
      <c r="L33" s="629">
        <v>15</v>
      </c>
      <c r="M33" s="630">
        <v>18.027756377319946</v>
      </c>
      <c r="N33" s="631">
        <v>4.1754671570238384E-2</v>
      </c>
      <c r="O33" s="632">
        <v>-5.4879304957999864E-3</v>
      </c>
      <c r="P33" s="632">
        <v>2.9934988437519003E-2</v>
      </c>
      <c r="Q33" s="632">
        <v>3.0433877733228934E-2</v>
      </c>
      <c r="R33" s="292"/>
    </row>
    <row r="34" spans="1:18">
      <c r="A34" s="523">
        <v>0</v>
      </c>
      <c r="B34" s="624">
        <v>29</v>
      </c>
      <c r="C34" s="624">
        <v>0</v>
      </c>
      <c r="D34" s="625" t="s">
        <v>404</v>
      </c>
      <c r="E34" s="625" t="s">
        <v>407</v>
      </c>
      <c r="F34" s="626" t="s">
        <v>399</v>
      </c>
      <c r="G34" s="627">
        <v>1403.4102481968885</v>
      </c>
      <c r="H34" s="627">
        <v>780.4025940354212</v>
      </c>
      <c r="I34" s="628">
        <v>0.14775435021082606</v>
      </c>
      <c r="J34" s="628">
        <v>98.444331713688499</v>
      </c>
      <c r="K34" s="629">
        <v>30</v>
      </c>
      <c r="L34" s="629">
        <v>100</v>
      </c>
      <c r="M34" s="630">
        <v>104.4030650891055</v>
      </c>
      <c r="N34" s="631">
        <v>0.1642830331942744</v>
      </c>
      <c r="O34" s="632">
        <v>-9.2535774519220126E-2</v>
      </c>
      <c r="P34" s="632">
        <v>6.1012162978989752E-2</v>
      </c>
      <c r="Q34" s="632">
        <v>0.11083931431241695</v>
      </c>
      <c r="R34" s="292"/>
    </row>
    <row r="35" spans="1:18">
      <c r="A35" s="523">
        <v>0</v>
      </c>
      <c r="B35" s="624">
        <v>30</v>
      </c>
      <c r="C35" s="624">
        <v>0</v>
      </c>
      <c r="D35" s="625" t="s">
        <v>138</v>
      </c>
      <c r="E35" s="625" t="s">
        <v>355</v>
      </c>
      <c r="F35" s="626" t="s">
        <v>399</v>
      </c>
      <c r="G35" s="627">
        <v>409.96783589999995</v>
      </c>
      <c r="H35" s="627">
        <v>733.98480107431419</v>
      </c>
      <c r="I35" s="628">
        <v>0.13896602622317189</v>
      </c>
      <c r="J35" s="628">
        <v>98.583297739911671</v>
      </c>
      <c r="K35" s="629">
        <v>3</v>
      </c>
      <c r="L35" s="629">
        <v>20</v>
      </c>
      <c r="M35" s="630">
        <v>20.223748416156685</v>
      </c>
      <c r="N35" s="631">
        <v>2.9930190451828494E-2</v>
      </c>
      <c r="O35" s="632">
        <v>1.3242245932687524E-2</v>
      </c>
      <c r="P35" s="632">
        <v>5.7383202784708895E-3</v>
      </c>
      <c r="Q35" s="632">
        <v>1.4432096069528137E-2</v>
      </c>
      <c r="R35" s="292"/>
    </row>
    <row r="36" spans="1:18">
      <c r="A36" s="523">
        <v>0</v>
      </c>
      <c r="B36" s="624">
        <v>31</v>
      </c>
      <c r="C36" s="624">
        <v>0</v>
      </c>
      <c r="D36" s="625" t="s">
        <v>139</v>
      </c>
      <c r="E36" s="625" t="s">
        <v>1446</v>
      </c>
      <c r="F36" s="626" t="s">
        <v>294</v>
      </c>
      <c r="G36" s="627">
        <v>310.28966822831188</v>
      </c>
      <c r="H36" s="627">
        <v>690.23271679943991</v>
      </c>
      <c r="I36" s="628">
        <v>0.13068240334465808</v>
      </c>
      <c r="J36" s="628">
        <v>98.713980143256336</v>
      </c>
      <c r="K36" s="629">
        <v>3</v>
      </c>
      <c r="L36" s="629">
        <v>5</v>
      </c>
      <c r="M36" s="630">
        <v>5.8309518948453007</v>
      </c>
      <c r="N36" s="631">
        <v>8.1151351843794049E-3</v>
      </c>
      <c r="O36" s="632">
        <v>3.7467778865529766E-3</v>
      </c>
      <c r="P36" s="632">
        <v>5.3962648679877247E-3</v>
      </c>
      <c r="Q36" s="632">
        <v>6.5694763152507798E-3</v>
      </c>
      <c r="R36" s="292"/>
    </row>
    <row r="37" spans="1:18">
      <c r="A37" s="523">
        <v>0</v>
      </c>
      <c r="B37" s="624">
        <v>32</v>
      </c>
      <c r="C37" s="624">
        <v>0</v>
      </c>
      <c r="D37" s="625" t="s">
        <v>124</v>
      </c>
      <c r="E37" s="625" t="s">
        <v>125</v>
      </c>
      <c r="F37" s="626" t="s">
        <v>294</v>
      </c>
      <c r="G37" s="627">
        <v>713.18910213055904</v>
      </c>
      <c r="H37" s="627">
        <v>562.78957775386596</v>
      </c>
      <c r="I37" s="628">
        <v>0.10655347509348921</v>
      </c>
      <c r="J37" s="628">
        <v>98.820533618349828</v>
      </c>
      <c r="K37" s="629">
        <v>15</v>
      </c>
      <c r="L37" s="629">
        <v>40</v>
      </c>
      <c r="M37" s="630">
        <v>42.720018726587654</v>
      </c>
      <c r="N37" s="631">
        <v>4.8477279543704836E-2</v>
      </c>
      <c r="O37" s="632">
        <v>-6.5598068111683006E-3</v>
      </c>
      <c r="P37" s="632">
        <v>2.199954850434364E-2</v>
      </c>
      <c r="Q37" s="632">
        <v>2.2956724500564504E-2</v>
      </c>
      <c r="R37" s="292"/>
    </row>
    <row r="38" spans="1:18">
      <c r="A38" s="523">
        <v>0</v>
      </c>
      <c r="B38" s="624">
        <v>33</v>
      </c>
      <c r="C38" s="624">
        <v>0</v>
      </c>
      <c r="D38" s="625" t="s">
        <v>138</v>
      </c>
      <c r="E38" s="625" t="s">
        <v>628</v>
      </c>
      <c r="F38" s="626" t="s">
        <v>294</v>
      </c>
      <c r="G38" s="627">
        <v>5036.6956454999954</v>
      </c>
      <c r="H38" s="627">
        <v>547.84637693225704</v>
      </c>
      <c r="I38" s="628">
        <v>0.10372426495971755</v>
      </c>
      <c r="J38" s="628">
        <v>98.924257883309551</v>
      </c>
      <c r="K38" s="629">
        <v>3</v>
      </c>
      <c r="L38" s="629">
        <v>5</v>
      </c>
      <c r="M38" s="630">
        <v>5.8309518948453007</v>
      </c>
      <c r="N38" s="631">
        <v>6.4410847252978952E-3</v>
      </c>
      <c r="O38" s="632">
        <v>-3.7359809070229844E-2</v>
      </c>
      <c r="P38" s="632">
        <v>4.2830832050415758E-3</v>
      </c>
      <c r="Q38" s="632">
        <v>3.7604522806510089E-2</v>
      </c>
      <c r="R38" s="292"/>
    </row>
    <row r="39" spans="1:18">
      <c r="A39" s="523">
        <v>0</v>
      </c>
      <c r="B39" s="624">
        <v>34</v>
      </c>
      <c r="C39" s="624">
        <v>0</v>
      </c>
      <c r="D39" s="625" t="s">
        <v>120</v>
      </c>
      <c r="E39" s="625" t="s">
        <v>121</v>
      </c>
      <c r="F39" s="626" t="s">
        <v>294</v>
      </c>
      <c r="G39" s="627">
        <v>818.20022470173706</v>
      </c>
      <c r="H39" s="627">
        <v>464.10259986837099</v>
      </c>
      <c r="I39" s="628">
        <v>8.7868977626173461E-2</v>
      </c>
      <c r="J39" s="628">
        <v>99.012126860935723</v>
      </c>
      <c r="K39" s="629">
        <v>20</v>
      </c>
      <c r="L39" s="629">
        <v>20</v>
      </c>
      <c r="M39" s="630">
        <v>28.284271247461902</v>
      </c>
      <c r="N39" s="631">
        <v>2.6467916401503842E-2</v>
      </c>
      <c r="O39" s="632">
        <v>-1.0453794132310179E-2</v>
      </c>
      <c r="P39" s="632">
        <v>2.4189141757138329E-2</v>
      </c>
      <c r="Q39" s="632">
        <v>2.635140206341317E-2</v>
      </c>
      <c r="R39" s="292"/>
    </row>
    <row r="40" spans="1:18">
      <c r="A40" s="524">
        <v>0</v>
      </c>
      <c r="B40" s="634"/>
      <c r="C40" s="634">
        <v>0</v>
      </c>
      <c r="D40" s="375" t="s">
        <v>346</v>
      </c>
      <c r="E40" s="375" t="s">
        <v>16</v>
      </c>
      <c r="F40" s="376" t="s">
        <v>346</v>
      </c>
      <c r="G40" s="377">
        <v>18746.066058990691</v>
      </c>
      <c r="H40" s="377">
        <v>5217.7060046195111</v>
      </c>
      <c r="I40" s="635">
        <v>0.98787313906428342</v>
      </c>
      <c r="J40" s="635">
        <v>100</v>
      </c>
      <c r="K40" s="636">
        <v>8.894277405986422</v>
      </c>
      <c r="L40" s="636">
        <v>31.223949425312796</v>
      </c>
      <c r="M40" s="637">
        <v>32.466031298714846</v>
      </c>
      <c r="N40" s="638">
        <v>0.3415620152477517</v>
      </c>
      <c r="O40" s="639">
        <v>-0.68528561756096995</v>
      </c>
      <c r="P40" s="639">
        <v>0.12093910160926864</v>
      </c>
      <c r="Q40" s="639">
        <v>0.69587545145232488</v>
      </c>
      <c r="R40" s="292"/>
    </row>
    <row r="41" spans="1:18" ht="13.5" thickBot="1">
      <c r="A41" s="77">
        <v>0</v>
      </c>
      <c r="B41" s="77"/>
      <c r="C41" s="77">
        <v>0</v>
      </c>
      <c r="D41" s="78" t="s">
        <v>126</v>
      </c>
      <c r="E41" s="79" t="s">
        <v>127</v>
      </c>
      <c r="F41" s="80" t="s">
        <v>14</v>
      </c>
      <c r="G41" s="81">
        <v>-19388.666896424402</v>
      </c>
      <c r="H41" s="81">
        <v>-32224.176863138418</v>
      </c>
      <c r="I41" s="82"/>
      <c r="J41" s="83"/>
      <c r="K41" s="84">
        <v>30</v>
      </c>
      <c r="L41" s="84">
        <v>50</v>
      </c>
      <c r="M41" s="85">
        <v>58.309518948453004</v>
      </c>
      <c r="N41" s="640">
        <v>3.7886287491890083</v>
      </c>
      <c r="O41" s="641">
        <v>-1.336897621148303</v>
      </c>
      <c r="P41" s="642">
        <v>-0.80213857268898181</v>
      </c>
      <c r="Q41" s="641">
        <v>1.5590771434497745</v>
      </c>
      <c r="R41" s="292"/>
    </row>
    <row r="42" spans="1:18" ht="15">
      <c r="A42" s="87"/>
      <c r="B42" s="60" t="s">
        <v>1246</v>
      </c>
      <c r="C42" s="87"/>
      <c r="D42" s="60"/>
      <c r="E42" s="61"/>
      <c r="F42" s="62" t="s">
        <v>128</v>
      </c>
      <c r="G42" s="88">
        <v>562062.06776049186</v>
      </c>
      <c r="H42" s="88">
        <v>528175.71389396605</v>
      </c>
      <c r="I42" s="63"/>
      <c r="J42" s="63"/>
      <c r="K42" s="64"/>
      <c r="L42" s="64"/>
      <c r="M42" s="65"/>
      <c r="N42" s="64"/>
      <c r="O42" s="65"/>
      <c r="P42" s="66"/>
      <c r="Q42" s="65"/>
      <c r="R42" s="292"/>
    </row>
    <row r="43" spans="1:18" ht="15.75" thickBot="1">
      <c r="A43" s="89"/>
      <c r="B43" s="68" t="s">
        <v>1247</v>
      </c>
      <c r="C43" s="89"/>
      <c r="D43" s="68"/>
      <c r="E43" s="27"/>
      <c r="F43" s="26" t="s">
        <v>128</v>
      </c>
      <c r="G43" s="27"/>
      <c r="H43" s="27"/>
      <c r="I43" s="28"/>
      <c r="J43" s="29"/>
      <c r="K43" s="28"/>
      <c r="L43" s="29" t="s">
        <v>130</v>
      </c>
      <c r="M43" s="30">
        <v>2010</v>
      </c>
      <c r="N43" s="31">
        <v>16.152078915569142</v>
      </c>
      <c r="O43" s="28" t="s">
        <v>131</v>
      </c>
      <c r="P43" s="32"/>
      <c r="Q43" s="33">
        <v>2.8033569522679151</v>
      </c>
      <c r="R43" s="86"/>
    </row>
    <row r="44" spans="1:18" s="25" customFormat="1" ht="14.25">
      <c r="A44" s="90"/>
      <c r="B44" s="90" t="s">
        <v>1248</v>
      </c>
      <c r="C44" s="90"/>
      <c r="D44" s="90"/>
      <c r="E44" s="91"/>
      <c r="F44" s="92" t="s">
        <v>128</v>
      </c>
      <c r="G44" s="93">
        <v>542673.40086406749</v>
      </c>
      <c r="H44" s="93">
        <v>495951.5370308276</v>
      </c>
      <c r="I44" s="94"/>
      <c r="J44" s="94"/>
      <c r="K44" s="95"/>
      <c r="L44" s="95"/>
      <c r="M44" s="96"/>
      <c r="N44" s="95"/>
      <c r="O44" s="96"/>
      <c r="P44" s="24" t="s">
        <v>129</v>
      </c>
      <c r="Q44" s="96"/>
      <c r="R44" s="67"/>
    </row>
    <row r="45" spans="1:18" s="25" customFormat="1" ht="15" thickBot="1">
      <c r="A45" s="97"/>
      <c r="B45" s="97" t="s">
        <v>1249</v>
      </c>
      <c r="C45" s="97"/>
      <c r="D45" s="97"/>
      <c r="E45" s="98"/>
      <c r="F45" s="99" t="s">
        <v>128</v>
      </c>
      <c r="G45" s="98"/>
      <c r="H45" s="98"/>
      <c r="I45" s="98"/>
      <c r="J45" s="100"/>
      <c r="K45" s="98"/>
      <c r="L45" s="100" t="s">
        <v>130</v>
      </c>
      <c r="M45" s="101">
        <v>2010</v>
      </c>
      <c r="N45" s="102">
        <v>17.613831931493433</v>
      </c>
      <c r="O45" s="98" t="s">
        <v>131</v>
      </c>
      <c r="P45" s="103"/>
      <c r="Q45" s="104">
        <v>3.0663759740516365</v>
      </c>
      <c r="R45" s="69"/>
    </row>
    <row r="46" spans="1:18" s="25" customFormat="1" ht="15">
      <c r="A46" s="105"/>
      <c r="B46" s="378" t="s">
        <v>1250</v>
      </c>
      <c r="C46" s="105"/>
      <c r="D46" s="106"/>
      <c r="E46" s="107"/>
      <c r="F46" s="108"/>
      <c r="G46" s="109"/>
      <c r="H46" s="109"/>
      <c r="I46" s="109"/>
      <c r="J46" s="110"/>
      <c r="K46" s="110"/>
      <c r="L46" s="111"/>
      <c r="M46" s="112"/>
      <c r="N46" s="113"/>
      <c r="O46" s="112"/>
      <c r="P46" s="112"/>
      <c r="Q46" s="113"/>
      <c r="R46" s="69"/>
    </row>
    <row r="47" spans="1:18" s="25" customFormat="1" ht="14.25">
      <c r="A47" s="378"/>
      <c r="B47" s="643" t="s">
        <v>1251</v>
      </c>
      <c r="C47" s="378"/>
      <c r="D47" s="379"/>
      <c r="E47" s="379"/>
      <c r="F47" s="380"/>
      <c r="G47" s="379"/>
      <c r="H47" s="378"/>
      <c r="I47" s="378"/>
      <c r="J47" s="379"/>
      <c r="K47" s="72"/>
      <c r="L47" s="72"/>
      <c r="M47" s="73"/>
      <c r="N47" s="381"/>
      <c r="O47" s="73"/>
      <c r="P47" s="73"/>
      <c r="Q47" s="73"/>
      <c r="R47" s="69"/>
    </row>
    <row r="48" spans="1:18" s="25" customFormat="1" ht="14.25">
      <c r="A48" s="382"/>
      <c r="B48" s="644" t="s">
        <v>1252</v>
      </c>
      <c r="C48" s="382"/>
      <c r="D48" s="382"/>
      <c r="E48" s="382"/>
      <c r="F48" s="382"/>
      <c r="G48" s="382"/>
      <c r="H48" s="382"/>
      <c r="I48" s="382"/>
      <c r="J48" s="382"/>
      <c r="K48" s="382"/>
      <c r="L48" s="382"/>
      <c r="M48" s="382"/>
      <c r="N48" s="382"/>
      <c r="O48" s="382"/>
      <c r="P48" s="382"/>
      <c r="Q48" s="382"/>
      <c r="R48" s="69"/>
    </row>
    <row r="49" spans="1:18">
      <c r="A49" s="344"/>
      <c r="B49" s="382"/>
      <c r="C49" s="382"/>
      <c r="D49" s="382"/>
      <c r="E49" s="382"/>
      <c r="F49" s="382"/>
      <c r="G49" s="382"/>
      <c r="H49" s="382"/>
      <c r="I49" s="382"/>
      <c r="J49" s="382"/>
      <c r="K49" s="382"/>
      <c r="L49" s="382"/>
      <c r="M49" s="382"/>
      <c r="N49" s="382"/>
      <c r="O49" s="382"/>
      <c r="P49" s="382"/>
      <c r="Q49" s="382"/>
      <c r="R49" s="292"/>
    </row>
    <row r="50" spans="1:18">
      <c r="A50" s="345"/>
      <c r="D50" s="379"/>
      <c r="E50" s="379"/>
      <c r="F50" s="380"/>
      <c r="G50" s="379"/>
      <c r="H50" s="645"/>
      <c r="J50" s="379"/>
      <c r="K50" s="72"/>
      <c r="L50" s="72"/>
      <c r="M50" s="73"/>
      <c r="N50" s="381"/>
      <c r="O50" s="73"/>
      <c r="P50" s="73"/>
      <c r="Q50" s="73"/>
      <c r="R50" s="295"/>
    </row>
    <row r="51" spans="1:18">
      <c r="A51" s="294"/>
      <c r="D51" s="379"/>
      <c r="E51" s="379"/>
      <c r="F51" s="380"/>
      <c r="G51" s="379"/>
      <c r="J51" s="379"/>
      <c r="K51" s="72"/>
      <c r="L51" s="72"/>
      <c r="M51" s="73"/>
      <c r="N51" s="381"/>
      <c r="O51" s="73"/>
      <c r="P51" s="73"/>
      <c r="Q51" s="73"/>
      <c r="R51" s="292"/>
    </row>
    <row r="52" spans="1:18">
      <c r="D52" s="379"/>
      <c r="E52" s="379"/>
      <c r="F52" s="380"/>
      <c r="G52" s="379"/>
      <c r="J52" s="379"/>
      <c r="K52" s="72"/>
      <c r="L52" s="72"/>
      <c r="M52" s="73"/>
      <c r="N52" s="381"/>
      <c r="O52" s="73"/>
      <c r="P52" s="73"/>
      <c r="Q52" s="73"/>
      <c r="R52" s="292"/>
    </row>
    <row r="53" spans="1:18">
      <c r="D53" s="379"/>
      <c r="E53" s="379"/>
      <c r="F53" s="380"/>
      <c r="G53" s="379"/>
      <c r="J53" s="379"/>
      <c r="K53" s="72"/>
      <c r="L53" s="72"/>
      <c r="M53" s="73"/>
      <c r="N53" s="381"/>
      <c r="O53" s="73"/>
      <c r="P53" s="73"/>
      <c r="Q53" s="73"/>
      <c r="R53" s="292"/>
    </row>
    <row r="54" spans="1:18">
      <c r="D54" s="379"/>
      <c r="E54" s="379"/>
      <c r="F54" s="380"/>
      <c r="G54" s="379"/>
      <c r="J54" s="379"/>
      <c r="K54" s="72"/>
      <c r="L54" s="72"/>
      <c r="M54" s="73"/>
      <c r="N54" s="381"/>
      <c r="O54" s="73"/>
      <c r="P54" s="73"/>
      <c r="Q54" s="73"/>
      <c r="R54" s="292"/>
    </row>
    <row r="55" spans="1:18">
      <c r="D55" s="379"/>
      <c r="E55" s="379"/>
      <c r="F55" s="380"/>
      <c r="G55" s="379"/>
      <c r="J55" s="379"/>
      <c r="K55" s="72"/>
      <c r="L55" s="72"/>
      <c r="M55" s="73"/>
      <c r="N55" s="381"/>
      <c r="O55" s="73"/>
      <c r="P55" s="73"/>
      <c r="Q55" s="73"/>
      <c r="R55" s="292"/>
    </row>
    <row r="56" spans="1:18">
      <c r="D56" s="379"/>
      <c r="E56" s="379"/>
      <c r="F56" s="380"/>
      <c r="G56" s="379"/>
      <c r="J56" s="379"/>
      <c r="K56" s="72"/>
      <c r="L56" s="72"/>
      <c r="M56" s="73"/>
      <c r="N56" s="381"/>
      <c r="O56" s="73"/>
      <c r="P56" s="73"/>
      <c r="Q56" s="73"/>
      <c r="R56" s="292"/>
    </row>
    <row r="57" spans="1:18">
      <c r="D57" s="379"/>
      <c r="E57" s="379"/>
      <c r="F57" s="380"/>
      <c r="G57" s="379"/>
      <c r="J57" s="379"/>
      <c r="K57" s="72"/>
      <c r="L57" s="72"/>
      <c r="M57" s="73"/>
      <c r="N57" s="381"/>
      <c r="O57" s="73"/>
      <c r="P57" s="73"/>
      <c r="Q57" s="73"/>
      <c r="R57" s="292"/>
    </row>
    <row r="58" spans="1:18">
      <c r="D58" s="379"/>
      <c r="E58" s="379"/>
      <c r="F58" s="380"/>
      <c r="G58" s="379"/>
      <c r="J58" s="379"/>
      <c r="K58" s="72"/>
      <c r="L58" s="72"/>
      <c r="M58" s="73"/>
      <c r="N58" s="381"/>
      <c r="O58" s="73"/>
      <c r="P58" s="73"/>
      <c r="Q58" s="73"/>
      <c r="R58" s="292"/>
    </row>
    <row r="59" spans="1:18">
      <c r="D59" s="379"/>
      <c r="E59" s="379"/>
      <c r="F59" s="380"/>
      <c r="G59" s="379"/>
      <c r="J59" s="379"/>
      <c r="K59" s="72"/>
      <c r="L59" s="72"/>
      <c r="M59" s="73"/>
      <c r="N59" s="381"/>
      <c r="O59" s="73"/>
      <c r="P59" s="73"/>
      <c r="Q59" s="73"/>
      <c r="R59" s="292"/>
    </row>
    <row r="60" spans="1:18">
      <c r="D60" s="379"/>
      <c r="E60" s="379"/>
      <c r="F60" s="380"/>
      <c r="G60" s="379"/>
      <c r="J60" s="379"/>
      <c r="K60" s="72"/>
      <c r="L60" s="72"/>
      <c r="M60" s="73"/>
      <c r="N60" s="381"/>
      <c r="O60" s="73"/>
      <c r="P60" s="73"/>
      <c r="Q60" s="73"/>
      <c r="R60" s="292"/>
    </row>
    <row r="61" spans="1:18">
      <c r="D61" s="379"/>
      <c r="E61" s="379"/>
      <c r="F61" s="380"/>
      <c r="G61" s="379"/>
      <c r="J61" s="379"/>
      <c r="R61" s="292"/>
    </row>
    <row r="62" spans="1:18">
      <c r="D62" s="379"/>
      <c r="E62" s="379"/>
      <c r="F62" s="380"/>
      <c r="G62" s="379"/>
      <c r="J62" s="379"/>
      <c r="R62" s="292"/>
    </row>
    <row r="63" spans="1:18">
      <c r="D63" s="379"/>
      <c r="E63" s="379"/>
      <c r="F63" s="380"/>
      <c r="G63" s="379"/>
      <c r="J63" s="379"/>
    </row>
    <row r="64" spans="1:18">
      <c r="D64" s="379"/>
      <c r="E64" s="379"/>
      <c r="F64" s="380"/>
      <c r="G64" s="379"/>
      <c r="J64" s="379"/>
    </row>
    <row r="65" spans="2:17">
      <c r="B65" s="36"/>
      <c r="C65" s="36"/>
      <c r="D65" s="379"/>
      <c r="E65" s="379"/>
      <c r="F65" s="380"/>
      <c r="G65" s="379"/>
      <c r="J65" s="379"/>
      <c r="M65" s="36"/>
      <c r="O65" s="36"/>
      <c r="P65" s="36"/>
      <c r="Q65" s="36"/>
    </row>
    <row r="66" spans="2:17">
      <c r="B66" s="36"/>
      <c r="C66" s="36"/>
      <c r="D66" s="379"/>
      <c r="E66" s="379"/>
      <c r="F66" s="380"/>
      <c r="G66" s="379"/>
      <c r="J66" s="379"/>
      <c r="M66" s="36"/>
      <c r="O66" s="36"/>
      <c r="P66" s="36"/>
      <c r="Q66" s="36"/>
    </row>
    <row r="67" spans="2:17">
      <c r="B67" s="36"/>
      <c r="C67" s="36"/>
      <c r="D67" s="379"/>
      <c r="E67" s="379"/>
      <c r="F67" s="380"/>
      <c r="G67" s="379"/>
      <c r="J67" s="379"/>
      <c r="M67" s="36"/>
      <c r="O67" s="36"/>
      <c r="P67" s="36"/>
      <c r="Q67" s="36"/>
    </row>
    <row r="68" spans="2:17">
      <c r="B68" s="36"/>
      <c r="C68" s="36"/>
      <c r="D68" s="379"/>
      <c r="E68" s="379"/>
      <c r="F68" s="380"/>
      <c r="G68" s="379"/>
      <c r="J68" s="379"/>
      <c r="M68" s="36"/>
      <c r="O68" s="36"/>
      <c r="P68" s="36"/>
      <c r="Q68" s="36"/>
    </row>
    <row r="69" spans="2:17">
      <c r="B69" s="36"/>
      <c r="C69" s="36"/>
      <c r="D69" s="379"/>
      <c r="E69" s="379"/>
      <c r="F69" s="380"/>
      <c r="G69" s="379"/>
      <c r="J69" s="379"/>
      <c r="M69" s="36"/>
      <c r="O69" s="36"/>
      <c r="P69" s="36"/>
      <c r="Q69" s="36"/>
    </row>
    <row r="70" spans="2:17">
      <c r="B70" s="36"/>
      <c r="C70" s="36"/>
      <c r="D70" s="379"/>
      <c r="E70" s="379"/>
      <c r="F70" s="380"/>
      <c r="G70" s="379"/>
      <c r="J70" s="379"/>
      <c r="M70" s="36"/>
      <c r="O70" s="36"/>
      <c r="P70" s="36"/>
      <c r="Q70" s="36"/>
    </row>
    <row r="71" spans="2:17">
      <c r="B71" s="36"/>
      <c r="C71" s="36"/>
      <c r="D71" s="379"/>
      <c r="E71" s="379"/>
      <c r="F71" s="380"/>
      <c r="G71" s="379"/>
      <c r="J71" s="379"/>
      <c r="M71" s="36"/>
      <c r="O71" s="36"/>
      <c r="P71" s="36"/>
      <c r="Q71" s="36"/>
    </row>
    <row r="72" spans="2:17">
      <c r="B72" s="36"/>
      <c r="C72" s="36"/>
      <c r="D72" s="379"/>
      <c r="E72" s="379"/>
      <c r="F72" s="380"/>
      <c r="G72" s="379"/>
      <c r="J72" s="379"/>
      <c r="M72" s="36"/>
      <c r="O72" s="36"/>
      <c r="P72" s="36"/>
      <c r="Q72" s="36"/>
    </row>
    <row r="73" spans="2:17">
      <c r="B73" s="36"/>
      <c r="C73" s="36"/>
      <c r="D73" s="379"/>
      <c r="E73" s="379"/>
      <c r="F73" s="380"/>
      <c r="G73" s="379"/>
      <c r="J73" s="379"/>
      <c r="M73" s="36"/>
      <c r="O73" s="36"/>
      <c r="P73" s="36"/>
      <c r="Q73" s="36"/>
    </row>
    <row r="74" spans="2:17">
      <c r="B74" s="36"/>
      <c r="C74" s="36"/>
      <c r="D74" s="379"/>
      <c r="E74" s="379"/>
      <c r="F74" s="380"/>
      <c r="G74" s="379"/>
      <c r="J74" s="379"/>
      <c r="M74" s="36"/>
      <c r="O74" s="36"/>
      <c r="P74" s="36"/>
      <c r="Q74" s="36"/>
    </row>
    <row r="75" spans="2:17">
      <c r="B75" s="36"/>
      <c r="C75" s="36"/>
      <c r="D75" s="379"/>
      <c r="E75" s="379"/>
      <c r="F75" s="380"/>
      <c r="G75" s="379"/>
      <c r="J75" s="379"/>
      <c r="M75" s="36"/>
      <c r="O75" s="36"/>
      <c r="P75" s="36"/>
      <c r="Q75" s="36"/>
    </row>
    <row r="76" spans="2:17">
      <c r="B76" s="36"/>
      <c r="C76" s="36"/>
      <c r="D76" s="379"/>
      <c r="E76" s="379"/>
      <c r="F76" s="380"/>
      <c r="G76" s="379"/>
      <c r="J76" s="379"/>
      <c r="M76" s="36"/>
      <c r="O76" s="36"/>
      <c r="P76" s="36"/>
      <c r="Q76" s="36"/>
    </row>
    <row r="77" spans="2:17">
      <c r="B77" s="36"/>
      <c r="C77" s="36"/>
      <c r="D77" s="379"/>
      <c r="E77" s="379"/>
      <c r="F77" s="380"/>
      <c r="G77" s="379"/>
      <c r="J77" s="379"/>
      <c r="M77" s="36"/>
      <c r="O77" s="36"/>
      <c r="P77" s="36"/>
      <c r="Q77" s="36"/>
    </row>
    <row r="78" spans="2:17">
      <c r="B78" s="36"/>
      <c r="C78" s="36"/>
      <c r="D78" s="379"/>
      <c r="E78" s="379"/>
      <c r="F78" s="380"/>
      <c r="G78" s="379"/>
      <c r="J78" s="379"/>
      <c r="M78" s="36"/>
      <c r="O78" s="36"/>
      <c r="P78" s="36"/>
      <c r="Q78" s="36"/>
    </row>
    <row r="79" spans="2:17">
      <c r="B79" s="36"/>
      <c r="C79" s="36"/>
      <c r="D79" s="379"/>
      <c r="E79" s="379"/>
      <c r="F79" s="380"/>
      <c r="G79" s="379"/>
      <c r="J79" s="379"/>
      <c r="M79" s="36"/>
      <c r="O79" s="36"/>
      <c r="P79" s="36"/>
      <c r="Q79" s="36"/>
    </row>
    <row r="80" spans="2:17">
      <c r="B80" s="36"/>
      <c r="C80" s="36"/>
      <c r="D80" s="379"/>
      <c r="E80" s="379"/>
      <c r="F80" s="380"/>
      <c r="G80" s="379"/>
      <c r="J80" s="379"/>
      <c r="M80" s="36"/>
      <c r="O80" s="36"/>
      <c r="P80" s="36"/>
      <c r="Q80" s="36"/>
    </row>
    <row r="81" spans="2:17">
      <c r="B81" s="36"/>
      <c r="C81" s="36"/>
      <c r="D81" s="379"/>
      <c r="E81" s="379"/>
      <c r="F81" s="380"/>
      <c r="G81" s="379"/>
      <c r="J81" s="379"/>
      <c r="M81" s="36"/>
      <c r="O81" s="36"/>
      <c r="P81" s="36"/>
      <c r="Q81" s="36"/>
    </row>
    <row r="82" spans="2:17">
      <c r="B82" s="36"/>
      <c r="C82" s="36"/>
      <c r="D82" s="379"/>
      <c r="E82" s="379"/>
      <c r="F82" s="380"/>
      <c r="G82" s="379"/>
      <c r="J82" s="379"/>
      <c r="M82" s="36"/>
      <c r="O82" s="36"/>
      <c r="P82" s="36"/>
      <c r="Q82" s="36"/>
    </row>
    <row r="83" spans="2:17">
      <c r="B83" s="36"/>
      <c r="C83" s="36"/>
      <c r="D83" s="379"/>
      <c r="E83" s="379"/>
      <c r="F83" s="380"/>
      <c r="G83" s="379"/>
      <c r="J83" s="379"/>
      <c r="M83" s="36"/>
      <c r="O83" s="36"/>
      <c r="P83" s="36"/>
      <c r="Q83" s="36"/>
    </row>
    <row r="84" spans="2:17">
      <c r="B84" s="36"/>
      <c r="C84" s="36"/>
      <c r="D84" s="379"/>
      <c r="E84" s="379"/>
      <c r="F84" s="380"/>
      <c r="G84" s="379"/>
      <c r="J84" s="379"/>
      <c r="M84" s="36"/>
      <c r="O84" s="36"/>
      <c r="P84" s="36"/>
      <c r="Q84" s="36"/>
    </row>
    <row r="85" spans="2:17">
      <c r="B85" s="36"/>
      <c r="C85" s="36"/>
      <c r="D85" s="379"/>
      <c r="E85" s="379"/>
      <c r="F85" s="380"/>
      <c r="G85" s="379"/>
      <c r="J85" s="379"/>
      <c r="M85" s="36"/>
      <c r="O85" s="36"/>
      <c r="P85" s="36"/>
      <c r="Q85" s="36"/>
    </row>
    <row r="86" spans="2:17">
      <c r="B86" s="36"/>
      <c r="C86" s="36"/>
      <c r="D86" s="379"/>
      <c r="E86" s="379"/>
      <c r="F86" s="380"/>
      <c r="G86" s="379"/>
      <c r="J86" s="379"/>
      <c r="M86" s="36"/>
      <c r="O86" s="36"/>
      <c r="P86" s="36"/>
      <c r="Q86" s="36"/>
    </row>
    <row r="87" spans="2:17">
      <c r="B87" s="36"/>
      <c r="C87" s="36"/>
      <c r="D87" s="379"/>
      <c r="E87" s="379"/>
      <c r="F87" s="380"/>
      <c r="G87" s="379"/>
      <c r="J87" s="379"/>
      <c r="M87" s="36"/>
      <c r="O87" s="36"/>
      <c r="P87" s="36"/>
      <c r="Q87" s="36"/>
    </row>
    <row r="88" spans="2:17">
      <c r="B88" s="36"/>
      <c r="C88" s="36"/>
      <c r="D88" s="379"/>
      <c r="E88" s="379"/>
      <c r="F88" s="380"/>
      <c r="G88" s="379"/>
      <c r="J88" s="379"/>
      <c r="M88" s="36"/>
      <c r="O88" s="36"/>
      <c r="P88" s="36"/>
      <c r="Q88" s="36"/>
    </row>
    <row r="89" spans="2:17">
      <c r="B89" s="36"/>
      <c r="C89" s="36"/>
      <c r="D89" s="379"/>
      <c r="E89" s="379"/>
      <c r="F89" s="380"/>
      <c r="G89" s="379"/>
      <c r="J89" s="379"/>
      <c r="M89" s="36"/>
      <c r="O89" s="36"/>
      <c r="P89" s="36"/>
      <c r="Q89" s="36"/>
    </row>
    <row r="90" spans="2:17">
      <c r="B90" s="36"/>
      <c r="C90" s="36"/>
      <c r="D90" s="379"/>
      <c r="E90" s="379"/>
      <c r="F90" s="380"/>
      <c r="G90" s="379"/>
      <c r="J90" s="379"/>
      <c r="M90" s="36"/>
      <c r="O90" s="36"/>
      <c r="P90" s="36"/>
      <c r="Q90" s="36"/>
    </row>
    <row r="91" spans="2:17">
      <c r="B91" s="36"/>
      <c r="C91" s="36"/>
      <c r="D91" s="379"/>
      <c r="E91" s="379"/>
      <c r="F91" s="380"/>
      <c r="G91" s="379"/>
      <c r="J91" s="379"/>
      <c r="M91" s="36"/>
      <c r="O91" s="36"/>
      <c r="P91" s="36"/>
      <c r="Q91" s="36"/>
    </row>
    <row r="92" spans="2:17">
      <c r="B92" s="36"/>
      <c r="C92" s="36"/>
      <c r="D92" s="379"/>
      <c r="E92" s="379"/>
      <c r="F92" s="380"/>
      <c r="G92" s="379"/>
      <c r="J92" s="379"/>
      <c r="M92" s="36"/>
      <c r="O92" s="36"/>
      <c r="P92" s="36"/>
      <c r="Q92" s="36"/>
    </row>
    <row r="93" spans="2:17">
      <c r="B93" s="36"/>
      <c r="C93" s="36"/>
      <c r="D93" s="379"/>
      <c r="E93" s="379"/>
      <c r="F93" s="380"/>
      <c r="G93" s="379"/>
      <c r="J93" s="379"/>
      <c r="M93" s="36"/>
      <c r="O93" s="36"/>
      <c r="P93" s="36"/>
      <c r="Q93" s="36"/>
    </row>
    <row r="94" spans="2:17">
      <c r="B94" s="36"/>
      <c r="C94" s="36"/>
      <c r="D94" s="379"/>
      <c r="E94" s="379"/>
      <c r="F94" s="380"/>
      <c r="G94" s="379"/>
      <c r="J94" s="379"/>
      <c r="M94" s="36"/>
      <c r="O94" s="36"/>
      <c r="P94" s="36"/>
      <c r="Q94" s="36"/>
    </row>
    <row r="95" spans="2:17">
      <c r="B95" s="36"/>
      <c r="C95" s="36"/>
      <c r="D95" s="379"/>
      <c r="E95" s="379"/>
      <c r="F95" s="380"/>
      <c r="G95" s="379"/>
      <c r="J95" s="379"/>
      <c r="M95" s="36"/>
      <c r="O95" s="36"/>
      <c r="P95" s="36"/>
      <c r="Q95" s="36"/>
    </row>
    <row r="96" spans="2:17">
      <c r="B96" s="36"/>
      <c r="C96" s="36"/>
      <c r="D96" s="379"/>
      <c r="E96" s="379"/>
      <c r="F96" s="380"/>
      <c r="G96" s="379"/>
      <c r="J96" s="379"/>
      <c r="M96" s="36"/>
      <c r="O96" s="36"/>
      <c r="P96" s="36"/>
      <c r="Q96" s="36"/>
    </row>
    <row r="97" spans="2:17">
      <c r="B97" s="36"/>
      <c r="C97" s="36"/>
      <c r="D97" s="379"/>
      <c r="E97" s="379"/>
      <c r="F97" s="380"/>
      <c r="G97" s="379"/>
      <c r="J97" s="379"/>
      <c r="M97" s="36"/>
      <c r="O97" s="36"/>
      <c r="P97" s="36"/>
      <c r="Q97" s="36"/>
    </row>
    <row r="98" spans="2:17">
      <c r="B98" s="36"/>
      <c r="C98" s="36"/>
      <c r="D98" s="379"/>
      <c r="E98" s="379"/>
      <c r="F98" s="380"/>
      <c r="G98" s="379"/>
      <c r="J98" s="379"/>
      <c r="M98" s="36"/>
      <c r="O98" s="36"/>
      <c r="P98" s="36"/>
      <c r="Q98" s="36"/>
    </row>
    <row r="99" spans="2:17">
      <c r="B99" s="36"/>
      <c r="C99" s="36"/>
      <c r="D99" s="379"/>
      <c r="E99" s="379"/>
      <c r="F99" s="380"/>
      <c r="G99" s="379"/>
      <c r="J99" s="379"/>
      <c r="M99" s="36"/>
      <c r="O99" s="36"/>
      <c r="P99" s="36"/>
      <c r="Q99" s="36"/>
    </row>
    <row r="100" spans="2:17">
      <c r="B100" s="36"/>
      <c r="C100" s="36"/>
      <c r="D100" s="379"/>
      <c r="E100" s="379"/>
      <c r="F100" s="380"/>
      <c r="G100" s="379"/>
      <c r="J100" s="379"/>
      <c r="M100" s="36"/>
      <c r="O100" s="36"/>
      <c r="P100" s="36"/>
      <c r="Q100" s="36"/>
    </row>
    <row r="101" spans="2:17">
      <c r="B101" s="36"/>
      <c r="C101" s="36"/>
      <c r="D101" s="379"/>
      <c r="E101" s="379"/>
      <c r="F101" s="380"/>
      <c r="G101" s="379"/>
      <c r="J101" s="379"/>
      <c r="M101" s="36"/>
      <c r="O101" s="36"/>
      <c r="P101" s="36"/>
      <c r="Q101" s="36"/>
    </row>
    <row r="102" spans="2:17">
      <c r="B102" s="36"/>
      <c r="C102" s="36"/>
      <c r="D102" s="379"/>
      <c r="E102" s="379"/>
      <c r="F102" s="380"/>
      <c r="G102" s="379"/>
      <c r="J102" s="379"/>
      <c r="M102" s="36"/>
      <c r="O102" s="36"/>
      <c r="P102" s="36"/>
      <c r="Q102" s="36"/>
    </row>
    <row r="103" spans="2:17">
      <c r="B103" s="36"/>
      <c r="C103" s="36"/>
      <c r="D103" s="379"/>
      <c r="E103" s="379"/>
      <c r="F103" s="380"/>
      <c r="G103" s="379"/>
      <c r="J103" s="379"/>
      <c r="M103" s="36"/>
      <c r="O103" s="36"/>
      <c r="P103" s="36"/>
      <c r="Q103" s="36"/>
    </row>
    <row r="104" spans="2:17">
      <c r="B104" s="36"/>
      <c r="C104" s="36"/>
      <c r="D104" s="379"/>
      <c r="E104" s="379"/>
      <c r="F104" s="380"/>
      <c r="G104" s="379"/>
      <c r="J104" s="379"/>
      <c r="M104" s="36"/>
      <c r="O104" s="36"/>
      <c r="P104" s="36"/>
      <c r="Q104" s="36"/>
    </row>
    <row r="105" spans="2:17">
      <c r="B105" s="36"/>
      <c r="C105" s="36"/>
      <c r="D105" s="379"/>
      <c r="E105" s="379"/>
      <c r="F105" s="380"/>
      <c r="G105" s="379"/>
      <c r="J105" s="379"/>
      <c r="M105" s="36"/>
      <c r="O105" s="36"/>
      <c r="P105" s="36"/>
      <c r="Q105" s="36"/>
    </row>
    <row r="106" spans="2:17">
      <c r="B106" s="36"/>
      <c r="C106" s="36"/>
      <c r="D106" s="379"/>
      <c r="E106" s="379"/>
      <c r="F106" s="380"/>
      <c r="G106" s="379"/>
      <c r="J106" s="379"/>
      <c r="M106" s="36"/>
      <c r="O106" s="36"/>
      <c r="P106" s="36"/>
      <c r="Q106" s="36"/>
    </row>
    <row r="107" spans="2:17">
      <c r="B107" s="36"/>
      <c r="C107" s="36"/>
      <c r="D107" s="379"/>
      <c r="E107" s="379"/>
      <c r="F107" s="380"/>
      <c r="G107" s="379"/>
      <c r="J107" s="379"/>
      <c r="M107" s="36"/>
      <c r="O107" s="36"/>
      <c r="P107" s="36"/>
      <c r="Q107" s="36"/>
    </row>
    <row r="108" spans="2:17">
      <c r="B108" s="36"/>
      <c r="C108" s="36"/>
      <c r="D108" s="379"/>
      <c r="E108" s="379"/>
      <c r="F108" s="380"/>
      <c r="G108" s="379"/>
      <c r="J108" s="379"/>
      <c r="M108" s="36"/>
      <c r="O108" s="36"/>
      <c r="P108" s="36"/>
      <c r="Q108" s="36"/>
    </row>
    <row r="109" spans="2:17">
      <c r="B109" s="36"/>
      <c r="C109" s="36"/>
      <c r="D109" s="379"/>
      <c r="E109" s="379"/>
      <c r="F109" s="380"/>
      <c r="G109" s="379"/>
      <c r="J109" s="379"/>
      <c r="M109" s="36"/>
      <c r="O109" s="36"/>
      <c r="P109" s="36"/>
      <c r="Q109" s="36"/>
    </row>
    <row r="110" spans="2:17">
      <c r="B110" s="36"/>
      <c r="C110" s="36"/>
      <c r="D110" s="379"/>
      <c r="E110" s="379"/>
      <c r="F110" s="380"/>
      <c r="G110" s="379"/>
      <c r="J110" s="379"/>
      <c r="M110" s="36"/>
      <c r="O110" s="36"/>
      <c r="P110" s="36"/>
      <c r="Q110" s="36"/>
    </row>
    <row r="111" spans="2:17">
      <c r="B111" s="36"/>
      <c r="C111" s="36"/>
      <c r="D111" s="379"/>
      <c r="E111" s="379"/>
      <c r="F111" s="380"/>
      <c r="G111" s="379"/>
      <c r="J111" s="379"/>
      <c r="M111" s="36"/>
      <c r="O111" s="36"/>
      <c r="P111" s="36"/>
      <c r="Q111" s="36"/>
    </row>
    <row r="112" spans="2:17">
      <c r="B112" s="36"/>
      <c r="C112" s="36"/>
      <c r="D112" s="379"/>
      <c r="E112" s="379"/>
      <c r="F112" s="380"/>
      <c r="G112" s="379"/>
      <c r="J112" s="379"/>
      <c r="M112" s="36"/>
      <c r="O112" s="36"/>
      <c r="P112" s="36"/>
      <c r="Q112" s="36"/>
    </row>
    <row r="113" spans="2:17">
      <c r="B113" s="36"/>
      <c r="C113" s="36"/>
      <c r="D113" s="379"/>
      <c r="E113" s="379"/>
      <c r="F113" s="380"/>
      <c r="G113" s="379"/>
      <c r="J113" s="379"/>
      <c r="M113" s="36"/>
      <c r="O113" s="36"/>
      <c r="P113" s="36"/>
      <c r="Q113" s="36"/>
    </row>
    <row r="114" spans="2:17">
      <c r="B114" s="36"/>
      <c r="C114" s="36"/>
      <c r="D114" s="379"/>
      <c r="E114" s="379"/>
      <c r="F114" s="380"/>
      <c r="G114" s="379"/>
      <c r="J114" s="379"/>
      <c r="M114" s="36"/>
      <c r="O114" s="36"/>
      <c r="P114" s="36"/>
      <c r="Q114" s="36"/>
    </row>
    <row r="115" spans="2:17">
      <c r="B115" s="36"/>
      <c r="C115" s="36"/>
      <c r="D115" s="379"/>
      <c r="E115" s="379"/>
      <c r="F115" s="380"/>
      <c r="G115" s="379"/>
      <c r="J115" s="379"/>
      <c r="M115" s="36"/>
      <c r="O115" s="36"/>
      <c r="P115" s="36"/>
      <c r="Q115" s="36"/>
    </row>
    <row r="116" spans="2:17">
      <c r="B116" s="36"/>
      <c r="C116" s="36"/>
      <c r="D116" s="379"/>
      <c r="E116" s="379"/>
      <c r="F116" s="380"/>
      <c r="G116" s="379"/>
      <c r="J116" s="379"/>
      <c r="M116" s="36"/>
      <c r="O116" s="36"/>
      <c r="P116" s="36"/>
      <c r="Q116" s="36"/>
    </row>
    <row r="117" spans="2:17">
      <c r="B117" s="36"/>
      <c r="C117" s="36"/>
      <c r="D117" s="379"/>
      <c r="E117" s="379"/>
      <c r="F117" s="380"/>
      <c r="G117" s="379"/>
      <c r="J117" s="379"/>
      <c r="M117" s="36"/>
      <c r="O117" s="36"/>
      <c r="P117" s="36"/>
      <c r="Q117" s="36"/>
    </row>
    <row r="118" spans="2:17">
      <c r="B118" s="36"/>
      <c r="C118" s="36"/>
      <c r="D118" s="379"/>
      <c r="E118" s="379"/>
      <c r="F118" s="380"/>
      <c r="G118" s="379"/>
      <c r="J118" s="379"/>
      <c r="M118" s="36"/>
      <c r="O118" s="36"/>
      <c r="P118" s="36"/>
      <c r="Q118" s="36"/>
    </row>
    <row r="119" spans="2:17">
      <c r="B119" s="36"/>
      <c r="C119" s="36"/>
      <c r="D119" s="379"/>
      <c r="E119" s="379"/>
      <c r="F119" s="380"/>
      <c r="G119" s="379"/>
      <c r="J119" s="379"/>
      <c r="M119" s="36"/>
      <c r="O119" s="36"/>
      <c r="P119" s="36"/>
      <c r="Q119" s="36"/>
    </row>
    <row r="120" spans="2:17">
      <c r="B120" s="36"/>
      <c r="C120" s="36"/>
      <c r="D120" s="379"/>
      <c r="E120" s="379"/>
      <c r="F120" s="380"/>
      <c r="G120" s="379"/>
      <c r="J120" s="379"/>
      <c r="M120" s="36"/>
      <c r="O120" s="36"/>
      <c r="P120" s="36"/>
      <c r="Q120" s="36"/>
    </row>
    <row r="121" spans="2:17">
      <c r="B121" s="36"/>
      <c r="C121" s="36"/>
      <c r="D121" s="379"/>
      <c r="E121" s="379"/>
      <c r="F121" s="380"/>
      <c r="G121" s="379"/>
      <c r="J121" s="379"/>
      <c r="M121" s="36"/>
      <c r="O121" s="36"/>
      <c r="P121" s="36"/>
      <c r="Q121" s="36"/>
    </row>
    <row r="122" spans="2:17">
      <c r="B122" s="36"/>
      <c r="C122" s="36"/>
      <c r="D122" s="379"/>
      <c r="E122" s="379"/>
      <c r="F122" s="380"/>
      <c r="G122" s="379"/>
      <c r="J122" s="379"/>
      <c r="M122" s="36"/>
      <c r="O122" s="36"/>
      <c r="P122" s="36"/>
      <c r="Q122" s="36"/>
    </row>
    <row r="123" spans="2:17">
      <c r="B123" s="36"/>
      <c r="C123" s="36"/>
      <c r="D123" s="379"/>
      <c r="E123" s="379"/>
      <c r="F123" s="380"/>
      <c r="G123" s="379"/>
      <c r="J123" s="379"/>
      <c r="M123" s="36"/>
      <c r="O123" s="36"/>
      <c r="P123" s="36"/>
      <c r="Q123" s="36"/>
    </row>
    <row r="124" spans="2:17">
      <c r="B124" s="36"/>
      <c r="C124" s="36"/>
      <c r="D124" s="379"/>
      <c r="E124" s="379"/>
      <c r="F124" s="380"/>
      <c r="G124" s="379"/>
      <c r="J124" s="379"/>
      <c r="M124" s="36"/>
      <c r="O124" s="36"/>
      <c r="P124" s="36"/>
      <c r="Q124" s="36"/>
    </row>
    <row r="125" spans="2:17">
      <c r="B125" s="36"/>
      <c r="C125" s="36"/>
      <c r="D125" s="379"/>
      <c r="E125" s="379"/>
      <c r="F125" s="380"/>
      <c r="G125" s="379"/>
      <c r="J125" s="379"/>
      <c r="M125" s="36"/>
      <c r="O125" s="36"/>
      <c r="P125" s="36"/>
      <c r="Q125" s="36"/>
    </row>
    <row r="126" spans="2:17">
      <c r="B126" s="36"/>
      <c r="C126" s="36"/>
      <c r="D126" s="379"/>
      <c r="E126" s="379"/>
      <c r="F126" s="380"/>
      <c r="G126" s="379"/>
      <c r="J126" s="379"/>
      <c r="M126" s="36"/>
      <c r="O126" s="36"/>
      <c r="P126" s="36"/>
      <c r="Q126" s="36"/>
    </row>
    <row r="127" spans="2:17">
      <c r="B127" s="36"/>
      <c r="C127" s="36"/>
      <c r="D127" s="379"/>
      <c r="E127" s="379"/>
      <c r="F127" s="380"/>
      <c r="G127" s="379"/>
      <c r="J127" s="379"/>
      <c r="M127" s="36"/>
      <c r="O127" s="36"/>
      <c r="P127" s="36"/>
      <c r="Q127" s="36"/>
    </row>
    <row r="128" spans="2:17">
      <c r="B128" s="36"/>
      <c r="C128" s="36"/>
      <c r="D128" s="379"/>
      <c r="E128" s="379"/>
      <c r="F128" s="380"/>
      <c r="G128" s="379"/>
      <c r="J128" s="379"/>
      <c r="M128" s="36"/>
      <c r="O128" s="36"/>
      <c r="P128" s="36"/>
      <c r="Q128" s="36"/>
    </row>
    <row r="129" spans="2:17">
      <c r="B129" s="36"/>
      <c r="C129" s="36"/>
      <c r="D129" s="379"/>
      <c r="E129" s="379"/>
      <c r="F129" s="380"/>
      <c r="G129" s="379"/>
      <c r="J129" s="379"/>
      <c r="M129" s="36"/>
      <c r="O129" s="36"/>
      <c r="P129" s="36"/>
      <c r="Q129" s="36"/>
    </row>
    <row r="130" spans="2:17">
      <c r="B130" s="36"/>
      <c r="C130" s="36"/>
      <c r="D130" s="379"/>
      <c r="E130" s="379"/>
      <c r="F130" s="380"/>
      <c r="G130" s="379"/>
      <c r="J130" s="379"/>
      <c r="M130" s="36"/>
      <c r="O130" s="36"/>
      <c r="P130" s="36"/>
      <c r="Q130" s="36"/>
    </row>
    <row r="131" spans="2:17">
      <c r="B131" s="36"/>
      <c r="C131" s="36"/>
      <c r="D131" s="379"/>
      <c r="E131" s="379"/>
      <c r="F131" s="380"/>
      <c r="G131" s="379"/>
      <c r="J131" s="379"/>
      <c r="M131" s="36"/>
      <c r="O131" s="36"/>
      <c r="P131" s="36"/>
      <c r="Q131" s="36"/>
    </row>
    <row r="132" spans="2:17">
      <c r="B132" s="36"/>
      <c r="C132" s="36"/>
      <c r="D132" s="379"/>
      <c r="E132" s="379"/>
      <c r="F132" s="380"/>
      <c r="G132" s="379"/>
      <c r="J132" s="379"/>
      <c r="M132" s="36"/>
      <c r="O132" s="36"/>
      <c r="P132" s="36"/>
      <c r="Q132" s="36"/>
    </row>
    <row r="133" spans="2:17">
      <c r="B133" s="36"/>
      <c r="C133" s="36"/>
      <c r="D133" s="379"/>
      <c r="E133" s="379"/>
      <c r="F133" s="380"/>
      <c r="G133" s="379"/>
      <c r="J133" s="379"/>
      <c r="M133" s="36"/>
      <c r="O133" s="36"/>
      <c r="P133" s="36"/>
      <c r="Q133" s="36"/>
    </row>
    <row r="134" spans="2:17">
      <c r="B134" s="36"/>
      <c r="C134" s="36"/>
      <c r="D134" s="379"/>
      <c r="E134" s="379"/>
      <c r="F134" s="380"/>
      <c r="G134" s="379"/>
      <c r="J134" s="379"/>
      <c r="M134" s="36"/>
      <c r="O134" s="36"/>
      <c r="P134" s="36"/>
      <c r="Q134" s="36"/>
    </row>
    <row r="135" spans="2:17">
      <c r="B135" s="36"/>
      <c r="C135" s="36"/>
      <c r="D135" s="379"/>
      <c r="E135" s="379"/>
      <c r="F135" s="380"/>
      <c r="G135" s="379"/>
      <c r="J135" s="379"/>
      <c r="M135" s="36"/>
      <c r="O135" s="36"/>
      <c r="P135" s="36"/>
      <c r="Q135" s="36"/>
    </row>
    <row r="136" spans="2:17">
      <c r="B136" s="36"/>
      <c r="C136" s="36"/>
      <c r="D136" s="379"/>
      <c r="E136" s="379"/>
      <c r="F136" s="380"/>
      <c r="G136" s="379"/>
      <c r="J136" s="379"/>
      <c r="M136" s="36"/>
      <c r="O136" s="36"/>
      <c r="P136" s="36"/>
      <c r="Q136" s="36"/>
    </row>
    <row r="137" spans="2:17">
      <c r="B137" s="36"/>
      <c r="C137" s="36"/>
      <c r="D137" s="379"/>
      <c r="E137" s="379"/>
      <c r="F137" s="380"/>
      <c r="G137" s="379"/>
      <c r="J137" s="379"/>
      <c r="M137" s="36"/>
      <c r="O137" s="36"/>
      <c r="P137" s="36"/>
      <c r="Q137" s="36"/>
    </row>
    <row r="138" spans="2:17">
      <c r="B138" s="36"/>
      <c r="C138" s="36"/>
      <c r="D138" s="379"/>
      <c r="E138" s="379"/>
      <c r="F138" s="380"/>
      <c r="G138" s="379"/>
      <c r="J138" s="379"/>
      <c r="M138" s="36"/>
      <c r="O138" s="36"/>
      <c r="P138" s="36"/>
      <c r="Q138" s="36"/>
    </row>
    <row r="139" spans="2:17">
      <c r="B139" s="36"/>
      <c r="C139" s="36"/>
      <c r="D139" s="379"/>
      <c r="E139" s="379"/>
      <c r="F139" s="380"/>
      <c r="G139" s="379"/>
      <c r="J139" s="379"/>
      <c r="M139" s="36"/>
      <c r="O139" s="36"/>
      <c r="P139" s="36"/>
      <c r="Q139" s="36"/>
    </row>
    <row r="140" spans="2:17">
      <c r="B140" s="36"/>
      <c r="C140" s="36"/>
      <c r="D140" s="379"/>
      <c r="E140" s="379"/>
      <c r="F140" s="380"/>
      <c r="G140" s="379"/>
      <c r="J140" s="379"/>
      <c r="M140" s="36"/>
      <c r="O140" s="36"/>
      <c r="P140" s="36"/>
      <c r="Q140" s="36"/>
    </row>
    <row r="141" spans="2:17">
      <c r="B141" s="36"/>
      <c r="C141" s="36"/>
      <c r="D141" s="379"/>
      <c r="E141" s="379"/>
      <c r="F141" s="380"/>
      <c r="G141" s="379"/>
      <c r="J141" s="379"/>
      <c r="M141" s="36"/>
      <c r="O141" s="36"/>
      <c r="P141" s="36"/>
      <c r="Q141" s="36"/>
    </row>
    <row r="142" spans="2:17">
      <c r="B142" s="36"/>
      <c r="C142" s="36"/>
      <c r="D142" s="379"/>
      <c r="E142" s="379"/>
      <c r="F142" s="380"/>
      <c r="G142" s="379"/>
      <c r="J142" s="379"/>
      <c r="M142" s="36"/>
      <c r="O142" s="36"/>
      <c r="P142" s="36"/>
      <c r="Q142" s="36"/>
    </row>
    <row r="143" spans="2:17">
      <c r="B143" s="36"/>
      <c r="C143" s="36"/>
      <c r="D143" s="379"/>
      <c r="E143" s="379"/>
      <c r="F143" s="380"/>
      <c r="G143" s="379"/>
      <c r="J143" s="379"/>
      <c r="M143" s="36"/>
      <c r="O143" s="36"/>
      <c r="P143" s="36"/>
      <c r="Q143" s="36"/>
    </row>
    <row r="144" spans="2:17">
      <c r="B144" s="36"/>
      <c r="C144" s="36"/>
      <c r="D144" s="379"/>
      <c r="E144" s="379"/>
      <c r="F144" s="380"/>
      <c r="G144" s="379"/>
      <c r="J144" s="379"/>
      <c r="M144" s="36"/>
      <c r="O144" s="36"/>
      <c r="P144" s="36"/>
      <c r="Q144" s="36"/>
    </row>
    <row r="145" spans="2:17">
      <c r="B145" s="36"/>
      <c r="C145" s="36"/>
      <c r="D145" s="379"/>
      <c r="E145" s="379"/>
      <c r="F145" s="380"/>
      <c r="G145" s="379"/>
      <c r="J145" s="379"/>
      <c r="M145" s="36"/>
      <c r="O145" s="36"/>
      <c r="P145" s="36"/>
      <c r="Q145" s="36"/>
    </row>
    <row r="146" spans="2:17">
      <c r="B146" s="36"/>
      <c r="C146" s="36"/>
      <c r="D146" s="379"/>
      <c r="E146" s="379"/>
      <c r="F146" s="380"/>
      <c r="G146" s="379"/>
      <c r="J146" s="379"/>
      <c r="M146" s="36"/>
      <c r="O146" s="36"/>
      <c r="P146" s="36"/>
      <c r="Q146" s="36"/>
    </row>
    <row r="147" spans="2:17">
      <c r="B147" s="36"/>
      <c r="C147" s="36"/>
      <c r="D147" s="379"/>
      <c r="E147" s="379"/>
      <c r="F147" s="380"/>
      <c r="G147" s="379"/>
      <c r="J147" s="379"/>
      <c r="M147" s="36"/>
      <c r="O147" s="36"/>
      <c r="P147" s="36"/>
      <c r="Q147" s="36"/>
    </row>
    <row r="148" spans="2:17">
      <c r="B148" s="36"/>
      <c r="C148" s="36"/>
      <c r="D148" s="379"/>
      <c r="E148" s="379"/>
      <c r="F148" s="380"/>
      <c r="G148" s="379"/>
      <c r="J148" s="379"/>
      <c r="M148" s="36"/>
      <c r="O148" s="36"/>
      <c r="P148" s="36"/>
      <c r="Q148" s="36"/>
    </row>
    <row r="149" spans="2:17">
      <c r="B149" s="36"/>
      <c r="C149" s="36"/>
      <c r="D149" s="379"/>
      <c r="E149" s="379"/>
      <c r="F149" s="380"/>
      <c r="G149" s="379"/>
      <c r="J149" s="379"/>
      <c r="M149" s="36"/>
      <c r="O149" s="36"/>
      <c r="P149" s="36"/>
      <c r="Q149" s="36"/>
    </row>
    <row r="150" spans="2:17">
      <c r="B150" s="36"/>
      <c r="C150" s="36"/>
      <c r="D150" s="379"/>
      <c r="E150" s="379"/>
      <c r="F150" s="380"/>
      <c r="G150" s="379"/>
      <c r="J150" s="379"/>
      <c r="M150" s="36"/>
      <c r="O150" s="36"/>
      <c r="P150" s="36"/>
      <c r="Q150" s="36"/>
    </row>
    <row r="151" spans="2:17">
      <c r="B151" s="36"/>
      <c r="C151" s="36"/>
      <c r="D151" s="379"/>
      <c r="E151" s="379"/>
      <c r="F151" s="380"/>
      <c r="G151" s="379"/>
      <c r="J151" s="379"/>
      <c r="M151" s="36"/>
      <c r="O151" s="36"/>
      <c r="P151" s="36"/>
      <c r="Q151" s="36"/>
    </row>
    <row r="152" spans="2:17">
      <c r="B152" s="36"/>
      <c r="C152" s="36"/>
      <c r="D152" s="379"/>
      <c r="E152" s="379"/>
      <c r="F152" s="380"/>
      <c r="G152" s="379"/>
      <c r="J152" s="379"/>
      <c r="M152" s="36"/>
      <c r="O152" s="36"/>
      <c r="P152" s="36"/>
      <c r="Q152" s="36"/>
    </row>
  </sheetData>
  <mergeCells count="6">
    <mergeCell ref="P4:P5"/>
    <mergeCell ref="Q4:Q5"/>
    <mergeCell ref="A1:O1"/>
    <mergeCell ref="N4:N5"/>
    <mergeCell ref="D4:E4"/>
    <mergeCell ref="F4:F5"/>
  </mergeCells>
  <phoneticPr fontId="9" type="noConversion"/>
  <pageMargins left="1.0900000000000001" right="0.37" top="0.53" bottom="0.59" header="0.53" footer="0.65"/>
  <pageSetup paperSize="9" scale="80" orientation="landscape" horizontalDpi="300" verticalDpi="300" r:id="rId1"/>
  <headerFooter alignWithMargins="0"/>
</worksheet>
</file>

<file path=xl/worksheets/sheet9.xml><?xml version="1.0" encoding="utf-8"?>
<worksheet xmlns="http://schemas.openxmlformats.org/spreadsheetml/2006/main" xmlns:r="http://schemas.openxmlformats.org/officeDocument/2006/relationships">
  <sheetPr codeName="Sheet21" enableFormatConditionsCalculation="0">
    <tabColor rgb="FF92D050"/>
  </sheetPr>
  <dimension ref="A1:O129"/>
  <sheetViews>
    <sheetView zoomScale="115" zoomScaleNormal="115" workbookViewId="0">
      <selection activeCell="G1" sqref="A1:G1048576"/>
    </sheetView>
  </sheetViews>
  <sheetFormatPr baseColWidth="10" defaultColWidth="9.140625" defaultRowHeight="12.75"/>
  <cols>
    <col min="1" max="1" width="8.5703125" style="34" customWidth="1"/>
    <col min="2" max="2" width="14.5703125" style="34" customWidth="1"/>
    <col min="3" max="3" width="25.5703125" style="34" customWidth="1"/>
    <col min="4" max="4" width="12.140625" style="34" customWidth="1"/>
    <col min="5" max="5" width="13.42578125" style="34" customWidth="1"/>
    <col min="6" max="6" width="12" style="34" customWidth="1"/>
    <col min="7" max="7" width="11.7109375" style="34" bestFit="1" customWidth="1"/>
    <col min="8" max="8" width="10.5703125" style="34" bestFit="1" customWidth="1"/>
    <col min="9" max="9" width="13" style="34" customWidth="1"/>
    <col min="10" max="10" width="14.140625" style="34" bestFit="1" customWidth="1"/>
    <col min="11" max="11" width="10.85546875" style="34" customWidth="1"/>
    <col min="12" max="12" width="10.7109375" style="34" customWidth="1"/>
    <col min="13" max="13" width="14" style="34" customWidth="1"/>
    <col min="14" max="14" width="13.42578125" customWidth="1"/>
    <col min="15" max="15" width="14" customWidth="1"/>
  </cols>
  <sheetData>
    <row r="1" spans="1:15">
      <c r="A1" s="235"/>
      <c r="D1" s="235"/>
      <c r="E1" s="235"/>
      <c r="F1" s="235"/>
      <c r="G1" s="235"/>
      <c r="H1" s="235"/>
      <c r="I1" s="235"/>
      <c r="J1" s="235"/>
      <c r="K1" s="235"/>
      <c r="L1" s="235"/>
      <c r="M1" s="235"/>
    </row>
    <row r="2" spans="1:15">
      <c r="A2" s="647" t="s">
        <v>1253</v>
      </c>
      <c r="B2" s="236">
        <v>40920</v>
      </c>
      <c r="C2" s="237"/>
      <c r="D2" s="237"/>
      <c r="E2" s="235"/>
      <c r="F2" s="235"/>
      <c r="G2" s="235"/>
      <c r="H2" s="235"/>
      <c r="I2" s="235"/>
      <c r="J2" s="235"/>
      <c r="K2" s="235"/>
      <c r="L2" s="235"/>
      <c r="M2" s="235"/>
    </row>
    <row r="3" spans="1:15">
      <c r="A3" s="235"/>
      <c r="B3" s="235"/>
      <c r="C3" s="235"/>
      <c r="D3" s="235"/>
      <c r="E3" s="235"/>
      <c r="F3" s="235"/>
      <c r="G3" s="235"/>
      <c r="H3" s="235"/>
      <c r="I3" s="235"/>
      <c r="J3" s="235"/>
      <c r="K3" s="235"/>
      <c r="L3" s="235"/>
      <c r="M3" s="235"/>
    </row>
    <row r="4" spans="1:15">
      <c r="A4" s="648" t="s">
        <v>1254</v>
      </c>
      <c r="B4" s="649" t="s">
        <v>1255</v>
      </c>
      <c r="C4" s="649"/>
      <c r="D4" s="649"/>
      <c r="E4" s="649"/>
      <c r="F4" s="649"/>
      <c r="G4" s="649"/>
      <c r="H4" s="649"/>
      <c r="I4" s="649"/>
      <c r="J4"/>
      <c r="K4"/>
      <c r="L4"/>
      <c r="M4"/>
    </row>
    <row r="5" spans="1:15">
      <c r="A5"/>
      <c r="B5"/>
      <c r="C5"/>
      <c r="D5"/>
      <c r="E5"/>
      <c r="F5"/>
      <c r="G5"/>
      <c r="H5"/>
      <c r="I5"/>
      <c r="J5"/>
      <c r="K5"/>
      <c r="L5"/>
      <c r="M5"/>
    </row>
    <row r="6" spans="1:15" ht="15">
      <c r="A6"/>
      <c r="B6" s="650" t="s">
        <v>1256</v>
      </c>
      <c r="C6" s="235"/>
      <c r="D6" s="235"/>
      <c r="E6" s="238"/>
      <c r="F6" s="238"/>
      <c r="G6" s="235"/>
      <c r="H6" s="235"/>
      <c r="I6" s="235"/>
      <c r="J6" s="235"/>
      <c r="K6" s="235"/>
      <c r="L6" s="235"/>
      <c r="M6" s="235"/>
      <c r="N6" s="235"/>
      <c r="O6" s="235"/>
    </row>
    <row r="7" spans="1:15" ht="15">
      <c r="A7"/>
      <c r="B7" s="650" t="s">
        <v>1257</v>
      </c>
      <c r="C7" s="235"/>
      <c r="D7" s="235"/>
      <c r="E7" s="235"/>
      <c r="F7" s="235"/>
      <c r="G7" s="235"/>
      <c r="H7" s="235"/>
      <c r="I7" s="235"/>
      <c r="J7" s="235"/>
      <c r="K7" s="235"/>
      <c r="L7" s="235"/>
      <c r="M7" s="235"/>
      <c r="N7" s="235"/>
      <c r="O7" s="235"/>
    </row>
    <row r="8" spans="1:15">
      <c r="A8"/>
      <c r="B8" s="235"/>
      <c r="C8" s="235"/>
      <c r="D8" s="235"/>
      <c r="E8" s="235"/>
      <c r="F8" s="235"/>
      <c r="G8" s="235"/>
      <c r="H8" s="235"/>
      <c r="I8" s="235"/>
      <c r="J8" s="235"/>
      <c r="K8" s="235"/>
      <c r="L8" s="235"/>
      <c r="M8" s="235"/>
      <c r="N8" s="235"/>
      <c r="O8" s="235"/>
    </row>
    <row r="9" spans="1:15">
      <c r="A9"/>
      <c r="B9" s="235"/>
      <c r="C9" s="235"/>
      <c r="D9" s="235"/>
      <c r="E9" s="235"/>
      <c r="F9" s="235"/>
      <c r="G9" s="235"/>
      <c r="H9" s="235"/>
      <c r="I9" s="235"/>
      <c r="J9" s="235"/>
      <c r="K9" s="235"/>
      <c r="L9" s="235"/>
      <c r="M9" s="235"/>
      <c r="N9" s="235"/>
      <c r="O9" s="235"/>
    </row>
    <row r="10" spans="1:15" ht="15">
      <c r="A10"/>
      <c r="B10" s="651" t="s">
        <v>1258</v>
      </c>
      <c r="D10" s="235"/>
      <c r="E10" s="235"/>
      <c r="F10" s="235"/>
      <c r="G10" s="235"/>
      <c r="H10" s="235"/>
      <c r="I10" s="235"/>
      <c r="J10" s="235"/>
      <c r="K10" s="235"/>
      <c r="L10" s="235"/>
      <c r="M10" s="235"/>
      <c r="N10" s="235"/>
      <c r="O10" s="235"/>
    </row>
    <row r="11" spans="1:15">
      <c r="A11"/>
      <c r="B11" s="235"/>
      <c r="C11" s="235"/>
      <c r="D11" s="235"/>
      <c r="E11" s="235"/>
      <c r="F11" s="235"/>
      <c r="G11" s="235"/>
      <c r="H11" s="235"/>
      <c r="I11" s="235"/>
      <c r="J11" s="235"/>
      <c r="K11" s="235"/>
      <c r="L11" s="235"/>
      <c r="M11" s="235"/>
      <c r="N11" s="235"/>
      <c r="O11" s="235"/>
    </row>
    <row r="12" spans="1:15">
      <c r="A12"/>
      <c r="B12" s="239"/>
      <c r="C12" s="239" t="s">
        <v>283</v>
      </c>
      <c r="D12" s="239" t="s">
        <v>284</v>
      </c>
      <c r="E12" s="239" t="s">
        <v>615</v>
      </c>
      <c r="F12" s="239" t="s">
        <v>285</v>
      </c>
      <c r="G12" s="239" t="s">
        <v>286</v>
      </c>
      <c r="H12" s="239" t="s">
        <v>287</v>
      </c>
      <c r="I12" s="239" t="s">
        <v>288</v>
      </c>
      <c r="J12" s="239" t="s">
        <v>288</v>
      </c>
      <c r="K12" s="239" t="s">
        <v>96</v>
      </c>
      <c r="L12" s="239" t="s">
        <v>97</v>
      </c>
      <c r="M12" s="239" t="s">
        <v>98</v>
      </c>
      <c r="N12" s="239" t="s">
        <v>98</v>
      </c>
      <c r="O12" s="239" t="s">
        <v>99</v>
      </c>
    </row>
    <row r="13" spans="1:15">
      <c r="A13"/>
      <c r="B13" s="240"/>
      <c r="C13" s="240"/>
      <c r="D13" s="240"/>
      <c r="E13" s="240" t="s">
        <v>326</v>
      </c>
      <c r="F13" s="240" t="s">
        <v>289</v>
      </c>
      <c r="G13" s="240" t="s">
        <v>290</v>
      </c>
      <c r="H13" s="240" t="s">
        <v>291</v>
      </c>
      <c r="I13" s="240" t="s">
        <v>292</v>
      </c>
      <c r="J13" s="240" t="s">
        <v>292</v>
      </c>
      <c r="K13" s="240" t="s">
        <v>100</v>
      </c>
      <c r="L13" s="240" t="s">
        <v>100</v>
      </c>
      <c r="M13" s="240" t="s">
        <v>101</v>
      </c>
      <c r="N13" s="240" t="s">
        <v>101</v>
      </c>
      <c r="O13" s="240" t="s">
        <v>102</v>
      </c>
    </row>
    <row r="14" spans="1:15">
      <c r="A14"/>
      <c r="B14" s="240"/>
      <c r="C14" s="241" t="s">
        <v>616</v>
      </c>
      <c r="D14" s="240"/>
      <c r="E14" s="242" t="s">
        <v>617</v>
      </c>
      <c r="F14" s="242">
        <v>2010</v>
      </c>
      <c r="G14" s="240" t="s">
        <v>292</v>
      </c>
      <c r="H14" s="240" t="s">
        <v>293</v>
      </c>
      <c r="I14" s="240"/>
      <c r="J14" s="240" t="s">
        <v>103</v>
      </c>
      <c r="K14" s="240"/>
      <c r="L14" s="240"/>
      <c r="M14" s="240" t="s">
        <v>104</v>
      </c>
      <c r="N14" s="240" t="s">
        <v>104</v>
      </c>
      <c r="O14" s="240" t="s">
        <v>105</v>
      </c>
    </row>
    <row r="15" spans="1:15">
      <c r="A15"/>
      <c r="B15" s="242"/>
      <c r="C15" s="242"/>
      <c r="D15" s="242"/>
      <c r="E15" s="242"/>
      <c r="F15" s="242"/>
      <c r="G15" s="242"/>
      <c r="H15" s="242"/>
      <c r="I15" s="242"/>
      <c r="J15" s="242" t="s">
        <v>106</v>
      </c>
      <c r="K15" s="242"/>
      <c r="L15" s="242"/>
      <c r="M15" s="242" t="s">
        <v>289</v>
      </c>
      <c r="N15" s="242" t="s">
        <v>289</v>
      </c>
      <c r="O15" s="242" t="s">
        <v>107</v>
      </c>
    </row>
    <row r="16" spans="1:15">
      <c r="A16"/>
      <c r="B16" s="242"/>
      <c r="C16" s="242"/>
      <c r="D16" s="242"/>
      <c r="E16" s="242"/>
      <c r="F16" s="242"/>
      <c r="G16" s="242"/>
      <c r="H16" s="242"/>
      <c r="I16" s="242"/>
      <c r="J16" s="242" t="s">
        <v>104</v>
      </c>
      <c r="K16" s="242"/>
      <c r="L16" s="242"/>
      <c r="M16" s="242" t="s">
        <v>239</v>
      </c>
      <c r="N16" s="242" t="s">
        <v>239</v>
      </c>
      <c r="O16" s="242" t="s">
        <v>240</v>
      </c>
    </row>
    <row r="17" spans="1:15">
      <c r="A17"/>
      <c r="B17" s="120"/>
      <c r="C17" s="120"/>
      <c r="D17" s="120"/>
      <c r="E17" s="120" t="s">
        <v>505</v>
      </c>
      <c r="F17" s="120" t="s">
        <v>505</v>
      </c>
      <c r="G17" s="120" t="s">
        <v>505</v>
      </c>
      <c r="H17" s="120"/>
      <c r="I17" s="120"/>
      <c r="J17" s="120" t="s">
        <v>241</v>
      </c>
      <c r="K17" s="120"/>
      <c r="L17" s="120"/>
      <c r="M17" s="120" t="s">
        <v>242</v>
      </c>
      <c r="N17" s="120" t="s">
        <v>243</v>
      </c>
      <c r="O17" s="120" t="s">
        <v>244</v>
      </c>
    </row>
    <row r="18" spans="1:15">
      <c r="A18"/>
      <c r="B18" s="120"/>
      <c r="C18" s="120"/>
      <c r="D18" s="120"/>
      <c r="E18" s="120"/>
      <c r="F18" s="120"/>
      <c r="G18" s="120" t="s">
        <v>505</v>
      </c>
      <c r="H18" s="120"/>
      <c r="I18" s="120"/>
      <c r="J18" s="120" t="s">
        <v>245</v>
      </c>
      <c r="K18" s="120"/>
      <c r="L18" s="120"/>
      <c r="M18" s="120" t="s">
        <v>292</v>
      </c>
      <c r="N18" s="120" t="s">
        <v>292</v>
      </c>
      <c r="O18" s="120"/>
    </row>
    <row r="19" spans="1:15">
      <c r="A19"/>
      <c r="B19" s="121"/>
      <c r="C19" s="121"/>
      <c r="D19" s="121"/>
      <c r="E19" s="121" t="s">
        <v>506</v>
      </c>
      <c r="F19" s="121" t="s">
        <v>506</v>
      </c>
      <c r="G19" s="121"/>
      <c r="H19" s="121"/>
      <c r="I19" s="121"/>
      <c r="J19" s="121"/>
      <c r="K19" s="121"/>
      <c r="L19" s="121"/>
      <c r="M19" s="121"/>
      <c r="N19" s="121"/>
      <c r="O19" s="121"/>
    </row>
    <row r="20" spans="1:15">
      <c r="A20"/>
      <c r="B20" s="121"/>
      <c r="C20" s="121"/>
      <c r="D20" s="121"/>
      <c r="E20" s="121" t="s">
        <v>507</v>
      </c>
      <c r="F20" s="121" t="s">
        <v>507</v>
      </c>
      <c r="G20" s="121" t="s">
        <v>508</v>
      </c>
      <c r="H20" s="121" t="s">
        <v>508</v>
      </c>
      <c r="I20" s="121" t="s">
        <v>508</v>
      </c>
      <c r="J20" s="121" t="s">
        <v>508</v>
      </c>
      <c r="K20" s="121" t="s">
        <v>508</v>
      </c>
      <c r="L20" s="121" t="s">
        <v>508</v>
      </c>
      <c r="M20" s="121" t="s">
        <v>508</v>
      </c>
      <c r="N20" s="121" t="s">
        <v>508</v>
      </c>
      <c r="O20" s="121" t="s">
        <v>508</v>
      </c>
    </row>
    <row r="21" spans="1:15">
      <c r="A21"/>
      <c r="B21" s="121"/>
      <c r="C21" s="121"/>
      <c r="D21" s="121"/>
      <c r="E21" s="121"/>
      <c r="F21" s="121"/>
      <c r="G21" s="121"/>
      <c r="H21" s="121"/>
      <c r="I21" s="121"/>
      <c r="J21" s="121"/>
      <c r="K21" s="121"/>
      <c r="L21" s="121"/>
      <c r="M21" s="121"/>
      <c r="N21" s="121"/>
      <c r="O21" s="121"/>
    </row>
    <row r="22" spans="1:15">
      <c r="A22"/>
      <c r="B22" s="122"/>
      <c r="C22" s="122" t="s">
        <v>509</v>
      </c>
      <c r="D22" s="122" t="s">
        <v>510</v>
      </c>
      <c r="E22" s="122" t="s">
        <v>511</v>
      </c>
      <c r="F22" s="122" t="s">
        <v>512</v>
      </c>
      <c r="G22" s="122" t="s">
        <v>513</v>
      </c>
      <c r="H22" s="122" t="s">
        <v>514</v>
      </c>
      <c r="I22" s="122" t="s">
        <v>515</v>
      </c>
      <c r="J22" s="122" t="s">
        <v>68</v>
      </c>
      <c r="K22" s="122" t="s">
        <v>69</v>
      </c>
      <c r="L22" s="122" t="s">
        <v>70</v>
      </c>
      <c r="M22" s="122" t="s">
        <v>71</v>
      </c>
      <c r="N22" s="122" t="s">
        <v>72</v>
      </c>
      <c r="O22" s="122" t="s">
        <v>516</v>
      </c>
    </row>
    <row r="23" spans="1:15">
      <c r="A23"/>
      <c r="B23" s="123" t="s">
        <v>1259</v>
      </c>
      <c r="C23" s="123" t="s">
        <v>452</v>
      </c>
      <c r="D23" s="123" t="s">
        <v>294</v>
      </c>
      <c r="E23" s="124">
        <v>247785.08383959896</v>
      </c>
      <c r="F23" s="124">
        <v>114863.46576429384</v>
      </c>
      <c r="G23" s="123">
        <v>0.4</v>
      </c>
      <c r="H23" s="123">
        <v>1</v>
      </c>
      <c r="I23" s="125">
        <v>1.077032961426901</v>
      </c>
      <c r="J23" s="126">
        <v>0.20961798279264671</v>
      </c>
      <c r="K23" s="126">
        <v>-9.5237432225758312E-2</v>
      </c>
      <c r="L23" s="126">
        <v>0.14833259216791733</v>
      </c>
      <c r="M23" s="126">
        <v>-9.5237432225758312E-2</v>
      </c>
      <c r="N23" s="126">
        <v>8.3909585434330344E-2</v>
      </c>
      <c r="O23" s="126">
        <v>0.12692906296320433</v>
      </c>
    </row>
    <row r="24" spans="1:15">
      <c r="A24"/>
      <c r="B24" s="127" t="s">
        <v>1260</v>
      </c>
      <c r="C24" s="127" t="s">
        <v>453</v>
      </c>
      <c r="D24" s="127" t="s">
        <v>294</v>
      </c>
      <c r="E24" s="128">
        <v>92867.516687952259</v>
      </c>
      <c r="F24" s="128">
        <v>53505.953470247739</v>
      </c>
      <c r="G24" s="127">
        <v>15</v>
      </c>
      <c r="H24" s="127">
        <v>2</v>
      </c>
      <c r="I24" s="129">
        <v>15.132745950421556</v>
      </c>
      <c r="J24" s="130">
        <v>1.3719474454471792</v>
      </c>
      <c r="K24" s="130">
        <v>-2.2278633798418213E-2</v>
      </c>
      <c r="L24" s="130">
        <v>6.9096615898255387E-2</v>
      </c>
      <c r="M24" s="130">
        <v>-4.4557267596836425E-2</v>
      </c>
      <c r="N24" s="130">
        <v>1.4657605697609579</v>
      </c>
      <c r="O24" s="130">
        <v>1.4664376556682059</v>
      </c>
    </row>
    <row r="25" spans="1:15">
      <c r="A25"/>
      <c r="B25" s="127" t="s">
        <v>1259</v>
      </c>
      <c r="C25" s="127" t="s">
        <v>454</v>
      </c>
      <c r="D25" s="127" t="s">
        <v>294</v>
      </c>
      <c r="E25" s="128">
        <v>108956.17379249104</v>
      </c>
      <c r="F25" s="128">
        <v>197884.93578939533</v>
      </c>
      <c r="G25" s="127">
        <v>0.2</v>
      </c>
      <c r="H25" s="127">
        <v>1.5</v>
      </c>
      <c r="I25" s="129">
        <v>1.5132745950421556</v>
      </c>
      <c r="J25" s="130">
        <v>0.50739724187833068</v>
      </c>
      <c r="K25" s="130">
        <v>0.14809989845207028</v>
      </c>
      <c r="L25" s="130">
        <v>0.25554500973230615</v>
      </c>
      <c r="M25" s="130">
        <v>0.22214984767810542</v>
      </c>
      <c r="N25" s="130">
        <v>7.2279043712038388E-2</v>
      </c>
      <c r="O25" s="130">
        <v>0.23361253173434895</v>
      </c>
    </row>
    <row r="26" spans="1:15">
      <c r="A26"/>
      <c r="B26" s="127" t="s">
        <v>1259</v>
      </c>
      <c r="C26" s="127" t="s">
        <v>455</v>
      </c>
      <c r="D26" s="127" t="s">
        <v>294</v>
      </c>
      <c r="E26" s="128">
        <v>212.42293040306461</v>
      </c>
      <c r="F26" s="128">
        <v>1660.5654106333293</v>
      </c>
      <c r="G26" s="127">
        <v>7</v>
      </c>
      <c r="H26" s="127">
        <v>20</v>
      </c>
      <c r="I26" s="129">
        <v>21.189620100417091</v>
      </c>
      <c r="J26" s="130">
        <v>5.9620660711890566E-2</v>
      </c>
      <c r="K26" s="130">
        <v>1.9353480140473778E-3</v>
      </c>
      <c r="L26" s="130">
        <v>2.144423992299499E-3</v>
      </c>
      <c r="M26" s="130">
        <v>3.8706960280947555E-2</v>
      </c>
      <c r="N26" s="130">
        <v>2.1228714453717466E-2</v>
      </c>
      <c r="O26" s="130">
        <v>4.4146201326369233E-2</v>
      </c>
    </row>
    <row r="27" spans="1:15">
      <c r="A27"/>
      <c r="B27" s="127" t="s">
        <v>1259</v>
      </c>
      <c r="C27" s="127" t="s">
        <v>246</v>
      </c>
      <c r="D27" s="127" t="s">
        <v>294</v>
      </c>
      <c r="E27" s="128">
        <v>386.89637730532439</v>
      </c>
      <c r="F27" s="128">
        <v>225.27602697053922</v>
      </c>
      <c r="G27" s="127">
        <v>30</v>
      </c>
      <c r="H27" s="127">
        <v>2</v>
      </c>
      <c r="I27" s="129">
        <v>30.066592756745816</v>
      </c>
      <c r="J27" s="130">
        <v>1.1476694469647386E-2</v>
      </c>
      <c r="K27" s="130">
        <v>-8.9872922302447478E-5</v>
      </c>
      <c r="L27" s="130">
        <v>2.9091736707997955E-4</v>
      </c>
      <c r="M27" s="130">
        <v>-1.7974584460489496E-4</v>
      </c>
      <c r="N27" s="130">
        <v>1.234257858163138E-2</v>
      </c>
      <c r="O27" s="130">
        <v>1.2343887337966044E-2</v>
      </c>
    </row>
    <row r="28" spans="1:15">
      <c r="A28"/>
      <c r="B28" s="127" t="s">
        <v>1259</v>
      </c>
      <c r="C28" s="655" t="s">
        <v>382</v>
      </c>
      <c r="D28" s="127" t="s">
        <v>294</v>
      </c>
      <c r="E28" s="128">
        <v>801.51305622339225</v>
      </c>
      <c r="F28" s="128">
        <v>867.85778361512996</v>
      </c>
      <c r="G28" s="127">
        <v>15</v>
      </c>
      <c r="H28" s="127">
        <v>15</v>
      </c>
      <c r="I28" s="129">
        <v>21.213203435596427</v>
      </c>
      <c r="J28" s="130">
        <v>3.1194099023151872E-2</v>
      </c>
      <c r="K28" s="130">
        <v>3.3186801192641724E-4</v>
      </c>
      <c r="L28" s="130">
        <v>1.1207357693777066E-3</v>
      </c>
      <c r="M28" s="130">
        <v>4.9780201788962586E-3</v>
      </c>
      <c r="N28" s="130">
        <v>2.3774395873358972E-2</v>
      </c>
      <c r="O28" s="130">
        <v>2.428996879464209E-2</v>
      </c>
    </row>
    <row r="29" spans="1:15">
      <c r="A29"/>
      <c r="B29" s="127" t="s">
        <v>456</v>
      </c>
      <c r="C29" s="127" t="s">
        <v>457</v>
      </c>
      <c r="D29" s="127" t="s">
        <v>294</v>
      </c>
      <c r="E29" s="128">
        <v>1580.5533480751728</v>
      </c>
      <c r="F29" s="128">
        <v>1990.6332626645701</v>
      </c>
      <c r="G29" s="127">
        <v>20</v>
      </c>
      <c r="H29" s="127">
        <v>3.3</v>
      </c>
      <c r="I29" s="129">
        <v>20.270421801235415</v>
      </c>
      <c r="J29" s="130">
        <v>6.8370958636017609E-2</v>
      </c>
      <c r="K29" s="130">
        <v>1.0150363751542102E-3</v>
      </c>
      <c r="L29" s="130">
        <v>2.5706676177840266E-3</v>
      </c>
      <c r="M29" s="130">
        <v>3.3496200380088935E-3</v>
      </c>
      <c r="N29" s="130">
        <v>7.2709460188470132E-2</v>
      </c>
      <c r="O29" s="130">
        <v>7.2786575378278068E-2</v>
      </c>
    </row>
    <row r="30" spans="1:15">
      <c r="A30"/>
      <c r="B30" s="127" t="s">
        <v>458</v>
      </c>
      <c r="C30" s="127" t="s">
        <v>459</v>
      </c>
      <c r="D30" s="127" t="s">
        <v>294</v>
      </c>
      <c r="E30" s="128">
        <v>108564.63615783358</v>
      </c>
      <c r="F30" s="128">
        <v>111579.16847402224</v>
      </c>
      <c r="G30" s="127">
        <v>2.8</v>
      </c>
      <c r="H30" s="127">
        <v>3.5</v>
      </c>
      <c r="I30" s="129">
        <v>4.4821869662029945</v>
      </c>
      <c r="J30" s="130">
        <v>0.84740440183436239</v>
      </c>
      <c r="K30" s="130">
        <v>3.718780361710472E-2</v>
      </c>
      <c r="L30" s="130">
        <v>0.1440913103358355</v>
      </c>
      <c r="M30" s="130">
        <v>0.13015731265986652</v>
      </c>
      <c r="N30" s="130">
        <v>0.57057247883173745</v>
      </c>
      <c r="O30" s="130">
        <v>0.58522976653535974</v>
      </c>
    </row>
    <row r="31" spans="1:15">
      <c r="A31"/>
      <c r="B31" s="127" t="s">
        <v>350</v>
      </c>
      <c r="C31" s="127" t="s">
        <v>452</v>
      </c>
      <c r="D31" s="127" t="s">
        <v>294</v>
      </c>
      <c r="E31" s="128">
        <v>0</v>
      </c>
      <c r="F31" s="128">
        <v>49.620194391579162</v>
      </c>
      <c r="G31" s="127">
        <v>0.4</v>
      </c>
      <c r="H31" s="127">
        <v>6</v>
      </c>
      <c r="I31" s="129">
        <v>6.0133185513491627</v>
      </c>
      <c r="J31" s="130">
        <v>5.055804811677886E-4</v>
      </c>
      <c r="K31" s="130">
        <v>6.4078617249663239E-5</v>
      </c>
      <c r="L31" s="130">
        <v>6.4078617243559547E-5</v>
      </c>
      <c r="M31" s="130">
        <v>3.8447170349797943E-4</v>
      </c>
      <c r="N31" s="130">
        <v>3.6248339825582559E-5</v>
      </c>
      <c r="O31" s="130">
        <v>3.8617668615641354E-4</v>
      </c>
    </row>
    <row r="32" spans="1:15">
      <c r="A32"/>
      <c r="B32" s="127" t="s">
        <v>460</v>
      </c>
      <c r="C32" s="127" t="s">
        <v>461</v>
      </c>
      <c r="D32" s="127" t="s">
        <v>294</v>
      </c>
      <c r="E32" s="128">
        <v>2123.3306548611922</v>
      </c>
      <c r="F32" s="128">
        <v>2264.5653169489779</v>
      </c>
      <c r="G32" s="127">
        <v>1.7</v>
      </c>
      <c r="H32" s="127">
        <v>1.4</v>
      </c>
      <c r="I32" s="129">
        <v>2.2022715545545242</v>
      </c>
      <c r="J32" s="130">
        <v>8.4503237405312431E-3</v>
      </c>
      <c r="K32" s="130">
        <v>8.3457338526926605E-4</v>
      </c>
      <c r="L32" s="130">
        <v>2.9244184942661109E-3</v>
      </c>
      <c r="M32" s="130">
        <v>1.1684027393769724E-3</v>
      </c>
      <c r="N32" s="130">
        <v>7.0307789042979279E-3</v>
      </c>
      <c r="O32" s="130">
        <v>7.1272026042834219E-3</v>
      </c>
    </row>
    <row r="33" spans="1:15">
      <c r="A33"/>
      <c r="B33" s="127" t="s">
        <v>517</v>
      </c>
      <c r="C33" s="127" t="s">
        <v>1388</v>
      </c>
      <c r="D33" s="127" t="s">
        <v>294</v>
      </c>
      <c r="E33" s="128">
        <v>1613.7840247745332</v>
      </c>
      <c r="F33" s="128">
        <v>2370.9136921820277</v>
      </c>
      <c r="G33" s="127">
        <v>1.7</v>
      </c>
      <c r="H33" s="127">
        <v>1.4</v>
      </c>
      <c r="I33" s="129">
        <v>2.2022715545545242</v>
      </c>
      <c r="J33" s="130">
        <v>8.8471673172091491E-3</v>
      </c>
      <c r="K33" s="130">
        <v>1.4734073615016996E-3</v>
      </c>
      <c r="L33" s="130">
        <v>3.0617548532746023E-3</v>
      </c>
      <c r="M33" s="130">
        <v>2.0627703061023793E-3</v>
      </c>
      <c r="N33" s="130">
        <v>7.3609579048764008E-3</v>
      </c>
      <c r="O33" s="130">
        <v>7.6445223927397894E-3</v>
      </c>
    </row>
    <row r="34" spans="1:15">
      <c r="A34"/>
      <c r="B34" s="127" t="s">
        <v>138</v>
      </c>
      <c r="C34" s="127" t="s">
        <v>247</v>
      </c>
      <c r="D34" s="127" t="s">
        <v>294</v>
      </c>
      <c r="E34" s="128">
        <v>475.58734515174666</v>
      </c>
      <c r="F34" s="128">
        <v>47.436441599999831</v>
      </c>
      <c r="G34" s="127">
        <v>30</v>
      </c>
      <c r="H34" s="127">
        <v>10</v>
      </c>
      <c r="I34" s="129">
        <v>31.622776601683793</v>
      </c>
      <c r="J34" s="130">
        <v>2.5417318442407669E-3</v>
      </c>
      <c r="K34" s="130">
        <v>-4.0682101074551724E-4</v>
      </c>
      <c r="L34" s="130">
        <v>6.1258558575874968E-5</v>
      </c>
      <c r="M34" s="130">
        <v>-4.0682101074551724E-3</v>
      </c>
      <c r="N34" s="130">
        <v>2.5989805304828715E-3</v>
      </c>
      <c r="O34" s="130">
        <v>4.8275286924294352E-3</v>
      </c>
    </row>
    <row r="35" spans="1:15">
      <c r="A35"/>
      <c r="B35" s="127" t="s">
        <v>138</v>
      </c>
      <c r="C35" s="655" t="s">
        <v>382</v>
      </c>
      <c r="D35" s="127" t="s">
        <v>294</v>
      </c>
      <c r="E35" s="128">
        <v>0</v>
      </c>
      <c r="F35" s="128">
        <v>0</v>
      </c>
      <c r="G35" s="127">
        <v>15</v>
      </c>
      <c r="H35" s="127">
        <v>15</v>
      </c>
      <c r="I35" s="129">
        <v>21.213203435596427</v>
      </c>
      <c r="J35" s="130">
        <v>0</v>
      </c>
      <c r="K35" s="130">
        <v>0</v>
      </c>
      <c r="L35" s="130">
        <v>0</v>
      </c>
      <c r="M35" s="130">
        <v>0</v>
      </c>
      <c r="N35" s="130">
        <v>0</v>
      </c>
      <c r="O35" s="130">
        <v>0</v>
      </c>
    </row>
    <row r="36" spans="1:15">
      <c r="A36"/>
      <c r="B36" s="131" t="s">
        <v>295</v>
      </c>
      <c r="C36" s="131" t="s">
        <v>462</v>
      </c>
      <c r="D36" s="131" t="s">
        <v>294</v>
      </c>
      <c r="E36" s="132">
        <v>856.4175106875191</v>
      </c>
      <c r="F36" s="132">
        <v>219.64266146297788</v>
      </c>
      <c r="G36" s="131">
        <v>0.4</v>
      </c>
      <c r="H36" s="131">
        <v>6</v>
      </c>
      <c r="I36" s="133">
        <v>6.0133185513491627</v>
      </c>
      <c r="J36" s="134">
        <v>2.237940496385306E-3</v>
      </c>
      <c r="K36" s="134">
        <v>-5.5925359944808406E-4</v>
      </c>
      <c r="L36" s="134">
        <v>2.83642541243881E-4</v>
      </c>
      <c r="M36" s="134">
        <v>-3.3555215966885044E-3</v>
      </c>
      <c r="N36" s="134">
        <v>1.6045245147722662E-4</v>
      </c>
      <c r="O36" s="134">
        <v>3.3593556190180313E-3</v>
      </c>
    </row>
    <row r="37" spans="1:15">
      <c r="A37"/>
      <c r="B37" s="127" t="s">
        <v>295</v>
      </c>
      <c r="C37" s="127" t="s">
        <v>463</v>
      </c>
      <c r="D37" s="127" t="s">
        <v>294</v>
      </c>
      <c r="E37" s="128">
        <v>5777.8449229632561</v>
      </c>
      <c r="F37" s="128">
        <v>4388.4317426130829</v>
      </c>
      <c r="G37" s="127">
        <v>16</v>
      </c>
      <c r="H37" s="127">
        <v>6</v>
      </c>
      <c r="I37" s="129">
        <v>17.088007490635061</v>
      </c>
      <c r="J37" s="130">
        <v>0.12706279378908475</v>
      </c>
      <c r="K37" s="130">
        <v>-1.9521892667739849E-5</v>
      </c>
      <c r="L37" s="130">
        <v>5.6671409973781325E-3</v>
      </c>
      <c r="M37" s="130">
        <v>-1.1713135600643909E-4</v>
      </c>
      <c r="N37" s="130">
        <v>0.1282327625339639</v>
      </c>
      <c r="O37" s="130">
        <v>0.12823281602946468</v>
      </c>
    </row>
    <row r="38" spans="1:15">
      <c r="A38"/>
      <c r="B38" s="127" t="s">
        <v>296</v>
      </c>
      <c r="C38" s="127" t="s">
        <v>464</v>
      </c>
      <c r="D38" s="127" t="s">
        <v>294</v>
      </c>
      <c r="E38" s="128">
        <v>7295.2632866666672</v>
      </c>
      <c r="F38" s="128">
        <v>3792.0099124213534</v>
      </c>
      <c r="G38" s="127">
        <v>1</v>
      </c>
      <c r="H38" s="127">
        <v>2.2000000000000002</v>
      </c>
      <c r="I38" s="129">
        <v>2.4166091947189146</v>
      </c>
      <c r="J38" s="130">
        <v>1.5527213125443914E-2</v>
      </c>
      <c r="K38" s="130">
        <v>-2.282988459779034E-3</v>
      </c>
      <c r="L38" s="130">
        <v>4.896932685194557E-3</v>
      </c>
      <c r="M38" s="130">
        <v>-5.0225746115138753E-3</v>
      </c>
      <c r="N38" s="130">
        <v>6.9253086174302413E-3</v>
      </c>
      <c r="O38" s="130">
        <v>8.5548907167115416E-3</v>
      </c>
    </row>
    <row r="39" spans="1:15">
      <c r="A39"/>
      <c r="B39" s="127" t="s">
        <v>297</v>
      </c>
      <c r="C39" s="127" t="s">
        <v>465</v>
      </c>
      <c r="D39" s="127" t="s">
        <v>294</v>
      </c>
      <c r="E39" s="128">
        <v>1206.414</v>
      </c>
      <c r="F39" s="128">
        <v>233.70480763088472</v>
      </c>
      <c r="G39" s="127">
        <v>1</v>
      </c>
      <c r="H39" s="127">
        <v>5</v>
      </c>
      <c r="I39" s="129">
        <v>5.0990195135927845</v>
      </c>
      <c r="J39" s="130">
        <v>2.0191656395279279E-3</v>
      </c>
      <c r="K39" s="130">
        <v>-8.8555955824176635E-4</v>
      </c>
      <c r="L39" s="130">
        <v>3.0180214124071633E-4</v>
      </c>
      <c r="M39" s="130">
        <v>-4.4277977912088318E-3</v>
      </c>
      <c r="N39" s="130">
        <v>4.2681268129586146E-4</v>
      </c>
      <c r="O39" s="130">
        <v>4.4483212951346909E-3</v>
      </c>
    </row>
    <row r="40" spans="1:15">
      <c r="A40"/>
      <c r="B40" s="127" t="s">
        <v>298</v>
      </c>
      <c r="C40" s="127" t="s">
        <v>466</v>
      </c>
      <c r="D40" s="127" t="s">
        <v>294</v>
      </c>
      <c r="E40" s="128">
        <v>1125.2757999999999</v>
      </c>
      <c r="F40" s="128">
        <v>920.76558275862226</v>
      </c>
      <c r="G40" s="127">
        <v>1</v>
      </c>
      <c r="H40" s="127">
        <v>5</v>
      </c>
      <c r="I40" s="129">
        <v>5.0990195135927845</v>
      </c>
      <c r="J40" s="130">
        <v>7.9552416812174453E-3</v>
      </c>
      <c r="K40" s="130">
        <v>8.154101112012313E-5</v>
      </c>
      <c r="L40" s="130">
        <v>1.1890599396492023E-3</v>
      </c>
      <c r="M40" s="130">
        <v>4.0770505560061565E-4</v>
      </c>
      <c r="N40" s="130">
        <v>1.6815846931264359E-3</v>
      </c>
      <c r="O40" s="130">
        <v>1.7303035839179872E-3</v>
      </c>
    </row>
    <row r="41" spans="1:15">
      <c r="A41"/>
      <c r="B41" s="127" t="s">
        <v>467</v>
      </c>
      <c r="C41" s="127" t="s">
        <v>468</v>
      </c>
      <c r="D41" s="127" t="s">
        <v>294</v>
      </c>
      <c r="E41" s="128">
        <v>0</v>
      </c>
      <c r="F41" s="128">
        <v>0</v>
      </c>
      <c r="G41" s="127">
        <v>15</v>
      </c>
      <c r="H41" s="127">
        <v>2</v>
      </c>
      <c r="I41" s="129">
        <v>15.132745950421556</v>
      </c>
      <c r="J41" s="130">
        <v>0</v>
      </c>
      <c r="K41" s="130">
        <v>0</v>
      </c>
      <c r="L41" s="130">
        <v>0</v>
      </c>
      <c r="M41" s="130">
        <v>0</v>
      </c>
      <c r="N41" s="130">
        <v>0</v>
      </c>
      <c r="O41" s="130">
        <v>0</v>
      </c>
    </row>
    <row r="42" spans="1:15">
      <c r="A42"/>
      <c r="B42" s="127" t="s">
        <v>469</v>
      </c>
      <c r="C42" s="127" t="s">
        <v>470</v>
      </c>
      <c r="D42" s="127" t="s">
        <v>294</v>
      </c>
      <c r="E42" s="128">
        <v>539.41660027454827</v>
      </c>
      <c r="F42" s="128">
        <v>530.65635775627936</v>
      </c>
      <c r="G42" s="127">
        <v>20</v>
      </c>
      <c r="H42" s="127">
        <v>70</v>
      </c>
      <c r="I42" s="129">
        <v>72.801098892805186</v>
      </c>
      <c r="J42" s="130">
        <v>6.5458934719347869E-2</v>
      </c>
      <c r="K42" s="130">
        <v>1.5437487190084198E-4</v>
      </c>
      <c r="L42" s="130">
        <v>6.8527997629724434E-4</v>
      </c>
      <c r="M42" s="130">
        <v>1.0806241033058939E-2</v>
      </c>
      <c r="N42" s="130">
        <v>1.9382644730045522E-2</v>
      </c>
      <c r="O42" s="130">
        <v>2.219147949091561E-2</v>
      </c>
    </row>
    <row r="43" spans="1:15">
      <c r="A43"/>
      <c r="B43" s="127" t="s">
        <v>471</v>
      </c>
      <c r="C43" s="127" t="s">
        <v>472</v>
      </c>
      <c r="D43" s="127" t="s">
        <v>294</v>
      </c>
      <c r="E43" s="128">
        <v>1431.1666939836384</v>
      </c>
      <c r="F43" s="128">
        <v>978.43382352941126</v>
      </c>
      <c r="G43" s="127">
        <v>10</v>
      </c>
      <c r="H43" s="127">
        <v>1.5</v>
      </c>
      <c r="I43" s="129">
        <v>10.111874208078342</v>
      </c>
      <c r="J43" s="130">
        <v>1.6764119286636552E-2</v>
      </c>
      <c r="K43" s="130">
        <v>-1.4504701347206606E-4</v>
      </c>
      <c r="L43" s="130">
        <v>1.2635316577222764E-3</v>
      </c>
      <c r="M43" s="130">
        <v>-2.1757052020809908E-4</v>
      </c>
      <c r="N43" s="130">
        <v>1.7869036068386027E-2</v>
      </c>
      <c r="O43" s="130">
        <v>1.7870360571195659E-2</v>
      </c>
    </row>
    <row r="44" spans="1:15">
      <c r="A44"/>
      <c r="B44" s="127" t="s">
        <v>352</v>
      </c>
      <c r="C44" s="127" t="s">
        <v>15</v>
      </c>
      <c r="D44" s="127" t="s">
        <v>294</v>
      </c>
      <c r="E44" s="128">
        <v>1562.9181622020487</v>
      </c>
      <c r="F44" s="128">
        <v>1969.8242769325889</v>
      </c>
      <c r="G44" s="127">
        <v>50</v>
      </c>
      <c r="H44" s="127">
        <v>20</v>
      </c>
      <c r="I44" s="129">
        <v>53.851648071345039</v>
      </c>
      <c r="J44" s="130">
        <v>0.17973974084758523</v>
      </c>
      <c r="K44" s="130">
        <v>1.0055213361361837E-3</v>
      </c>
      <c r="L44" s="130">
        <v>2.5437952717907064E-3</v>
      </c>
      <c r="M44" s="130">
        <v>2.0110426722723673E-2</v>
      </c>
      <c r="N44" s="130">
        <v>0.17987348866334854</v>
      </c>
      <c r="O44" s="130">
        <v>0.1809942020808783</v>
      </c>
    </row>
    <row r="45" spans="1:15">
      <c r="A45"/>
      <c r="B45" s="127" t="s">
        <v>299</v>
      </c>
      <c r="C45" s="127" t="s">
        <v>473</v>
      </c>
      <c r="D45" s="127" t="s">
        <v>294</v>
      </c>
      <c r="E45" s="128">
        <v>2309.2740167421284</v>
      </c>
      <c r="F45" s="128">
        <v>1747.3378766064322</v>
      </c>
      <c r="G45" s="127">
        <v>1.2</v>
      </c>
      <c r="H45" s="127">
        <v>6</v>
      </c>
      <c r="I45" s="129">
        <v>6.1188234163113417</v>
      </c>
      <c r="J45" s="130">
        <v>1.8116005247072936E-2</v>
      </c>
      <c r="K45" s="130">
        <v>-1.6350335918957626E-5</v>
      </c>
      <c r="L45" s="130">
        <v>2.2564803778608151E-3</v>
      </c>
      <c r="M45" s="130">
        <v>-9.8102015513745755E-5</v>
      </c>
      <c r="N45" s="130">
        <v>3.8293741843194373E-3</v>
      </c>
      <c r="O45" s="130">
        <v>3.8306305811158579E-3</v>
      </c>
    </row>
    <row r="46" spans="1:15">
      <c r="A46"/>
      <c r="B46" s="131" t="s">
        <v>248</v>
      </c>
      <c r="C46" s="131" t="s">
        <v>249</v>
      </c>
      <c r="D46" s="127" t="s">
        <v>294</v>
      </c>
      <c r="E46" s="132">
        <v>-12155.073693504462</v>
      </c>
      <c r="F46" s="132">
        <v>-10568.806960350064</v>
      </c>
      <c r="G46" s="131">
        <v>1</v>
      </c>
      <c r="H46" s="131">
        <v>25</v>
      </c>
      <c r="I46" s="133">
        <v>25.019992006393608</v>
      </c>
      <c r="J46" s="134">
        <v>-0.44805441266711987</v>
      </c>
      <c r="K46" s="134">
        <v>-1.6853761604060935E-3</v>
      </c>
      <c r="L46" s="134">
        <v>-1.3648365231883702E-2</v>
      </c>
      <c r="M46" s="134">
        <v>-4.2134404010152338E-2</v>
      </c>
      <c r="N46" s="134">
        <v>-1.9301703215151345E-2</v>
      </c>
      <c r="O46" s="134">
        <v>4.6345050957966649E-2</v>
      </c>
    </row>
    <row r="47" spans="1:15">
      <c r="A47"/>
      <c r="B47" s="135" t="s">
        <v>250</v>
      </c>
      <c r="C47" s="131" t="s">
        <v>251</v>
      </c>
      <c r="D47" s="127" t="s">
        <v>294</v>
      </c>
      <c r="E47" s="132">
        <v>15732.050983332825</v>
      </c>
      <c r="F47" s="132">
        <v>12115.714669464816</v>
      </c>
      <c r="G47" s="131">
        <v>1</v>
      </c>
      <c r="H47" s="131">
        <v>50</v>
      </c>
      <c r="I47" s="133">
        <v>50.009999000199947</v>
      </c>
      <c r="J47" s="134">
        <v>1.0266525955882757</v>
      </c>
      <c r="K47" s="134">
        <v>1.6219839925568635E-4</v>
      </c>
      <c r="L47" s="134">
        <v>1.5646013734048732E-2</v>
      </c>
      <c r="M47" s="134">
        <v>8.1099199627843177E-3</v>
      </c>
      <c r="N47" s="134">
        <v>2.2126804819767431E-2</v>
      </c>
      <c r="O47" s="134">
        <v>2.3566210839565421E-2</v>
      </c>
    </row>
    <row r="48" spans="1:15">
      <c r="A48"/>
      <c r="B48" s="135" t="s">
        <v>252</v>
      </c>
      <c r="C48" s="131" t="s">
        <v>253</v>
      </c>
      <c r="D48" s="127" t="s">
        <v>294</v>
      </c>
      <c r="E48" s="132">
        <v>-6261.1117598539031</v>
      </c>
      <c r="F48" s="132">
        <v>-8540.9983646157489</v>
      </c>
      <c r="G48" s="131">
        <v>1</v>
      </c>
      <c r="H48" s="131">
        <v>70</v>
      </c>
      <c r="I48" s="133">
        <v>70.007142492748557</v>
      </c>
      <c r="J48" s="134">
        <v>-1.0131380274864417</v>
      </c>
      <c r="K48" s="134">
        <v>-4.867778932510447E-3</v>
      </c>
      <c r="L48" s="134">
        <v>-1.1029690064595149E-2</v>
      </c>
      <c r="M48" s="134">
        <v>-0.34074452527573129</v>
      </c>
      <c r="N48" s="134">
        <v>-1.5598337278122239E-2</v>
      </c>
      <c r="O48" s="134">
        <v>0.34110136269329905</v>
      </c>
    </row>
    <row r="49" spans="1:15">
      <c r="A49"/>
      <c r="B49" s="135" t="s">
        <v>269</v>
      </c>
      <c r="C49" s="131" t="s">
        <v>779</v>
      </c>
      <c r="D49" s="127" t="s">
        <v>294</v>
      </c>
      <c r="E49" s="132">
        <v>481.72555645345636</v>
      </c>
      <c r="F49" s="132">
        <v>263.01658865215876</v>
      </c>
      <c r="G49" s="131">
        <v>1</v>
      </c>
      <c r="H49" s="131">
        <v>50</v>
      </c>
      <c r="I49" s="133">
        <v>50.009999000199947</v>
      </c>
      <c r="J49" s="134">
        <v>2.2287307912843116E-2</v>
      </c>
      <c r="K49" s="134">
        <v>-1.3446773257896893E-4</v>
      </c>
      <c r="L49" s="134">
        <v>3.396548425414594E-4</v>
      </c>
      <c r="M49" s="134">
        <v>-6.7233866289484467E-3</v>
      </c>
      <c r="N49" s="134">
        <v>4.8034448484783002E-4</v>
      </c>
      <c r="O49" s="134">
        <v>6.7405236136702674E-3</v>
      </c>
    </row>
    <row r="50" spans="1:15">
      <c r="A50"/>
      <c r="B50" s="135" t="s">
        <v>254</v>
      </c>
      <c r="C50" s="131" t="s">
        <v>255</v>
      </c>
      <c r="D50" s="131" t="s">
        <v>294</v>
      </c>
      <c r="E50" s="132">
        <v>7011.8706536650197</v>
      </c>
      <c r="F50" s="132">
        <v>6216.2237536163229</v>
      </c>
      <c r="G50" s="131">
        <v>1</v>
      </c>
      <c r="H50" s="131">
        <v>50</v>
      </c>
      <c r="I50" s="133">
        <v>50.009999000199947</v>
      </c>
      <c r="J50" s="134">
        <v>0.52674583592596258</v>
      </c>
      <c r="K50" s="134">
        <v>1.1262005740810821E-3</v>
      </c>
      <c r="L50" s="134">
        <v>8.0275183822315251E-3</v>
      </c>
      <c r="M50" s="134">
        <v>5.6310028704054105E-2</v>
      </c>
      <c r="N50" s="134">
        <v>1.1352625368351152E-2</v>
      </c>
      <c r="O50" s="134">
        <v>5.7443027735361647E-2</v>
      </c>
    </row>
    <row r="51" spans="1:15">
      <c r="A51"/>
      <c r="B51" s="135" t="s">
        <v>256</v>
      </c>
      <c r="C51" s="135" t="s">
        <v>257</v>
      </c>
      <c r="D51" s="135" t="s">
        <v>294</v>
      </c>
      <c r="E51" s="136">
        <v>-1727.3307225898204</v>
      </c>
      <c r="F51" s="136">
        <v>-3985.0585966475533</v>
      </c>
      <c r="G51" s="135">
        <v>1</v>
      </c>
      <c r="H51" s="135">
        <v>30</v>
      </c>
      <c r="I51" s="137">
        <v>30.016662039607269</v>
      </c>
      <c r="J51" s="138">
        <v>-0.20268179125573646</v>
      </c>
      <c r="K51" s="138">
        <v>-3.4462375256225641E-3</v>
      </c>
      <c r="L51" s="138">
        <v>-5.1462322475518294E-3</v>
      </c>
      <c r="M51" s="138">
        <v>-0.10338712576867692</v>
      </c>
      <c r="N51" s="138">
        <v>-7.2778714396095727E-3</v>
      </c>
      <c r="O51" s="138">
        <v>0.10364296979245483</v>
      </c>
    </row>
    <row r="52" spans="1:15">
      <c r="A52"/>
      <c r="B52" s="135" t="s">
        <v>400</v>
      </c>
      <c r="C52" s="135" t="s">
        <v>401</v>
      </c>
      <c r="D52" s="135" t="s">
        <v>294</v>
      </c>
      <c r="E52" s="136">
        <v>1227.5044873164588</v>
      </c>
      <c r="F52" s="136">
        <v>292.00634899202907</v>
      </c>
      <c r="G52" s="135">
        <v>7</v>
      </c>
      <c r="H52" s="135">
        <v>20</v>
      </c>
      <c r="I52" s="137">
        <v>21.189620100417091</v>
      </c>
      <c r="J52" s="138">
        <v>1.0484146753563749E-2</v>
      </c>
      <c r="K52" s="138">
        <v>-8.3102828737224854E-4</v>
      </c>
      <c r="L52" s="138">
        <v>3.7709169218661762E-4</v>
      </c>
      <c r="M52" s="138">
        <v>-1.6620565747444971E-2</v>
      </c>
      <c r="N52" s="138">
        <v>3.7330172974397464E-3</v>
      </c>
      <c r="O52" s="138">
        <v>1.703463013710968E-2</v>
      </c>
    </row>
    <row r="53" spans="1:15">
      <c r="A53"/>
      <c r="B53" s="139"/>
      <c r="C53" s="139"/>
      <c r="D53" s="139"/>
      <c r="E53" s="136"/>
      <c r="F53" s="136"/>
      <c r="G53" s="135"/>
      <c r="H53" s="135"/>
      <c r="I53" s="137"/>
      <c r="J53" s="138"/>
      <c r="K53" s="138"/>
      <c r="L53" s="138"/>
      <c r="M53" s="138"/>
      <c r="N53" s="138"/>
      <c r="O53" s="138"/>
    </row>
    <row r="54" spans="1:15">
      <c r="A54"/>
      <c r="B54" s="140"/>
      <c r="C54" s="140"/>
      <c r="D54" s="140"/>
      <c r="E54" s="141"/>
      <c r="F54" s="142"/>
      <c r="G54" s="140"/>
      <c r="H54" s="140"/>
      <c r="I54" s="143"/>
      <c r="J54" s="140"/>
      <c r="K54" s="140"/>
      <c r="L54" s="140"/>
      <c r="M54" s="140"/>
      <c r="N54" s="140"/>
      <c r="O54" s="140"/>
    </row>
    <row r="55" spans="1:15">
      <c r="A55"/>
      <c r="B55" s="144"/>
      <c r="C55" s="144"/>
      <c r="D55" s="122" t="s">
        <v>258</v>
      </c>
      <c r="E55" s="173">
        <v>591781.12471300946</v>
      </c>
      <c r="F55" s="173">
        <v>497883.29610778886</v>
      </c>
      <c r="G55" s="144"/>
      <c r="H55" s="144"/>
      <c r="I55" s="145"/>
      <c r="J55" s="144"/>
      <c r="K55" s="144"/>
      <c r="L55" s="144"/>
      <c r="M55" s="144"/>
      <c r="N55" s="144"/>
      <c r="O55" s="144"/>
    </row>
    <row r="56" spans="1:15">
      <c r="A56"/>
      <c r="B56" s="146"/>
      <c r="C56" s="146"/>
      <c r="D56" s="147"/>
      <c r="E56" s="243"/>
      <c r="F56" s="243"/>
      <c r="G56" s="243"/>
      <c r="H56" s="243"/>
      <c r="I56" s="237"/>
      <c r="J56" s="237"/>
      <c r="K56" s="237"/>
      <c r="L56" s="237"/>
      <c r="M56" s="237"/>
      <c r="N56" s="237"/>
      <c r="O56" s="244"/>
    </row>
    <row r="57" spans="1:15">
      <c r="A57"/>
      <c r="B57" s="123" t="s">
        <v>1259</v>
      </c>
      <c r="C57" s="148" t="s">
        <v>474</v>
      </c>
      <c r="D57" s="149" t="s">
        <v>398</v>
      </c>
      <c r="E57" s="150">
        <v>2077.9900174358054</v>
      </c>
      <c r="F57" s="123">
        <v>1069.0289437415361</v>
      </c>
      <c r="G57" s="123">
        <v>0.4</v>
      </c>
      <c r="H57" s="123">
        <v>50</v>
      </c>
      <c r="I57" s="125">
        <v>50.001599974400818</v>
      </c>
      <c r="J57" s="126">
        <v>9.0571381420632716E-2</v>
      </c>
      <c r="K57" s="126">
        <v>-6.6465472573895568E-4</v>
      </c>
      <c r="L57" s="126">
        <v>1.3805245494952316E-3</v>
      </c>
      <c r="M57" s="126">
        <v>-3.3232736286947784E-2</v>
      </c>
      <c r="N57" s="126">
        <v>7.8094261643406565E-4</v>
      </c>
      <c r="O57" s="126">
        <v>3.3241910782745007E-2</v>
      </c>
    </row>
    <row r="58" spans="1:15">
      <c r="A58"/>
      <c r="B58" s="127" t="s">
        <v>456</v>
      </c>
      <c r="C58" s="151" t="s">
        <v>457</v>
      </c>
      <c r="D58" s="139" t="s">
        <v>398</v>
      </c>
      <c r="E58" s="152">
        <v>3.2991340100017363</v>
      </c>
      <c r="F58" s="121">
        <v>1.1131382933225182</v>
      </c>
      <c r="G58" s="121">
        <v>20</v>
      </c>
      <c r="H58" s="121">
        <v>50</v>
      </c>
      <c r="I58" s="129">
        <v>53.851648071345039</v>
      </c>
      <c r="J58" s="130">
        <v>1.0157006932662536E-4</v>
      </c>
      <c r="K58" s="130">
        <v>-1.8095835159215312E-6</v>
      </c>
      <c r="L58" s="130">
        <v>1.4374865619040703E-6</v>
      </c>
      <c r="M58" s="130">
        <v>-9.0479175796076561E-5</v>
      </c>
      <c r="N58" s="130">
        <v>4.0658259831476162E-5</v>
      </c>
      <c r="O58" s="130">
        <v>9.9194633651529521E-5</v>
      </c>
    </row>
    <row r="59" spans="1:15">
      <c r="A59"/>
      <c r="B59" s="127" t="s">
        <v>458</v>
      </c>
      <c r="C59" s="151" t="s">
        <v>459</v>
      </c>
      <c r="D59" s="139" t="s">
        <v>398</v>
      </c>
      <c r="E59" s="152">
        <v>634.8335314844071</v>
      </c>
      <c r="F59" s="121">
        <v>71.413718357067438</v>
      </c>
      <c r="G59" s="121">
        <v>2.8</v>
      </c>
      <c r="H59" s="121">
        <v>50</v>
      </c>
      <c r="I59" s="129">
        <v>50.078338630589577</v>
      </c>
      <c r="J59" s="130">
        <v>6.0596729554152663E-3</v>
      </c>
      <c r="K59" s="130">
        <v>-5.3258843471226669E-4</v>
      </c>
      <c r="L59" s="130">
        <v>9.222237801870595E-5</v>
      </c>
      <c r="M59" s="130">
        <v>-2.6629421735613334E-2</v>
      </c>
      <c r="N59" s="130">
        <v>3.6518198569538654E-4</v>
      </c>
      <c r="O59" s="130">
        <v>2.6631925575441074E-2</v>
      </c>
    </row>
    <row r="60" spans="1:15">
      <c r="A60"/>
      <c r="B60" s="127" t="s">
        <v>350</v>
      </c>
      <c r="C60" s="127" t="s">
        <v>452</v>
      </c>
      <c r="D60" s="139" t="s">
        <v>398</v>
      </c>
      <c r="E60" s="152">
        <v>0</v>
      </c>
      <c r="F60" s="121">
        <v>0.98700087038572315</v>
      </c>
      <c r="G60" s="121">
        <v>0.4</v>
      </c>
      <c r="H60" s="121">
        <v>50</v>
      </c>
      <c r="I60" s="129">
        <v>50.001599974400818</v>
      </c>
      <c r="J60" s="130">
        <v>8.3621713722107597E-5</v>
      </c>
      <c r="K60" s="130">
        <v>1.274594982447752E-6</v>
      </c>
      <c r="L60" s="130">
        <v>1.2745949863356447E-6</v>
      </c>
      <c r="M60" s="130">
        <v>6.3729749122387602E-5</v>
      </c>
      <c r="N60" s="130">
        <v>7.2101980648344746E-7</v>
      </c>
      <c r="O60" s="130">
        <v>6.3733827695846142E-5</v>
      </c>
    </row>
    <row r="61" spans="1:15">
      <c r="A61"/>
      <c r="B61" s="127" t="s">
        <v>460</v>
      </c>
      <c r="C61" s="151" t="s">
        <v>461</v>
      </c>
      <c r="D61" s="139" t="s">
        <v>398</v>
      </c>
      <c r="E61" s="152">
        <v>1.8511743366194506</v>
      </c>
      <c r="F61" s="121">
        <v>3.9129203782020774</v>
      </c>
      <c r="G61" s="121">
        <v>1.7</v>
      </c>
      <c r="H61" s="121">
        <v>50</v>
      </c>
      <c r="I61" s="129">
        <v>50.028891652724027</v>
      </c>
      <c r="J61" s="130">
        <v>3.3169545369443691E-4</v>
      </c>
      <c r="K61" s="130">
        <v>3.2311133573159623E-6</v>
      </c>
      <c r="L61" s="130">
        <v>5.0530742632859629E-6</v>
      </c>
      <c r="M61" s="130">
        <v>1.6155566786579811E-4</v>
      </c>
      <c r="N61" s="130">
        <v>1.2148414463189656E-5</v>
      </c>
      <c r="O61" s="130">
        <v>1.6201178288486768E-4</v>
      </c>
    </row>
    <row r="62" spans="1:15">
      <c r="A62"/>
      <c r="B62" s="127" t="s">
        <v>517</v>
      </c>
      <c r="C62" s="151" t="s">
        <v>1388</v>
      </c>
      <c r="D62" s="121" t="s">
        <v>398</v>
      </c>
      <c r="E62" s="152">
        <v>3.1076357046304079</v>
      </c>
      <c r="F62" s="121">
        <v>3.7756734017958689</v>
      </c>
      <c r="G62" s="121">
        <v>1.7</v>
      </c>
      <c r="H62" s="121">
        <v>50</v>
      </c>
      <c r="I62" s="129">
        <v>50.028891652724027</v>
      </c>
      <c r="J62" s="130">
        <v>3.2006112595271973E-4</v>
      </c>
      <c r="K62" s="130">
        <v>1.8172420652717847E-6</v>
      </c>
      <c r="L62" s="130">
        <v>4.8758360122713366E-6</v>
      </c>
      <c r="M62" s="130">
        <v>9.0862103263589233E-5</v>
      </c>
      <c r="N62" s="130">
        <v>1.1722304807984163E-5</v>
      </c>
      <c r="O62" s="130">
        <v>9.1615141977155953E-5</v>
      </c>
    </row>
    <row r="63" spans="1:15">
      <c r="A63"/>
      <c r="B63" s="127" t="s">
        <v>475</v>
      </c>
      <c r="C63" s="151" t="s">
        <v>476</v>
      </c>
      <c r="D63" s="127" t="s">
        <v>398</v>
      </c>
      <c r="E63" s="153">
        <v>18277.663261928992</v>
      </c>
      <c r="F63" s="129">
        <v>1796.7966558916016</v>
      </c>
      <c r="G63" s="127">
        <v>0.4</v>
      </c>
      <c r="H63" s="127">
        <v>13</v>
      </c>
      <c r="I63" s="129">
        <v>13.006152390311287</v>
      </c>
      <c r="J63" s="130">
        <v>3.9597283734099528E-2</v>
      </c>
      <c r="K63" s="130">
        <v>-1.5665174108093538E-2</v>
      </c>
      <c r="L63" s="130">
        <v>2.3203505465695033E-3</v>
      </c>
      <c r="M63" s="130">
        <v>-0.20364726340521599</v>
      </c>
      <c r="N63" s="130">
        <v>1.3125884849673663E-3</v>
      </c>
      <c r="O63" s="130">
        <v>0.20365149344152694</v>
      </c>
    </row>
    <row r="64" spans="1:15">
      <c r="A64"/>
      <c r="B64" s="131"/>
      <c r="C64" s="656" t="s">
        <v>462</v>
      </c>
      <c r="D64" s="131" t="s">
        <v>398</v>
      </c>
      <c r="E64" s="155">
        <v>4.0425272469832949</v>
      </c>
      <c r="F64" s="133">
        <v>2.6720392927784431</v>
      </c>
      <c r="G64" s="131">
        <v>0.4</v>
      </c>
      <c r="H64" s="131">
        <v>50</v>
      </c>
      <c r="I64" s="133">
        <v>50.001599974400818</v>
      </c>
      <c r="J64" s="134">
        <v>2.2638329053106156E-4</v>
      </c>
      <c r="K64" s="134">
        <v>-5.281088206743334E-7</v>
      </c>
      <c r="L64" s="134">
        <v>3.4506229812505234E-6</v>
      </c>
      <c r="M64" s="134">
        <v>-2.640544103371667E-5</v>
      </c>
      <c r="N64" s="134">
        <v>1.951967127488309E-6</v>
      </c>
      <c r="O64" s="134">
        <v>2.6477490286125742E-5</v>
      </c>
    </row>
    <row r="65" spans="1:15">
      <c r="A65"/>
      <c r="B65" s="131" t="s">
        <v>477</v>
      </c>
      <c r="C65" s="154" t="s">
        <v>478</v>
      </c>
      <c r="D65" s="131" t="s">
        <v>398</v>
      </c>
      <c r="E65" s="155">
        <v>8505.882957595486</v>
      </c>
      <c r="F65" s="133">
        <v>4187.6942007409316</v>
      </c>
      <c r="G65" s="131">
        <v>1</v>
      </c>
      <c r="H65" s="131">
        <v>15</v>
      </c>
      <c r="I65" s="133">
        <v>15.033296378372908</v>
      </c>
      <c r="J65" s="134">
        <v>0.10667110815236258</v>
      </c>
      <c r="K65" s="134">
        <v>-2.9634133260891815E-3</v>
      </c>
      <c r="L65" s="134">
        <v>5.4079121839936059E-3</v>
      </c>
      <c r="M65" s="134">
        <v>-4.4451199891337723E-2</v>
      </c>
      <c r="N65" s="134">
        <v>7.6479427547264623E-3</v>
      </c>
      <c r="O65" s="134">
        <v>4.5104325736665611E-2</v>
      </c>
    </row>
    <row r="66" spans="1:15">
      <c r="A66"/>
      <c r="B66" s="127"/>
      <c r="C66" s="657" t="s">
        <v>479</v>
      </c>
      <c r="D66" s="127" t="s">
        <v>398</v>
      </c>
      <c r="E66" s="153">
        <v>1817.0376674707279</v>
      </c>
      <c r="F66" s="129">
        <v>1003.6001232849534</v>
      </c>
      <c r="G66" s="127">
        <v>16</v>
      </c>
      <c r="H66" s="127">
        <v>20</v>
      </c>
      <c r="I66" s="129">
        <v>25.612496949731394</v>
      </c>
      <c r="J66" s="130">
        <v>4.3554221188374306E-2</v>
      </c>
      <c r="K66" s="130">
        <v>-4.9232035639690253E-4</v>
      </c>
      <c r="L66" s="130">
        <v>1.2960309598561218E-3</v>
      </c>
      <c r="M66" s="130">
        <v>-9.8464071279380505E-3</v>
      </c>
      <c r="N66" s="130">
        <v>2.9325832970943166E-2</v>
      </c>
      <c r="O66" s="130">
        <v>3.0934708868336977E-2</v>
      </c>
    </row>
    <row r="67" spans="1:15">
      <c r="A67"/>
      <c r="B67" s="127" t="s">
        <v>469</v>
      </c>
      <c r="C67" s="127" t="s">
        <v>470</v>
      </c>
      <c r="D67" s="127" t="s">
        <v>398</v>
      </c>
      <c r="E67" s="153">
        <v>23.602369302119161</v>
      </c>
      <c r="F67" s="129">
        <v>5.6325603767558787</v>
      </c>
      <c r="G67" s="127">
        <v>20</v>
      </c>
      <c r="H67" s="127">
        <v>100</v>
      </c>
      <c r="I67" s="129">
        <v>101.9803902718557</v>
      </c>
      <c r="J67" s="130">
        <v>9.7328527304193721E-4</v>
      </c>
      <c r="K67" s="130">
        <v>-1.5956107684900189E-5</v>
      </c>
      <c r="L67" s="130">
        <v>7.2737861048087887E-6</v>
      </c>
      <c r="M67" s="130">
        <v>-1.5956107684900189E-3</v>
      </c>
      <c r="N67" s="130">
        <v>2.0573373918443113E-4</v>
      </c>
      <c r="O67" s="130">
        <v>1.6088194727688113E-3</v>
      </c>
    </row>
    <row r="68" spans="1:15">
      <c r="A68"/>
      <c r="B68" s="127" t="s">
        <v>471</v>
      </c>
      <c r="C68" s="151" t="s">
        <v>480</v>
      </c>
      <c r="D68" s="127" t="s">
        <v>398</v>
      </c>
      <c r="E68" s="153">
        <v>169.42505128310577</v>
      </c>
      <c r="F68" s="153">
        <v>73.497137777777709</v>
      </c>
      <c r="G68" s="127">
        <v>20</v>
      </c>
      <c r="H68" s="127">
        <v>20</v>
      </c>
      <c r="I68" s="129">
        <v>28.284271247461902</v>
      </c>
      <c r="J68" s="130">
        <v>3.5223543719462231E-3</v>
      </c>
      <c r="K68" s="130">
        <v>-7.1838317488470693E-5</v>
      </c>
      <c r="L68" s="130">
        <v>9.4912867994701453E-5</v>
      </c>
      <c r="M68" s="130">
        <v>-1.4367663497694139E-3</v>
      </c>
      <c r="N68" s="130">
        <v>2.6845413032366813E-3</v>
      </c>
      <c r="O68" s="130">
        <v>3.0448414659245276E-3</v>
      </c>
    </row>
    <row r="69" spans="1:15">
      <c r="A69"/>
      <c r="B69" s="127" t="s">
        <v>481</v>
      </c>
      <c r="C69" s="151" t="s">
        <v>482</v>
      </c>
      <c r="D69" s="127" t="s">
        <v>398</v>
      </c>
      <c r="E69" s="153">
        <v>16.356892639432463</v>
      </c>
      <c r="F69" s="129">
        <v>11.813484021629975</v>
      </c>
      <c r="G69" s="127">
        <v>0.4</v>
      </c>
      <c r="H69" s="127">
        <v>50</v>
      </c>
      <c r="I69" s="129">
        <v>50.001599974400818</v>
      </c>
      <c r="J69" s="130">
        <v>1.0008742733239675E-3</v>
      </c>
      <c r="K69" s="130">
        <v>-8.4304462788509227E-7</v>
      </c>
      <c r="L69" s="130">
        <v>1.5255718568152155E-5</v>
      </c>
      <c r="M69" s="130">
        <v>-4.2152231394254613E-5</v>
      </c>
      <c r="N69" s="130">
        <v>8.6299376411311349E-6</v>
      </c>
      <c r="O69" s="130">
        <v>4.3026578241879703E-5</v>
      </c>
    </row>
    <row r="70" spans="1:15">
      <c r="A70"/>
      <c r="B70" s="127" t="s">
        <v>114</v>
      </c>
      <c r="C70" s="151" t="s">
        <v>483</v>
      </c>
      <c r="D70" s="127" t="s">
        <v>398</v>
      </c>
      <c r="E70" s="153">
        <v>18694.633230961568</v>
      </c>
      <c r="F70" s="129">
        <v>15385.930369670574</v>
      </c>
      <c r="G70" s="127">
        <v>0.1</v>
      </c>
      <c r="H70" s="127">
        <v>20</v>
      </c>
      <c r="I70" s="129">
        <v>20.000249998437518</v>
      </c>
      <c r="J70" s="130">
        <v>0.52140694746123106</v>
      </c>
      <c r="K70" s="130">
        <v>1.4691442655063724E-3</v>
      </c>
      <c r="L70" s="130">
        <v>1.9869110856637309E-2</v>
      </c>
      <c r="M70" s="130">
        <v>2.9382885310127449E-2</v>
      </c>
      <c r="N70" s="130">
        <v>2.8099166045750992E-3</v>
      </c>
      <c r="O70" s="130">
        <v>2.9516937179740892E-2</v>
      </c>
    </row>
    <row r="71" spans="1:15">
      <c r="A71"/>
      <c r="B71" s="127" t="s">
        <v>115</v>
      </c>
      <c r="C71" s="151" t="s">
        <v>484</v>
      </c>
      <c r="D71" s="127" t="s">
        <v>398</v>
      </c>
      <c r="E71" s="153">
        <v>3585.6181544085421</v>
      </c>
      <c r="F71" s="129">
        <v>2679.2968861626241</v>
      </c>
      <c r="G71" s="127">
        <v>0.1</v>
      </c>
      <c r="H71" s="127">
        <v>30</v>
      </c>
      <c r="I71" s="129">
        <v>30.000166666203707</v>
      </c>
      <c r="J71" s="130">
        <v>0.13619530401967336</v>
      </c>
      <c r="K71" s="130">
        <v>-6.9034760581843102E-5</v>
      </c>
      <c r="L71" s="130">
        <v>3.4599953054478918E-3</v>
      </c>
      <c r="M71" s="130">
        <v>-2.0710428174552931E-3</v>
      </c>
      <c r="N71" s="130">
        <v>4.8931722867116487E-4</v>
      </c>
      <c r="O71" s="130">
        <v>2.1280624290672457E-3</v>
      </c>
    </row>
    <row r="72" spans="1:15">
      <c r="A72"/>
      <c r="B72" s="127" t="s">
        <v>116</v>
      </c>
      <c r="C72" s="151" t="s">
        <v>485</v>
      </c>
      <c r="D72" s="127" t="s">
        <v>398</v>
      </c>
      <c r="E72" s="153">
        <v>265.50790530519572</v>
      </c>
      <c r="F72" s="129">
        <v>0</v>
      </c>
      <c r="G72" s="127">
        <v>25</v>
      </c>
      <c r="H72" s="127">
        <v>50</v>
      </c>
      <c r="I72" s="129">
        <v>55.901699437494742</v>
      </c>
      <c r="J72" s="130">
        <v>0</v>
      </c>
      <c r="K72" s="130">
        <v>-2.6131701042686473E-4</v>
      </c>
      <c r="L72" s="130">
        <v>0</v>
      </c>
      <c r="M72" s="130">
        <v>-1.3065850521343236E-2</v>
      </c>
      <c r="N72" s="130">
        <v>0</v>
      </c>
      <c r="O72" s="130">
        <v>1.3065850521343236E-2</v>
      </c>
    </row>
    <row r="73" spans="1:15">
      <c r="A73"/>
      <c r="B73" s="652" t="s">
        <v>248</v>
      </c>
      <c r="C73" s="151" t="s">
        <v>249</v>
      </c>
      <c r="D73" s="127" t="s">
        <v>398</v>
      </c>
      <c r="E73" s="153">
        <v>4.2983636047244129</v>
      </c>
      <c r="F73" s="129">
        <v>8.1737930819055418</v>
      </c>
      <c r="G73" s="127">
        <v>1</v>
      </c>
      <c r="H73" s="127">
        <v>20</v>
      </c>
      <c r="I73" s="129">
        <v>20.024984394500787</v>
      </c>
      <c r="J73" s="130">
        <v>2.7734060103794337E-4</v>
      </c>
      <c r="K73" s="130">
        <v>6.3249566544243407E-6</v>
      </c>
      <c r="L73" s="130">
        <v>1.0555487836064709E-5</v>
      </c>
      <c r="M73" s="130">
        <v>1.2649913308848681E-4</v>
      </c>
      <c r="N73" s="130">
        <v>1.4927714055226946E-5</v>
      </c>
      <c r="O73" s="130">
        <v>1.2737687120923218E-4</v>
      </c>
    </row>
    <row r="74" spans="1:15">
      <c r="A74"/>
      <c r="B74" s="652" t="s">
        <v>250</v>
      </c>
      <c r="C74" s="151" t="s">
        <v>251</v>
      </c>
      <c r="D74" s="127" t="s">
        <v>398</v>
      </c>
      <c r="E74" s="153">
        <v>0.13638884031864734</v>
      </c>
      <c r="F74" s="129">
        <v>0.39482736973927168</v>
      </c>
      <c r="G74" s="127">
        <v>1</v>
      </c>
      <c r="H74" s="127">
        <v>50</v>
      </c>
      <c r="I74" s="129">
        <v>50.009999000199947</v>
      </c>
      <c r="J74" s="130">
        <v>3.3456593771865422E-5</v>
      </c>
      <c r="K74" s="130">
        <v>3.7563641797078162E-7</v>
      </c>
      <c r="L74" s="130">
        <v>5.0987288971801585E-7</v>
      </c>
      <c r="M74" s="130">
        <v>1.8781820898539081E-5</v>
      </c>
      <c r="N74" s="130">
        <v>7.2106915572557942E-7</v>
      </c>
      <c r="O74" s="130">
        <v>1.8795657397179227E-5</v>
      </c>
    </row>
    <row r="75" spans="1:15">
      <c r="A75"/>
      <c r="B75" s="135" t="s">
        <v>259</v>
      </c>
      <c r="C75" s="131" t="s">
        <v>260</v>
      </c>
      <c r="D75" s="127" t="s">
        <v>398</v>
      </c>
      <c r="E75" s="153">
        <v>3.9029891166184383</v>
      </c>
      <c r="F75" s="129">
        <v>11.740734340298671</v>
      </c>
      <c r="G75" s="127">
        <v>1</v>
      </c>
      <c r="H75" s="127">
        <v>20</v>
      </c>
      <c r="I75" s="129">
        <v>20.024984394500787</v>
      </c>
      <c r="J75" s="130">
        <v>3.983685769797034E-4</v>
      </c>
      <c r="K75" s="130">
        <v>1.1320374607493022E-5</v>
      </c>
      <c r="L75" s="130">
        <v>1.5161770951828211E-5</v>
      </c>
      <c r="M75" s="130">
        <v>2.2640749214986045E-4</v>
      </c>
      <c r="N75" s="130">
        <v>2.1441982109669889E-5</v>
      </c>
      <c r="O75" s="130">
        <v>2.2742055997288486E-4</v>
      </c>
    </row>
    <row r="76" spans="1:15">
      <c r="A76"/>
      <c r="B76" s="653" t="s">
        <v>261</v>
      </c>
      <c r="C76" s="154" t="s">
        <v>262</v>
      </c>
      <c r="D76" s="127" t="s">
        <v>398</v>
      </c>
      <c r="E76" s="153">
        <v>9.9629590578234364</v>
      </c>
      <c r="F76" s="129">
        <v>8.2967354776007731</v>
      </c>
      <c r="G76" s="127">
        <v>1</v>
      </c>
      <c r="H76" s="127">
        <v>20</v>
      </c>
      <c r="I76" s="129">
        <v>20.024984394500787</v>
      </c>
      <c r="J76" s="130">
        <v>2.8151209370646233E-4</v>
      </c>
      <c r="K76" s="130">
        <v>9.0852040202094031E-7</v>
      </c>
      <c r="L76" s="130">
        <v>1.0714253411519566E-5</v>
      </c>
      <c r="M76" s="130">
        <v>1.8170408040418806E-5</v>
      </c>
      <c r="N76" s="130">
        <v>1.5152242485273173E-5</v>
      </c>
      <c r="O76" s="130">
        <v>2.3659124681353575E-5</v>
      </c>
    </row>
    <row r="77" spans="1:15">
      <c r="A77"/>
      <c r="B77" s="127" t="s">
        <v>403</v>
      </c>
      <c r="C77" s="151" t="s">
        <v>406</v>
      </c>
      <c r="D77" s="127" t="s">
        <v>398</v>
      </c>
      <c r="E77" s="153">
        <v>43143.467246202119</v>
      </c>
      <c r="F77" s="129">
        <v>14767.00048065293</v>
      </c>
      <c r="G77" s="127">
        <v>15</v>
      </c>
      <c r="H77" s="127">
        <v>46</v>
      </c>
      <c r="I77" s="129">
        <v>48.383881613611777</v>
      </c>
      <c r="J77" s="130">
        <v>1.2106277442524844</v>
      </c>
      <c r="K77" s="130">
        <v>-2.3379755156735627E-2</v>
      </c>
      <c r="L77" s="130">
        <v>1.9069836046345736E-2</v>
      </c>
      <c r="M77" s="130">
        <v>-1.0754687372098388</v>
      </c>
      <c r="N77" s="130">
        <v>0.40453231153460201</v>
      </c>
      <c r="O77" s="130">
        <v>1.1490341142852347</v>
      </c>
    </row>
    <row r="78" spans="1:15">
      <c r="A78"/>
      <c r="B78" s="127" t="s">
        <v>404</v>
      </c>
      <c r="C78" s="151" t="s">
        <v>407</v>
      </c>
      <c r="D78" s="127" t="s">
        <v>398</v>
      </c>
      <c r="E78" s="153">
        <v>287.21338122236131</v>
      </c>
      <c r="F78" s="129">
        <v>347.89497684622592</v>
      </c>
      <c r="G78" s="127">
        <v>1</v>
      </c>
      <c r="H78" s="127">
        <v>50</v>
      </c>
      <c r="I78" s="129">
        <v>50.009999000199947</v>
      </c>
      <c r="J78" s="130">
        <v>2.9479670883259416E-2</v>
      </c>
      <c r="K78" s="130">
        <v>1.6658378593348289E-4</v>
      </c>
      <c r="L78" s="130">
        <v>4.4926525048175769E-4</v>
      </c>
      <c r="M78" s="130">
        <v>8.3291892966741443E-3</v>
      </c>
      <c r="N78" s="130">
        <v>6.3535701033424748E-4</v>
      </c>
      <c r="O78" s="130">
        <v>8.3533869101348347E-3</v>
      </c>
    </row>
    <row r="79" spans="1:15">
      <c r="A79"/>
      <c r="B79" s="122" t="s">
        <v>400</v>
      </c>
      <c r="C79" s="156" t="s">
        <v>401</v>
      </c>
      <c r="D79" s="122" t="s">
        <v>398</v>
      </c>
      <c r="E79" s="157">
        <v>134.43347560776002</v>
      </c>
      <c r="F79" s="158">
        <v>6.2459436018070562</v>
      </c>
      <c r="G79" s="122">
        <v>7</v>
      </c>
      <c r="H79" s="122">
        <v>50</v>
      </c>
      <c r="I79" s="158">
        <v>50.487622245457352</v>
      </c>
      <c r="J79" s="159">
        <v>5.3431898173661539E-4</v>
      </c>
      <c r="K79" s="159">
        <v>-1.2424585773729291E-4</v>
      </c>
      <c r="L79" s="159">
        <v>8.0658980540587249E-6</v>
      </c>
      <c r="M79" s="159">
        <v>-6.2122928868646454E-3</v>
      </c>
      <c r="N79" s="159">
        <v>7.9848316945380231E-5</v>
      </c>
      <c r="O79" s="159">
        <v>6.2128060219121669E-3</v>
      </c>
    </row>
    <row r="80" spans="1:15">
      <c r="A80"/>
      <c r="B80" s="140"/>
      <c r="C80" s="140"/>
      <c r="D80" s="140"/>
      <c r="E80" s="141"/>
      <c r="F80" s="142"/>
      <c r="G80" s="140"/>
      <c r="H80" s="140"/>
      <c r="I80" s="140"/>
      <c r="J80" s="140"/>
      <c r="K80" s="140"/>
      <c r="L80" s="140"/>
      <c r="M80" s="140"/>
      <c r="N80" s="140"/>
      <c r="O80" s="140"/>
    </row>
    <row r="81" spans="1:15">
      <c r="A81"/>
      <c r="B81" s="144"/>
      <c r="C81" s="144"/>
      <c r="D81" s="122" t="s">
        <v>263</v>
      </c>
      <c r="E81" s="173">
        <v>97664.266314765337</v>
      </c>
      <c r="F81" s="173">
        <v>41446.912343632444</v>
      </c>
      <c r="G81" s="144"/>
      <c r="H81" s="144"/>
      <c r="I81" s="144"/>
      <c r="J81" s="144"/>
      <c r="K81" s="144"/>
      <c r="L81" s="144"/>
      <c r="M81" s="144"/>
      <c r="N81" s="144"/>
      <c r="O81" s="144"/>
    </row>
    <row r="82" spans="1:15">
      <c r="A82"/>
      <c r="B82" s="654"/>
      <c r="C82" s="160"/>
      <c r="D82" s="161"/>
      <c r="E82" s="162"/>
      <c r="F82" s="162"/>
      <c r="G82" s="163"/>
      <c r="H82" s="163"/>
      <c r="I82" s="163"/>
      <c r="J82" s="163"/>
      <c r="K82" s="163"/>
      <c r="L82" s="163"/>
      <c r="M82" s="163"/>
      <c r="N82" s="163"/>
      <c r="O82" s="160"/>
    </row>
    <row r="83" spans="1:15" ht="15">
      <c r="A83"/>
      <c r="B83" s="651" t="s">
        <v>1261</v>
      </c>
      <c r="D83" s="161"/>
      <c r="E83" s="162"/>
      <c r="F83" s="162"/>
      <c r="G83" s="163"/>
      <c r="H83" s="163"/>
      <c r="I83" s="163"/>
      <c r="J83" s="163"/>
      <c r="K83" s="163"/>
      <c r="L83" s="163"/>
      <c r="M83" s="163"/>
      <c r="N83" s="163"/>
      <c r="O83" s="163"/>
    </row>
    <row r="84" spans="1:15">
      <c r="A84"/>
      <c r="B84" s="654"/>
      <c r="C84" s="235"/>
      <c r="D84" s="161"/>
      <c r="E84" s="162"/>
      <c r="F84" s="162"/>
      <c r="G84" s="163"/>
      <c r="H84" s="163"/>
      <c r="I84" s="163"/>
      <c r="J84" s="163"/>
      <c r="K84" s="163"/>
      <c r="L84" s="163"/>
      <c r="M84" s="163"/>
      <c r="N84" s="163"/>
      <c r="O84" s="163"/>
    </row>
    <row r="85" spans="1:15">
      <c r="A85"/>
      <c r="B85" s="239"/>
      <c r="C85" s="239" t="s">
        <v>283</v>
      </c>
      <c r="D85" s="239" t="s">
        <v>284</v>
      </c>
      <c r="E85" s="239" t="s">
        <v>615</v>
      </c>
      <c r="F85" s="239" t="s">
        <v>285</v>
      </c>
      <c r="G85" s="239" t="s">
        <v>286</v>
      </c>
      <c r="H85" s="239" t="s">
        <v>287</v>
      </c>
      <c r="I85" s="239" t="s">
        <v>288</v>
      </c>
      <c r="J85" s="239" t="s">
        <v>288</v>
      </c>
      <c r="K85" s="239" t="s">
        <v>96</v>
      </c>
      <c r="L85" s="239" t="s">
        <v>97</v>
      </c>
      <c r="M85" s="239" t="s">
        <v>98</v>
      </c>
      <c r="N85" s="239" t="s">
        <v>98</v>
      </c>
      <c r="O85" s="239" t="s">
        <v>99</v>
      </c>
    </row>
    <row r="86" spans="1:15">
      <c r="A86"/>
      <c r="B86" s="240"/>
      <c r="C86" s="240"/>
      <c r="D86" s="240"/>
      <c r="E86" s="240" t="s">
        <v>326</v>
      </c>
      <c r="F86" s="240" t="s">
        <v>289</v>
      </c>
      <c r="G86" s="240" t="s">
        <v>290</v>
      </c>
      <c r="H86" s="240" t="s">
        <v>291</v>
      </c>
      <c r="I86" s="240" t="s">
        <v>292</v>
      </c>
      <c r="J86" s="240" t="s">
        <v>292</v>
      </c>
      <c r="K86" s="240" t="s">
        <v>100</v>
      </c>
      <c r="L86" s="240" t="s">
        <v>100</v>
      </c>
      <c r="M86" s="240" t="s">
        <v>101</v>
      </c>
      <c r="N86" s="240" t="s">
        <v>101</v>
      </c>
      <c r="O86" s="240" t="s">
        <v>102</v>
      </c>
    </row>
    <row r="87" spans="1:15">
      <c r="A87"/>
      <c r="B87" s="240"/>
      <c r="C87" s="240"/>
      <c r="D87" s="240"/>
      <c r="E87" s="242" t="s">
        <v>617</v>
      </c>
      <c r="F87" s="242">
        <v>2010</v>
      </c>
      <c r="G87" s="240" t="s">
        <v>292</v>
      </c>
      <c r="H87" s="240" t="s">
        <v>293</v>
      </c>
      <c r="I87" s="240"/>
      <c r="J87" s="240" t="s">
        <v>103</v>
      </c>
      <c r="K87" s="240"/>
      <c r="L87" s="240"/>
      <c r="M87" s="240" t="s">
        <v>104</v>
      </c>
      <c r="N87" s="240" t="s">
        <v>104</v>
      </c>
      <c r="O87" s="240" t="s">
        <v>105</v>
      </c>
    </row>
    <row r="88" spans="1:15">
      <c r="A88"/>
      <c r="B88" s="242"/>
      <c r="C88" s="242"/>
      <c r="D88" s="242"/>
      <c r="E88" s="242"/>
      <c r="F88" s="242"/>
      <c r="G88" s="242"/>
      <c r="H88" s="242"/>
      <c r="I88" s="242"/>
      <c r="J88" s="242" t="s">
        <v>106</v>
      </c>
      <c r="K88" s="242"/>
      <c r="L88" s="242"/>
      <c r="M88" s="242" t="s">
        <v>289</v>
      </c>
      <c r="N88" s="242" t="s">
        <v>289</v>
      </c>
      <c r="O88" s="242" t="s">
        <v>107</v>
      </c>
    </row>
    <row r="89" spans="1:15">
      <c r="A89"/>
      <c r="B89" s="242"/>
      <c r="C89" s="242"/>
      <c r="D89" s="242"/>
      <c r="E89" s="242"/>
      <c r="F89" s="242"/>
      <c r="G89" s="242"/>
      <c r="H89" s="242"/>
      <c r="I89" s="242"/>
      <c r="J89" s="242" t="s">
        <v>104</v>
      </c>
      <c r="K89" s="242"/>
      <c r="L89" s="242"/>
      <c r="M89" s="242" t="s">
        <v>239</v>
      </c>
      <c r="N89" s="242" t="s">
        <v>239</v>
      </c>
      <c r="O89" s="242" t="s">
        <v>240</v>
      </c>
    </row>
    <row r="90" spans="1:15">
      <c r="A90"/>
      <c r="B90" s="120"/>
      <c r="C90" s="120"/>
      <c r="D90" s="120"/>
      <c r="E90" s="120" t="s">
        <v>505</v>
      </c>
      <c r="F90" s="120" t="s">
        <v>505</v>
      </c>
      <c r="G90" s="120" t="s">
        <v>505</v>
      </c>
      <c r="H90" s="120"/>
      <c r="I90" s="120"/>
      <c r="J90" s="120" t="s">
        <v>241</v>
      </c>
      <c r="K90" s="120"/>
      <c r="L90" s="120"/>
      <c r="M90" s="120" t="s">
        <v>242</v>
      </c>
      <c r="N90" s="120" t="s">
        <v>243</v>
      </c>
      <c r="O90" s="120" t="s">
        <v>244</v>
      </c>
    </row>
    <row r="91" spans="1:15">
      <c r="A91"/>
      <c r="B91" s="120"/>
      <c r="C91" s="120"/>
      <c r="D91" s="120"/>
      <c r="E91" s="120"/>
      <c r="F91" s="120"/>
      <c r="G91" s="120" t="s">
        <v>505</v>
      </c>
      <c r="H91" s="120"/>
      <c r="I91" s="120"/>
      <c r="J91" s="120" t="s">
        <v>245</v>
      </c>
      <c r="K91" s="120"/>
      <c r="L91" s="120"/>
      <c r="M91" s="120" t="s">
        <v>292</v>
      </c>
      <c r="N91" s="120" t="s">
        <v>292</v>
      </c>
      <c r="O91" s="120"/>
    </row>
    <row r="92" spans="1:15">
      <c r="A92"/>
      <c r="B92" s="121"/>
      <c r="C92" s="121"/>
      <c r="D92" s="121"/>
      <c r="E92" s="121" t="s">
        <v>506</v>
      </c>
      <c r="F92" s="121" t="s">
        <v>506</v>
      </c>
      <c r="G92" s="121"/>
      <c r="H92" s="121"/>
      <c r="I92" s="121"/>
      <c r="J92" s="121"/>
      <c r="K92" s="121"/>
      <c r="L92" s="121"/>
      <c r="M92" s="121"/>
      <c r="N92" s="121"/>
      <c r="O92" s="121"/>
    </row>
    <row r="93" spans="1:15">
      <c r="A93"/>
      <c r="B93" s="121"/>
      <c r="C93" s="121"/>
      <c r="D93" s="121"/>
      <c r="E93" s="121" t="s">
        <v>507</v>
      </c>
      <c r="F93" s="121" t="s">
        <v>507</v>
      </c>
      <c r="G93" s="121" t="s">
        <v>508</v>
      </c>
      <c r="H93" s="121" t="s">
        <v>508</v>
      </c>
      <c r="I93" s="121" t="s">
        <v>508</v>
      </c>
      <c r="J93" s="121" t="s">
        <v>508</v>
      </c>
      <c r="K93" s="121" t="s">
        <v>508</v>
      </c>
      <c r="L93" s="121" t="s">
        <v>508</v>
      </c>
      <c r="M93" s="121" t="s">
        <v>508</v>
      </c>
      <c r="N93" s="121" t="s">
        <v>508</v>
      </c>
      <c r="O93" s="121" t="s">
        <v>508</v>
      </c>
    </row>
    <row r="94" spans="1:15">
      <c r="A94"/>
      <c r="B94" s="121"/>
      <c r="C94" s="121"/>
      <c r="D94" s="121"/>
      <c r="E94" s="121"/>
      <c r="F94" s="121"/>
      <c r="G94" s="121"/>
      <c r="H94" s="121"/>
      <c r="I94" s="121"/>
      <c r="J94" s="121"/>
      <c r="K94" s="121"/>
      <c r="L94" s="121"/>
      <c r="M94" s="121"/>
      <c r="N94" s="121"/>
      <c r="O94" s="121"/>
    </row>
    <row r="95" spans="1:15">
      <c r="A95"/>
      <c r="B95" s="122"/>
      <c r="C95" s="122" t="s">
        <v>509</v>
      </c>
      <c r="D95" s="122" t="s">
        <v>510</v>
      </c>
      <c r="E95" s="122" t="s">
        <v>511</v>
      </c>
      <c r="F95" s="122" t="s">
        <v>512</v>
      </c>
      <c r="G95" s="122" t="s">
        <v>513</v>
      </c>
      <c r="H95" s="122" t="s">
        <v>514</v>
      </c>
      <c r="I95" s="122" t="s">
        <v>515</v>
      </c>
      <c r="J95" s="122" t="s">
        <v>68</v>
      </c>
      <c r="K95" s="122" t="s">
        <v>69</v>
      </c>
      <c r="L95" s="122" t="s">
        <v>70</v>
      </c>
      <c r="M95" s="122" t="s">
        <v>71</v>
      </c>
      <c r="N95" s="122" t="s">
        <v>72</v>
      </c>
      <c r="O95" s="122" t="s">
        <v>516</v>
      </c>
    </row>
    <row r="96" spans="1:15" ht="25.5">
      <c r="A96"/>
      <c r="B96" s="123" t="s">
        <v>1262</v>
      </c>
      <c r="C96" s="123" t="s">
        <v>486</v>
      </c>
      <c r="D96" s="164" t="s">
        <v>399</v>
      </c>
      <c r="E96" s="125">
        <v>4829.0724851628802</v>
      </c>
      <c r="F96" s="125">
        <v>3122.2240612799169</v>
      </c>
      <c r="G96" s="123">
        <v>0.4</v>
      </c>
      <c r="H96" s="123">
        <v>195</v>
      </c>
      <c r="I96" s="125">
        <v>195.00041025597869</v>
      </c>
      <c r="J96" s="126">
        <v>1.0316139778985405</v>
      </c>
      <c r="K96" s="126">
        <v>-7.2083619100027363E-4</v>
      </c>
      <c r="L96" s="126">
        <v>4.0319834096687957E-3</v>
      </c>
      <c r="M96" s="126">
        <v>-0.14056305724505336</v>
      </c>
      <c r="N96" s="126">
        <v>2.2808342484867705E-3</v>
      </c>
      <c r="O96" s="126">
        <v>0.14058156090663249</v>
      </c>
    </row>
    <row r="97" spans="1:15">
      <c r="A97"/>
      <c r="B97" s="127" t="s">
        <v>456</v>
      </c>
      <c r="C97" s="151" t="s">
        <v>457</v>
      </c>
      <c r="D97" s="165" t="s">
        <v>399</v>
      </c>
      <c r="E97" s="129">
        <v>15.558876638056974</v>
      </c>
      <c r="F97" s="129">
        <v>19.595728318415119</v>
      </c>
      <c r="G97" s="127">
        <v>20</v>
      </c>
      <c r="H97" s="127">
        <v>170</v>
      </c>
      <c r="I97" s="129">
        <v>171.17242768623689</v>
      </c>
      <c r="J97" s="130">
        <v>5.6834605060648163E-3</v>
      </c>
      <c r="K97" s="130">
        <v>9.9922244984895769E-6</v>
      </c>
      <c r="L97" s="130">
        <v>2.530556741909091E-5</v>
      </c>
      <c r="M97" s="130">
        <v>1.6986781647432281E-3</v>
      </c>
      <c r="N97" s="130">
        <v>7.157495329525018E-4</v>
      </c>
      <c r="O97" s="130">
        <v>1.8433135656466986E-3</v>
      </c>
    </row>
    <row r="98" spans="1:15">
      <c r="A98"/>
      <c r="B98" s="127" t="s">
        <v>458</v>
      </c>
      <c r="C98" s="151" t="s">
        <v>459</v>
      </c>
      <c r="D98" s="165" t="s">
        <v>399</v>
      </c>
      <c r="E98" s="129">
        <v>1179.7811010809385</v>
      </c>
      <c r="F98" s="129">
        <v>847.94981256974438</v>
      </c>
      <c r="G98" s="127">
        <v>2.8</v>
      </c>
      <c r="H98" s="127">
        <v>170</v>
      </c>
      <c r="I98" s="129">
        <v>170.02305725989049</v>
      </c>
      <c r="J98" s="130">
        <v>0.24428432266705186</v>
      </c>
      <c r="K98" s="130">
        <v>-6.6134907733328419E-5</v>
      </c>
      <c r="L98" s="130">
        <v>1.0950269773756822E-3</v>
      </c>
      <c r="M98" s="130">
        <v>-1.1242934314665831E-2</v>
      </c>
      <c r="N98" s="130">
        <v>4.3360856071934968E-3</v>
      </c>
      <c r="O98" s="130">
        <v>1.2050112464072733E-2</v>
      </c>
    </row>
    <row r="99" spans="1:15">
      <c r="A99"/>
      <c r="B99" s="127" t="s">
        <v>350</v>
      </c>
      <c r="C99" s="127" t="s">
        <v>452</v>
      </c>
      <c r="D99" s="165" t="s">
        <v>399</v>
      </c>
      <c r="E99" s="129">
        <v>0</v>
      </c>
      <c r="F99" s="129">
        <v>0.11656010278840903</v>
      </c>
      <c r="G99" s="127">
        <v>0.4</v>
      </c>
      <c r="H99" s="127">
        <v>118</v>
      </c>
      <c r="I99" s="129">
        <v>118.00067796415409</v>
      </c>
      <c r="J99" s="130">
        <v>2.3305157962208555E-5</v>
      </c>
      <c r="K99" s="130">
        <v>1.5052360780032359E-7</v>
      </c>
      <c r="L99" s="130">
        <v>1.5052359838630447E-7</v>
      </c>
      <c r="M99" s="130">
        <v>1.7761785720438183E-5</v>
      </c>
      <c r="N99" s="130">
        <v>8.5149005718045085E-8</v>
      </c>
      <c r="O99" s="130">
        <v>1.7761989819047206E-5</v>
      </c>
    </row>
    <row r="100" spans="1:15">
      <c r="A100"/>
      <c r="B100" s="127" t="s">
        <v>460</v>
      </c>
      <c r="C100" s="151" t="s">
        <v>461</v>
      </c>
      <c r="D100" s="165" t="s">
        <v>399</v>
      </c>
      <c r="E100" s="129">
        <v>16.561699922256953</v>
      </c>
      <c r="F100" s="129">
        <v>17.640486031343311</v>
      </c>
      <c r="G100" s="127">
        <v>1.7</v>
      </c>
      <c r="H100" s="127">
        <v>170</v>
      </c>
      <c r="I100" s="129">
        <v>170.00849978751063</v>
      </c>
      <c r="J100" s="130">
        <v>5.0815804821853078E-3</v>
      </c>
      <c r="K100" s="130">
        <v>6.4802631065674632E-6</v>
      </c>
      <c r="L100" s="130">
        <v>2.2780603063994415E-5</v>
      </c>
      <c r="M100" s="130">
        <v>1.1016447281164687E-3</v>
      </c>
      <c r="N100" s="130">
        <v>5.4768284280636278E-5</v>
      </c>
      <c r="O100" s="130">
        <v>1.1030052909890564E-3</v>
      </c>
    </row>
    <row r="101" spans="1:15">
      <c r="A101"/>
      <c r="B101" s="127" t="s">
        <v>517</v>
      </c>
      <c r="C101" s="151" t="s">
        <v>1388</v>
      </c>
      <c r="D101" s="165" t="s">
        <v>399</v>
      </c>
      <c r="E101" s="129">
        <v>191.40083793525861</v>
      </c>
      <c r="F101" s="129">
        <v>282.12094329775277</v>
      </c>
      <c r="G101" s="127">
        <v>1.7</v>
      </c>
      <c r="H101" s="127">
        <v>140</v>
      </c>
      <c r="I101" s="129">
        <v>140.01032104812845</v>
      </c>
      <c r="J101" s="130">
        <v>6.6928794915288692E-2</v>
      </c>
      <c r="K101" s="130">
        <v>1.7594509617779863E-4</v>
      </c>
      <c r="L101" s="130">
        <v>3.6432585892965774E-4</v>
      </c>
      <c r="M101" s="130">
        <v>2.4632313464891809E-2</v>
      </c>
      <c r="N101" s="130">
        <v>8.7589877039663327E-4</v>
      </c>
      <c r="O101" s="130">
        <v>2.4647881557827087E-2</v>
      </c>
    </row>
    <row r="102" spans="1:15">
      <c r="A102"/>
      <c r="B102" s="127" t="s">
        <v>475</v>
      </c>
      <c r="C102" s="151" t="s">
        <v>487</v>
      </c>
      <c r="D102" s="165" t="s">
        <v>399</v>
      </c>
      <c r="E102" s="129">
        <v>2.0847302084671608</v>
      </c>
      <c r="F102" s="129">
        <v>1.3779699409628894</v>
      </c>
      <c r="G102" s="127">
        <v>0.4</v>
      </c>
      <c r="H102" s="127">
        <v>118</v>
      </c>
      <c r="I102" s="129">
        <v>118.00067796415409</v>
      </c>
      <c r="J102" s="130">
        <v>2.7551285880050537E-4</v>
      </c>
      <c r="K102" s="130">
        <v>-2.7234557720134944E-7</v>
      </c>
      <c r="L102" s="130">
        <v>1.7794853386361599E-6</v>
      </c>
      <c r="M102" s="130">
        <v>-3.2136778109759234E-5</v>
      </c>
      <c r="N102" s="130">
        <v>1.006628919977335E-6</v>
      </c>
      <c r="O102" s="130">
        <v>3.2152539698419391E-5</v>
      </c>
    </row>
    <row r="103" spans="1:15">
      <c r="A103"/>
      <c r="B103" s="127" t="s">
        <v>477</v>
      </c>
      <c r="C103" s="127" t="s">
        <v>463</v>
      </c>
      <c r="D103" s="165" t="s">
        <v>399</v>
      </c>
      <c r="E103" s="129">
        <v>42.396002943189679</v>
      </c>
      <c r="F103" s="129">
        <v>46.174992104243643</v>
      </c>
      <c r="G103" s="127">
        <v>16</v>
      </c>
      <c r="H103" s="127">
        <v>110</v>
      </c>
      <c r="I103" s="129">
        <v>111.15754585272202</v>
      </c>
      <c r="J103" s="130">
        <v>8.6968785707009222E-3</v>
      </c>
      <c r="K103" s="130">
        <v>1.7902587188700636E-5</v>
      </c>
      <c r="L103" s="130">
        <v>5.962954562254482E-5</v>
      </c>
      <c r="M103" s="130">
        <v>1.96928459075707E-3</v>
      </c>
      <c r="N103" s="130">
        <v>1.3492625942007697E-3</v>
      </c>
      <c r="O103" s="130">
        <v>2.3871722492318464E-3</v>
      </c>
    </row>
    <row r="104" spans="1:15">
      <c r="A104"/>
      <c r="B104" s="127" t="s">
        <v>471</v>
      </c>
      <c r="C104" s="127" t="s">
        <v>488</v>
      </c>
      <c r="D104" s="165" t="s">
        <v>399</v>
      </c>
      <c r="E104" s="129">
        <v>20737.3446</v>
      </c>
      <c r="F104" s="129">
        <v>0</v>
      </c>
      <c r="G104" s="127">
        <v>0.5</v>
      </c>
      <c r="H104" s="127">
        <v>15</v>
      </c>
      <c r="I104" s="129">
        <v>15.008331019803634</v>
      </c>
      <c r="J104" s="130">
        <v>0</v>
      </c>
      <c r="K104" s="130">
        <v>-2.0404622785900273E-2</v>
      </c>
      <c r="L104" s="130">
        <v>0</v>
      </c>
      <c r="M104" s="130">
        <v>-0.30606934178850409</v>
      </c>
      <c r="N104" s="130">
        <v>0</v>
      </c>
      <c r="O104" s="130">
        <v>0.30606934178850409</v>
      </c>
    </row>
    <row r="105" spans="1:15">
      <c r="A105"/>
      <c r="B105" s="127" t="s">
        <v>471</v>
      </c>
      <c r="C105" s="127" t="s">
        <v>489</v>
      </c>
      <c r="D105" s="165" t="s">
        <v>399</v>
      </c>
      <c r="E105" s="129">
        <v>3903.8496411255451</v>
      </c>
      <c r="F105" s="129">
        <v>1316.57</v>
      </c>
      <c r="G105" s="127">
        <v>10</v>
      </c>
      <c r="H105" s="127">
        <v>230</v>
      </c>
      <c r="I105" s="129">
        <v>230.21728866442677</v>
      </c>
      <c r="J105" s="130">
        <v>0.51356984583626464</v>
      </c>
      <c r="K105" s="130">
        <v>-2.1419401622253531E-3</v>
      </c>
      <c r="L105" s="130">
        <v>1.7001945707546492E-3</v>
      </c>
      <c r="M105" s="130">
        <v>-0.49264623731183121</v>
      </c>
      <c r="N105" s="130">
        <v>2.4044382206343275E-2</v>
      </c>
      <c r="O105" s="130">
        <v>0.49323265043302822</v>
      </c>
    </row>
    <row r="106" spans="1:15">
      <c r="A106"/>
      <c r="B106" s="127" t="s">
        <v>481</v>
      </c>
      <c r="C106" s="127" t="s">
        <v>490</v>
      </c>
      <c r="D106" s="165" t="s">
        <v>399</v>
      </c>
      <c r="E106" s="129">
        <v>11.107010202571475</v>
      </c>
      <c r="F106" s="129">
        <v>6.7170847505997431</v>
      </c>
      <c r="G106" s="127">
        <v>0.4</v>
      </c>
      <c r="H106" s="127">
        <v>118</v>
      </c>
      <c r="I106" s="129">
        <v>118.00067796415409</v>
      </c>
      <c r="J106" s="130">
        <v>1.3430214748732718E-3</v>
      </c>
      <c r="K106" s="130">
        <v>-2.2574081981474592E-6</v>
      </c>
      <c r="L106" s="130">
        <v>8.6743211711253718E-6</v>
      </c>
      <c r="M106" s="130">
        <v>-2.6637416738140018E-4</v>
      </c>
      <c r="N106" s="130">
        <v>4.9069370578342288E-6</v>
      </c>
      <c r="O106" s="130">
        <v>2.664193594306235E-4</v>
      </c>
    </row>
    <row r="107" spans="1:15">
      <c r="A107"/>
      <c r="B107" s="127" t="s">
        <v>115</v>
      </c>
      <c r="C107" s="127" t="s">
        <v>484</v>
      </c>
      <c r="D107" s="165" t="s">
        <v>399</v>
      </c>
      <c r="E107" s="129">
        <v>2053.0507739377072</v>
      </c>
      <c r="F107" s="129">
        <v>1750.5619706834</v>
      </c>
      <c r="G107" s="127">
        <v>1</v>
      </c>
      <c r="H107" s="127">
        <v>414</v>
      </c>
      <c r="I107" s="129">
        <v>414.00120772770697</v>
      </c>
      <c r="J107" s="130">
        <v>1.2279953557125234</v>
      </c>
      <c r="K107" s="130">
        <v>2.3998611611020237E-4</v>
      </c>
      <c r="L107" s="130">
        <v>2.2606439143573651E-3</v>
      </c>
      <c r="M107" s="130">
        <v>9.9354252069623783E-2</v>
      </c>
      <c r="N107" s="130">
        <v>3.1970332833803875E-3</v>
      </c>
      <c r="O107" s="130">
        <v>9.9405676025714873E-2</v>
      </c>
    </row>
    <row r="108" spans="1:15">
      <c r="A108"/>
      <c r="B108" s="127" t="s">
        <v>491</v>
      </c>
      <c r="C108" s="127" t="s">
        <v>444</v>
      </c>
      <c r="D108" s="165" t="s">
        <v>399</v>
      </c>
      <c r="E108" s="129">
        <v>32825.070974319409</v>
      </c>
      <c r="F108" s="129">
        <v>26385.594092829619</v>
      </c>
      <c r="G108" s="127">
        <v>1</v>
      </c>
      <c r="H108" s="127">
        <v>424</v>
      </c>
      <c r="I108" s="129">
        <v>424.00117924364315</v>
      </c>
      <c r="J108" s="130">
        <v>18.956212487871191</v>
      </c>
      <c r="K108" s="130">
        <v>1.7660718240364304E-3</v>
      </c>
      <c r="L108" s="130">
        <v>3.4073876681653736E-2</v>
      </c>
      <c r="M108" s="130">
        <v>0.74881445339144648</v>
      </c>
      <c r="N108" s="130">
        <v>4.8187738525823066E-2</v>
      </c>
      <c r="O108" s="130">
        <v>0.75036334115691172</v>
      </c>
    </row>
    <row r="109" spans="1:15">
      <c r="A109"/>
      <c r="B109" s="127" t="s">
        <v>116</v>
      </c>
      <c r="C109" s="127" t="s">
        <v>485</v>
      </c>
      <c r="D109" s="165" t="s">
        <v>399</v>
      </c>
      <c r="E109" s="129">
        <v>77.604167750633025</v>
      </c>
      <c r="F109" s="129">
        <v>0</v>
      </c>
      <c r="G109" s="127">
        <v>25</v>
      </c>
      <c r="H109" s="127">
        <v>230</v>
      </c>
      <c r="I109" s="129">
        <v>231.35470602518549</v>
      </c>
      <c r="J109" s="130">
        <v>0</v>
      </c>
      <c r="K109" s="130">
        <v>-7.637941438076723E-5</v>
      </c>
      <c r="L109" s="130">
        <v>0</v>
      </c>
      <c r="M109" s="130">
        <v>-1.7567265307576463E-2</v>
      </c>
      <c r="N109" s="130">
        <v>0</v>
      </c>
      <c r="O109" s="130">
        <v>1.7567265307576463E-2</v>
      </c>
    </row>
    <row r="110" spans="1:15">
      <c r="A110"/>
      <c r="B110" s="652" t="s">
        <v>1263</v>
      </c>
      <c r="C110" s="127" t="s">
        <v>383</v>
      </c>
      <c r="D110" s="165" t="s">
        <v>399</v>
      </c>
      <c r="E110" s="129">
        <v>0</v>
      </c>
      <c r="F110" s="129">
        <v>0</v>
      </c>
      <c r="G110" s="127">
        <v>10</v>
      </c>
      <c r="H110" s="127">
        <v>50</v>
      </c>
      <c r="I110" s="129">
        <v>50.990195135927848</v>
      </c>
      <c r="J110" s="130">
        <v>0</v>
      </c>
      <c r="K110" s="130">
        <v>0</v>
      </c>
      <c r="L110" s="130">
        <v>0</v>
      </c>
      <c r="M110" s="130">
        <v>0</v>
      </c>
      <c r="N110" s="130">
        <v>0</v>
      </c>
      <c r="O110" s="130">
        <v>0</v>
      </c>
    </row>
    <row r="111" spans="1:15">
      <c r="A111"/>
      <c r="B111" s="652" t="s">
        <v>248</v>
      </c>
      <c r="C111" s="127" t="s">
        <v>249</v>
      </c>
      <c r="D111" s="165" t="s">
        <v>399</v>
      </c>
      <c r="E111" s="129">
        <v>5.569297848323405</v>
      </c>
      <c r="F111" s="129">
        <v>1.921832765566911</v>
      </c>
      <c r="G111" s="127">
        <v>1</v>
      </c>
      <c r="H111" s="127">
        <v>20</v>
      </c>
      <c r="I111" s="129">
        <v>20.024984394500787</v>
      </c>
      <c r="J111" s="130">
        <v>6.5208679612486855E-5</v>
      </c>
      <c r="K111" s="130">
        <v>-2.9995882329103551E-6</v>
      </c>
      <c r="L111" s="130">
        <v>2.4818199062072314E-6</v>
      </c>
      <c r="M111" s="130">
        <v>-5.9991764658207103E-5</v>
      </c>
      <c r="N111" s="130">
        <v>3.5098233707257896E-6</v>
      </c>
      <c r="O111" s="130">
        <v>6.009434821095408E-5</v>
      </c>
    </row>
    <row r="112" spans="1:15">
      <c r="A112"/>
      <c r="B112" s="652" t="s">
        <v>250</v>
      </c>
      <c r="C112" s="127" t="s">
        <v>251</v>
      </c>
      <c r="D112" s="165" t="s">
        <v>399</v>
      </c>
      <c r="E112" s="129">
        <v>781.55713216249342</v>
      </c>
      <c r="F112" s="129">
        <v>622.47682533515149</v>
      </c>
      <c r="G112" s="127">
        <v>1</v>
      </c>
      <c r="H112" s="127">
        <v>50</v>
      </c>
      <c r="I112" s="129">
        <v>50.009999000199947</v>
      </c>
      <c r="J112" s="130">
        <v>5.2746987351437215E-2</v>
      </c>
      <c r="K112" s="130">
        <v>3.46315856631918E-5</v>
      </c>
      <c r="L112" s="130">
        <v>8.0385525939024487E-4</v>
      </c>
      <c r="M112" s="130">
        <v>1.73157928315959E-3</v>
      </c>
      <c r="N112" s="130">
        <v>1.1368230100146266E-3</v>
      </c>
      <c r="O112" s="130">
        <v>2.0714085473334796E-3</v>
      </c>
    </row>
    <row r="113" spans="1:15">
      <c r="A113"/>
      <c r="B113" s="135" t="s">
        <v>259</v>
      </c>
      <c r="C113" s="131" t="s">
        <v>260</v>
      </c>
      <c r="D113" s="165" t="s">
        <v>399</v>
      </c>
      <c r="E113" s="129">
        <v>0.3961069311806224</v>
      </c>
      <c r="F113" s="129">
        <v>1.1915447648934063</v>
      </c>
      <c r="G113" s="127">
        <v>1</v>
      </c>
      <c r="H113" s="127">
        <v>20</v>
      </c>
      <c r="I113" s="129">
        <v>20.024984394500787</v>
      </c>
      <c r="J113" s="130">
        <v>4.0429668080380597E-5</v>
      </c>
      <c r="K113" s="130">
        <v>1.1488833138173504E-6</v>
      </c>
      <c r="L113" s="130">
        <v>1.5387392543373269E-6</v>
      </c>
      <c r="M113" s="130">
        <v>2.2977666276347009E-5</v>
      </c>
      <c r="N113" s="130">
        <v>2.1761059224397112E-6</v>
      </c>
      <c r="O113" s="130">
        <v>2.3080480594928084E-5</v>
      </c>
    </row>
    <row r="114" spans="1:15">
      <c r="A114"/>
      <c r="B114" s="135" t="s">
        <v>236</v>
      </c>
      <c r="C114" s="131" t="s">
        <v>780</v>
      </c>
      <c r="D114" s="165" t="s">
        <v>399</v>
      </c>
      <c r="E114" s="129">
        <v>3.9816695467150711</v>
      </c>
      <c r="F114" s="129">
        <v>0.49811494594195471</v>
      </c>
      <c r="G114" s="127">
        <v>1</v>
      </c>
      <c r="H114" s="127">
        <v>20</v>
      </c>
      <c r="I114" s="129">
        <v>20.024984394500787</v>
      </c>
      <c r="J114" s="130">
        <v>1.6901271797464966E-5</v>
      </c>
      <c r="K114" s="130">
        <v>-3.2755777858994861E-6</v>
      </c>
      <c r="L114" s="130">
        <v>6.4325658848542581E-7</v>
      </c>
      <c r="M114" s="130">
        <v>-6.5511555717989722E-5</v>
      </c>
      <c r="N114" s="130">
        <v>9.0970219152193816E-7</v>
      </c>
      <c r="O114" s="130">
        <v>6.5517871536463485E-5</v>
      </c>
    </row>
    <row r="115" spans="1:15">
      <c r="A115"/>
      <c r="B115" s="135" t="s">
        <v>261</v>
      </c>
      <c r="C115" s="131" t="s">
        <v>262</v>
      </c>
      <c r="D115" s="165" t="s">
        <v>399</v>
      </c>
      <c r="E115" s="129">
        <v>1.0111217377136277</v>
      </c>
      <c r="F115" s="129">
        <v>0.84201988031603181</v>
      </c>
      <c r="G115" s="127">
        <v>1</v>
      </c>
      <c r="H115" s="127">
        <v>20</v>
      </c>
      <c r="I115" s="129">
        <v>20.024984394500787</v>
      </c>
      <c r="J115" s="130">
        <v>2.8570126176757074E-5</v>
      </c>
      <c r="K115" s="130">
        <v>9.2204015089691893E-8</v>
      </c>
      <c r="L115" s="130">
        <v>1.0873691706333858E-6</v>
      </c>
      <c r="M115" s="130">
        <v>1.8440803017938379E-6</v>
      </c>
      <c r="N115" s="130">
        <v>1.5377722284161185E-6</v>
      </c>
      <c r="O115" s="130">
        <v>2.4011196525687609E-6</v>
      </c>
    </row>
    <row r="116" spans="1:15">
      <c r="A116"/>
      <c r="B116" s="135" t="s">
        <v>256</v>
      </c>
      <c r="C116" s="131" t="s">
        <v>257</v>
      </c>
      <c r="D116" s="165" t="s">
        <v>399</v>
      </c>
      <c r="E116" s="129">
        <v>0</v>
      </c>
      <c r="F116" s="129">
        <v>0</v>
      </c>
      <c r="G116" s="127">
        <v>1</v>
      </c>
      <c r="H116" s="127">
        <v>50</v>
      </c>
      <c r="I116" s="129">
        <v>50.009999000199947</v>
      </c>
      <c r="J116" s="130">
        <v>0</v>
      </c>
      <c r="K116" s="130">
        <v>0</v>
      </c>
      <c r="L116" s="130">
        <v>0</v>
      </c>
      <c r="M116" s="130">
        <v>0</v>
      </c>
      <c r="N116" s="130">
        <v>0</v>
      </c>
      <c r="O116" s="130">
        <v>0</v>
      </c>
    </row>
    <row r="117" spans="1:15">
      <c r="A117"/>
      <c r="B117" s="127" t="s">
        <v>404</v>
      </c>
      <c r="C117" s="127" t="s">
        <v>407</v>
      </c>
      <c r="D117" s="165" t="s">
        <v>399</v>
      </c>
      <c r="E117" s="129">
        <v>1164.8554477481998</v>
      </c>
      <c r="F117" s="129">
        <v>1151.565651363102</v>
      </c>
      <c r="G117" s="127">
        <v>10</v>
      </c>
      <c r="H117" s="127">
        <v>401</v>
      </c>
      <c r="I117" s="129">
        <v>401.12466889983222</v>
      </c>
      <c r="J117" s="130">
        <v>0.78268263896594514</v>
      </c>
      <c r="K117" s="130">
        <v>3.4063304749309964E-4</v>
      </c>
      <c r="L117" s="130">
        <v>1.4871109537017305E-3</v>
      </c>
      <c r="M117" s="130">
        <v>0.13659385204473296</v>
      </c>
      <c r="N117" s="130">
        <v>2.1030924794785751E-2</v>
      </c>
      <c r="O117" s="130">
        <v>0.13820340160119915</v>
      </c>
    </row>
    <row r="118" spans="1:15">
      <c r="A118"/>
      <c r="B118" s="122" t="s">
        <v>400</v>
      </c>
      <c r="C118" s="122" t="s">
        <v>401</v>
      </c>
      <c r="D118" s="166" t="s">
        <v>399</v>
      </c>
      <c r="E118" s="158">
        <v>47.902421072639996</v>
      </c>
      <c r="F118" s="158">
        <v>47.248460791469</v>
      </c>
      <c r="G118" s="122">
        <v>7</v>
      </c>
      <c r="H118" s="122">
        <v>230</v>
      </c>
      <c r="I118" s="158">
        <v>230.10649708341572</v>
      </c>
      <c r="J118" s="159">
        <v>1.8421889500622929E-2</v>
      </c>
      <c r="K118" s="159">
        <v>1.3869325400150956E-5</v>
      </c>
      <c r="L118" s="159">
        <v>6.1015803576087491E-5</v>
      </c>
      <c r="M118" s="159">
        <v>3.1899448420347198E-3</v>
      </c>
      <c r="N118" s="159">
        <v>6.0402563855477015E-4</v>
      </c>
      <c r="O118" s="159">
        <v>3.2466282613282682E-3</v>
      </c>
    </row>
    <row r="119" spans="1:15">
      <c r="A119"/>
      <c r="B119" s="140"/>
      <c r="C119" s="140"/>
      <c r="D119" s="123"/>
      <c r="E119" s="167"/>
      <c r="F119" s="167"/>
      <c r="G119" s="140"/>
      <c r="H119" s="140"/>
      <c r="I119" s="143"/>
      <c r="J119" s="140"/>
      <c r="K119" s="140"/>
      <c r="L119" s="140"/>
      <c r="M119" s="140"/>
      <c r="N119" s="140"/>
      <c r="O119" s="140"/>
    </row>
    <row r="120" spans="1:15">
      <c r="A120"/>
      <c r="B120" s="144"/>
      <c r="C120" s="144"/>
      <c r="D120" s="122" t="s">
        <v>264</v>
      </c>
      <c r="E120" s="173">
        <v>67890.156098274165</v>
      </c>
      <c r="F120" s="173">
        <v>35622.388151755229</v>
      </c>
      <c r="G120" s="144"/>
      <c r="H120" s="144"/>
      <c r="I120" s="145"/>
      <c r="J120" s="144"/>
      <c r="K120" s="144"/>
      <c r="L120" s="144"/>
      <c r="M120" s="144"/>
      <c r="N120" s="144"/>
      <c r="O120" s="144"/>
    </row>
    <row r="121" spans="1:15">
      <c r="A121"/>
      <c r="B121" s="146"/>
      <c r="C121" s="146"/>
      <c r="D121" s="168"/>
      <c r="E121" s="243"/>
      <c r="F121" s="243"/>
      <c r="G121" s="243"/>
      <c r="H121" s="243"/>
      <c r="I121" s="237"/>
      <c r="J121" s="237"/>
      <c r="K121" s="237"/>
      <c r="L121" s="237"/>
      <c r="M121" s="237"/>
      <c r="N121" s="237"/>
      <c r="O121" s="244"/>
    </row>
    <row r="122" spans="1:15">
      <c r="A122"/>
      <c r="B122" s="123">
        <v>2</v>
      </c>
      <c r="C122" s="123" t="s">
        <v>445</v>
      </c>
      <c r="D122" s="123" t="s">
        <v>113</v>
      </c>
      <c r="E122" s="124">
        <v>15327.654013291765</v>
      </c>
      <c r="F122" s="124">
        <v>14314.070168382457</v>
      </c>
      <c r="G122" s="124">
        <v>1</v>
      </c>
      <c r="H122" s="124">
        <v>19</v>
      </c>
      <c r="I122" s="125">
        <v>19.026297590440446</v>
      </c>
      <c r="J122" s="126">
        <v>0.46146105405880239</v>
      </c>
      <c r="K122" s="126">
        <v>3.3984901510670795E-3</v>
      </c>
      <c r="L122" s="126">
        <v>1.8484930072601487E-2</v>
      </c>
      <c r="M122" s="126">
        <v>6.4571312870274511E-2</v>
      </c>
      <c r="N122" s="126">
        <v>2.6141638808191307E-2</v>
      </c>
      <c r="O122" s="126">
        <v>6.9662326442409397E-2</v>
      </c>
    </row>
    <row r="123" spans="1:15">
      <c r="A123"/>
      <c r="B123" s="127">
        <v>2</v>
      </c>
      <c r="C123" s="127" t="s">
        <v>445</v>
      </c>
      <c r="D123" s="127" t="s">
        <v>302</v>
      </c>
      <c r="E123" s="128">
        <v>461.81149083920957</v>
      </c>
      <c r="F123" s="128">
        <v>220.47188106014758</v>
      </c>
      <c r="G123" s="128">
        <v>1</v>
      </c>
      <c r="H123" s="128">
        <v>10</v>
      </c>
      <c r="I123" s="129">
        <v>10.04987562112089</v>
      </c>
      <c r="J123" s="130">
        <v>3.7543220231893485E-3</v>
      </c>
      <c r="K123" s="130">
        <v>-1.6980921821740935E-4</v>
      </c>
      <c r="L123" s="130">
        <v>2.8471338036149059E-4</v>
      </c>
      <c r="M123" s="130">
        <v>-1.6980921821740935E-3</v>
      </c>
      <c r="N123" s="130">
        <v>4.0264552389630961E-4</v>
      </c>
      <c r="O123" s="130">
        <v>1.7451763455520787E-3</v>
      </c>
    </row>
    <row r="124" spans="1:15">
      <c r="B124" s="122">
        <v>2</v>
      </c>
      <c r="C124" s="122" t="s">
        <v>445</v>
      </c>
      <c r="D124" s="122" t="s">
        <v>303</v>
      </c>
      <c r="E124" s="169">
        <v>1239.2999294270126</v>
      </c>
      <c r="F124" s="169">
        <v>689.98758301506473</v>
      </c>
      <c r="G124" s="169">
        <v>1</v>
      </c>
      <c r="H124" s="169">
        <v>20</v>
      </c>
      <c r="I124" s="158">
        <v>20.024984394500787</v>
      </c>
      <c r="J124" s="159">
        <v>2.3411599616552089E-2</v>
      </c>
      <c r="K124" s="159">
        <v>-3.2869976477556406E-4</v>
      </c>
      <c r="L124" s="159">
        <v>8.9103742492259116E-4</v>
      </c>
      <c r="M124" s="159">
        <v>-6.5739952955112813E-3</v>
      </c>
      <c r="N124" s="159">
        <v>1.260117210907527E-3</v>
      </c>
      <c r="O124" s="159">
        <v>6.6936768319534089E-3</v>
      </c>
    </row>
    <row r="125" spans="1:15" ht="25.5">
      <c r="B125" s="140"/>
      <c r="C125" s="140"/>
      <c r="D125" s="123" t="s">
        <v>265</v>
      </c>
      <c r="E125" s="174">
        <v>17028.765433557986</v>
      </c>
      <c r="F125" s="174">
        <v>15224.52963245767</v>
      </c>
      <c r="G125" s="140"/>
      <c r="H125" s="140"/>
      <c r="I125" s="140"/>
      <c r="J125" s="140"/>
      <c r="K125" s="140"/>
      <c r="L125" s="140"/>
      <c r="M125" s="140"/>
      <c r="N125" s="140"/>
      <c r="O125" s="140"/>
    </row>
    <row r="126" spans="1:15">
      <c r="B126" s="144"/>
      <c r="C126" s="144"/>
      <c r="D126" s="122"/>
      <c r="E126" s="169"/>
      <c r="F126" s="169"/>
      <c r="G126" s="144"/>
      <c r="H126" s="144"/>
      <c r="I126" s="144"/>
      <c r="J126" s="144"/>
      <c r="K126" s="144"/>
      <c r="L126" s="144"/>
      <c r="M126" s="144"/>
      <c r="N126" s="144"/>
      <c r="O126" s="144"/>
    </row>
    <row r="127" spans="1:15">
      <c r="B127" s="170"/>
      <c r="C127" s="170"/>
      <c r="D127" s="168"/>
      <c r="E127" s="243"/>
      <c r="F127" s="243"/>
      <c r="G127" s="243"/>
      <c r="H127" s="243"/>
      <c r="I127" s="237"/>
      <c r="J127" s="237"/>
      <c r="K127" s="237"/>
      <c r="L127" s="237"/>
      <c r="M127" s="237"/>
      <c r="N127" s="237"/>
      <c r="O127" s="244"/>
    </row>
    <row r="128" spans="1:15">
      <c r="B128" s="140"/>
      <c r="C128" s="140" t="s">
        <v>266</v>
      </c>
      <c r="D128" s="123" t="s">
        <v>423</v>
      </c>
      <c r="E128" s="174">
        <v>774364.31255960697</v>
      </c>
      <c r="F128" s="174">
        <v>590177.1262356342</v>
      </c>
      <c r="G128" s="140"/>
      <c r="H128" s="140"/>
      <c r="I128" s="140"/>
      <c r="J128" s="140"/>
      <c r="K128" s="140"/>
      <c r="L128" s="140"/>
      <c r="M128" s="140"/>
      <c r="N128" s="140"/>
      <c r="O128" s="140"/>
    </row>
    <row r="129" spans="2:15">
      <c r="B129" s="144"/>
      <c r="C129" s="144" t="s">
        <v>267</v>
      </c>
      <c r="D129" s="122"/>
      <c r="E129" s="169"/>
      <c r="F129" s="169"/>
      <c r="G129" s="144"/>
      <c r="H129" s="144"/>
      <c r="I129" s="144"/>
      <c r="J129" s="171">
        <v>19.246108682350403</v>
      </c>
      <c r="K129" s="144"/>
      <c r="L129" s="144"/>
      <c r="M129" s="144"/>
      <c r="N129" s="144"/>
      <c r="O129" s="172">
        <v>2.2533902690089329</v>
      </c>
    </row>
  </sheetData>
  <phoneticPr fontId="0" type="noConversion"/>
  <pageMargins left="0.78740157499999996" right="0.78740157499999996" top="0.984251969" bottom="0.984251969"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RiskSerializationData</vt:lpstr>
      <vt:lpstr>AT 2012 incl LULUCF</vt:lpstr>
      <vt:lpstr>BE 2012 incl LULUCF</vt:lpstr>
      <vt:lpstr>DE 2012 incl LULUCF</vt:lpstr>
      <vt:lpstr>DK 2012 incl LULUCF</vt:lpstr>
      <vt:lpstr>ES 2012 incl LULUCF</vt:lpstr>
      <vt:lpstr>FI 2012 incl LULUCF</vt:lpstr>
      <vt:lpstr>FR 2012 incl LULUCF</vt:lpstr>
      <vt:lpstr>GB 2012 incl LULUCF</vt:lpstr>
      <vt:lpstr>GR 2012 incl LULUCF</vt:lpstr>
      <vt:lpstr>IE 2012 incl LULUCF</vt:lpstr>
      <vt:lpstr>IT 2012 incl LULUCF</vt:lpstr>
      <vt:lpstr>LU 2012 incl LULUCF</vt:lpstr>
      <vt:lpstr>NL 2012 incl LULUCF</vt:lpstr>
      <vt:lpstr>PT 2012 incl LULUCF</vt:lpstr>
      <vt:lpstr>SE 2012 incl LULUCF</vt:lpstr>
    </vt:vector>
  </TitlesOfParts>
  <Company>VTT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Suvi Monni</dc:creator>
  <cp:lastModifiedBy>mandl</cp:lastModifiedBy>
  <cp:lastPrinted>2012-05-21T09:20:27Z</cp:lastPrinted>
  <dcterms:created xsi:type="dcterms:W3CDTF">2005-02-22T07:23:06Z</dcterms:created>
  <dcterms:modified xsi:type="dcterms:W3CDTF">2012-05-25T09:39:14Z</dcterms:modified>
</cp:coreProperties>
</file>