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19320" windowHeight="12405" tabRatio="774"/>
  </bookViews>
  <sheets>
    <sheet name="Fig 6.2" sheetId="2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[1]Introduction_CompleteFirst!#REF!</definedName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>[5]Aggregates!$B:$B</definedName>
    <definedName name="as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[1]Lists!$A$31:$A$68</definedName>
    <definedName name="CER">[8]list!$B$11:$B$13</definedName>
    <definedName name="CO2_EF_CoalRes">#REF!</definedName>
    <definedName name="CO2_EF_GasOil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[9]Menues!$C$11:$D$11</definedName>
    <definedName name="Countries">[4]lists!$B$4:$B$30</definedName>
    <definedName name="countries2">[10]lists!$B$4:$B$31</definedName>
    <definedName name="countries3">[4]lists!$B$4:$B$35</definedName>
    <definedName name="CountryName">[1]Introduction_CompleteFirst!$E$14</definedName>
    <definedName name="CRF_CountryName">[11]Sheet1!$C$4</definedName>
    <definedName name="CRF_InventoryYear">[11]Sheet1!$C$6</definedName>
    <definedName name="CRF_Status">[12]Information!#REF!</definedName>
    <definedName name="CRF_Submission">[11]Sheet1!$C$8</definedName>
    <definedName name="CRF_Summary1_A_Main">#REF!</definedName>
    <definedName name="CRF_Summary1_A_Range1">#REF!</definedName>
    <definedName name="CRF_Summary2_Main">#REF!</definedName>
    <definedName name="CRF_Summary2_Range1">#REF!</definedName>
    <definedName name="CRF_Table10s1_Dyn10">[11]Table10!#REF!</definedName>
    <definedName name="CRF_Table10s1_Dyn11">[11]Table10!#REF!</definedName>
    <definedName name="CRF_Table10s1_Dyn12">[11]Table10!#REF!</definedName>
    <definedName name="CRF_Table10s1_Dyn13">[11]Table10!#REF!</definedName>
    <definedName name="CRF_Table10s1_Dyn14">[11]Table10!#REF!</definedName>
    <definedName name="CRF_Table10s1_Dyn15">[11]Table10!#REF!</definedName>
    <definedName name="CRF_Table10s1_Dyn16">[11]Table10!#REF!</definedName>
    <definedName name="CRF_Table10s1_Dyn17">[11]Table10!#REF!</definedName>
    <definedName name="CRF_Table10s1_Dyn18">[11]Table10!#REF!</definedName>
    <definedName name="CRF_Table10s1_Dyn19">[11]Table10!#REF!</definedName>
    <definedName name="CRF_Table10s1_Dyn20">[11]Table10!#REF!</definedName>
    <definedName name="CRF_Table10s1_Dyn21">[11]Table10!#REF!</definedName>
    <definedName name="CRF_Table10s1_Dyn22">[11]Table10!#REF!</definedName>
    <definedName name="CRF_Table10s2_Dyn10">[13]CH4!#REF!</definedName>
    <definedName name="CRF_Table10s2_Dyn11">[13]CH4!#REF!</definedName>
    <definedName name="CRF_Table10s2_Dyn12">[13]CH4!#REF!</definedName>
    <definedName name="CRF_Table10s2_Dyn13">[13]CH4!#REF!</definedName>
    <definedName name="CRF_Table10s2_Dyn14">[13]CH4!#REF!</definedName>
    <definedName name="CRF_Table10s2_Dyn15">[13]CH4!#REF!</definedName>
    <definedName name="CRF_Table10s2_Dyn16">[13]CH4!#REF!</definedName>
    <definedName name="CRF_Table10s2_Dyn17">[13]CH4!#REF!</definedName>
    <definedName name="CRF_Table10s2_Dyn18">[13]CH4!#REF!</definedName>
    <definedName name="CRF_Table10s2_Dyn19">[13]CH4!#REF!</definedName>
    <definedName name="CRF_Table10s2_Dyn20">[13]CH4!#REF!</definedName>
    <definedName name="CRF_Table10s3_Dyn10">[13]N2O!#REF!</definedName>
    <definedName name="CRF_Table10s3_Dyn11">[13]N2O!$B$15:$B$15</definedName>
    <definedName name="CRF_Table10s3_Dyn12">[13]N2O!$C$15:$C$15</definedName>
    <definedName name="CRF_Table10s3_Dyn13">[13]N2O!$D$15:$D$15</definedName>
    <definedName name="CRF_Table10s3_Dyn14">[13]N2O!$E$15:$E$15</definedName>
    <definedName name="CRF_Table10s3_Dyn15">[13]N2O!$F$15:$F$15</definedName>
    <definedName name="CRF_Table10s3_Dyn16">[13]N2O!$G$15:$G$15</definedName>
    <definedName name="CRF_Table10s3_Dyn17">[13]N2O!$H$15:$H$15</definedName>
    <definedName name="CRF_Table10s3_Dyn18">[13]N2O!$I$15:$I$15</definedName>
    <definedName name="CRF_Table10s3_Dyn19">[13]N2O!$J$15:$J$15</definedName>
    <definedName name="CRF_Table10s3_Dyn20">[13]N2O!$K$15:$K$15</definedName>
    <definedName name="CRF_Table10s5_Main1">#REF!</definedName>
    <definedName name="CRF_Table10s5_Main2">#REF!</definedName>
    <definedName name="CRF_Table3.A_D_Doc">'[14]Table3.A-D'!#REF!</definedName>
    <definedName name="CRF_Title">[12]Information!#REF!</definedName>
    <definedName name="_xlnm.Database">#REF!</definedName>
    <definedName name="Datenbank_PDF">#REF!</definedName>
    <definedName name="Datensatz_Lastbereichszenario_Grundlast">'[15]Lastbereichszenario - Grundlast'!$A$231:$AZ$282</definedName>
    <definedName name="Datensatz_Lastbereichszenario_Mittellast">'[15]Lastbereichszenario - Mittell.'!$A$231:$AZ$282</definedName>
    <definedName name="Datensatz_Lastbereichszenario_Spitzenlast">'[15]Lastbereichszenario - Spitzenl.'!$A$231:$AZ$282</definedName>
    <definedName name="Datensatz_Stromverbrauchsszenario">[15]Stromverbrauchsszenario!$A$231:$AZ$282</definedName>
    <definedName name="Eingabemöglichkeit">[15]Auswahllisten!$E$2:$E$51</definedName>
    <definedName name="Eingabemöglichkeit_technologiespezifisch">[15]Auswahllisten!$I$2:$I$51</definedName>
    <definedName name="Einheiten">[16]Lists!$F$7:$F$33</definedName>
    <definedName name="Elektrische_Leistung_Grundlast">[15]Verortung!$B$4</definedName>
    <definedName name="Elektrische_Leistung_Mittellast">[15]Verortung!$B$5</definedName>
    <definedName name="Elektrische_Leistung_Spitzenlast">[15]Verortung!$B$6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[9]Menues!$C$6:$F$6</definedName>
    <definedName name="EUA">[8]list!$B$5:$B$10</definedName>
    <definedName name="Euro">[3]Konstanten!$B$2</definedName>
    <definedName name="EUROPE">#REF!</definedName>
    <definedName name="First_row">[4]Abfragen!$B$1</definedName>
    <definedName name="Fortschreibung">[15]Auswahllisten!$K$2:$K$51</definedName>
    <definedName name="GDP">'[17]New Cronos'!$A$56:$M$87</definedName>
    <definedName name="GDP_95_constant_prices">#REF!</definedName>
    <definedName name="GDP_current_prices">#REF!</definedName>
    <definedName name="Generation">#REF!</definedName>
    <definedName name="GIEC">#REF!</definedName>
    <definedName name="Graphikdaten">'[6]D-Graphikdaten (projektspezi.)'!$B$2:$R$68</definedName>
    <definedName name="interpolieren">[18]M!$A$1</definedName>
    <definedName name="KWK_Bonus_Szenarien">'[3]KWK-Bonus Emissionshandel'!$A$12:$A$61</definedName>
    <definedName name="Last_row">[4]Abfragen!$D$1</definedName>
    <definedName name="Lastbereiche_Verteilung">'[15]Lastbereiche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>[1]Introduction_CompleteFirst!#REF!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[19]Graphikdaten!$B$6:$B$64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>#REF!</definedName>
    <definedName name="Menue_BaseYears">#REF!</definedName>
    <definedName name="Menue_TargetYears">#REF!</definedName>
    <definedName name="Methane">[1]Guidance!#REF!</definedName>
    <definedName name="MS">#REF!</definedName>
    <definedName name="ncd">#REF!</definedName>
    <definedName name="Nitrous">[1]Guidance!#REF!</definedName>
    <definedName name="No_free_allocation">'[20]Mod - ARRA OptFreeAllocation'!$D$5,'[20]Mod - ARRA OptFreeAllocation'!$F$5</definedName>
    <definedName name="NonGHGs" localSheetId="0">[21]Lists!$A$15:$A$18</definedName>
    <definedName name="NonGHGs">[22]Lists!$A$15:$A$18</definedName>
    <definedName name="OptionsMenue_ETS3_Coverage">#REF!</definedName>
    <definedName name="OptionsMenue_ETS3_NERBase">[9]Menues!$C$9:$D$9</definedName>
    <definedName name="OptionsMenue_FreeAllocation">'[9]Mod - ARRA OptFreeAllocation'!$D$5:$M$5</definedName>
    <definedName name="PAM_General_MS_Note">[1]Introduction_CompleteFirst!$G$43</definedName>
    <definedName name="population">'[23]New Cronos Data'!$A$244:$N$275</definedName>
    <definedName name="Registry_Codes">[24]Data_H!$E$2:$E$43</definedName>
    <definedName name="relative_treshold">[4]Settings!$E$12</definedName>
    <definedName name="rrr">[13]CO2!#REF!</definedName>
    <definedName name="sectors">[4]lists!$F$4:$F$14</definedName>
    <definedName name="Sheet36Range1">#REF!</definedName>
    <definedName name="Sheet37Range1">#REF!</definedName>
    <definedName name="Sheet37Range2">#REF!</definedName>
    <definedName name="Sheet37Range3">#REF!</definedName>
    <definedName name="Sheet37Range4">#REF!</definedName>
    <definedName name="Sheet37Range5">#REF!</definedName>
    <definedName name="Sheet37Range6">#REF!</definedName>
    <definedName name="Sheet37Range7">#REF!</definedName>
    <definedName name="Sheet37Range8">#REF!</definedName>
    <definedName name="Sheet37Range9">#REF!</definedName>
    <definedName name="Sheet38Range1">#REF!</definedName>
    <definedName name="Sheet38Range2">#REF!</definedName>
    <definedName name="Sheet38Range3">#REF!</definedName>
    <definedName name="Sheet38Range4">#REF!</definedName>
    <definedName name="Sheet38Range5">#REF!</definedName>
    <definedName name="Sheet38Range6">#REF!</definedName>
    <definedName name="Sheet38Range7">#REF!</definedName>
    <definedName name="Sheet39Range1">#REF!</definedName>
    <definedName name="Sheet39Range2">#REF!</definedName>
    <definedName name="Sheet39Range3">#REF!</definedName>
    <definedName name="Sheet39Range4">#REF!</definedName>
    <definedName name="Sheet39Range5">#REF!</definedName>
    <definedName name="Sheet40Range1">#REF!</definedName>
    <definedName name="Sheet40Range2">#REF!</definedName>
    <definedName name="Sheet40Range3">#REF!</definedName>
    <definedName name="Sheet40Range4">#REF!</definedName>
    <definedName name="Sheet40Range5">#REF!</definedName>
    <definedName name="Sheet40Range6">#REF!</definedName>
    <definedName name="Sheet40Range7">#REF!</definedName>
    <definedName name="Sheet41Range1">#REF!</definedName>
    <definedName name="Sheet41Range2">#REF!</definedName>
    <definedName name="Sheet51Range1">#REF!</definedName>
    <definedName name="Sheet51Range2">#REF!</definedName>
    <definedName name="Sheet51Range3">[12]Summary2!#REF!</definedName>
    <definedName name="Sheet51Range4">#REF!</definedName>
    <definedName name="Sheet51Range5">#REF!</definedName>
    <definedName name="Sheet8Range2">'[12]Table1.A(c)'!#REF!</definedName>
    <definedName name="Sizes">[4]lists!$G$23:$G$27</definedName>
    <definedName name="Sortierung">'[6]Technologiekat.+Sortierung'!$A$2:$B$22</definedName>
    <definedName name="SOURCE_FOR_WASTE_GASES">[9]Menues!$C$17:$D$17</definedName>
    <definedName name="StatusOfPolicy" localSheetId="0">[21]Lists!$A$1:$A$8</definedName>
    <definedName name="StatusOfPolicy">[22]Lists!$A$1:$A$8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>#REF!</definedName>
    <definedName name="Stromverbrauchsszenario">[3]Stromverbrauchsszenario!$A$12:$A$61</definedName>
    <definedName name="SubmissionDate">[1]Introduction_CompleteFirst!$E$16</definedName>
    <definedName name="Summer">#REF!</definedName>
    <definedName name="Summer1">#REF!</definedName>
    <definedName name="t_Kategorien">'[6]KW Kateg-t 31.12.'!$A$1:$AZ$21</definedName>
    <definedName name="Tab03.1_start">#REF!</definedName>
    <definedName name="Tab04a_start">#REF!</definedName>
    <definedName name="Tab04b_start">#REF!</definedName>
    <definedName name="Tab05a_start">#REF!</definedName>
    <definedName name="Tab05b_start">#REF!</definedName>
    <definedName name="Tab06_start">#REF!</definedName>
    <definedName name="Tab07a_start">#REF!</definedName>
    <definedName name="Tab07b_start">#REF!</definedName>
    <definedName name="Tab08a_start">#REF!</definedName>
    <definedName name="Tab08b_start">#REF!</definedName>
    <definedName name="Tab09_start">#REF!</definedName>
    <definedName name="Tab11_start">#REF!</definedName>
    <definedName name="Tab12_start">#REF!</definedName>
    <definedName name="Tab4.2Voe_start">#REF!</definedName>
    <definedName name="Tab4.3Voe_start">#REF!</definedName>
    <definedName name="TabNG1_start">#REF!</definedName>
    <definedName name="TabNG2_start">#REF!</definedName>
    <definedName name="TECbyCountry">'[25]New Cronos data'!$A$7:$M$32</definedName>
    <definedName name="TECbyFuel">'[25]Data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>#REF!</definedName>
    <definedName name="TSEG1">#REF!</definedName>
    <definedName name="TSEG2">#REF!</definedName>
    <definedName name="TSEG3">#REF!</definedName>
    <definedName name="TSEG4">#REF!</definedName>
    <definedName name="TSEG5">#REF!</definedName>
    <definedName name="Vollaststunden_Grundlast">'[6]V-Benutzermatrix'!$S$6:$S$55</definedName>
    <definedName name="Vollaststunden_Grundlast_Einfügen">#REF!</definedName>
    <definedName name="Vollaststunden_Mittellast">'[6]V-Benutzermatrix'!$U$6:$U$55</definedName>
    <definedName name="Vollaststunden_Mittellast_Einfügen">#REF!</definedName>
    <definedName name="Vollaststunden_Spitzenlast">'[6]V-Benutzermatrix'!$W$6:$W$55</definedName>
    <definedName name="Vollaststunden_Spitzenlast_Einfügen">#REF!</definedName>
    <definedName name="Wärmeeinspeiseszenario">[3]Wärmegutschrift!$A$12:$A$61</definedName>
    <definedName name="wef">#REF!</definedName>
    <definedName name="Winter">#REF!</definedName>
    <definedName name="Wirkungsgrad_Kessel">'[6]ReportSheet Var1'!$L$39</definedName>
    <definedName name="WM">[1]Lists!$A$24:$A$27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[13]CO2!#REF!</definedName>
    <definedName name="year_chosen">[4]Settings!$E$7</definedName>
    <definedName name="years">[4]lists!$L$4:$L$8</definedName>
    <definedName name="Zubau_Grundlast">#REF!</definedName>
    <definedName name="Zubau_Mittellast">#REF!</definedName>
    <definedName name="Zubau_MW_Grundlast">#REF!</definedName>
    <definedName name="Zubau_MW_Grundlast_Start">#REF!</definedName>
    <definedName name="Zubau_MW_Mittellast">#REF!</definedName>
    <definedName name="Zubau_MW_Mittellast_Start">#REF!</definedName>
    <definedName name="Zubau_MW_Spitzenlast">#REF!</definedName>
    <definedName name="Zubau_MW_Spitzenlast_Start">#REF!</definedName>
    <definedName name="Zubau_Spitzenlast">#REF!</definedName>
  </definedNames>
  <calcPr calcId="145621"/>
</workbook>
</file>

<file path=xl/calcChain.xml><?xml version="1.0" encoding="utf-8"?>
<calcChain xmlns="http://schemas.openxmlformats.org/spreadsheetml/2006/main">
  <c r="AO37" i="21" l="1"/>
  <c r="AO36" i="21"/>
  <c r="AO35" i="21"/>
  <c r="AO34" i="21"/>
  <c r="AO33" i="21"/>
  <c r="AO32" i="21"/>
  <c r="AO31" i="21"/>
  <c r="AO30" i="21"/>
  <c r="AO29" i="21"/>
  <c r="AO28" i="21"/>
  <c r="AK21" i="21"/>
  <c r="AK20" i="21"/>
  <c r="AK16" i="21"/>
  <c r="AI37" i="21"/>
  <c r="AJ37" i="21"/>
  <c r="B37" i="21"/>
  <c r="AI36" i="21"/>
  <c r="AJ36" i="21"/>
  <c r="B36" i="21"/>
  <c r="AI35" i="21"/>
  <c r="C35" i="21"/>
  <c r="AL35" i="21" s="1"/>
  <c r="B35" i="21"/>
  <c r="B34" i="21"/>
  <c r="B33" i="21"/>
  <c r="B32" i="21"/>
  <c r="B31" i="21"/>
  <c r="B30" i="21"/>
  <c r="B29" i="21"/>
  <c r="B28" i="21"/>
  <c r="AJ25" i="21"/>
  <c r="B25" i="21"/>
  <c r="AJ24" i="21"/>
  <c r="B24" i="21"/>
  <c r="C23" i="21"/>
  <c r="AM23" i="21" s="1"/>
  <c r="B23" i="21"/>
  <c r="B22" i="21"/>
  <c r="B21" i="21"/>
  <c r="B20" i="21"/>
  <c r="B19" i="21"/>
  <c r="B18" i="21"/>
  <c r="B17" i="21"/>
  <c r="B16" i="21"/>
  <c r="AJ13" i="21"/>
  <c r="AI13" i="21"/>
  <c r="B13" i="21"/>
  <c r="AJ12" i="21"/>
  <c r="AI12" i="21"/>
  <c r="B12" i="21"/>
  <c r="AM11" i="21"/>
  <c r="AL11" i="21"/>
  <c r="AJ11" i="21"/>
  <c r="AI11" i="21"/>
  <c r="B11" i="21"/>
  <c r="AM10" i="21"/>
  <c r="AL10" i="21"/>
  <c r="AJ10" i="21"/>
  <c r="AI10" i="21"/>
  <c r="B10" i="21"/>
  <c r="AM9" i="21"/>
  <c r="AL9" i="21"/>
  <c r="AJ9" i="21"/>
  <c r="AI9" i="21"/>
  <c r="B9" i="21"/>
  <c r="AM8" i="21"/>
  <c r="AL8" i="21"/>
  <c r="AJ8" i="21"/>
  <c r="AI8" i="21"/>
  <c r="B8" i="21"/>
  <c r="AM7" i="21"/>
  <c r="AL7" i="21"/>
  <c r="AJ7" i="21"/>
  <c r="AI7" i="21"/>
  <c r="B7" i="21"/>
  <c r="AM6" i="21"/>
  <c r="AL6" i="21"/>
  <c r="AJ6" i="21"/>
  <c r="AI6" i="21"/>
  <c r="B6" i="21"/>
  <c r="AM5" i="21"/>
  <c r="AL5" i="21"/>
  <c r="AJ5" i="21"/>
  <c r="AI5" i="21"/>
  <c r="B5" i="21"/>
  <c r="AM4" i="21"/>
  <c r="AL4" i="21"/>
  <c r="AJ4" i="21"/>
  <c r="AI4" i="21"/>
  <c r="B4" i="21"/>
  <c r="AM35" i="21" l="1"/>
  <c r="AI23" i="21"/>
  <c r="AL23" i="21"/>
  <c r="AI24" i="21"/>
  <c r="AI25" i="21"/>
  <c r="AJ35" i="21"/>
  <c r="AJ23" i="21"/>
  <c r="AM34" i="21" l="1"/>
  <c r="AL34" i="21"/>
  <c r="AI34" i="21"/>
  <c r="AJ34" i="21"/>
  <c r="AM22" i="21"/>
  <c r="AI22" i="21"/>
  <c r="AL22" i="21"/>
  <c r="AJ22" i="21"/>
  <c r="AM33" i="21"/>
  <c r="AI33" i="21"/>
  <c r="AL33" i="21"/>
  <c r="AJ33" i="21"/>
  <c r="AM21" i="21"/>
  <c r="AL21" i="21"/>
  <c r="AI21" i="21"/>
  <c r="AJ21" i="21"/>
  <c r="AM32" i="21"/>
  <c r="AL32" i="21"/>
  <c r="AI32" i="21"/>
  <c r="AJ32" i="21"/>
  <c r="AM20" i="21"/>
  <c r="AI20" i="21"/>
  <c r="AL20" i="21"/>
  <c r="AJ20" i="21"/>
  <c r="AM31" i="21"/>
  <c r="AI31" i="21"/>
  <c r="AJ31" i="21"/>
  <c r="AL31" i="21"/>
  <c r="AM19" i="21"/>
  <c r="AL19" i="21"/>
  <c r="AI19" i="21"/>
  <c r="AJ19" i="21"/>
  <c r="AM30" i="21"/>
  <c r="AL30" i="21"/>
  <c r="AJ30" i="21"/>
  <c r="AI30" i="21"/>
  <c r="AM18" i="21"/>
  <c r="AI18" i="21"/>
  <c r="AL18" i="21"/>
  <c r="AJ18" i="21"/>
  <c r="AM29" i="21"/>
  <c r="AI29" i="21"/>
  <c r="AL29" i="21"/>
  <c r="AJ29" i="21"/>
  <c r="AM17" i="21"/>
  <c r="AL17" i="21"/>
  <c r="AI17" i="21"/>
  <c r="AJ17" i="21"/>
  <c r="AM28" i="21"/>
  <c r="AL28" i="21"/>
  <c r="AJ28" i="21"/>
  <c r="AI28" i="21"/>
  <c r="AM16" i="21"/>
  <c r="AI16" i="21"/>
  <c r="AL16" i="21"/>
  <c r="AJ16" i="21"/>
</calcChain>
</file>

<file path=xl/sharedStrings.xml><?xml version="1.0" encoding="utf-8"?>
<sst xmlns="http://schemas.openxmlformats.org/spreadsheetml/2006/main" count="40" uniqueCount="16">
  <si>
    <t>Total</t>
  </si>
  <si>
    <t>WAM</t>
  </si>
  <si>
    <t>1990-2020</t>
  </si>
  <si>
    <t>2010-2020</t>
  </si>
  <si>
    <t>Energy supply</t>
  </si>
  <si>
    <t>Energy use</t>
  </si>
  <si>
    <t>Transport</t>
  </si>
  <si>
    <t>Industrial processes</t>
  </si>
  <si>
    <t>Agriculture</t>
  </si>
  <si>
    <t>Waste</t>
  </si>
  <si>
    <t>Solvents</t>
  </si>
  <si>
    <t>ETS</t>
  </si>
  <si>
    <t>non ETS</t>
  </si>
  <si>
    <t>Historic emissions (1990-2010)</t>
  </si>
  <si>
    <t>WEM projections (2010-2020)</t>
  </si>
  <si>
    <t>effect of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</si>
</sst>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2" formatCode="_ &quot;€&quot;\ * #,##0_ ;_ &quot;€&quot;\ * \-#,##0_ ;_ &quot;€&quot;\ * &quot;-&quot;_ ;_ @_ "/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0.0%"/>
    <numFmt numFmtId="165" formatCode="@\ *."/>
    <numFmt numFmtId="166" formatCode="\ \ \ \ \ \ \ \ \ \ @\ *."/>
    <numFmt numFmtId="167" formatCode="\ \ \ \ \ \ \ \ \ \ \ \ @\ *."/>
    <numFmt numFmtId="168" formatCode="\ \ \ \ \ \ \ \ \ \ \ \ @"/>
    <numFmt numFmtId="169" formatCode="\ \ \ \ \ \ \ \ \ \ \ \ \ @\ *."/>
    <numFmt numFmtId="170" formatCode="\ @\ *."/>
    <numFmt numFmtId="171" formatCode="\ @"/>
    <numFmt numFmtId="172" formatCode="\ \ @\ *."/>
    <numFmt numFmtId="173" formatCode="\ \ @"/>
    <numFmt numFmtId="174" formatCode="\ \ \ @\ *."/>
    <numFmt numFmtId="175" formatCode="\ \ \ @"/>
    <numFmt numFmtId="176" formatCode="\ \ \ \ @\ *."/>
    <numFmt numFmtId="177" formatCode="\ \ \ \ @"/>
    <numFmt numFmtId="178" formatCode="\ \ \ \ \ \ @\ *."/>
    <numFmt numFmtId="179" formatCode="\ \ \ \ \ \ @"/>
    <numFmt numFmtId="180" formatCode="\ \ \ \ \ \ \ @\ *."/>
    <numFmt numFmtId="181" formatCode="\ \ \ \ \ \ \ \ \ @\ *."/>
    <numFmt numFmtId="182" formatCode="\ \ \ \ \ \ \ \ \ @"/>
    <numFmt numFmtId="183" formatCode="#,##0.00\ &quot;Gg&quot;"/>
    <numFmt numFmtId="184" formatCode="#,##0.00\ &quot;kg&quot;"/>
    <numFmt numFmtId="185" formatCode="#,##0.00\ &quot;kt&quot;"/>
    <numFmt numFmtId="186" formatCode="#,##0.00\ &quot;Stck&quot;"/>
    <numFmt numFmtId="187" formatCode="#,##0.00\ &quot;Stk&quot;"/>
    <numFmt numFmtId="188" formatCode="#,##0.00\ &quot;T.Stk&quot;"/>
    <numFmt numFmtId="189" formatCode="#,##0.00\ &quot;TJ&quot;"/>
    <numFmt numFmtId="190" formatCode="#,##0.00\ &quot;TStk&quot;"/>
    <numFmt numFmtId="191" formatCode="yyyy"/>
    <numFmt numFmtId="192" formatCode="_-* #,##0.00\ &quot;€&quot;_-;\-* #,##0.00\ &quot;€&quot;_-;_-* &quot;-&quot;??\ &quot;€&quot;_-;_-@_-"/>
    <numFmt numFmtId="193" formatCode="#,##0.0000"/>
    <numFmt numFmtId="194" formatCode="#,##0.0"/>
    <numFmt numFmtId="195" formatCode="_-* #,##0.00\ _€_-;\-* #,##0.00\ _€_-;_-* &quot;-&quot;??\ _€_-;_-@_-"/>
    <numFmt numFmtId="196" formatCode="dd/mm/yy\,\ hh:mm"/>
  </numFmts>
  <fonts count="6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u/>
      <sz val="10"/>
      <color indexed="12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0"/>
      <color indexed="8"/>
      <name val="Arial"/>
      <family val="2"/>
    </font>
    <font>
      <b/>
      <sz val="20"/>
      <color indexed="10"/>
      <name val="Arial"/>
      <family val="2"/>
    </font>
    <font>
      <b/>
      <u/>
      <sz val="12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7"/>
      <name val="Verdana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darkTrellis"/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6">
    <xf numFmtId="0" fontId="0" fillId="0" borderId="0"/>
    <xf numFmtId="9" fontId="1" fillId="0" borderId="0" applyFont="0" applyFill="0" applyBorder="0" applyAlignment="0" applyProtection="0"/>
    <xf numFmtId="165" fontId="4" fillId="0" borderId="0"/>
    <xf numFmtId="49" fontId="4" fillId="0" borderId="0"/>
    <xf numFmtId="166" fontId="4" fillId="0" borderId="0">
      <alignment horizontal="center"/>
    </xf>
    <xf numFmtId="167" fontId="4" fillId="0" borderId="0"/>
    <xf numFmtId="168" fontId="4" fillId="0" borderId="0"/>
    <xf numFmtId="169" fontId="4" fillId="0" borderId="0"/>
    <xf numFmtId="170" fontId="4" fillId="0" borderId="0"/>
    <xf numFmtId="171" fontId="5" fillId="0" borderId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72" fontId="7" fillId="0" borderId="0"/>
    <xf numFmtId="173" fontId="5" fillId="0" borderId="0"/>
    <xf numFmtId="49" fontId="8" fillId="0" borderId="1" applyNumberFormat="0" applyFont="0" applyFill="0" applyBorder="0" applyProtection="0">
      <alignment horizontal="left" vertical="center" indent="2"/>
    </xf>
    <xf numFmtId="174" fontId="4" fillId="0" borderId="0"/>
    <xf numFmtId="175" fontId="4" fillId="0" borderId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176" fontId="4" fillId="0" borderId="0"/>
    <xf numFmtId="177" fontId="5" fillId="0" borderId="0"/>
    <xf numFmtId="49" fontId="8" fillId="0" borderId="2" applyNumberFormat="0" applyFont="0" applyFill="0" applyBorder="0" applyProtection="0">
      <alignment horizontal="left" vertical="center" indent="5"/>
    </xf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178" fontId="4" fillId="0" borderId="0">
      <alignment horizontal="center"/>
    </xf>
    <xf numFmtId="179" fontId="4" fillId="0" borderId="0">
      <alignment horizontal="center"/>
    </xf>
    <xf numFmtId="180" fontId="4" fillId="0" borderId="0">
      <alignment horizontal="center"/>
    </xf>
    <xf numFmtId="181" fontId="4" fillId="0" borderId="0">
      <alignment horizontal="center"/>
    </xf>
    <xf numFmtId="182" fontId="4" fillId="0" borderId="0">
      <alignment horizontal="center"/>
    </xf>
    <xf numFmtId="0" fontId="3" fillId="0" borderId="0" applyFont="0" applyFill="0" applyBorder="0" applyAlignment="0" applyProtection="0"/>
    <xf numFmtId="183" fontId="3" fillId="0" borderId="3" applyFont="0" applyFill="0" applyBorder="0" applyAlignment="0" applyProtection="0">
      <alignment horizontal="left"/>
    </xf>
    <xf numFmtId="184" fontId="3" fillId="0" borderId="3" applyFont="0" applyFill="0" applyBorder="0" applyAlignment="0" applyProtection="0">
      <alignment horizontal="left"/>
    </xf>
    <xf numFmtId="185" fontId="3" fillId="0" borderId="3" applyFont="0" applyFill="0" applyBorder="0" applyAlignment="0" applyProtection="0">
      <alignment horizontal="lef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>
      <alignment horizontal="left"/>
    </xf>
    <xf numFmtId="186" fontId="3" fillId="0" borderId="3" applyFont="0" applyFill="0" applyBorder="0" applyAlignment="0" applyProtection="0">
      <alignment horizontal="left"/>
    </xf>
    <xf numFmtId="187" fontId="3" fillId="0" borderId="3" applyFont="0" applyFill="0" applyBorder="0" applyAlignment="0" applyProtection="0">
      <alignment horizontal="left"/>
    </xf>
    <xf numFmtId="188" fontId="3" fillId="0" borderId="3" applyFont="0" applyFill="0" applyBorder="0" applyAlignment="0" applyProtection="0">
      <alignment horizontal="left"/>
    </xf>
    <xf numFmtId="189" fontId="3" fillId="0" borderId="3" applyFont="0" applyFill="0" applyBorder="0" applyAlignment="0" applyProtection="0">
      <alignment horizontal="left"/>
    </xf>
    <xf numFmtId="190" fontId="3" fillId="0" borderId="3" applyFont="0" applyFill="0" applyBorder="0" applyAlignment="0" applyProtection="0">
      <alignment horizontal="left"/>
    </xf>
    <xf numFmtId="191" fontId="3" fillId="0" borderId="3" applyFont="0" applyFill="0" applyBorder="0" applyAlignment="0" applyProtection="0">
      <alignment horizontal="left"/>
    </xf>
    <xf numFmtId="0" fontId="10" fillId="17" borderId="0" applyBorder="0" applyAlignment="0"/>
    <xf numFmtId="0" fontId="8" fillId="17" borderId="0" applyBorder="0">
      <alignment horizontal="right" vertical="center"/>
    </xf>
    <xf numFmtId="4" fontId="8" fillId="2" borderId="0" applyBorder="0">
      <alignment horizontal="right" vertical="center"/>
    </xf>
    <xf numFmtId="4" fontId="8" fillId="2" borderId="0" applyBorder="0">
      <alignment horizontal="right" vertical="center"/>
    </xf>
    <xf numFmtId="0" fontId="11" fillId="2" borderId="1">
      <alignment horizontal="right" vertical="center"/>
    </xf>
    <xf numFmtId="0" fontId="12" fillId="2" borderId="1">
      <alignment horizontal="right" vertical="center"/>
    </xf>
    <xf numFmtId="0" fontId="11" fillId="18" borderId="1">
      <alignment horizontal="right" vertical="center"/>
    </xf>
    <xf numFmtId="0" fontId="11" fillId="18" borderId="1">
      <alignment horizontal="right" vertical="center"/>
    </xf>
    <xf numFmtId="0" fontId="11" fillId="18" borderId="4">
      <alignment horizontal="right" vertical="center"/>
    </xf>
    <xf numFmtId="0" fontId="11" fillId="18" borderId="2">
      <alignment horizontal="right" vertical="center"/>
    </xf>
    <xf numFmtId="0" fontId="11" fillId="18" borderId="5">
      <alignment horizontal="right" vertical="center"/>
    </xf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4" fontId="10" fillId="0" borderId="8" applyFill="0" applyBorder="0" applyProtection="0">
      <alignment horizontal="right" vertical="center"/>
    </xf>
    <xf numFmtId="0" fontId="11" fillId="0" borderId="0" applyNumberFormat="0">
      <alignment horizontal="right"/>
    </xf>
    <xf numFmtId="0" fontId="8" fillId="18" borderId="9">
      <alignment horizontal="left" vertical="center" wrapText="1" indent="2"/>
    </xf>
    <xf numFmtId="0" fontId="8" fillId="0" borderId="9">
      <alignment horizontal="left" vertical="center" wrapText="1" indent="2"/>
    </xf>
    <xf numFmtId="0" fontId="8" fillId="2" borderId="2">
      <alignment horizontal="left" vertical="center"/>
    </xf>
    <xf numFmtId="0" fontId="11" fillId="0" borderId="10">
      <alignment horizontal="left" vertical="top" wrapText="1"/>
    </xf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3" fillId="0" borderId="11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2" fontId="3" fillId="0" borderId="0" applyFont="0" applyFill="0" applyBorder="0" applyAlignment="0" applyProtection="0"/>
    <xf numFmtId="0" fontId="4" fillId="0" borderId="13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9" fillId="0" borderId="0" applyNumberFormat="0" applyFill="0" applyBorder="0" applyAlignment="0" applyProtection="0"/>
    <xf numFmtId="4" fontId="8" fillId="0" borderId="0" applyBorder="0">
      <alignment horizontal="right" vertical="center"/>
    </xf>
    <xf numFmtId="0" fontId="8" fillId="0" borderId="1">
      <alignment horizontal="right" vertical="center"/>
    </xf>
    <xf numFmtId="1" fontId="20" fillId="2" borderId="0" applyBorder="0">
      <alignment horizontal="right" vertical="center"/>
    </xf>
    <xf numFmtId="165" fontId="5" fillId="0" borderId="0"/>
    <xf numFmtId="0" fontId="3" fillId="0" borderId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8" fillId="0" borderId="1" applyFill="0" applyBorder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8" fillId="0" borderId="1" applyNumberFormat="0" applyFill="0" applyAlignment="0" applyProtection="0"/>
    <xf numFmtId="0" fontId="3" fillId="25" borderId="0" applyNumberFormat="0" applyFont="0" applyBorder="0" applyAlignment="0" applyProtection="0"/>
    <xf numFmtId="4" fontId="3" fillId="25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49" fontId="5" fillId="0" borderId="0"/>
    <xf numFmtId="193" fontId="8" fillId="27" borderId="1" applyNumberFormat="0" applyFont="0" applyBorder="0" applyAlignment="0" applyProtection="0">
      <alignment horizontal="right" vertical="center"/>
    </xf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8" fillId="25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45" fillId="0" borderId="0"/>
    <xf numFmtId="9" fontId="45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3" fillId="26" borderId="14" applyNumberFormat="0" applyFont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6" fillId="0" borderId="0" applyNumberFormat="0" applyFill="0" applyBorder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9" fontId="3" fillId="0" borderId="0" applyFont="0" applyFill="0" applyBorder="0" applyAlignment="0" applyProtection="0"/>
    <xf numFmtId="14" fontId="3" fillId="0" borderId="0">
      <alignment horizontal="center"/>
    </xf>
    <xf numFmtId="196" fontId="3" fillId="0" borderId="0">
      <alignment horizontal="center"/>
    </xf>
    <xf numFmtId="14" fontId="3" fillId="0" borderId="0">
      <alignment horizontal="center"/>
    </xf>
    <xf numFmtId="43" fontId="6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>
      <alignment horizontal="center"/>
    </xf>
    <xf numFmtId="0" fontId="50" fillId="0" borderId="1">
      <alignment horizontal="center" wrapText="1"/>
    </xf>
    <xf numFmtId="0" fontId="50" fillId="0" borderId="29" applyBorder="0">
      <alignment horizontal="centerContinuous"/>
    </xf>
    <xf numFmtId="0" fontId="50" fillId="0" borderId="0">
      <alignment horizontal="right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47" fillId="0" borderId="0"/>
    <xf numFmtId="0" fontId="54" fillId="0" borderId="0"/>
    <xf numFmtId="0" fontId="46" fillId="0" borderId="0"/>
    <xf numFmtId="21" fontId="3" fillId="0" borderId="0">
      <alignment horizontal="center"/>
    </xf>
    <xf numFmtId="0" fontId="46" fillId="60" borderId="0">
      <alignment horizontal="right"/>
    </xf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6" borderId="0" applyNumberFormat="0" applyBorder="0" applyAlignment="0" applyProtection="0"/>
    <xf numFmtId="0" fontId="44" fillId="50" borderId="0" applyNumberFormat="0" applyBorder="0" applyAlignment="0" applyProtection="0"/>
    <xf numFmtId="0" fontId="44" fillId="54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7" borderId="0" applyNumberFormat="0" applyBorder="0" applyAlignment="0" applyProtection="0"/>
    <xf numFmtId="0" fontId="44" fillId="51" borderId="0" applyNumberFormat="0" applyBorder="0" applyAlignment="0" applyProtection="0"/>
    <xf numFmtId="0" fontId="44" fillId="55" borderId="0" applyNumberFormat="0" applyBorder="0" applyAlignment="0" applyProtection="0"/>
    <xf numFmtId="0" fontId="36" fillId="30" borderId="0" applyNumberFormat="0" applyBorder="0" applyAlignment="0" applyProtection="0"/>
    <xf numFmtId="0" fontId="39" fillId="32" borderId="23" applyNumberFormat="0" applyAlignment="0" applyProtection="0"/>
    <xf numFmtId="0" fontId="41" fillId="33" borderId="26" applyNumberFormat="0" applyAlignment="0" applyProtection="0"/>
    <xf numFmtId="0" fontId="43" fillId="0" borderId="0" applyNumberFormat="0" applyFill="0" applyBorder="0" applyAlignment="0" applyProtection="0"/>
    <xf numFmtId="0" fontId="35" fillId="29" borderId="0" applyNumberFormat="0" applyBorder="0" applyAlignment="0" applyProtection="0"/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7" fillId="31" borderId="23" applyNumberFormat="0" applyAlignment="0" applyProtection="0"/>
    <xf numFmtId="0" fontId="40" fillId="0" borderId="25" applyNumberFormat="0" applyFill="0" applyAlignment="0" applyProtection="0"/>
    <xf numFmtId="0" fontId="1" fillId="0" borderId="0" applyNumberFormat="0" applyFont="0" applyFill="0" applyBorder="0" applyProtection="0">
      <alignment vertical="center"/>
    </xf>
    <xf numFmtId="49" fontId="57" fillId="0" borderId="1" applyNumberFormat="0" applyFill="0" applyBorder="0" applyProtection="0">
      <alignment horizontal="left" vertical="center" wrapText="1"/>
    </xf>
    <xf numFmtId="0" fontId="57" fillId="0" borderId="0">
      <alignment horizontal="center" vertical="center"/>
    </xf>
    <xf numFmtId="0" fontId="1" fillId="34" borderId="27" applyNumberFormat="0" applyFont="0" applyAlignment="0" applyProtection="0"/>
    <xf numFmtId="0" fontId="38" fillId="32" borderId="24" applyNumberFormat="0" applyAlignment="0" applyProtection="0"/>
    <xf numFmtId="0" fontId="31" fillId="0" borderId="0" applyNumberFormat="0" applyFill="0" applyBorder="0" applyAlignment="0" applyProtection="0"/>
    <xf numFmtId="0" fontId="2" fillId="0" borderId="28" applyNumberFormat="0" applyFill="0" applyAlignment="0" applyProtection="0"/>
    <xf numFmtId="0" fontId="42" fillId="0" borderId="0" applyNumberFormat="0" applyFill="0" applyBorder="0" applyAlignment="0" applyProtection="0"/>
    <xf numFmtId="3" fontId="3" fillId="0" borderId="0">
      <alignment vertical="center"/>
    </xf>
    <xf numFmtId="3" fontId="58" fillId="0" borderId="0"/>
    <xf numFmtId="3" fontId="59" fillId="59" borderId="0"/>
    <xf numFmtId="0" fontId="3" fillId="0" borderId="0" applyNumberFormat="0" applyFont="0" applyFill="0" applyBorder="0" applyProtection="0">
      <alignment vertical="center"/>
    </xf>
  </cellStyleXfs>
  <cellXfs count="9">
    <xf numFmtId="0" fontId="0" fillId="0" borderId="0" xfId="0"/>
    <xf numFmtId="164" fontId="0" fillId="0" borderId="0" xfId="1" applyNumberFormat="1" applyFont="1"/>
    <xf numFmtId="0" fontId="55" fillId="0" borderId="0" xfId="254" applyFont="1"/>
    <xf numFmtId="2" fontId="55" fillId="0" borderId="0" xfId="254" applyNumberFormat="1" applyFont="1"/>
    <xf numFmtId="0" fontId="2" fillId="0" borderId="0" xfId="0" applyFont="1"/>
    <xf numFmtId="194" fontId="0" fillId="0" borderId="0" xfId="0" applyNumberFormat="1"/>
    <xf numFmtId="194" fontId="2" fillId="0" borderId="0" xfId="0" applyNumberFormat="1" applyFont="1"/>
    <xf numFmtId="164" fontId="2" fillId="0" borderId="0" xfId="1" applyNumberFormat="1" applyFont="1"/>
    <xf numFmtId="2" fontId="56" fillId="0" borderId="0" xfId="254" applyNumberFormat="1" applyFont="1"/>
  </cellXfs>
  <cellStyles count="456">
    <cellStyle name="0mitP" xfId="2"/>
    <cellStyle name="0ohneP" xfId="3"/>
    <cellStyle name="10mitP" xfId="4"/>
    <cellStyle name="12mitP" xfId="5"/>
    <cellStyle name="12ohneP" xfId="6"/>
    <cellStyle name="13mitP" xfId="7"/>
    <cellStyle name="1mitP" xfId="8"/>
    <cellStyle name="1ohneP" xfId="9"/>
    <cellStyle name="20% - Accent1 2" xfId="409"/>
    <cellStyle name="20% - Accent2 2" xfId="410"/>
    <cellStyle name="20% - Accent3 2" xfId="411"/>
    <cellStyle name="20% - Accent4 2" xfId="412"/>
    <cellStyle name="20% - Accent5 2" xfId="413"/>
    <cellStyle name="20% - Accent6 2" xfId="414"/>
    <cellStyle name="20% - Akzent1" xfId="10"/>
    <cellStyle name="20% - Akzent1 2" xfId="11"/>
    <cellStyle name="20% - Akzent1 3" xfId="12"/>
    <cellStyle name="20% - Akzent1 4" xfId="13"/>
    <cellStyle name="20% - Akzent1 5" xfId="14"/>
    <cellStyle name="20% - Akzent1 6" xfId="15"/>
    <cellStyle name="20% - Akzent1_XY Diagramm 1 jg.ms" xfId="16"/>
    <cellStyle name="20% - Akzent2" xfId="17"/>
    <cellStyle name="20% - Akzent2 2" xfId="18"/>
    <cellStyle name="20% - Akzent2 3" xfId="19"/>
    <cellStyle name="20% - Akzent2 4" xfId="20"/>
    <cellStyle name="20% - Akzent2 5" xfId="21"/>
    <cellStyle name="20% - Akzent2 6" xfId="22"/>
    <cellStyle name="20% - Akzent2_XY Diagramm 1 jg.ms" xfId="23"/>
    <cellStyle name="20% - Akzent3" xfId="24"/>
    <cellStyle name="20% - Akzent3 2" xfId="25"/>
    <cellStyle name="20% - Akzent3 3" xfId="26"/>
    <cellStyle name="20% - Akzent3 4" xfId="27"/>
    <cellStyle name="20% - Akzent3 5" xfId="28"/>
    <cellStyle name="20% - Akzent3 6" xfId="29"/>
    <cellStyle name="20% - Akzent3_XY Diagramm 1 jg.ms" xfId="30"/>
    <cellStyle name="20% - Akzent4" xfId="31"/>
    <cellStyle name="20% - Akzent4 2" xfId="32"/>
    <cellStyle name="20% - Akzent4 3" xfId="33"/>
    <cellStyle name="20% - Akzent4 4" xfId="34"/>
    <cellStyle name="20% - Akzent4 5" xfId="35"/>
    <cellStyle name="20% - Akzent4 6" xfId="36"/>
    <cellStyle name="20% - Akzent4_XY Diagramm 1 jg.ms" xfId="37"/>
    <cellStyle name="20% - Akzent5" xfId="38"/>
    <cellStyle name="20% - Akzent5 2" xfId="39"/>
    <cellStyle name="20% - Akzent5 3" xfId="40"/>
    <cellStyle name="20% - Akzent5 4" xfId="41"/>
    <cellStyle name="20% - Akzent5 5" xfId="42"/>
    <cellStyle name="20% - Akzent5 6" xfId="43"/>
    <cellStyle name="20% - Akzent5_XY Diagramm 1 jg.ms" xfId="44"/>
    <cellStyle name="20% - Akzent6" xfId="45"/>
    <cellStyle name="20% - Akzent6 2" xfId="46"/>
    <cellStyle name="20% - Akzent6 3" xfId="47"/>
    <cellStyle name="20% - Akzent6 4" xfId="48"/>
    <cellStyle name="20% - Akzent6 5" xfId="49"/>
    <cellStyle name="20% - Akzent6 6" xfId="50"/>
    <cellStyle name="20% - Akzent6_XY Diagramm 1 jg.ms" xfId="51"/>
    <cellStyle name="2mitP" xfId="52"/>
    <cellStyle name="2ohneP" xfId="53"/>
    <cellStyle name="2x indented GHG Textfiels" xfId="54"/>
    <cellStyle name="3mitP" xfId="55"/>
    <cellStyle name="3ohneP" xfId="56"/>
    <cellStyle name="40% - Accent1 2" xfId="415"/>
    <cellStyle name="40% - Accent2 2" xfId="416"/>
    <cellStyle name="40% - Accent3 2" xfId="417"/>
    <cellStyle name="40% - Accent4 2" xfId="418"/>
    <cellStyle name="40% - Accent5 2" xfId="419"/>
    <cellStyle name="40% - Accent6 2" xfId="420"/>
    <cellStyle name="40% - Akzent1" xfId="57"/>
    <cellStyle name="40% - Akzent1 2" xfId="58"/>
    <cellStyle name="40% - Akzent1 3" xfId="59"/>
    <cellStyle name="40% - Akzent1 4" xfId="60"/>
    <cellStyle name="40% - Akzent1 5" xfId="61"/>
    <cellStyle name="40% - Akzent1 6" xfId="62"/>
    <cellStyle name="40% - Akzent1_XY Diagramm 1 jg.ms" xfId="63"/>
    <cellStyle name="40% - Akzent2" xfId="64"/>
    <cellStyle name="40% - Akzent2 2" xfId="65"/>
    <cellStyle name="40% - Akzent2 3" xfId="66"/>
    <cellStyle name="40% - Akzent2 4" xfId="67"/>
    <cellStyle name="40% - Akzent2 5" xfId="68"/>
    <cellStyle name="40% - Akzent2 6" xfId="69"/>
    <cellStyle name="40% - Akzent2_XY Diagramm 1 jg.ms" xfId="70"/>
    <cellStyle name="40% - Akzent3" xfId="71"/>
    <cellStyle name="40% - Akzent3 2" xfId="72"/>
    <cellStyle name="40% - Akzent3 3" xfId="73"/>
    <cellStyle name="40% - Akzent3 4" xfId="74"/>
    <cellStyle name="40% - Akzent3 5" xfId="75"/>
    <cellStyle name="40% - Akzent3 6" xfId="76"/>
    <cellStyle name="40% - Akzent3_XY Diagramm 1 jg.ms" xfId="77"/>
    <cellStyle name="40% - Akzent4" xfId="78"/>
    <cellStyle name="40% - Akzent4 2" xfId="79"/>
    <cellStyle name="40% - Akzent4 3" xfId="80"/>
    <cellStyle name="40% - Akzent4 4" xfId="81"/>
    <cellStyle name="40% - Akzent4 5" xfId="82"/>
    <cellStyle name="40% - Akzent4 6" xfId="83"/>
    <cellStyle name="40% - Akzent4_XY Diagramm 1 jg.ms" xfId="84"/>
    <cellStyle name="40% - Akzent5" xfId="85"/>
    <cellStyle name="40% - Akzent5 2" xfId="86"/>
    <cellStyle name="40% - Akzent5 3" xfId="87"/>
    <cellStyle name="40% - Akzent5 4" xfId="88"/>
    <cellStyle name="40% - Akzent5 5" xfId="89"/>
    <cellStyle name="40% - Akzent5 6" xfId="90"/>
    <cellStyle name="40% - Akzent5_XY Diagramm 1 jg.ms" xfId="91"/>
    <cellStyle name="40% - Akzent6" xfId="92"/>
    <cellStyle name="40% - Akzent6 2" xfId="93"/>
    <cellStyle name="40% - Akzent6 3" xfId="94"/>
    <cellStyle name="40% - Akzent6 4" xfId="95"/>
    <cellStyle name="40% - Akzent6 5" xfId="96"/>
    <cellStyle name="40% - Akzent6 6" xfId="97"/>
    <cellStyle name="40% - Akzent6_XY Diagramm 1 jg.ms" xfId="98"/>
    <cellStyle name="4mitP" xfId="99"/>
    <cellStyle name="4ohneP" xfId="100"/>
    <cellStyle name="5x indented GHG Textfiels" xfId="101"/>
    <cellStyle name="60% - Accent1 2" xfId="421"/>
    <cellStyle name="60% - Accent2 2" xfId="422"/>
    <cellStyle name="60% - Accent3 2" xfId="423"/>
    <cellStyle name="60% - Accent4 2" xfId="424"/>
    <cellStyle name="60% - Accent5 2" xfId="425"/>
    <cellStyle name="60% - Accent6 2" xfId="426"/>
    <cellStyle name="60% - Akzent1" xfId="102"/>
    <cellStyle name="60% - Akzent1 2" xfId="103"/>
    <cellStyle name="60% - Akzent1 3" xfId="104"/>
    <cellStyle name="60% - Akzent1 4" xfId="105"/>
    <cellStyle name="60% - Akzent1 5" xfId="106"/>
    <cellStyle name="60% - Akzent1 6" xfId="107"/>
    <cellStyle name="60% - Akzent1_XY Diagramm 1 jg.ms" xfId="108"/>
    <cellStyle name="60% - Akzent2" xfId="109"/>
    <cellStyle name="60% - Akzent2 2" xfId="110"/>
    <cellStyle name="60% - Akzent2 3" xfId="111"/>
    <cellStyle name="60% - Akzent2 4" xfId="112"/>
    <cellStyle name="60% - Akzent2 5" xfId="113"/>
    <cellStyle name="60% - Akzent2 6" xfId="114"/>
    <cellStyle name="60% - Akzent2_XY Diagramm 1 jg.ms" xfId="115"/>
    <cellStyle name="60% - Akzent3" xfId="116"/>
    <cellStyle name="60% - Akzent3 2" xfId="117"/>
    <cellStyle name="60% - Akzent3 3" xfId="118"/>
    <cellStyle name="60% - Akzent3 4" xfId="119"/>
    <cellStyle name="60% - Akzent3 5" xfId="120"/>
    <cellStyle name="60% - Akzent3 6" xfId="121"/>
    <cellStyle name="60% - Akzent3_XY Diagramm 1 jg.ms" xfId="122"/>
    <cellStyle name="60% - Akzent4" xfId="123"/>
    <cellStyle name="60% - Akzent4 2" xfId="124"/>
    <cellStyle name="60% - Akzent4 3" xfId="125"/>
    <cellStyle name="60% - Akzent4 4" xfId="126"/>
    <cellStyle name="60% - Akzent4 5" xfId="127"/>
    <cellStyle name="60% - Akzent4 6" xfId="128"/>
    <cellStyle name="60% - Akzent4_XY Diagramm 1 jg.ms" xfId="129"/>
    <cellStyle name="60% - Akzent5" xfId="130"/>
    <cellStyle name="60% - Akzent5 2" xfId="131"/>
    <cellStyle name="60% - Akzent5 3" xfId="132"/>
    <cellStyle name="60% - Akzent5 4" xfId="133"/>
    <cellStyle name="60% - Akzent5 5" xfId="134"/>
    <cellStyle name="60% - Akzent5 6" xfId="135"/>
    <cellStyle name="60% - Akzent5_XY Diagramm 1 jg.ms" xfId="136"/>
    <cellStyle name="60% - Akzent6" xfId="137"/>
    <cellStyle name="60% - Akzent6 2" xfId="138"/>
    <cellStyle name="60% - Akzent6 3" xfId="139"/>
    <cellStyle name="60% - Akzent6 4" xfId="140"/>
    <cellStyle name="60% - Akzent6 5" xfId="141"/>
    <cellStyle name="60% - Akzent6 6" xfId="142"/>
    <cellStyle name="60% - Akzent6_XY Diagramm 1 jg.ms" xfId="143"/>
    <cellStyle name="6mitP" xfId="144"/>
    <cellStyle name="6ohneP" xfId="145"/>
    <cellStyle name="7mitP" xfId="146"/>
    <cellStyle name="9mitP" xfId="147"/>
    <cellStyle name="9ohneP" xfId="148"/>
    <cellStyle name="A4 Auto Format" xfId="149"/>
    <cellStyle name="A4 Gg" xfId="150"/>
    <cellStyle name="A4 kg" xfId="151"/>
    <cellStyle name="A4 kt" xfId="152"/>
    <cellStyle name="A4 No Format" xfId="153"/>
    <cellStyle name="A4 Normal" xfId="154"/>
    <cellStyle name="A4 Stck" xfId="155"/>
    <cellStyle name="A4 Stk" xfId="156"/>
    <cellStyle name="A4 T.Stk" xfId="157"/>
    <cellStyle name="A4 TJ" xfId="158"/>
    <cellStyle name="A4 TStk" xfId="159"/>
    <cellStyle name="A4 Year" xfId="160"/>
    <cellStyle name="Accent1 2" xfId="427"/>
    <cellStyle name="Accent2 2" xfId="428"/>
    <cellStyle name="Accent3 2" xfId="429"/>
    <cellStyle name="Accent4 2" xfId="430"/>
    <cellStyle name="Accent5 2" xfId="431"/>
    <cellStyle name="Accent6 2" xfId="432"/>
    <cellStyle name="AggblueBoldCels" xfId="161"/>
    <cellStyle name="AggblueCels" xfId="162"/>
    <cellStyle name="AggBoldCells" xfId="163"/>
    <cellStyle name="AggCels" xfId="164"/>
    <cellStyle name="AggGreen" xfId="165"/>
    <cellStyle name="AggGreen12" xfId="166"/>
    <cellStyle name="AggOrange" xfId="167"/>
    <cellStyle name="AggOrange9" xfId="168"/>
    <cellStyle name="AggOrangeLB_2x" xfId="169"/>
    <cellStyle name="AggOrangeLBorder" xfId="170"/>
    <cellStyle name="AggOrangeRBorder" xfId="171"/>
    <cellStyle name="Akzent1" xfId="330"/>
    <cellStyle name="Akzent1 2" xfId="172"/>
    <cellStyle name="Akzent1 3" xfId="173"/>
    <cellStyle name="Akzent1 4" xfId="174"/>
    <cellStyle name="Akzent1 5" xfId="175"/>
    <cellStyle name="Akzent1 6" xfId="176"/>
    <cellStyle name="Akzent1_XY Diagramm 1 jg.ms" xfId="331"/>
    <cellStyle name="Akzent2" xfId="332"/>
    <cellStyle name="Akzent2 2" xfId="177"/>
    <cellStyle name="Akzent2 3" xfId="178"/>
    <cellStyle name="Akzent2 4" xfId="179"/>
    <cellStyle name="Akzent2 5" xfId="180"/>
    <cellStyle name="Akzent2 6" xfId="181"/>
    <cellStyle name="Akzent2_XY Diagramm 1 jg.ms" xfId="333"/>
    <cellStyle name="Akzent3" xfId="334"/>
    <cellStyle name="Akzent3 2" xfId="182"/>
    <cellStyle name="Akzent3 3" xfId="183"/>
    <cellStyle name="Akzent3 4" xfId="184"/>
    <cellStyle name="Akzent3 5" xfId="185"/>
    <cellStyle name="Akzent3 6" xfId="186"/>
    <cellStyle name="Akzent3_XY Diagramm 1 jg.ms" xfId="335"/>
    <cellStyle name="Akzent4" xfId="336"/>
    <cellStyle name="Akzent4 2" xfId="187"/>
    <cellStyle name="Akzent4 3" xfId="188"/>
    <cellStyle name="Akzent4 4" xfId="189"/>
    <cellStyle name="Akzent4 5" xfId="190"/>
    <cellStyle name="Akzent4 6" xfId="191"/>
    <cellStyle name="Akzent4_XY Diagramm 1 jg.ms" xfId="337"/>
    <cellStyle name="Akzent5" xfId="338"/>
    <cellStyle name="Akzent5 2" xfId="192"/>
    <cellStyle name="Akzent5 3" xfId="193"/>
    <cellStyle name="Akzent5 4" xfId="194"/>
    <cellStyle name="Akzent5 5" xfId="195"/>
    <cellStyle name="Akzent5 6" xfId="196"/>
    <cellStyle name="Akzent5_XY Diagramm 1 jg.ms" xfId="339"/>
    <cellStyle name="Akzent6" xfId="340"/>
    <cellStyle name="Akzent6 2" xfId="197"/>
    <cellStyle name="Akzent6 3" xfId="198"/>
    <cellStyle name="Akzent6 4" xfId="199"/>
    <cellStyle name="Akzent6 5" xfId="200"/>
    <cellStyle name="Akzent6 6" xfId="201"/>
    <cellStyle name="Akzent6_XY Diagramm 1 jg.ms" xfId="341"/>
    <cellStyle name="Ausgabe" xfId="342"/>
    <cellStyle name="Ausgabe 2" xfId="202"/>
    <cellStyle name="Ausgabe 3" xfId="203"/>
    <cellStyle name="Ausgabe 4" xfId="204"/>
    <cellStyle name="Ausgabe 5" xfId="205"/>
    <cellStyle name="Ausgabe 6" xfId="206"/>
    <cellStyle name="Ausgabe_XY Diagramm 1 jg.ms" xfId="343"/>
    <cellStyle name="Bad 2" xfId="433"/>
    <cellStyle name="Berechnung" xfId="344"/>
    <cellStyle name="Berechnung 2" xfId="207"/>
    <cellStyle name="Berechnung 3" xfId="208"/>
    <cellStyle name="Berechnung 4" xfId="209"/>
    <cellStyle name="Berechnung 5" xfId="210"/>
    <cellStyle name="Berechnung 6" xfId="211"/>
    <cellStyle name="Berechnung_XY Diagramm 1 jg.ms" xfId="345"/>
    <cellStyle name="Bold GHG Numbers (0.00)" xfId="212"/>
    <cellStyle name="Calculation 2" xfId="434"/>
    <cellStyle name="Check Cell 2" xfId="435"/>
    <cellStyle name="Constants" xfId="213"/>
    <cellStyle name="CustomCellsOrange" xfId="214"/>
    <cellStyle name="CustomizationCells" xfId="215"/>
    <cellStyle name="CustomizationGreenCells" xfId="216"/>
    <cellStyle name="Datum" xfId="374"/>
    <cellStyle name="Datum, Uhrzeit" xfId="375"/>
    <cellStyle name="Datum_2009EC_progress_report_20-10-2009" xfId="376"/>
    <cellStyle name="Dezimal 2" xfId="377"/>
    <cellStyle name="Dezimal 3" xfId="378"/>
    <cellStyle name="Dezimal 4" xfId="379"/>
    <cellStyle name="DocBox_EmptyRow" xfId="217"/>
    <cellStyle name="Eingabe" xfId="346"/>
    <cellStyle name="Eingabe 2" xfId="218"/>
    <cellStyle name="Eingabe 3" xfId="219"/>
    <cellStyle name="Eingabe 4" xfId="220"/>
    <cellStyle name="Eingabe 5" xfId="221"/>
    <cellStyle name="Eingabe 6" xfId="222"/>
    <cellStyle name="Eingabe_XY Diagramm 1 jg.ms" xfId="347"/>
    <cellStyle name="Empty_B_border" xfId="223"/>
    <cellStyle name="Ergebnis" xfId="348"/>
    <cellStyle name="Ergebnis 2" xfId="224"/>
    <cellStyle name="Ergebnis 3" xfId="225"/>
    <cellStyle name="Ergebnis 4" xfId="226"/>
    <cellStyle name="Ergebnis 5" xfId="227"/>
    <cellStyle name="Ergebnis 6" xfId="228"/>
    <cellStyle name="Ergebnis_XY Diagramm 1 jg.ms" xfId="349"/>
    <cellStyle name="Erklärender Text" xfId="350"/>
    <cellStyle name="Erklärender Text 2" xfId="229"/>
    <cellStyle name="Erklärender Text 3" xfId="230"/>
    <cellStyle name="Erklärender Text 4" xfId="231"/>
    <cellStyle name="Erklärender Text 5" xfId="232"/>
    <cellStyle name="Erklärender Text 6" xfId="233"/>
    <cellStyle name="Erklärender Text_XY Diagramm 1 jg.ms" xfId="351"/>
    <cellStyle name="Euro" xfId="234"/>
    <cellStyle name="Explanatory Text 2" xfId="436"/>
    <cellStyle name="Fuss" xfId="235"/>
    <cellStyle name="Good 2" xfId="437"/>
    <cellStyle name="Gut" xfId="352"/>
    <cellStyle name="Gut 2" xfId="236"/>
    <cellStyle name="Gut 3" xfId="237"/>
    <cellStyle name="Gut 4" xfId="238"/>
    <cellStyle name="Gut 5" xfId="239"/>
    <cellStyle name="Gut 6" xfId="240"/>
    <cellStyle name="Gut_XY Diagramm 1 jg.ms" xfId="353"/>
    <cellStyle name="Heading 1 2" xfId="438"/>
    <cellStyle name="Heading 2 2" xfId="439"/>
    <cellStyle name="Heading 3 2" xfId="440"/>
    <cellStyle name="Heading 4 2" xfId="441"/>
    <cellStyle name="Headline" xfId="241"/>
    <cellStyle name="Hyperlink 2" xfId="380"/>
    <cellStyle name="Input 2" xfId="442"/>
    <cellStyle name="InputCells" xfId="242"/>
    <cellStyle name="InputCells12" xfId="243"/>
    <cellStyle name="IntCells" xfId="244"/>
    <cellStyle name="interpoliert" xfId="453"/>
    <cellStyle name="Legende Einheit" xfId="381"/>
    <cellStyle name="Legende horizontal" xfId="382"/>
    <cellStyle name="Legende Rahmen" xfId="383"/>
    <cellStyle name="Legende vertikal" xfId="384"/>
    <cellStyle name="Linked Cell 2" xfId="443"/>
    <cellStyle name="Milliers [0]_Oilques" xfId="385"/>
    <cellStyle name="Milliers_Oilques" xfId="386"/>
    <cellStyle name="mitP" xfId="245"/>
    <cellStyle name="Monétaire [0]_Oilques" xfId="387"/>
    <cellStyle name="Monétaire_Oilques" xfId="388"/>
    <cellStyle name="Navadno_CRFReport-template" xfId="246"/>
    <cellStyle name="Neutral 2" xfId="247"/>
    <cellStyle name="Neutral 3" xfId="248"/>
    <cellStyle name="Neutral 4" xfId="249"/>
    <cellStyle name="Neutral 5" xfId="250"/>
    <cellStyle name="Neutral 6" xfId="251"/>
    <cellStyle name="Normaali_CRFReport-template" xfId="252"/>
    <cellStyle name="Normaallaad_CRFReport-template" xfId="253"/>
    <cellStyle name="Normal" xfId="0" builtinId="0"/>
    <cellStyle name="Normal 2" xfId="254"/>
    <cellStyle name="Normal 3" xfId="328"/>
    <cellStyle name="Normal 4" xfId="444"/>
    <cellStyle name="Normal 5" xfId="452"/>
    <cellStyle name="Normal GHG Numbers (0.00)" xfId="255"/>
    <cellStyle name="Normal GHG Textfiels" xfId="445"/>
    <cellStyle name="Normal GHG Textfiels Bold" xfId="256"/>
    <cellStyle name="Normal GHG Textfiels centered" xfId="446"/>
    <cellStyle name="Normal GHG whole table" xfId="257"/>
    <cellStyle name="Normal GHG-Shade" xfId="258"/>
    <cellStyle name="Normal GHG-Shade 2" xfId="259"/>
    <cellStyle name="Normál_CRFReport-template" xfId="260"/>
    <cellStyle name="Normale_CRFReport-template" xfId="261"/>
    <cellStyle name="normálne_CRFReport-template" xfId="262"/>
    <cellStyle name="normální_BGR" xfId="389"/>
    <cellStyle name="Normalny_CRFReport-template" xfId="263"/>
    <cellStyle name="Note 2" xfId="447"/>
    <cellStyle name="Notiz" xfId="354"/>
    <cellStyle name="Notiz 2" xfId="264"/>
    <cellStyle name="Notiz 3" xfId="265"/>
    <cellStyle name="Notiz 4" xfId="266"/>
    <cellStyle name="Notiz 5" xfId="267"/>
    <cellStyle name="Notiz 6" xfId="268"/>
    <cellStyle name="ohneP" xfId="269"/>
    <cellStyle name="Output 2" xfId="448"/>
    <cellStyle name="Parameterfeld" xfId="454"/>
    <cellStyle name="Pattern" xfId="270"/>
    <cellStyle name="Percent" xfId="1" builtinId="5"/>
    <cellStyle name="Percent 2" xfId="329"/>
    <cellStyle name="Percent 3" xfId="373"/>
    <cellStyle name="Prozent 2" xfId="390"/>
    <cellStyle name="Prozent 3" xfId="391"/>
    <cellStyle name="Prozent 3 2" xfId="392"/>
    <cellStyle name="Prozent 4" xfId="393"/>
    <cellStyle name="Quelle" xfId="394"/>
    <cellStyle name="Schlecht" xfId="355"/>
    <cellStyle name="Schlecht 2" xfId="271"/>
    <cellStyle name="Schlecht 3" xfId="272"/>
    <cellStyle name="Schlecht 4" xfId="273"/>
    <cellStyle name="Schlecht 5" xfId="274"/>
    <cellStyle name="Schlecht 6" xfId="275"/>
    <cellStyle name="Schlecht_XY Diagramm 1 jg.ms" xfId="356"/>
    <cellStyle name="Shade" xfId="276"/>
    <cellStyle name="Standard 10" xfId="395"/>
    <cellStyle name="Standard 2" xfId="277"/>
    <cellStyle name="Standard 2 2" xfId="278"/>
    <cellStyle name="Standard 2 3" xfId="279"/>
    <cellStyle name="Standard 2 4" xfId="280"/>
    <cellStyle name="Standard 2 5" xfId="281"/>
    <cellStyle name="Standard 2 6" xfId="282"/>
    <cellStyle name="Standard 2_2009EC_progress_report_20-10-2009" xfId="396"/>
    <cellStyle name="Standard 3" xfId="397"/>
    <cellStyle name="Standard 3 2" xfId="398"/>
    <cellStyle name="Standard 3_2009EC_progress_report_20-10-2009" xfId="399"/>
    <cellStyle name="Standard 4" xfId="283"/>
    <cellStyle name="Standard 5" xfId="284"/>
    <cellStyle name="Standard 6" xfId="285"/>
    <cellStyle name="Standard 7" xfId="400"/>
    <cellStyle name="Standard 8" xfId="401"/>
    <cellStyle name="Standard 9" xfId="402"/>
    <cellStyle name="Standard_allocation&amp;verified emissions per sector from CITL August 2011" xfId="455"/>
    <cellStyle name="Title 2" xfId="449"/>
    <cellStyle name="Total 2" xfId="450"/>
    <cellStyle name="Überschrift" xfId="357"/>
    <cellStyle name="Überschrift 1" xfId="358"/>
    <cellStyle name="Überschrift 1 2" xfId="286"/>
    <cellStyle name="Überschrift 1 3" xfId="287"/>
    <cellStyle name="Überschrift 1 4" xfId="288"/>
    <cellStyle name="Überschrift 1 5" xfId="289"/>
    <cellStyle name="Überschrift 1 6" xfId="290"/>
    <cellStyle name="Überschrift 1_XY Diagramm 1 jg.ms" xfId="359"/>
    <cellStyle name="Überschrift 2" xfId="360"/>
    <cellStyle name="Überschrift 2 2" xfId="291"/>
    <cellStyle name="Überschrift 2 3" xfId="292"/>
    <cellStyle name="Überschrift 2 4" xfId="293"/>
    <cellStyle name="Überschrift 2 5" xfId="294"/>
    <cellStyle name="Überschrift 2 6" xfId="295"/>
    <cellStyle name="Überschrift 2_XY Diagramm 1 jg.ms" xfId="361"/>
    <cellStyle name="Überschrift 3" xfId="362"/>
    <cellStyle name="Überschrift 3 2" xfId="296"/>
    <cellStyle name="Überschrift 3 3" xfId="297"/>
    <cellStyle name="Überschrift 3 4" xfId="298"/>
    <cellStyle name="Überschrift 3 5" xfId="299"/>
    <cellStyle name="Überschrift 3 6" xfId="300"/>
    <cellStyle name="Überschrift 3_XY Diagramm 1 jg.ms" xfId="363"/>
    <cellStyle name="Überschrift 4" xfId="364"/>
    <cellStyle name="Überschrift 4 2" xfId="301"/>
    <cellStyle name="Überschrift 4 3" xfId="302"/>
    <cellStyle name="Überschrift 4 4" xfId="303"/>
    <cellStyle name="Überschrift 4 5" xfId="304"/>
    <cellStyle name="Überschrift 4 6" xfId="305"/>
    <cellStyle name="Überschrift 4_XY Diagramm 1 jg.ms" xfId="365"/>
    <cellStyle name="Überschrift 5" xfId="306"/>
    <cellStyle name="Überschrift 6" xfId="307"/>
    <cellStyle name="Überschrift 7" xfId="308"/>
    <cellStyle name="Überschrift 8" xfId="309"/>
    <cellStyle name="Überschrift 9" xfId="310"/>
    <cellStyle name="Überschrift_XY Diagramm 1 jg.ms" xfId="366"/>
    <cellStyle name="Überschrift1" xfId="403"/>
    <cellStyle name="Überschrift2" xfId="404"/>
    <cellStyle name="Überschrift3" xfId="405"/>
    <cellStyle name="Überschrift4" xfId="406"/>
    <cellStyle name="Uhrzeit" xfId="407"/>
    <cellStyle name="Verknüpfte Zelle" xfId="367"/>
    <cellStyle name="Verknüpfte Zelle 2" xfId="311"/>
    <cellStyle name="Verknüpfte Zelle 3" xfId="312"/>
    <cellStyle name="Verknüpfte Zelle 4" xfId="313"/>
    <cellStyle name="Verknüpfte Zelle 5" xfId="314"/>
    <cellStyle name="Verknüpfte Zelle 6" xfId="315"/>
    <cellStyle name="Verknüpfte Zelle_XY Diagramm 1 jg.ms" xfId="368"/>
    <cellStyle name="Warnender Text" xfId="369"/>
    <cellStyle name="Warnender Text 2" xfId="316"/>
    <cellStyle name="Warnender Text 3" xfId="317"/>
    <cellStyle name="Warnender Text 4" xfId="318"/>
    <cellStyle name="Warnender Text 5" xfId="319"/>
    <cellStyle name="Warnender Text 6" xfId="320"/>
    <cellStyle name="Warnender Text_XY Diagramm 1 jg.ms" xfId="370"/>
    <cellStyle name="Warning Text 2" xfId="451"/>
    <cellStyle name="Werte" xfId="408"/>
    <cellStyle name="Zelle überprüfen" xfId="371"/>
    <cellStyle name="Zelle überprüfen 2" xfId="321"/>
    <cellStyle name="Zelle überprüfen 3" xfId="322"/>
    <cellStyle name="Zelle überprüfen 4" xfId="323"/>
    <cellStyle name="Zelle überprüfen 5" xfId="324"/>
    <cellStyle name="Zelle überprüfen 6" xfId="325"/>
    <cellStyle name="Zelle überprüfen_XY Diagramm 1 jg.ms" xfId="372"/>
    <cellStyle name="Гиперссылка" xfId="326"/>
    <cellStyle name="Обычный_2++" xfId="327"/>
  </cellStyles>
  <dxfs count="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6.2'!$B$4</c:f>
              <c:strCache>
                <c:ptCount val="1"/>
                <c:pt idx="0">
                  <c:v>Energy supply - Historic emissions (1990-2010)</c:v>
                </c:pt>
              </c:strCache>
            </c:strRef>
          </c:tx>
          <c:marker>
            <c:symbol val="none"/>
          </c:marker>
          <c:cat>
            <c:numRef>
              <c:f>'Fig 6.2'!$C$15:$AG$15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'Fig 6.2'!$C$4:$AG$4</c:f>
              <c:numCache>
                <c:formatCode>General</c:formatCode>
                <c:ptCount val="31"/>
                <c:pt idx="0" formatCode="#,##0.0">
                  <c:v>1842.166612044251</c:v>
                </c:pt>
                <c:pt idx="1">
                  <c:v>1803.0260733352238</c:v>
                </c:pt>
                <c:pt idx="2">
                  <c:v>1720.905059923135</c:v>
                </c:pt>
                <c:pt idx="3">
                  <c:v>1660.1910309938191</c:v>
                </c:pt>
                <c:pt idx="4">
                  <c:v>1653.9797053540601</c:v>
                </c:pt>
                <c:pt idx="5">
                  <c:v>1653.2314797565891</c:v>
                </c:pt>
                <c:pt idx="6">
                  <c:v>1681.2637724695451</c:v>
                </c:pt>
                <c:pt idx="7">
                  <c:v>1625.5872201175771</c:v>
                </c:pt>
                <c:pt idx="8">
                  <c:v>1636.1127476382062</c:v>
                </c:pt>
                <c:pt idx="9">
                  <c:v>1589.018138315412</c:v>
                </c:pt>
                <c:pt idx="10">
                  <c:v>1618.4691127140059</c:v>
                </c:pt>
                <c:pt idx="11">
                  <c:v>1652.4898333597851</c:v>
                </c:pt>
                <c:pt idx="12">
                  <c:v>1671.0496246319719</c:v>
                </c:pt>
                <c:pt idx="13">
                  <c:v>1720.1722058799919</c:v>
                </c:pt>
                <c:pt idx="14">
                  <c:v>1702.5055772919161</c:v>
                </c:pt>
                <c:pt idx="15">
                  <c:v>1686.5070021345782</c:v>
                </c:pt>
                <c:pt idx="16">
                  <c:v>1691.3592506909208</c:v>
                </c:pt>
                <c:pt idx="17">
                  <c:v>1698.7699196454148</c:v>
                </c:pt>
                <c:pt idx="18">
                  <c:v>1621.2286484557676</c:v>
                </c:pt>
                <c:pt idx="19">
                  <c:v>1493.6525524279061</c:v>
                </c:pt>
                <c:pt idx="20">
                  <c:v>1494.00378</c:v>
                </c:pt>
              </c:numCache>
            </c:numRef>
          </c:val>
          <c:smooth val="0"/>
        </c:ser>
        <c:ser>
          <c:idx val="7"/>
          <c:order val="1"/>
          <c:tx>
            <c:strRef>
              <c:f>'Fig 6.2'!$B$16</c:f>
              <c:strCache>
                <c:ptCount val="1"/>
                <c:pt idx="0">
                  <c:v>Energy supply - WEM projections (2010-2020)</c:v>
                </c:pt>
              </c:strCache>
            </c:strRef>
          </c:tx>
          <c:marker>
            <c:symbol val="none"/>
          </c:marker>
          <c:cat>
            <c:numRef>
              <c:f>'Fig 6.2'!$C$15:$AG$15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'Fig 6.2'!$C$16:$AG$16</c:f>
              <c:numCache>
                <c:formatCode>General</c:formatCode>
                <c:ptCount val="31"/>
                <c:pt idx="0" formatCode="#,##0.0">
                  <c:v>1842.166612044251</c:v>
                </c:pt>
                <c:pt idx="20" formatCode="#,##0.0">
                  <c:v>1516.7790190542119</c:v>
                </c:pt>
                <c:pt idx="21" formatCode="#,##0.0">
                  <c:v>1505.486213254477</c:v>
                </c:pt>
                <c:pt idx="22" formatCode="#,##0.0">
                  <c:v>1494.5491960091947</c:v>
                </c:pt>
                <c:pt idx="23" formatCode="#,##0.0">
                  <c:v>1483.5845403853568</c:v>
                </c:pt>
                <c:pt idx="24" formatCode="#,##0.0">
                  <c:v>1472.6198847615181</c:v>
                </c:pt>
                <c:pt idx="25" formatCode="#,##0.0">
                  <c:v>1461.6552291376802</c:v>
                </c:pt>
                <c:pt idx="26" formatCode="#,##0.0">
                  <c:v>1442.8728758742359</c:v>
                </c:pt>
                <c:pt idx="27" formatCode="#,##0.0">
                  <c:v>1424.0905226107914</c:v>
                </c:pt>
                <c:pt idx="28" formatCode="#,##0.0">
                  <c:v>1405.308169347348</c:v>
                </c:pt>
                <c:pt idx="29" formatCode="#,##0.0">
                  <c:v>1386.5258160839035</c:v>
                </c:pt>
                <c:pt idx="30" formatCode="#,##0.0">
                  <c:v>1367.7434628204594</c:v>
                </c:pt>
              </c:numCache>
            </c:numRef>
          </c:val>
          <c:smooth val="0"/>
        </c:ser>
        <c:ser>
          <c:idx val="14"/>
          <c:order val="2"/>
          <c:tx>
            <c:strRef>
              <c:f>'Fig 6.2'!$B$28</c:f>
              <c:strCache>
                <c:ptCount val="1"/>
                <c:pt idx="0">
                  <c:v>Energy supply - WAM projections (2010-2020)</c:v>
                </c:pt>
              </c:strCache>
            </c:strRef>
          </c:tx>
          <c:marker>
            <c:symbol val="none"/>
          </c:marker>
          <c:cat>
            <c:numRef>
              <c:f>'Fig 6.2'!$C$15:$AG$15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'Fig 6.2'!$C$28:$AG$28</c:f>
              <c:numCache>
                <c:formatCode>General</c:formatCode>
                <c:ptCount val="31"/>
                <c:pt idx="0" formatCode="#,##0.0">
                  <c:v>1842.166612044251</c:v>
                </c:pt>
                <c:pt idx="20" formatCode="#,##0.0">
                  <c:v>1479.3346865952174</c:v>
                </c:pt>
                <c:pt idx="21" formatCode="#,##0.0">
                  <c:v>1460.041327552746</c:v>
                </c:pt>
                <c:pt idx="22" formatCode="#,##0.0">
                  <c:v>1441.1510736851887</c:v>
                </c:pt>
                <c:pt idx="23" formatCode="#,##0.0">
                  <c:v>1422.2189405910183</c:v>
                </c:pt>
                <c:pt idx="24" formatCode="#,##0.0">
                  <c:v>1403.2868074968476</c:v>
                </c:pt>
                <c:pt idx="25" formatCode="#,##0.0">
                  <c:v>1384.3546744026771</c:v>
                </c:pt>
                <c:pt idx="26" formatCode="#,##0.0">
                  <c:v>1350.2608386251327</c:v>
                </c:pt>
                <c:pt idx="27" formatCode="#,##0.0">
                  <c:v>1316.1670028475871</c:v>
                </c:pt>
                <c:pt idx="28" formatCode="#,##0.0">
                  <c:v>1282.073167070042</c:v>
                </c:pt>
                <c:pt idx="29" formatCode="#,##0.0">
                  <c:v>1247.9793312924965</c:v>
                </c:pt>
                <c:pt idx="30" formatCode="#,##0.0">
                  <c:v>1213.8854955149513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'Fig 6.2'!$B$5</c:f>
              <c:strCache>
                <c:ptCount val="1"/>
                <c:pt idx="0">
                  <c:v>Energy use - Historic emissions (1990-2010)</c:v>
                </c:pt>
              </c:strCache>
            </c:strRef>
          </c:tx>
          <c:marker>
            <c:symbol val="none"/>
          </c:marker>
          <c:cat>
            <c:numRef>
              <c:f>'Fig 6.2'!$C$15:$AG$15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'Fig 6.2'!$C$5:$AG$5</c:f>
              <c:numCache>
                <c:formatCode>General</c:formatCode>
                <c:ptCount val="31"/>
                <c:pt idx="0" formatCode="#,##0.0">
                  <c:v>1670.2269846213869</c:v>
                </c:pt>
                <c:pt idx="1">
                  <c:v>1668.0982381752553</c:v>
                </c:pt>
                <c:pt idx="2">
                  <c:v>1583.3096813104657</c:v>
                </c:pt>
                <c:pt idx="3">
                  <c:v>1580.8481886501872</c:v>
                </c:pt>
                <c:pt idx="4">
                  <c:v>1531.122395336987</c:v>
                </c:pt>
                <c:pt idx="5">
                  <c:v>1558.3073561595945</c:v>
                </c:pt>
                <c:pt idx="6">
                  <c:v>1614.6197843836237</c:v>
                </c:pt>
                <c:pt idx="7">
                  <c:v>1556.6844675261725</c:v>
                </c:pt>
                <c:pt idx="8">
                  <c:v>1509.0011848321328</c:v>
                </c:pt>
                <c:pt idx="9">
                  <c:v>1478.7232400845453</c:v>
                </c:pt>
                <c:pt idx="10">
                  <c:v>1453.4289882737169</c:v>
                </c:pt>
                <c:pt idx="11">
                  <c:v>1492.6516953768034</c:v>
                </c:pt>
                <c:pt idx="12">
                  <c:v>1432.8598408852024</c:v>
                </c:pt>
                <c:pt idx="13">
                  <c:v>1449.6347319014267</c:v>
                </c:pt>
                <c:pt idx="14">
                  <c:v>1445.5989175369768</c:v>
                </c:pt>
                <c:pt idx="15">
                  <c:v>1435.0396154206323</c:v>
                </c:pt>
                <c:pt idx="16">
                  <c:v>1413.9264357470834</c:v>
                </c:pt>
                <c:pt idx="17">
                  <c:v>1336.264516683286</c:v>
                </c:pt>
                <c:pt idx="18">
                  <c:v>1354.3680245878866</c:v>
                </c:pt>
                <c:pt idx="19">
                  <c:v>1233.9638344795637</c:v>
                </c:pt>
                <c:pt idx="20">
                  <c:v>1332.8699000000001</c:v>
                </c:pt>
              </c:numCache>
            </c:numRef>
          </c:val>
          <c:smooth val="0"/>
        </c:ser>
        <c:ser>
          <c:idx val="8"/>
          <c:order val="4"/>
          <c:tx>
            <c:strRef>
              <c:f>'Fig 6.2'!$B$17</c:f>
              <c:strCache>
                <c:ptCount val="1"/>
                <c:pt idx="0">
                  <c:v>Energy use - WEM projections (2010-2020)</c:v>
                </c:pt>
              </c:strCache>
            </c:strRef>
          </c:tx>
          <c:marker>
            <c:symbol val="none"/>
          </c:marker>
          <c:cat>
            <c:numRef>
              <c:f>'Fig 6.2'!$C$15:$AG$15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'Fig 6.2'!$C$17:$AG$17</c:f>
              <c:numCache>
                <c:formatCode>General</c:formatCode>
                <c:ptCount val="31"/>
                <c:pt idx="0" formatCode="#,##0.0">
                  <c:v>1670.2269846213869</c:v>
                </c:pt>
                <c:pt idx="20" formatCode="#,##0.0">
                  <c:v>1299.8114455243024</c:v>
                </c:pt>
                <c:pt idx="21" formatCode="#,##0.0">
                  <c:v>1296.1905931442875</c:v>
                </c:pt>
                <c:pt idx="22" formatCode="#,##0.0">
                  <c:v>1292.6432529124022</c:v>
                </c:pt>
                <c:pt idx="23" formatCode="#,##0.0">
                  <c:v>1289.1375148586831</c:v>
                </c:pt>
                <c:pt idx="24" formatCode="#,##0.0">
                  <c:v>1285.6317768049639</c:v>
                </c:pt>
                <c:pt idx="25" formatCode="#,##0.0">
                  <c:v>1282.1260387512448</c:v>
                </c:pt>
                <c:pt idx="26" formatCode="#,##0.0">
                  <c:v>1277.5107001432855</c:v>
                </c:pt>
                <c:pt idx="27" formatCode="#,##0.0">
                  <c:v>1272.8953615353262</c:v>
                </c:pt>
                <c:pt idx="28" formatCode="#,##0.0">
                  <c:v>1268.2800229273664</c:v>
                </c:pt>
                <c:pt idx="29" formatCode="#,##0.0">
                  <c:v>1263.6646843194069</c:v>
                </c:pt>
                <c:pt idx="30" formatCode="#,##0.0">
                  <c:v>1259.0493457114478</c:v>
                </c:pt>
              </c:numCache>
            </c:numRef>
          </c:val>
          <c:smooth val="0"/>
        </c:ser>
        <c:ser>
          <c:idx val="15"/>
          <c:order val="5"/>
          <c:tx>
            <c:strRef>
              <c:f>'Fig 6.2'!$B$29</c:f>
              <c:strCache>
                <c:ptCount val="1"/>
                <c:pt idx="0">
                  <c:v>Energy use - WAM projections (2010-2020)</c:v>
                </c:pt>
              </c:strCache>
            </c:strRef>
          </c:tx>
          <c:marker>
            <c:symbol val="none"/>
          </c:marker>
          <c:cat>
            <c:numRef>
              <c:f>'Fig 6.2'!$C$15:$AG$15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'Fig 6.2'!$C$29:$AG$29</c:f>
              <c:numCache>
                <c:formatCode>General</c:formatCode>
                <c:ptCount val="31"/>
                <c:pt idx="0" formatCode="#,##0.0">
                  <c:v>1670.2269846213869</c:v>
                </c:pt>
                <c:pt idx="20" formatCode="#,##0.0">
                  <c:v>1279.9178364726488</c:v>
                </c:pt>
                <c:pt idx="21" formatCode="#,##0.0">
                  <c:v>1270.0672401593738</c:v>
                </c:pt>
                <c:pt idx="22" formatCode="#,##0.0">
                  <c:v>1260.2970458837665</c:v>
                </c:pt>
                <c:pt idx="23" formatCode="#,##0.0">
                  <c:v>1250.5858750843558</c:v>
                </c:pt>
                <c:pt idx="24" formatCode="#,##0.0">
                  <c:v>1240.8747042849457</c:v>
                </c:pt>
                <c:pt idx="25" formatCode="#,##0.0">
                  <c:v>1231.1635334855359</c:v>
                </c:pt>
                <c:pt idx="26" formatCode="#,##0.0">
                  <c:v>1213.0427876053268</c:v>
                </c:pt>
                <c:pt idx="27" formatCode="#,##0.0">
                  <c:v>1194.9220417251186</c:v>
                </c:pt>
                <c:pt idx="28" formatCode="#,##0.0">
                  <c:v>1176.8012958449101</c:v>
                </c:pt>
                <c:pt idx="29" formatCode="#,##0.0">
                  <c:v>1158.6805499647021</c:v>
                </c:pt>
                <c:pt idx="30" formatCode="#,##0.0">
                  <c:v>1140.5598040844943</c:v>
                </c:pt>
              </c:numCache>
            </c:numRef>
          </c:val>
          <c:smooth val="0"/>
        </c:ser>
        <c:ser>
          <c:idx val="2"/>
          <c:order val="6"/>
          <c:tx>
            <c:strRef>
              <c:f>'Fig 6.2'!$B$6</c:f>
              <c:strCache>
                <c:ptCount val="1"/>
                <c:pt idx="0">
                  <c:v>Transport - Historic emissions (1990-2010)</c:v>
                </c:pt>
              </c:strCache>
            </c:strRef>
          </c:tx>
          <c:marker>
            <c:symbol val="none"/>
          </c:marker>
          <c:cat>
            <c:numRef>
              <c:f>'Fig 6.2'!$C$15:$AG$15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'Fig 6.2'!$C$6:$AG$6</c:f>
              <c:numCache>
                <c:formatCode>General</c:formatCode>
                <c:ptCount val="31"/>
                <c:pt idx="0" formatCode="#,##0.0">
                  <c:v>771.485147871957</c:v>
                </c:pt>
                <c:pt idx="1">
                  <c:v>777.73261928594502</c:v>
                </c:pt>
                <c:pt idx="2">
                  <c:v>801.857070591102</c:v>
                </c:pt>
                <c:pt idx="3">
                  <c:v>809.14140564856905</c:v>
                </c:pt>
                <c:pt idx="4">
                  <c:v>816.92084187890703</c:v>
                </c:pt>
                <c:pt idx="5">
                  <c:v>832.35909878934797</c:v>
                </c:pt>
                <c:pt idx="6">
                  <c:v>857.23418164035104</c:v>
                </c:pt>
                <c:pt idx="7">
                  <c:v>869.04085854239702</c:v>
                </c:pt>
                <c:pt idx="8">
                  <c:v>896.52420862078702</c:v>
                </c:pt>
                <c:pt idx="9">
                  <c:v>913.07691312798204</c:v>
                </c:pt>
                <c:pt idx="10">
                  <c:v>912.41501470036906</c:v>
                </c:pt>
                <c:pt idx="11">
                  <c:v>925.97465530167403</c:v>
                </c:pt>
                <c:pt idx="12">
                  <c:v>938.95126951401005</c:v>
                </c:pt>
                <c:pt idx="13">
                  <c:v>945.71867884220603</c:v>
                </c:pt>
                <c:pt idx="14">
                  <c:v>965.22148439072396</c:v>
                </c:pt>
                <c:pt idx="15">
                  <c:v>962.99413796360602</c:v>
                </c:pt>
                <c:pt idx="16">
                  <c:v>968.08296240955997</c:v>
                </c:pt>
                <c:pt idx="17">
                  <c:v>975.39734535037098</c:v>
                </c:pt>
                <c:pt idx="18">
                  <c:v>958.50070426422303</c:v>
                </c:pt>
                <c:pt idx="19">
                  <c:v>932.13473684672499</c:v>
                </c:pt>
                <c:pt idx="20">
                  <c:v>928.42051000000004</c:v>
                </c:pt>
              </c:numCache>
            </c:numRef>
          </c:val>
          <c:smooth val="0"/>
        </c:ser>
        <c:ser>
          <c:idx val="9"/>
          <c:order val="7"/>
          <c:tx>
            <c:strRef>
              <c:f>'Fig 6.2'!$B$18</c:f>
              <c:strCache>
                <c:ptCount val="1"/>
                <c:pt idx="0">
                  <c:v>Transport - WEM projections (2010-2020)</c:v>
                </c:pt>
              </c:strCache>
            </c:strRef>
          </c:tx>
          <c:marker>
            <c:symbol val="none"/>
          </c:marker>
          <c:cat>
            <c:numRef>
              <c:f>'Fig 6.2'!$C$15:$AG$15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'Fig 6.2'!$C$18:$AG$18</c:f>
              <c:numCache>
                <c:formatCode>General</c:formatCode>
                <c:ptCount val="31"/>
                <c:pt idx="0" formatCode="#,##0.0">
                  <c:v>771.485147871957</c:v>
                </c:pt>
                <c:pt idx="20" formatCode="#,##0.0">
                  <c:v>930.69833542496804</c:v>
                </c:pt>
                <c:pt idx="21" formatCode="#,##0.0">
                  <c:v>934.39741351406406</c:v>
                </c:pt>
                <c:pt idx="22" formatCode="#,##0.0">
                  <c:v>938.37729571022282</c:v>
                </c:pt>
                <c:pt idx="23" formatCode="#,##0.0">
                  <c:v>942.3397559904331</c:v>
                </c:pt>
                <c:pt idx="24" formatCode="#,##0.0">
                  <c:v>946.30221627064293</c:v>
                </c:pt>
                <c:pt idx="25" formatCode="#,##0.0">
                  <c:v>950.2646765508531</c:v>
                </c:pt>
                <c:pt idx="26" formatCode="#,##0.0">
                  <c:v>948.48891754150418</c:v>
                </c:pt>
                <c:pt idx="27" formatCode="#,##0.0">
                  <c:v>946.7131585321556</c:v>
                </c:pt>
                <c:pt idx="28" formatCode="#,##0.0">
                  <c:v>944.93739952280691</c:v>
                </c:pt>
                <c:pt idx="29" formatCode="#,##0.0">
                  <c:v>943.16164051345834</c:v>
                </c:pt>
                <c:pt idx="30" formatCode="#,##0.0">
                  <c:v>941.38588150410965</c:v>
                </c:pt>
              </c:numCache>
            </c:numRef>
          </c:val>
          <c:smooth val="0"/>
        </c:ser>
        <c:ser>
          <c:idx val="16"/>
          <c:order val="8"/>
          <c:tx>
            <c:strRef>
              <c:f>'Fig 6.2'!$B$30</c:f>
              <c:strCache>
                <c:ptCount val="1"/>
                <c:pt idx="0">
                  <c:v>Transport - WAM projections (2010-2020)</c:v>
                </c:pt>
              </c:strCache>
            </c:strRef>
          </c:tx>
          <c:marker>
            <c:symbol val="none"/>
          </c:marker>
          <c:cat>
            <c:numRef>
              <c:f>'Fig 6.2'!$C$15:$AG$15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'Fig 6.2'!$C$30:$AG$30</c:f>
              <c:numCache>
                <c:formatCode>General</c:formatCode>
                <c:ptCount val="31"/>
                <c:pt idx="0" formatCode="#,##0.0">
                  <c:v>771.485147871957</c:v>
                </c:pt>
                <c:pt idx="20" formatCode="#,##0.0">
                  <c:v>933.85343132950652</c:v>
                </c:pt>
                <c:pt idx="21" formatCode="#,##0.0">
                  <c:v>932.73345925211333</c:v>
                </c:pt>
                <c:pt idx="22" formatCode="#,##0.0">
                  <c:v>931.90214358765036</c:v>
                </c:pt>
                <c:pt idx="23" formatCode="#,##0.0">
                  <c:v>931.04881211918303</c:v>
                </c:pt>
                <c:pt idx="24" formatCode="#,##0.0">
                  <c:v>930.19548065071558</c:v>
                </c:pt>
                <c:pt idx="25" formatCode="#,##0.0">
                  <c:v>929.34214918224779</c:v>
                </c:pt>
                <c:pt idx="26" formatCode="#,##0.0">
                  <c:v>921.52992022058584</c:v>
                </c:pt>
                <c:pt idx="27" formatCode="#,##0.0">
                  <c:v>913.71769125892411</c:v>
                </c:pt>
                <c:pt idx="28" formatCode="#,##0.0">
                  <c:v>905.90546229726169</c:v>
                </c:pt>
                <c:pt idx="29" formatCode="#,##0.0">
                  <c:v>898.09323333559985</c:v>
                </c:pt>
                <c:pt idx="30" formatCode="#,##0.0">
                  <c:v>890.28100437393755</c:v>
                </c:pt>
              </c:numCache>
            </c:numRef>
          </c:val>
          <c:smooth val="0"/>
        </c:ser>
        <c:ser>
          <c:idx val="4"/>
          <c:order val="9"/>
          <c:tx>
            <c:strRef>
              <c:f>'Fig 6.2'!$B$8</c:f>
              <c:strCache>
                <c:ptCount val="1"/>
                <c:pt idx="0">
                  <c:v>Agriculture - Historic emissions (1990-2010)</c:v>
                </c:pt>
              </c:strCache>
            </c:strRef>
          </c:tx>
          <c:marker>
            <c:symbol val="none"/>
          </c:marker>
          <c:cat>
            <c:numRef>
              <c:f>'Fig 6.2'!$C$15:$AG$15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'Fig 6.2'!$C$8:$AG$8</c:f>
              <c:numCache>
                <c:formatCode>General</c:formatCode>
                <c:ptCount val="31"/>
                <c:pt idx="0" formatCode="#,##0.0">
                  <c:v>610.46007389756403</c:v>
                </c:pt>
                <c:pt idx="1">
                  <c:v>578.61974664152001</c:v>
                </c:pt>
                <c:pt idx="2">
                  <c:v>551.04492669706895</c:v>
                </c:pt>
                <c:pt idx="3">
                  <c:v>532.41239139061895</c:v>
                </c:pt>
                <c:pt idx="4">
                  <c:v>528.49734114693604</c:v>
                </c:pt>
                <c:pt idx="5">
                  <c:v>528.36636869454696</c:v>
                </c:pt>
                <c:pt idx="6">
                  <c:v>530.530279197141</c:v>
                </c:pt>
                <c:pt idx="7">
                  <c:v>531.77862953166402</c:v>
                </c:pt>
                <c:pt idx="8">
                  <c:v>528.61694200172099</c:v>
                </c:pt>
                <c:pt idx="9">
                  <c:v>525.29303156735705</c:v>
                </c:pt>
                <c:pt idx="10">
                  <c:v>514.73819692848497</c:v>
                </c:pt>
                <c:pt idx="11">
                  <c:v>507.37692388572401</c:v>
                </c:pt>
                <c:pt idx="12">
                  <c:v>502.89872487170902</c:v>
                </c:pt>
                <c:pt idx="13">
                  <c:v>496.00058294995199</c:v>
                </c:pt>
                <c:pt idx="14">
                  <c:v>494.70006872151799</c:v>
                </c:pt>
                <c:pt idx="15">
                  <c:v>489.97780327940001</c:v>
                </c:pt>
                <c:pt idx="16">
                  <c:v>486.59141163008798</c:v>
                </c:pt>
                <c:pt idx="17">
                  <c:v>485.482052847587</c:v>
                </c:pt>
                <c:pt idx="18">
                  <c:v>486.80899430657701</c:v>
                </c:pt>
                <c:pt idx="19">
                  <c:v>476.041542864912</c:v>
                </c:pt>
                <c:pt idx="20">
                  <c:v>468.70690000000002</c:v>
                </c:pt>
              </c:numCache>
            </c:numRef>
          </c:val>
          <c:smooth val="0"/>
        </c:ser>
        <c:ser>
          <c:idx val="11"/>
          <c:order val="10"/>
          <c:tx>
            <c:strRef>
              <c:f>'Fig 6.2'!$B$20</c:f>
              <c:strCache>
                <c:ptCount val="1"/>
                <c:pt idx="0">
                  <c:v>Agriculture - WEM projections (2010-2020)</c:v>
                </c:pt>
              </c:strCache>
            </c:strRef>
          </c:tx>
          <c:marker>
            <c:symbol val="none"/>
          </c:marker>
          <c:cat>
            <c:numRef>
              <c:f>'Fig 6.2'!$C$15:$AG$15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'Fig 6.2'!$C$20:$AG$20</c:f>
              <c:numCache>
                <c:formatCode>General</c:formatCode>
                <c:ptCount val="31"/>
                <c:pt idx="0" formatCode="#,##0.0">
                  <c:v>610.46007389756403</c:v>
                </c:pt>
                <c:pt idx="20" formatCode="#,##0.0">
                  <c:v>487.16422964542204</c:v>
                </c:pt>
                <c:pt idx="21" formatCode="#,##0.0">
                  <c:v>482.29225531794918</c:v>
                </c:pt>
                <c:pt idx="22" formatCode="#,##0.0">
                  <c:v>477.90827228011977</c:v>
                </c:pt>
                <c:pt idx="23" formatCode="#,##0.0">
                  <c:v>473.53461022170643</c:v>
                </c:pt>
                <c:pt idx="24" formatCode="#,##0.0">
                  <c:v>469.16094816329303</c:v>
                </c:pt>
                <c:pt idx="25" formatCode="#,##0.0">
                  <c:v>464.78728610487968</c:v>
                </c:pt>
                <c:pt idx="26" formatCode="#,##0.0">
                  <c:v>462.8625808133055</c:v>
                </c:pt>
                <c:pt idx="27" formatCode="#,##0.0">
                  <c:v>460.93787552173126</c:v>
                </c:pt>
                <c:pt idx="28" formatCode="#,##0.0">
                  <c:v>459.01317023015696</c:v>
                </c:pt>
                <c:pt idx="29" formatCode="#,##0.0">
                  <c:v>457.08846493858277</c:v>
                </c:pt>
                <c:pt idx="30" formatCode="#,##0.0">
                  <c:v>455.16375964700859</c:v>
                </c:pt>
              </c:numCache>
            </c:numRef>
          </c:val>
          <c:smooth val="0"/>
        </c:ser>
        <c:ser>
          <c:idx val="17"/>
          <c:order val="11"/>
          <c:tx>
            <c:strRef>
              <c:f>'Fig 6.2'!$B$32</c:f>
              <c:strCache>
                <c:ptCount val="1"/>
                <c:pt idx="0">
                  <c:v>Agriculture - WAM projections (2010-2020)</c:v>
                </c:pt>
              </c:strCache>
            </c:strRef>
          </c:tx>
          <c:marker>
            <c:symbol val="none"/>
          </c:marker>
          <c:cat>
            <c:numRef>
              <c:f>'Fig 6.2'!$C$15:$AG$15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'Fig 6.2'!$C$32:$AG$32</c:f>
              <c:numCache>
                <c:formatCode>General</c:formatCode>
                <c:ptCount val="31"/>
                <c:pt idx="0" formatCode="#,##0.0">
                  <c:v>610.46007389756403</c:v>
                </c:pt>
                <c:pt idx="20" formatCode="#,##0.0">
                  <c:v>472.92364601365597</c:v>
                </c:pt>
                <c:pt idx="21" formatCode="#,##0.0">
                  <c:v>470.71157783739483</c:v>
                </c:pt>
                <c:pt idx="22" formatCode="#,##0.0">
                  <c:v>468.98750095077725</c:v>
                </c:pt>
                <c:pt idx="23" formatCode="#,##0.0">
                  <c:v>467.27374504357556</c:v>
                </c:pt>
                <c:pt idx="24" formatCode="#,##0.0">
                  <c:v>465.55998913637393</c:v>
                </c:pt>
                <c:pt idx="25" formatCode="#,##0.0">
                  <c:v>463.84623322917241</c:v>
                </c:pt>
                <c:pt idx="26" formatCode="#,##0.0">
                  <c:v>461.69081112519018</c:v>
                </c:pt>
                <c:pt idx="27" formatCode="#,##0.0">
                  <c:v>459.53538902120789</c:v>
                </c:pt>
                <c:pt idx="28" formatCode="#,##0.0">
                  <c:v>457.3799669172256</c:v>
                </c:pt>
                <c:pt idx="29" formatCode="#,##0.0">
                  <c:v>455.22454481324348</c:v>
                </c:pt>
                <c:pt idx="30" formatCode="#,##0.0">
                  <c:v>453.06912270926131</c:v>
                </c:pt>
              </c:numCache>
            </c:numRef>
          </c:val>
          <c:smooth val="0"/>
        </c:ser>
        <c:ser>
          <c:idx val="3"/>
          <c:order val="12"/>
          <c:tx>
            <c:strRef>
              <c:f>'Fig 6.2'!$B$7</c:f>
              <c:strCache>
                <c:ptCount val="1"/>
                <c:pt idx="0">
                  <c:v>Industrial processes - Historic emissions (1990-2010)</c:v>
                </c:pt>
              </c:strCache>
            </c:strRef>
          </c:tx>
          <c:marker>
            <c:symbol val="none"/>
          </c:marker>
          <c:cat>
            <c:numRef>
              <c:f>'Fig 6.2'!$C$15:$AG$15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'Fig 6.2'!$C$7:$AG$7</c:f>
              <c:numCache>
                <c:formatCode>General</c:formatCode>
                <c:ptCount val="31"/>
                <c:pt idx="0" formatCode="#,##0.0">
                  <c:v>463.23243983331599</c:v>
                </c:pt>
                <c:pt idx="1">
                  <c:v>428.27055858211202</c:v>
                </c:pt>
                <c:pt idx="2">
                  <c:v>412.95780186642702</c:v>
                </c:pt>
                <c:pt idx="3">
                  <c:v>400.13523096667097</c:v>
                </c:pt>
                <c:pt idx="4">
                  <c:v>425.31844823165301</c:v>
                </c:pt>
                <c:pt idx="5">
                  <c:v>440.87363123697901</c:v>
                </c:pt>
                <c:pt idx="6">
                  <c:v>439.048696602738</c:v>
                </c:pt>
                <c:pt idx="7">
                  <c:v>444.90770462635402</c:v>
                </c:pt>
                <c:pt idx="8">
                  <c:v>416.25876100930799</c:v>
                </c:pt>
                <c:pt idx="9">
                  <c:v>379.79698432902399</c:v>
                </c:pt>
                <c:pt idx="10">
                  <c:v>391.17850998251402</c:v>
                </c:pt>
                <c:pt idx="11">
                  <c:v>376.90587862498597</c:v>
                </c:pt>
                <c:pt idx="12">
                  <c:v>372.26880862403698</c:v>
                </c:pt>
                <c:pt idx="13">
                  <c:v>384.981917457007</c:v>
                </c:pt>
                <c:pt idx="14">
                  <c:v>398.30512315985197</c:v>
                </c:pt>
                <c:pt idx="15">
                  <c:v>402.768586890866</c:v>
                </c:pt>
                <c:pt idx="16">
                  <c:v>399.55834568874502</c:v>
                </c:pt>
                <c:pt idx="17">
                  <c:v>410.61003489890902</c:v>
                </c:pt>
                <c:pt idx="18">
                  <c:v>386.77472945473897</c:v>
                </c:pt>
                <c:pt idx="19">
                  <c:v>320.76000096446103</c:v>
                </c:pt>
                <c:pt idx="20">
                  <c:v>344.85192000000001</c:v>
                </c:pt>
              </c:numCache>
            </c:numRef>
          </c:val>
          <c:smooth val="0"/>
        </c:ser>
        <c:ser>
          <c:idx val="10"/>
          <c:order val="13"/>
          <c:tx>
            <c:strRef>
              <c:f>'Fig 6.2'!$B$19</c:f>
              <c:strCache>
                <c:ptCount val="1"/>
                <c:pt idx="0">
                  <c:v>Industrial processes - WEM projections (2010-2020)</c:v>
                </c:pt>
              </c:strCache>
            </c:strRef>
          </c:tx>
          <c:marker>
            <c:symbol val="none"/>
          </c:marker>
          <c:cat>
            <c:numRef>
              <c:f>'Fig 6.2'!$C$15:$AG$15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'Fig 6.2'!$C$19:$AG$19</c:f>
              <c:numCache>
                <c:formatCode>General</c:formatCode>
                <c:ptCount val="31"/>
                <c:pt idx="0" formatCode="#,##0.0">
                  <c:v>463.23243983331599</c:v>
                </c:pt>
                <c:pt idx="20" formatCode="#,##0.0">
                  <c:v>337.18988643098322</c:v>
                </c:pt>
                <c:pt idx="21" formatCode="#,##0.0">
                  <c:v>342.1629337611007</c:v>
                </c:pt>
                <c:pt idx="22" formatCode="#,##0.0">
                  <c:v>347.22538271095578</c:v>
                </c:pt>
                <c:pt idx="23" formatCode="#,##0.0">
                  <c:v>352.40290229733415</c:v>
                </c:pt>
                <c:pt idx="24" formatCode="#,##0.0">
                  <c:v>357.58042188371263</c:v>
                </c:pt>
                <c:pt idx="25" formatCode="#,##0.0">
                  <c:v>362.75794147009117</c:v>
                </c:pt>
                <c:pt idx="26" formatCode="#,##0.0">
                  <c:v>365.1836952086241</c:v>
                </c:pt>
                <c:pt idx="27" formatCode="#,##0.0">
                  <c:v>367.60944894715709</c:v>
                </c:pt>
                <c:pt idx="28" formatCode="#,##0.0">
                  <c:v>370.03520268569019</c:v>
                </c:pt>
                <c:pt idx="29" formatCode="#,##0.0">
                  <c:v>372.46095642422318</c:v>
                </c:pt>
                <c:pt idx="30" formatCode="#,##0.0">
                  <c:v>374.88671016275623</c:v>
                </c:pt>
              </c:numCache>
            </c:numRef>
          </c:val>
          <c:smooth val="0"/>
        </c:ser>
        <c:ser>
          <c:idx val="18"/>
          <c:order val="14"/>
          <c:tx>
            <c:strRef>
              <c:f>'Fig 6.2'!$B$31</c:f>
              <c:strCache>
                <c:ptCount val="1"/>
                <c:pt idx="0">
                  <c:v>Industrial processes - WAM projections (2010-2020)</c:v>
                </c:pt>
              </c:strCache>
            </c:strRef>
          </c:tx>
          <c:marker>
            <c:symbol val="none"/>
          </c:marker>
          <c:cat>
            <c:numRef>
              <c:f>'Fig 6.2'!$C$15:$AG$15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'Fig 6.2'!$C$31:$AG$31</c:f>
              <c:numCache>
                <c:formatCode>General</c:formatCode>
                <c:ptCount val="31"/>
                <c:pt idx="0" formatCode="#,##0.0">
                  <c:v>463.23243983331599</c:v>
                </c:pt>
                <c:pt idx="20" formatCode="#,##0.0">
                  <c:v>352.3999974098237</c:v>
                </c:pt>
                <c:pt idx="21" formatCode="#,##0.0">
                  <c:v>353.6614374568785</c:v>
                </c:pt>
                <c:pt idx="22" formatCode="#,##0.0">
                  <c:v>355.04818425158135</c:v>
                </c:pt>
                <c:pt idx="23" formatCode="#,##0.0">
                  <c:v>356.51972073687392</c:v>
                </c:pt>
                <c:pt idx="24" formatCode="#,##0.0">
                  <c:v>357.9912572221665</c:v>
                </c:pt>
                <c:pt idx="25" formatCode="#,##0.0">
                  <c:v>359.46279370745901</c:v>
                </c:pt>
                <c:pt idx="26" formatCode="#,##0.0">
                  <c:v>361.50246698879414</c:v>
                </c:pt>
                <c:pt idx="27" formatCode="#,##0.0">
                  <c:v>363.54214027012938</c:v>
                </c:pt>
                <c:pt idx="28" formatCode="#,##0.0">
                  <c:v>365.58181355146462</c:v>
                </c:pt>
                <c:pt idx="29" formatCode="#,##0.0">
                  <c:v>367.62148683279986</c:v>
                </c:pt>
                <c:pt idx="30" formatCode="#,##0.0">
                  <c:v>369.66116011413521</c:v>
                </c:pt>
              </c:numCache>
            </c:numRef>
          </c:val>
          <c:smooth val="0"/>
        </c:ser>
        <c:ser>
          <c:idx val="5"/>
          <c:order val="15"/>
          <c:tx>
            <c:strRef>
              <c:f>'Fig 6.2'!$B$9</c:f>
              <c:strCache>
                <c:ptCount val="1"/>
                <c:pt idx="0">
                  <c:v>Waste - Historic emissions (1990-2010)</c:v>
                </c:pt>
              </c:strCache>
            </c:strRef>
          </c:tx>
          <c:marker>
            <c:symbol val="none"/>
          </c:marker>
          <c:cat>
            <c:numRef>
              <c:f>'Fig 6.2'!$C$15:$AG$15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'Fig 6.2'!$C$9:$AG$9</c:f>
              <c:numCache>
                <c:formatCode>General</c:formatCode>
                <c:ptCount val="31"/>
                <c:pt idx="0" formatCode="#,##0.0">
                  <c:v>214.263045129148</c:v>
                </c:pt>
                <c:pt idx="1">
                  <c:v>215.08600625545799</c:v>
                </c:pt>
                <c:pt idx="2">
                  <c:v>211.89503826037901</c:v>
                </c:pt>
                <c:pt idx="3">
                  <c:v>208.82991416513099</c:v>
                </c:pt>
                <c:pt idx="4">
                  <c:v>206.64340952189599</c:v>
                </c:pt>
                <c:pt idx="5">
                  <c:v>204.50598326661401</c:v>
                </c:pt>
                <c:pt idx="6">
                  <c:v>201.81158679454001</c:v>
                </c:pt>
                <c:pt idx="7">
                  <c:v>195.943316966281</c:v>
                </c:pt>
                <c:pt idx="8">
                  <c:v>191.57365405002699</c:v>
                </c:pt>
                <c:pt idx="9">
                  <c:v>186.28255010598301</c:v>
                </c:pt>
                <c:pt idx="10">
                  <c:v>181.797648010709</c:v>
                </c:pt>
                <c:pt idx="11">
                  <c:v>176.07746091323199</c:v>
                </c:pt>
                <c:pt idx="12">
                  <c:v>173.65399557274</c:v>
                </c:pt>
                <c:pt idx="13">
                  <c:v>168.16325419935899</c:v>
                </c:pt>
                <c:pt idx="14">
                  <c:v>162.18398525225899</c:v>
                </c:pt>
                <c:pt idx="15">
                  <c:v>158.68581122014601</c:v>
                </c:pt>
                <c:pt idx="16">
                  <c:v>156.53406173687901</c:v>
                </c:pt>
                <c:pt idx="17">
                  <c:v>152.30170095430299</c:v>
                </c:pt>
                <c:pt idx="18">
                  <c:v>149.36045681179499</c:v>
                </c:pt>
                <c:pt idx="19">
                  <c:v>146.530872395042</c:v>
                </c:pt>
                <c:pt idx="20">
                  <c:v>143.88357999999999</c:v>
                </c:pt>
              </c:numCache>
            </c:numRef>
          </c:val>
          <c:smooth val="0"/>
        </c:ser>
        <c:ser>
          <c:idx val="12"/>
          <c:order val="16"/>
          <c:tx>
            <c:strRef>
              <c:f>'Fig 6.2'!$B$21</c:f>
              <c:strCache>
                <c:ptCount val="1"/>
                <c:pt idx="0">
                  <c:v>Waste - WEM projections (2010-2020)</c:v>
                </c:pt>
              </c:strCache>
            </c:strRef>
          </c:tx>
          <c:marker>
            <c:symbol val="none"/>
          </c:marker>
          <c:cat>
            <c:numRef>
              <c:f>'Fig 6.2'!$C$15:$AG$15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'Fig 6.2'!$C$21:$AG$21</c:f>
              <c:numCache>
                <c:formatCode>General</c:formatCode>
                <c:ptCount val="31"/>
                <c:pt idx="0" formatCode="#,##0.0">
                  <c:v>214.263045129148</c:v>
                </c:pt>
                <c:pt idx="20" formatCode="#,##0.0">
                  <c:v>131.50608304590361</c:v>
                </c:pt>
                <c:pt idx="21" formatCode="#,##0.0">
                  <c:v>128.02064511680291</c:v>
                </c:pt>
                <c:pt idx="22" formatCode="#,##0.0">
                  <c:v>124.55216901530649</c:v>
                </c:pt>
                <c:pt idx="23" formatCode="#,##0.0">
                  <c:v>121.11589778931956</c:v>
                </c:pt>
                <c:pt idx="24" formatCode="#,##0.0">
                  <c:v>117.67962656333266</c:v>
                </c:pt>
                <c:pt idx="25" formatCode="#,##0.0">
                  <c:v>114.24335533734569</c:v>
                </c:pt>
                <c:pt idx="26" formatCode="#,##0.0">
                  <c:v>111.75850620362431</c:v>
                </c:pt>
                <c:pt idx="27" formatCode="#,##0.0">
                  <c:v>109.2736570699029</c:v>
                </c:pt>
                <c:pt idx="28" formatCode="#,##0.0">
                  <c:v>106.78880793618147</c:v>
                </c:pt>
                <c:pt idx="29" formatCode="#,##0.0">
                  <c:v>104.30395880246007</c:v>
                </c:pt>
                <c:pt idx="30" formatCode="#,##0.0">
                  <c:v>101.81910966873866</c:v>
                </c:pt>
              </c:numCache>
            </c:numRef>
          </c:val>
          <c:smooth val="0"/>
        </c:ser>
        <c:ser>
          <c:idx val="19"/>
          <c:order val="17"/>
          <c:tx>
            <c:strRef>
              <c:f>'Fig 6.2'!$B$33</c:f>
              <c:strCache>
                <c:ptCount val="1"/>
                <c:pt idx="0">
                  <c:v>Waste - WAM projections (2010-2020)</c:v>
                </c:pt>
              </c:strCache>
            </c:strRef>
          </c:tx>
          <c:marker>
            <c:symbol val="none"/>
          </c:marker>
          <c:cat>
            <c:numRef>
              <c:f>'Fig 6.2'!$C$15:$AG$15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'Fig 6.2'!$C$33:$AG$33</c:f>
              <c:numCache>
                <c:formatCode>General</c:formatCode>
                <c:ptCount val="31"/>
                <c:pt idx="0" formatCode="#,##0.0">
                  <c:v>214.263045129148</c:v>
                </c:pt>
                <c:pt idx="20" formatCode="#,##0.0">
                  <c:v>128.86553403178681</c:v>
                </c:pt>
                <c:pt idx="21" formatCode="#,##0.0">
                  <c:v>125.46710367463902</c:v>
                </c:pt>
                <c:pt idx="22" formatCode="#,##0.0">
                  <c:v>122.08563514509552</c:v>
                </c:pt>
                <c:pt idx="23" formatCode="#,##0.0">
                  <c:v>118.73637149106152</c:v>
                </c:pt>
                <c:pt idx="24" formatCode="#,##0.0">
                  <c:v>115.38710783702754</c:v>
                </c:pt>
                <c:pt idx="25" formatCode="#,##0.0">
                  <c:v>112.03784418299351</c:v>
                </c:pt>
                <c:pt idx="26" formatCode="#,##0.0">
                  <c:v>109.58019083234299</c:v>
                </c:pt>
                <c:pt idx="27" formatCode="#,##0.0">
                  <c:v>107.12253748169249</c:v>
                </c:pt>
                <c:pt idx="28" formatCode="#,##0.0">
                  <c:v>104.66488413104193</c:v>
                </c:pt>
                <c:pt idx="29" formatCode="#,##0.0">
                  <c:v>102.2072307803914</c:v>
                </c:pt>
                <c:pt idx="30" formatCode="#,##0.0">
                  <c:v>99.749577429740896</c:v>
                </c:pt>
              </c:numCache>
            </c:numRef>
          </c:val>
          <c:smooth val="0"/>
        </c:ser>
        <c:ser>
          <c:idx val="6"/>
          <c:order val="18"/>
          <c:tx>
            <c:strRef>
              <c:f>'Fig 6.2'!$B$10</c:f>
              <c:strCache>
                <c:ptCount val="1"/>
                <c:pt idx="0">
                  <c:v>Solvents - Historic emissions (1990-2010)</c:v>
                </c:pt>
              </c:strCache>
            </c:strRef>
          </c:tx>
          <c:marker>
            <c:symbol val="none"/>
          </c:marker>
          <c:cat>
            <c:numRef>
              <c:f>'Fig 6.2'!$C$15:$AG$15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'Fig 6.2'!$C$10:$AG$10</c:f>
              <c:numCache>
                <c:formatCode>General</c:formatCode>
                <c:ptCount val="31"/>
                <c:pt idx="0" formatCode="#,##0.0">
                  <c:v>16.9632815982735</c:v>
                </c:pt>
                <c:pt idx="1">
                  <c:v>16.453151129164201</c:v>
                </c:pt>
                <c:pt idx="2">
                  <c:v>15.9806358796613</c:v>
                </c:pt>
                <c:pt idx="3">
                  <c:v>15.5216375548284</c:v>
                </c:pt>
                <c:pt idx="4">
                  <c:v>14.2278221415012</c:v>
                </c:pt>
                <c:pt idx="5">
                  <c:v>14.317669142688199</c:v>
                </c:pt>
                <c:pt idx="6">
                  <c:v>14.392206918094001</c:v>
                </c:pt>
                <c:pt idx="7">
                  <c:v>14.400553564495</c:v>
                </c:pt>
                <c:pt idx="8">
                  <c:v>14.368935487734101</c:v>
                </c:pt>
                <c:pt idx="9">
                  <c:v>13.980549155288699</c:v>
                </c:pt>
                <c:pt idx="10">
                  <c:v>13.7928944832759</c:v>
                </c:pt>
                <c:pt idx="11">
                  <c:v>13.6528536327395</c:v>
                </c:pt>
                <c:pt idx="12">
                  <c:v>13.235859190227799</c:v>
                </c:pt>
                <c:pt idx="13">
                  <c:v>12.724478858016001</c:v>
                </c:pt>
                <c:pt idx="14">
                  <c:v>12.691306264479</c:v>
                </c:pt>
                <c:pt idx="15">
                  <c:v>12.779655768745</c:v>
                </c:pt>
                <c:pt idx="16">
                  <c:v>12.839362211306501</c:v>
                </c:pt>
                <c:pt idx="17">
                  <c:v>12.5024429342932</c:v>
                </c:pt>
                <c:pt idx="18">
                  <c:v>12.0108843783872</c:v>
                </c:pt>
                <c:pt idx="19">
                  <c:v>11.442221647837201</c:v>
                </c:pt>
                <c:pt idx="20">
                  <c:v>11.410119999999999</c:v>
                </c:pt>
              </c:numCache>
            </c:numRef>
          </c:val>
          <c:smooth val="0"/>
        </c:ser>
        <c:ser>
          <c:idx val="13"/>
          <c:order val="19"/>
          <c:tx>
            <c:strRef>
              <c:f>'Fig 6.2'!$B$22</c:f>
              <c:strCache>
                <c:ptCount val="1"/>
                <c:pt idx="0">
                  <c:v>Solvents - WEM projections (2010-2020)</c:v>
                </c:pt>
              </c:strCache>
            </c:strRef>
          </c:tx>
          <c:marker>
            <c:symbol val="none"/>
          </c:marker>
          <c:cat>
            <c:numRef>
              <c:f>'Fig 6.2'!$C$15:$AG$15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'Fig 6.2'!$C$22:$AG$22</c:f>
              <c:numCache>
                <c:formatCode>General</c:formatCode>
                <c:ptCount val="31"/>
                <c:pt idx="0" formatCode="#,##0.0">
                  <c:v>16.9632815982735</c:v>
                </c:pt>
                <c:pt idx="20" formatCode="#,##0.0">
                  <c:v>16.993143217042832</c:v>
                </c:pt>
                <c:pt idx="21" formatCode="#,##0.0">
                  <c:v>16.759121914499179</c:v>
                </c:pt>
                <c:pt idx="22" formatCode="#,##0.0">
                  <c:v>16.525199519464167</c:v>
                </c:pt>
                <c:pt idx="23" formatCode="#,##0.0">
                  <c:v>16.291464490952997</c:v>
                </c:pt>
                <c:pt idx="24" formatCode="#,##0.0">
                  <c:v>16.057729462441834</c:v>
                </c:pt>
                <c:pt idx="25" formatCode="#,##0.0">
                  <c:v>15.823994433930668</c:v>
                </c:pt>
                <c:pt idx="26" formatCode="#,##0.0">
                  <c:v>15.812261173191731</c:v>
                </c:pt>
                <c:pt idx="27" formatCode="#,##0.0">
                  <c:v>15.800527912452795</c:v>
                </c:pt>
                <c:pt idx="28" formatCode="#,##0.0">
                  <c:v>15.788794651713854</c:v>
                </c:pt>
                <c:pt idx="29" formatCode="#,##0.0">
                  <c:v>15.77706139097492</c:v>
                </c:pt>
                <c:pt idx="30" formatCode="#,##0.0">
                  <c:v>15.765328130235979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'Fig 6.2'!$B$34</c:f>
              <c:strCache>
                <c:ptCount val="1"/>
                <c:pt idx="0">
                  <c:v>Solvents - WAM projections (2010-2020)</c:v>
                </c:pt>
              </c:strCache>
            </c:strRef>
          </c:tx>
          <c:marker>
            <c:symbol val="none"/>
          </c:marker>
          <c:cat>
            <c:numRef>
              <c:f>'Fig 6.2'!$C$15:$AG$15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'Fig 6.2'!$C$34:$AG$34</c:f>
              <c:numCache>
                <c:formatCode>General</c:formatCode>
                <c:ptCount val="31"/>
                <c:pt idx="0" formatCode="#,##0.0">
                  <c:v>16.9632815982735</c:v>
                </c:pt>
                <c:pt idx="20" formatCode="#,##0.0">
                  <c:v>15.723050273272685</c:v>
                </c:pt>
                <c:pt idx="21" formatCode="#,##0.0">
                  <c:v>15.73979987836735</c:v>
                </c:pt>
                <c:pt idx="22" formatCode="#,##0.0">
                  <c:v>15.756648390970655</c:v>
                </c:pt>
                <c:pt idx="23" formatCode="#,##0.0">
                  <c:v>15.773684270097808</c:v>
                </c:pt>
                <c:pt idx="24" formatCode="#,##0.0">
                  <c:v>15.790720149224962</c:v>
                </c:pt>
                <c:pt idx="25" formatCode="#,##0.0">
                  <c:v>15.807756028352113</c:v>
                </c:pt>
                <c:pt idx="26" formatCode="#,##0.0">
                  <c:v>15.792466983746271</c:v>
                </c:pt>
                <c:pt idx="27" formatCode="#,##0.0">
                  <c:v>15.777177939140435</c:v>
                </c:pt>
                <c:pt idx="28" formatCode="#,##0.0">
                  <c:v>15.761888894534589</c:v>
                </c:pt>
                <c:pt idx="29" formatCode="#,##0.0">
                  <c:v>15.746599849928751</c:v>
                </c:pt>
                <c:pt idx="30" formatCode="#,##0.0">
                  <c:v>15.731310805322906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703808"/>
        <c:axId val="201705344"/>
      </c:lineChart>
      <c:catAx>
        <c:axId val="20170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1705344"/>
        <c:crosses val="autoZero"/>
        <c:auto val="1"/>
        <c:lblAlgn val="ctr"/>
        <c:lblOffset val="100"/>
        <c:tickLblSkip val="5"/>
        <c:noMultiLvlLbl val="0"/>
      </c:catAx>
      <c:valAx>
        <c:axId val="2017053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Mt CO</a:t>
                </a:r>
                <a:r>
                  <a:rPr lang="en-GB" b="0" baseline="-25000"/>
                  <a:t>2</a:t>
                </a:r>
                <a:r>
                  <a:rPr lang="en-GB" b="0"/>
                  <a:t> equivalent</a:t>
                </a:r>
              </a:p>
            </c:rich>
          </c:tx>
          <c:layout>
            <c:manualLayout>
              <c:xMode val="edge"/>
              <c:yMode val="edge"/>
              <c:x val="5.4545456497689928E-3"/>
              <c:y val="0.3446471346726320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170380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Verdana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4022913" y="7328647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0.44614</cdr:x>
      <cdr:y>0.1097</cdr:y>
    </cdr:from>
    <cdr:to>
      <cdr:x>0.62887</cdr:x>
      <cdr:y>0.15567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55039" y="666750"/>
          <a:ext cx="1701876" cy="2793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en-GB" sz="1200" b="1">
              <a:latin typeface="Verdana" pitchFamily="34" charset="0"/>
            </a:rPr>
            <a:t>Energy industries</a:t>
          </a:r>
        </a:p>
      </cdr:txBody>
    </cdr:sp>
  </cdr:relSizeAnchor>
  <cdr:relSizeAnchor xmlns:cdr="http://schemas.openxmlformats.org/drawingml/2006/chartDrawing">
    <cdr:from>
      <cdr:x>0.33068</cdr:x>
      <cdr:y>0.33276</cdr:y>
    </cdr:from>
    <cdr:to>
      <cdr:x>0.6441</cdr:x>
      <cdr:y>0.37873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079750" y="2022475"/>
          <a:ext cx="2919004" cy="2793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latin typeface="Verdana" pitchFamily="34" charset="0"/>
            </a:rPr>
            <a:t>Energy use (direct combustion)</a:t>
          </a:r>
        </a:p>
      </cdr:txBody>
    </cdr:sp>
  </cdr:relSizeAnchor>
  <cdr:relSizeAnchor xmlns:cdr="http://schemas.openxmlformats.org/drawingml/2006/chartDrawing">
    <cdr:from>
      <cdr:x>0.48223</cdr:x>
      <cdr:y>0.44403</cdr:y>
    </cdr:from>
    <cdr:to>
      <cdr:x>0.59278</cdr:x>
      <cdr:y>0.49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491157" y="2698750"/>
          <a:ext cx="1029641" cy="2793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latin typeface="Verdana" pitchFamily="34" charset="0"/>
            </a:rPr>
            <a:t>Transport</a:t>
          </a:r>
        </a:p>
      </cdr:txBody>
    </cdr:sp>
  </cdr:relSizeAnchor>
  <cdr:relSizeAnchor xmlns:cdr="http://schemas.openxmlformats.org/drawingml/2006/chartDrawing">
    <cdr:from>
      <cdr:x>0.47566</cdr:x>
      <cdr:y>0.66343</cdr:y>
    </cdr:from>
    <cdr:to>
      <cdr:x>0.59935</cdr:x>
      <cdr:y>0.7094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429986" y="4032250"/>
          <a:ext cx="1151982" cy="2793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latin typeface="Verdana" pitchFamily="34" charset="0"/>
            </a:rPr>
            <a:t>Agriculture</a:t>
          </a:r>
        </a:p>
      </cdr:txBody>
    </cdr:sp>
  </cdr:relSizeAnchor>
  <cdr:relSizeAnchor xmlns:cdr="http://schemas.openxmlformats.org/drawingml/2006/chartDrawing">
    <cdr:from>
      <cdr:x>0.43268</cdr:x>
      <cdr:y>0.76216</cdr:y>
    </cdr:from>
    <cdr:to>
      <cdr:x>0.64233</cdr:x>
      <cdr:y>0.80813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4029684" y="4632325"/>
          <a:ext cx="1952586" cy="2793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latin typeface="Verdana" pitchFamily="34" charset="0"/>
            </a:rPr>
            <a:t>Industrial processes</a:t>
          </a:r>
        </a:p>
      </cdr:txBody>
    </cdr:sp>
  </cdr:relSizeAnchor>
  <cdr:relSizeAnchor xmlns:cdr="http://schemas.openxmlformats.org/drawingml/2006/chartDrawing">
    <cdr:from>
      <cdr:x>0.4986</cdr:x>
      <cdr:y>0.82172</cdr:y>
    </cdr:from>
    <cdr:to>
      <cdr:x>0.57641</cdr:x>
      <cdr:y>0.86768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4643634" y="4994275"/>
          <a:ext cx="724686" cy="2793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latin typeface="Verdana" pitchFamily="34" charset="0"/>
            </a:rPr>
            <a:t>Waste</a:t>
          </a:r>
        </a:p>
      </cdr:txBody>
    </cdr:sp>
  </cdr:relSizeAnchor>
  <cdr:relSizeAnchor xmlns:cdr="http://schemas.openxmlformats.org/drawingml/2006/chartDrawing">
    <cdr:from>
      <cdr:x>0.48782</cdr:x>
      <cdr:y>0.89224</cdr:y>
    </cdr:from>
    <cdr:to>
      <cdr:x>0.58719</cdr:x>
      <cdr:y>0.9382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4543222" y="5422900"/>
          <a:ext cx="925510" cy="2793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latin typeface="Verdana" pitchFamily="34" charset="0"/>
            </a:rPr>
            <a:t>Solvents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calculation%202010%20v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/Policy_Group/Live_Projects/ETC_2007%20ED42017/Working%20Files/Trends%20and%20Projections%20Report%202007/Country%20Profiles%20EU15/Sweden/Sweden%20-%20Section%204%20Templates%202007%20-%20edit%20for%20C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EEA%20(2011)%20Aggregated%20EU%20ETS%20database%20v7%200%20gap%20filling%20Cypru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O37"/>
  <sheetViews>
    <sheetView tabSelected="1" topLeftCell="A34" zoomScale="85" zoomScaleNormal="85" workbookViewId="0">
      <selection activeCell="X55" sqref="X55"/>
    </sheetView>
  </sheetViews>
  <sheetFormatPr defaultRowHeight="15"/>
  <cols>
    <col min="1" max="1" width="9.85546875" customWidth="1"/>
    <col min="2" max="2" width="48.140625" customWidth="1"/>
    <col min="3" max="22" width="7.140625" customWidth="1"/>
    <col min="23" max="23" width="7.7109375" customWidth="1"/>
    <col min="24" max="33" width="7.140625" customWidth="1"/>
    <col min="35" max="35" width="9.7109375" bestFit="1" customWidth="1"/>
  </cols>
  <sheetData>
    <row r="3" spans="1:39" s="4" customFormat="1">
      <c r="A3" s="4" t="s">
        <v>13</v>
      </c>
      <c r="C3" s="4">
        <v>1990</v>
      </c>
      <c r="D3" s="4">
        <v>1991</v>
      </c>
      <c r="E3" s="4">
        <v>1992</v>
      </c>
      <c r="F3" s="4">
        <v>1993</v>
      </c>
      <c r="G3" s="4">
        <v>1994</v>
      </c>
      <c r="H3" s="4">
        <v>1995</v>
      </c>
      <c r="I3" s="4">
        <v>1996</v>
      </c>
      <c r="J3" s="4">
        <v>1997</v>
      </c>
      <c r="K3" s="4">
        <v>1998</v>
      </c>
      <c r="L3" s="4">
        <v>1999</v>
      </c>
      <c r="M3" s="4">
        <v>2000</v>
      </c>
      <c r="N3" s="4">
        <v>2001</v>
      </c>
      <c r="O3" s="4">
        <v>2002</v>
      </c>
      <c r="P3" s="4">
        <v>2003</v>
      </c>
      <c r="Q3" s="4">
        <v>2004</v>
      </c>
      <c r="R3" s="4">
        <v>2005</v>
      </c>
      <c r="S3" s="4">
        <v>2006</v>
      </c>
      <c r="T3" s="4">
        <v>2007</v>
      </c>
      <c r="U3" s="4">
        <v>2008</v>
      </c>
      <c r="V3" s="4">
        <v>2009</v>
      </c>
      <c r="W3" s="4">
        <v>2010</v>
      </c>
      <c r="X3" s="4">
        <v>2011</v>
      </c>
      <c r="Y3" s="4">
        <v>2012</v>
      </c>
      <c r="Z3" s="4">
        <v>2013</v>
      </c>
      <c r="AA3" s="4">
        <v>2014</v>
      </c>
      <c r="AB3" s="4">
        <v>2015</v>
      </c>
      <c r="AC3" s="4">
        <v>2016</v>
      </c>
      <c r="AD3" s="4">
        <v>2017</v>
      </c>
      <c r="AE3" s="4">
        <v>2018</v>
      </c>
      <c r="AF3" s="4">
        <v>2019</v>
      </c>
      <c r="AG3" s="4">
        <v>2020</v>
      </c>
      <c r="AI3" s="4" t="s">
        <v>3</v>
      </c>
      <c r="AL3" s="4" t="s">
        <v>2</v>
      </c>
    </row>
    <row r="4" spans="1:39">
      <c r="A4" t="s">
        <v>4</v>
      </c>
      <c r="B4" t="str">
        <f>A4&amp;" - "&amp;$A$3</f>
        <v>Energy supply - Historic emissions (1990-2010)</v>
      </c>
      <c r="C4" s="5">
        <v>1842.166612044251</v>
      </c>
      <c r="D4">
        <v>1803.0260733352238</v>
      </c>
      <c r="E4">
        <v>1720.905059923135</v>
      </c>
      <c r="F4">
        <v>1660.1910309938191</v>
      </c>
      <c r="G4">
        <v>1653.9797053540601</v>
      </c>
      <c r="H4">
        <v>1653.2314797565891</v>
      </c>
      <c r="I4">
        <v>1681.2637724695451</v>
      </c>
      <c r="J4">
        <v>1625.5872201175771</v>
      </c>
      <c r="K4">
        <v>1636.1127476382062</v>
      </c>
      <c r="L4">
        <v>1589.018138315412</v>
      </c>
      <c r="M4">
        <v>1618.4691127140059</v>
      </c>
      <c r="N4">
        <v>1652.4898333597851</v>
      </c>
      <c r="O4">
        <v>1671.0496246319719</v>
      </c>
      <c r="P4">
        <v>1720.1722058799919</v>
      </c>
      <c r="Q4">
        <v>1702.5055772919161</v>
      </c>
      <c r="R4">
        <v>1686.5070021345782</v>
      </c>
      <c r="S4">
        <v>1691.3592506909208</v>
      </c>
      <c r="T4">
        <v>1698.7699196454148</v>
      </c>
      <c r="U4">
        <v>1621.2286484557676</v>
      </c>
      <c r="V4">
        <v>1493.6525524279061</v>
      </c>
      <c r="W4" s="2">
        <v>1494.00378</v>
      </c>
      <c r="X4" s="5"/>
      <c r="Y4" s="2"/>
      <c r="Z4" s="5"/>
      <c r="AA4" s="5"/>
      <c r="AB4" s="5"/>
      <c r="AC4" s="5"/>
      <c r="AD4" s="5"/>
      <c r="AE4" s="5"/>
      <c r="AF4" s="5"/>
      <c r="AG4" s="5"/>
      <c r="AI4" s="5">
        <f>AG4-W4</f>
        <v>-1494.00378</v>
      </c>
      <c r="AJ4" s="1">
        <f>AG4/W4-1</f>
        <v>-1</v>
      </c>
      <c r="AL4" s="5">
        <f t="shared" ref="AL4:AL11" si="0">AG4-C4</f>
        <v>-1842.166612044251</v>
      </c>
      <c r="AM4" s="1">
        <f t="shared" ref="AM4:AM11" si="1">AG4/C4-1</f>
        <v>-1</v>
      </c>
    </row>
    <row r="5" spans="1:39">
      <c r="A5" t="s">
        <v>5</v>
      </c>
      <c r="B5" t="str">
        <f t="shared" ref="B5:B13" si="2">A5&amp;" - "&amp;$A$3</f>
        <v>Energy use - Historic emissions (1990-2010)</v>
      </c>
      <c r="C5" s="5">
        <v>1670.2269846213869</v>
      </c>
      <c r="D5">
        <v>1668.0982381752553</v>
      </c>
      <c r="E5">
        <v>1583.3096813104657</v>
      </c>
      <c r="F5">
        <v>1580.8481886501872</v>
      </c>
      <c r="G5">
        <v>1531.122395336987</v>
      </c>
      <c r="H5">
        <v>1558.3073561595945</v>
      </c>
      <c r="I5">
        <v>1614.6197843836237</v>
      </c>
      <c r="J5">
        <v>1556.6844675261725</v>
      </c>
      <c r="K5">
        <v>1509.0011848321328</v>
      </c>
      <c r="L5">
        <v>1478.7232400845453</v>
      </c>
      <c r="M5">
        <v>1453.4289882737169</v>
      </c>
      <c r="N5">
        <v>1492.6516953768034</v>
      </c>
      <c r="O5">
        <v>1432.8598408852024</v>
      </c>
      <c r="P5">
        <v>1449.6347319014267</v>
      </c>
      <c r="Q5">
        <v>1445.5989175369768</v>
      </c>
      <c r="R5">
        <v>1435.0396154206323</v>
      </c>
      <c r="S5">
        <v>1413.9264357470834</v>
      </c>
      <c r="T5">
        <v>1336.264516683286</v>
      </c>
      <c r="U5">
        <v>1354.3680245878866</v>
      </c>
      <c r="V5">
        <v>1233.9638344795637</v>
      </c>
      <c r="W5" s="2">
        <v>1332.8699000000001</v>
      </c>
      <c r="X5" s="5"/>
      <c r="Y5" s="2"/>
      <c r="Z5" s="5"/>
      <c r="AA5" s="5"/>
      <c r="AB5" s="5"/>
      <c r="AC5" s="5"/>
      <c r="AD5" s="5"/>
      <c r="AE5" s="5"/>
      <c r="AF5" s="5"/>
      <c r="AG5" s="5"/>
      <c r="AI5" s="5">
        <f t="shared" ref="AI5:AI13" si="3">AG5-W5</f>
        <v>-1332.8699000000001</v>
      </c>
      <c r="AJ5" s="1">
        <f t="shared" ref="AJ5:AJ13" si="4">AG5/W5-1</f>
        <v>-1</v>
      </c>
      <c r="AL5" s="5">
        <f t="shared" si="0"/>
        <v>-1670.2269846213869</v>
      </c>
      <c r="AM5" s="1">
        <f t="shared" si="1"/>
        <v>-1</v>
      </c>
    </row>
    <row r="6" spans="1:39">
      <c r="A6" t="s">
        <v>6</v>
      </c>
      <c r="B6" t="str">
        <f t="shared" si="2"/>
        <v>Transport - Historic emissions (1990-2010)</v>
      </c>
      <c r="C6" s="5">
        <v>771.485147871957</v>
      </c>
      <c r="D6">
        <v>777.73261928594502</v>
      </c>
      <c r="E6">
        <v>801.857070591102</v>
      </c>
      <c r="F6">
        <v>809.14140564856905</v>
      </c>
      <c r="G6">
        <v>816.92084187890703</v>
      </c>
      <c r="H6">
        <v>832.35909878934797</v>
      </c>
      <c r="I6">
        <v>857.23418164035104</v>
      </c>
      <c r="J6">
        <v>869.04085854239702</v>
      </c>
      <c r="K6">
        <v>896.52420862078702</v>
      </c>
      <c r="L6">
        <v>913.07691312798204</v>
      </c>
      <c r="M6">
        <v>912.41501470036906</v>
      </c>
      <c r="N6">
        <v>925.97465530167403</v>
      </c>
      <c r="O6">
        <v>938.95126951401005</v>
      </c>
      <c r="P6">
        <v>945.71867884220603</v>
      </c>
      <c r="Q6">
        <v>965.22148439072396</v>
      </c>
      <c r="R6">
        <v>962.99413796360602</v>
      </c>
      <c r="S6">
        <v>968.08296240955997</v>
      </c>
      <c r="T6">
        <v>975.39734535037098</v>
      </c>
      <c r="U6">
        <v>958.50070426422303</v>
      </c>
      <c r="V6">
        <v>932.13473684672499</v>
      </c>
      <c r="W6" s="2">
        <v>928.42051000000004</v>
      </c>
      <c r="X6" s="5"/>
      <c r="Y6" s="2"/>
      <c r="Z6" s="5"/>
      <c r="AA6" s="5"/>
      <c r="AB6" s="5"/>
      <c r="AC6" s="5"/>
      <c r="AD6" s="5"/>
      <c r="AE6" s="5"/>
      <c r="AF6" s="5"/>
      <c r="AG6" s="5"/>
      <c r="AI6" s="5">
        <f t="shared" si="3"/>
        <v>-928.42051000000004</v>
      </c>
      <c r="AJ6" s="1">
        <f t="shared" si="4"/>
        <v>-1</v>
      </c>
      <c r="AL6" s="5">
        <f t="shared" si="0"/>
        <v>-771.485147871957</v>
      </c>
      <c r="AM6" s="1">
        <f t="shared" si="1"/>
        <v>-1</v>
      </c>
    </row>
    <row r="7" spans="1:39">
      <c r="A7" t="s">
        <v>7</v>
      </c>
      <c r="B7" t="str">
        <f t="shared" si="2"/>
        <v>Industrial processes - Historic emissions (1990-2010)</v>
      </c>
      <c r="C7" s="5">
        <v>463.23243983331599</v>
      </c>
      <c r="D7">
        <v>428.27055858211202</v>
      </c>
      <c r="E7">
        <v>412.95780186642702</v>
      </c>
      <c r="F7">
        <v>400.13523096667097</v>
      </c>
      <c r="G7">
        <v>425.31844823165301</v>
      </c>
      <c r="H7">
        <v>440.87363123697901</v>
      </c>
      <c r="I7">
        <v>439.048696602738</v>
      </c>
      <c r="J7">
        <v>444.90770462635402</v>
      </c>
      <c r="K7">
        <v>416.25876100930799</v>
      </c>
      <c r="L7">
        <v>379.79698432902399</v>
      </c>
      <c r="M7">
        <v>391.17850998251402</v>
      </c>
      <c r="N7">
        <v>376.90587862498597</v>
      </c>
      <c r="O7">
        <v>372.26880862403698</v>
      </c>
      <c r="P7">
        <v>384.981917457007</v>
      </c>
      <c r="Q7">
        <v>398.30512315985197</v>
      </c>
      <c r="R7">
        <v>402.768586890866</v>
      </c>
      <c r="S7">
        <v>399.55834568874502</v>
      </c>
      <c r="T7">
        <v>410.61003489890902</v>
      </c>
      <c r="U7">
        <v>386.77472945473897</v>
      </c>
      <c r="V7">
        <v>320.76000096446103</v>
      </c>
      <c r="W7" s="2">
        <v>344.85192000000001</v>
      </c>
      <c r="X7" s="5"/>
      <c r="Y7" s="2"/>
      <c r="Z7" s="5"/>
      <c r="AA7" s="5"/>
      <c r="AB7" s="5"/>
      <c r="AC7" s="5"/>
      <c r="AD7" s="5"/>
      <c r="AE7" s="5"/>
      <c r="AF7" s="5"/>
      <c r="AG7" s="5"/>
      <c r="AI7" s="5">
        <f t="shared" si="3"/>
        <v>-344.85192000000001</v>
      </c>
      <c r="AJ7" s="1">
        <f t="shared" si="4"/>
        <v>-1</v>
      </c>
      <c r="AL7" s="5">
        <f t="shared" si="0"/>
        <v>-463.23243983331599</v>
      </c>
      <c r="AM7" s="1">
        <f t="shared" si="1"/>
        <v>-1</v>
      </c>
    </row>
    <row r="8" spans="1:39">
      <c r="A8" t="s">
        <v>8</v>
      </c>
      <c r="B8" t="str">
        <f t="shared" si="2"/>
        <v>Agriculture - Historic emissions (1990-2010)</v>
      </c>
      <c r="C8" s="5">
        <v>610.46007389756403</v>
      </c>
      <c r="D8">
        <v>578.61974664152001</v>
      </c>
      <c r="E8">
        <v>551.04492669706895</v>
      </c>
      <c r="F8">
        <v>532.41239139061895</v>
      </c>
      <c r="G8">
        <v>528.49734114693604</v>
      </c>
      <c r="H8">
        <v>528.36636869454696</v>
      </c>
      <c r="I8">
        <v>530.530279197141</v>
      </c>
      <c r="J8">
        <v>531.77862953166402</v>
      </c>
      <c r="K8">
        <v>528.61694200172099</v>
      </c>
      <c r="L8">
        <v>525.29303156735705</v>
      </c>
      <c r="M8">
        <v>514.73819692848497</v>
      </c>
      <c r="N8">
        <v>507.37692388572401</v>
      </c>
      <c r="O8">
        <v>502.89872487170902</v>
      </c>
      <c r="P8">
        <v>496.00058294995199</v>
      </c>
      <c r="Q8">
        <v>494.70006872151799</v>
      </c>
      <c r="R8">
        <v>489.97780327940001</v>
      </c>
      <c r="S8">
        <v>486.59141163008798</v>
      </c>
      <c r="T8">
        <v>485.482052847587</v>
      </c>
      <c r="U8">
        <v>486.80899430657701</v>
      </c>
      <c r="V8">
        <v>476.041542864912</v>
      </c>
      <c r="W8" s="2">
        <v>468.70690000000002</v>
      </c>
      <c r="X8" s="5"/>
      <c r="Y8" s="2"/>
      <c r="Z8" s="5"/>
      <c r="AA8" s="5"/>
      <c r="AB8" s="5"/>
      <c r="AC8" s="5"/>
      <c r="AD8" s="5"/>
      <c r="AE8" s="5"/>
      <c r="AF8" s="5"/>
      <c r="AG8" s="5"/>
      <c r="AI8" s="5">
        <f t="shared" si="3"/>
        <v>-468.70690000000002</v>
      </c>
      <c r="AJ8" s="1">
        <f t="shared" si="4"/>
        <v>-1</v>
      </c>
      <c r="AL8" s="5">
        <f t="shared" si="0"/>
        <v>-610.46007389756403</v>
      </c>
      <c r="AM8" s="1">
        <f t="shared" si="1"/>
        <v>-1</v>
      </c>
    </row>
    <row r="9" spans="1:39">
      <c r="A9" t="s">
        <v>9</v>
      </c>
      <c r="B9" t="str">
        <f t="shared" si="2"/>
        <v>Waste - Historic emissions (1990-2010)</v>
      </c>
      <c r="C9" s="5">
        <v>214.263045129148</v>
      </c>
      <c r="D9">
        <v>215.08600625545799</v>
      </c>
      <c r="E9">
        <v>211.89503826037901</v>
      </c>
      <c r="F9">
        <v>208.82991416513099</v>
      </c>
      <c r="G9">
        <v>206.64340952189599</v>
      </c>
      <c r="H9">
        <v>204.50598326661401</v>
      </c>
      <c r="I9">
        <v>201.81158679454001</v>
      </c>
      <c r="J9">
        <v>195.943316966281</v>
      </c>
      <c r="K9">
        <v>191.57365405002699</v>
      </c>
      <c r="L9">
        <v>186.28255010598301</v>
      </c>
      <c r="M9">
        <v>181.797648010709</v>
      </c>
      <c r="N9">
        <v>176.07746091323199</v>
      </c>
      <c r="O9">
        <v>173.65399557274</v>
      </c>
      <c r="P9">
        <v>168.16325419935899</v>
      </c>
      <c r="Q9">
        <v>162.18398525225899</v>
      </c>
      <c r="R9">
        <v>158.68581122014601</v>
      </c>
      <c r="S9">
        <v>156.53406173687901</v>
      </c>
      <c r="T9">
        <v>152.30170095430299</v>
      </c>
      <c r="U9">
        <v>149.36045681179499</v>
      </c>
      <c r="V9">
        <v>146.530872395042</v>
      </c>
      <c r="W9" s="2">
        <v>143.88357999999999</v>
      </c>
      <c r="X9" s="5"/>
      <c r="Y9" s="2"/>
      <c r="Z9" s="5"/>
      <c r="AA9" s="5"/>
      <c r="AB9" s="5"/>
      <c r="AC9" s="5"/>
      <c r="AD9" s="5"/>
      <c r="AE9" s="5"/>
      <c r="AF9" s="5"/>
      <c r="AG9" s="5"/>
      <c r="AI9" s="5">
        <f t="shared" si="3"/>
        <v>-143.88357999999999</v>
      </c>
      <c r="AJ9" s="1">
        <f t="shared" si="4"/>
        <v>-1</v>
      </c>
      <c r="AL9" s="5">
        <f t="shared" si="0"/>
        <v>-214.263045129148</v>
      </c>
      <c r="AM9" s="1">
        <f t="shared" si="1"/>
        <v>-1</v>
      </c>
    </row>
    <row r="10" spans="1:39">
      <c r="A10" t="s">
        <v>10</v>
      </c>
      <c r="B10" t="str">
        <f t="shared" si="2"/>
        <v>Solvents - Historic emissions (1990-2010)</v>
      </c>
      <c r="C10" s="5">
        <v>16.9632815982735</v>
      </c>
      <c r="D10">
        <v>16.453151129164201</v>
      </c>
      <c r="E10">
        <v>15.9806358796613</v>
      </c>
      <c r="F10">
        <v>15.5216375548284</v>
      </c>
      <c r="G10">
        <v>14.2278221415012</v>
      </c>
      <c r="H10">
        <v>14.317669142688199</v>
      </c>
      <c r="I10">
        <v>14.392206918094001</v>
      </c>
      <c r="J10">
        <v>14.400553564495</v>
      </c>
      <c r="K10">
        <v>14.368935487734101</v>
      </c>
      <c r="L10">
        <v>13.980549155288699</v>
      </c>
      <c r="M10">
        <v>13.7928944832759</v>
      </c>
      <c r="N10">
        <v>13.6528536327395</v>
      </c>
      <c r="O10">
        <v>13.235859190227799</v>
      </c>
      <c r="P10">
        <v>12.724478858016001</v>
      </c>
      <c r="Q10">
        <v>12.691306264479</v>
      </c>
      <c r="R10">
        <v>12.779655768745</v>
      </c>
      <c r="S10">
        <v>12.839362211306501</v>
      </c>
      <c r="T10">
        <v>12.5024429342932</v>
      </c>
      <c r="U10">
        <v>12.0108843783872</v>
      </c>
      <c r="V10">
        <v>11.442221647837201</v>
      </c>
      <c r="W10" s="2">
        <v>11.410119999999999</v>
      </c>
      <c r="X10" s="5"/>
      <c r="Y10" s="2"/>
      <c r="Z10" s="5"/>
      <c r="AA10" s="5"/>
      <c r="AB10" s="5"/>
      <c r="AC10" s="5"/>
      <c r="AD10" s="5"/>
      <c r="AE10" s="5"/>
      <c r="AF10" s="5"/>
      <c r="AG10" s="5"/>
      <c r="AI10" s="5">
        <f t="shared" si="3"/>
        <v>-11.410119999999999</v>
      </c>
      <c r="AJ10" s="1">
        <f t="shared" si="4"/>
        <v>-1</v>
      </c>
      <c r="AL10" s="5">
        <f t="shared" si="0"/>
        <v>-16.9632815982735</v>
      </c>
      <c r="AM10" s="1">
        <f t="shared" si="1"/>
        <v>-1</v>
      </c>
    </row>
    <row r="11" spans="1:39" s="4" customFormat="1">
      <c r="A11" s="4" t="s">
        <v>0</v>
      </c>
      <c r="B11" t="str">
        <f t="shared" si="2"/>
        <v>Total - Historic emissions (1990-2010)</v>
      </c>
      <c r="C11" s="6">
        <v>5588.7975849959003</v>
      </c>
      <c r="D11" s="4">
        <v>5487.28639340467</v>
      </c>
      <c r="E11" s="4">
        <v>5297.9502145282404</v>
      </c>
      <c r="F11" s="4">
        <v>5207.0797993698297</v>
      </c>
      <c r="G11" s="4">
        <v>5176.7099636119401</v>
      </c>
      <c r="H11" s="4">
        <v>5231.9615870463604</v>
      </c>
      <c r="I11" s="4">
        <v>5338.9005080060297</v>
      </c>
      <c r="J11" s="4">
        <v>5238.3427508749401</v>
      </c>
      <c r="K11" s="4">
        <v>5192.4564336399098</v>
      </c>
      <c r="L11" s="4">
        <v>5086.1714066855902</v>
      </c>
      <c r="M11" s="4">
        <v>5085.82036509308</v>
      </c>
      <c r="N11" s="4">
        <v>5145.1293010949403</v>
      </c>
      <c r="O11" s="4">
        <v>5104.9181232899</v>
      </c>
      <c r="P11" s="4">
        <v>5177.3958500879598</v>
      </c>
      <c r="Q11" s="4">
        <v>5181.2064626177298</v>
      </c>
      <c r="R11" s="4">
        <v>5148.7526126779803</v>
      </c>
      <c r="S11" s="4">
        <v>5128.8918301145904</v>
      </c>
      <c r="T11" s="4">
        <v>5071.3280133141698</v>
      </c>
      <c r="U11" s="4">
        <v>4969.0524422593699</v>
      </c>
      <c r="V11" s="4">
        <v>4614.5257616264498</v>
      </c>
      <c r="W11" s="8">
        <v>4724.14671</v>
      </c>
      <c r="X11" s="6"/>
      <c r="Y11" s="3"/>
      <c r="Z11" s="6"/>
      <c r="AA11" s="6"/>
      <c r="AB11" s="6"/>
      <c r="AC11" s="6"/>
      <c r="AD11" s="6"/>
      <c r="AE11" s="6"/>
      <c r="AF11" s="6"/>
      <c r="AG11" s="6"/>
      <c r="AI11" s="6">
        <f t="shared" si="3"/>
        <v>-4724.14671</v>
      </c>
      <c r="AJ11" s="7">
        <f t="shared" si="4"/>
        <v>-1</v>
      </c>
      <c r="AL11" s="6">
        <f t="shared" si="0"/>
        <v>-5588.7975849959003</v>
      </c>
      <c r="AM11" s="7">
        <f t="shared" si="1"/>
        <v>-1</v>
      </c>
    </row>
    <row r="12" spans="1:39">
      <c r="A12" t="s">
        <v>11</v>
      </c>
      <c r="B12" t="str">
        <f t="shared" si="2"/>
        <v>ETS - Historic emissions (1990-2010)</v>
      </c>
      <c r="C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I12" s="5">
        <f t="shared" si="3"/>
        <v>0</v>
      </c>
      <c r="AJ12" s="1" t="e">
        <f t="shared" si="4"/>
        <v>#DIV/0!</v>
      </c>
    </row>
    <row r="13" spans="1:39">
      <c r="A13" t="s">
        <v>12</v>
      </c>
      <c r="B13" t="str">
        <f t="shared" si="2"/>
        <v>non ETS - Historic emissions (1990-2010)</v>
      </c>
      <c r="C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I13" s="5">
        <f t="shared" si="3"/>
        <v>0</v>
      </c>
      <c r="AJ13" s="1" t="e">
        <f t="shared" si="4"/>
        <v>#DIV/0!</v>
      </c>
    </row>
    <row r="14" spans="1:39">
      <c r="A14" s="4"/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I14" s="6"/>
      <c r="AJ14" s="7"/>
      <c r="AL14" s="6"/>
      <c r="AM14" s="7"/>
    </row>
    <row r="15" spans="1:39" s="4" customFormat="1">
      <c r="A15" s="4" t="s">
        <v>14</v>
      </c>
      <c r="C15" s="4">
        <v>1990</v>
      </c>
      <c r="D15" s="4">
        <v>1991</v>
      </c>
      <c r="E15" s="4">
        <v>1992</v>
      </c>
      <c r="F15" s="4">
        <v>1993</v>
      </c>
      <c r="G15" s="4">
        <v>1994</v>
      </c>
      <c r="H15" s="4">
        <v>1995</v>
      </c>
      <c r="I15" s="4">
        <v>1996</v>
      </c>
      <c r="J15" s="4">
        <v>1997</v>
      </c>
      <c r="K15" s="4">
        <v>1998</v>
      </c>
      <c r="L15" s="4">
        <v>1999</v>
      </c>
      <c r="M15" s="4">
        <v>2000</v>
      </c>
      <c r="N15" s="4">
        <v>2001</v>
      </c>
      <c r="O15" s="4">
        <v>2002</v>
      </c>
      <c r="P15" s="4">
        <v>2003</v>
      </c>
      <c r="Q15" s="4">
        <v>2004</v>
      </c>
      <c r="R15" s="4">
        <v>2005</v>
      </c>
      <c r="S15" s="4">
        <v>2006</v>
      </c>
      <c r="T15" s="4">
        <v>2007</v>
      </c>
      <c r="U15" s="4">
        <v>2008</v>
      </c>
      <c r="V15" s="4">
        <v>2009</v>
      </c>
      <c r="W15" s="4">
        <v>2010</v>
      </c>
      <c r="X15" s="4">
        <v>2011</v>
      </c>
      <c r="Y15" s="4">
        <v>2012</v>
      </c>
      <c r="Z15" s="4">
        <v>2013</v>
      </c>
      <c r="AA15" s="4">
        <v>2014</v>
      </c>
      <c r="AB15" s="4">
        <v>2015</v>
      </c>
      <c r="AC15" s="4">
        <v>2016</v>
      </c>
      <c r="AD15" s="4">
        <v>2017</v>
      </c>
      <c r="AE15" s="4">
        <v>2018</v>
      </c>
      <c r="AF15" s="4">
        <v>2019</v>
      </c>
      <c r="AG15" s="4">
        <v>2020</v>
      </c>
      <c r="AI15" s="4" t="s">
        <v>3</v>
      </c>
      <c r="AL15" s="4" t="s">
        <v>2</v>
      </c>
    </row>
    <row r="16" spans="1:39">
      <c r="A16" t="s">
        <v>4</v>
      </c>
      <c r="B16" t="str">
        <f>A16&amp;" - "&amp;$A$15</f>
        <v>Energy supply - WEM projections (2010-2020)</v>
      </c>
      <c r="C16" s="5">
        <v>1842.166612044251</v>
      </c>
      <c r="W16" s="5">
        <v>1516.7790190542119</v>
      </c>
      <c r="X16" s="5">
        <v>1505.486213254477</v>
      </c>
      <c r="Y16" s="5">
        <v>1494.5491960091947</v>
      </c>
      <c r="Z16" s="5">
        <v>1483.5845403853568</v>
      </c>
      <c r="AA16" s="5">
        <v>1472.6198847615181</v>
      </c>
      <c r="AB16" s="5">
        <v>1461.6552291376802</v>
      </c>
      <c r="AC16" s="5">
        <v>1442.8728758742359</v>
      </c>
      <c r="AD16" s="5">
        <v>1424.0905226107914</v>
      </c>
      <c r="AE16" s="5">
        <v>1405.308169347348</v>
      </c>
      <c r="AF16" s="5">
        <v>1386.5258160839035</v>
      </c>
      <c r="AG16" s="5">
        <v>1367.7434628204594</v>
      </c>
      <c r="AI16" s="5">
        <f>AG16-W16</f>
        <v>-149.03555623375246</v>
      </c>
      <c r="AJ16" s="1">
        <f>AG16/W16-1</f>
        <v>-9.8257923113073908E-2</v>
      </c>
      <c r="AK16">
        <f>AI16/AI17</f>
        <v>3.6562286270334203</v>
      </c>
      <c r="AL16" s="5">
        <f t="shared" ref="AL16:AL23" si="5">AG16-C16</f>
        <v>-474.4231492237916</v>
      </c>
      <c r="AM16" s="1">
        <f t="shared" ref="AM16:AM23" si="6">AG16/C16-1</f>
        <v>-0.25753541841545191</v>
      </c>
    </row>
    <row r="17" spans="1:41">
      <c r="A17" t="s">
        <v>5</v>
      </c>
      <c r="B17" t="str">
        <f t="shared" ref="B17:B25" si="7">A17&amp;" - "&amp;$A$15</f>
        <v>Energy use - WEM projections (2010-2020)</v>
      </c>
      <c r="C17" s="5">
        <v>1670.2269846213869</v>
      </c>
      <c r="W17" s="5">
        <v>1299.8114455243024</v>
      </c>
      <c r="X17" s="5">
        <v>1296.1905931442875</v>
      </c>
      <c r="Y17" s="5">
        <v>1292.6432529124022</v>
      </c>
      <c r="Z17" s="5">
        <v>1289.1375148586831</v>
      </c>
      <c r="AA17" s="5">
        <v>1285.6317768049639</v>
      </c>
      <c r="AB17" s="5">
        <v>1282.1260387512448</v>
      </c>
      <c r="AC17" s="5">
        <v>1277.5107001432855</v>
      </c>
      <c r="AD17" s="5">
        <v>1272.8953615353262</v>
      </c>
      <c r="AE17" s="5">
        <v>1268.2800229273664</v>
      </c>
      <c r="AF17" s="5">
        <v>1263.6646843194069</v>
      </c>
      <c r="AG17" s="5">
        <v>1259.0493457114478</v>
      </c>
      <c r="AI17" s="5">
        <f t="shared" ref="AI17:AI25" si="8">AG17-W17</f>
        <v>-40.762099812854558</v>
      </c>
      <c r="AJ17" s="1">
        <f t="shared" ref="AJ17:AJ25" si="9">AG17/W17-1</f>
        <v>-3.136000991006227E-2</v>
      </c>
      <c r="AL17" s="5">
        <f t="shared" si="5"/>
        <v>-411.17763890993911</v>
      </c>
      <c r="AM17" s="1">
        <f t="shared" si="6"/>
        <v>-0.24618069441809809</v>
      </c>
    </row>
    <row r="18" spans="1:41">
      <c r="A18" t="s">
        <v>6</v>
      </c>
      <c r="B18" t="str">
        <f t="shared" si="7"/>
        <v>Transport - WEM projections (2010-2020)</v>
      </c>
      <c r="C18" s="5">
        <v>771.485147871957</v>
      </c>
      <c r="W18" s="5">
        <v>930.69833542496804</v>
      </c>
      <c r="X18" s="5">
        <v>934.39741351406406</v>
      </c>
      <c r="Y18" s="5">
        <v>938.37729571022282</v>
      </c>
      <c r="Z18" s="5">
        <v>942.3397559904331</v>
      </c>
      <c r="AA18" s="5">
        <v>946.30221627064293</v>
      </c>
      <c r="AB18" s="5">
        <v>950.2646765508531</v>
      </c>
      <c r="AC18" s="5">
        <v>948.48891754150418</v>
      </c>
      <c r="AD18" s="5">
        <v>946.7131585321556</v>
      </c>
      <c r="AE18" s="5">
        <v>944.93739952280691</v>
      </c>
      <c r="AF18" s="5">
        <v>943.16164051345834</v>
      </c>
      <c r="AG18" s="5">
        <v>941.38588150410965</v>
      </c>
      <c r="AI18" s="5">
        <f t="shared" si="8"/>
        <v>10.687546079141612</v>
      </c>
      <c r="AJ18" s="1">
        <f t="shared" si="9"/>
        <v>1.1483362194111502E-2</v>
      </c>
      <c r="AL18" s="5">
        <f t="shared" si="5"/>
        <v>169.90073363215265</v>
      </c>
      <c r="AM18" s="1">
        <f t="shared" si="6"/>
        <v>0.22022554044080045</v>
      </c>
    </row>
    <row r="19" spans="1:41">
      <c r="A19" t="s">
        <v>7</v>
      </c>
      <c r="B19" t="str">
        <f t="shared" si="7"/>
        <v>Industrial processes - WEM projections (2010-2020)</v>
      </c>
      <c r="C19" s="5">
        <v>463.23243983331599</v>
      </c>
      <c r="W19" s="5">
        <v>337.18988643098322</v>
      </c>
      <c r="X19" s="5">
        <v>342.1629337611007</v>
      </c>
      <c r="Y19" s="5">
        <v>347.22538271095578</v>
      </c>
      <c r="Z19" s="5">
        <v>352.40290229733415</v>
      </c>
      <c r="AA19" s="5">
        <v>357.58042188371263</v>
      </c>
      <c r="AB19" s="5">
        <v>362.75794147009117</v>
      </c>
      <c r="AC19" s="5">
        <v>365.1836952086241</v>
      </c>
      <c r="AD19" s="5">
        <v>367.60944894715709</v>
      </c>
      <c r="AE19" s="5">
        <v>370.03520268569019</v>
      </c>
      <c r="AF19" s="5">
        <v>372.46095642422318</v>
      </c>
      <c r="AG19" s="5">
        <v>374.88671016275623</v>
      </c>
      <c r="AI19" s="5">
        <f t="shared" si="8"/>
        <v>37.696823731773009</v>
      </c>
      <c r="AJ19" s="1">
        <f t="shared" si="9"/>
        <v>0.11179701778952644</v>
      </c>
      <c r="AL19" s="5">
        <f t="shared" si="5"/>
        <v>-88.345729670559763</v>
      </c>
      <c r="AM19" s="1">
        <f t="shared" si="6"/>
        <v>-0.19071576615478192</v>
      </c>
    </row>
    <row r="20" spans="1:41">
      <c r="A20" t="s">
        <v>8</v>
      </c>
      <c r="B20" t="str">
        <f t="shared" si="7"/>
        <v>Agriculture - WEM projections (2010-2020)</v>
      </c>
      <c r="C20" s="5">
        <v>610.46007389756403</v>
      </c>
      <c r="W20" s="5">
        <v>487.16422964542204</v>
      </c>
      <c r="X20" s="5">
        <v>482.29225531794918</v>
      </c>
      <c r="Y20" s="5">
        <v>477.90827228011977</v>
      </c>
      <c r="Z20" s="5">
        <v>473.53461022170643</v>
      </c>
      <c r="AA20" s="5">
        <v>469.16094816329303</v>
      </c>
      <c r="AB20" s="5">
        <v>464.78728610487968</v>
      </c>
      <c r="AC20" s="5">
        <v>462.8625808133055</v>
      </c>
      <c r="AD20" s="5">
        <v>460.93787552173126</v>
      </c>
      <c r="AE20" s="5">
        <v>459.01317023015696</v>
      </c>
      <c r="AF20" s="5">
        <v>457.08846493858277</v>
      </c>
      <c r="AG20" s="5">
        <v>455.16375964700859</v>
      </c>
      <c r="AI20" s="5">
        <f t="shared" si="8"/>
        <v>-32.00046999841345</v>
      </c>
      <c r="AJ20" s="1">
        <f t="shared" si="9"/>
        <v>-6.5687232458969125E-2</v>
      </c>
      <c r="AK20">
        <f>AI16/AI20</f>
        <v>4.6572927285487209</v>
      </c>
      <c r="AL20" s="5">
        <f t="shared" si="5"/>
        <v>-155.29631425055544</v>
      </c>
      <c r="AM20" s="1">
        <f t="shared" si="6"/>
        <v>-0.25439225412244459</v>
      </c>
    </row>
    <row r="21" spans="1:41">
      <c r="A21" t="s">
        <v>9</v>
      </c>
      <c r="B21" t="str">
        <f t="shared" si="7"/>
        <v>Waste - WEM projections (2010-2020)</v>
      </c>
      <c r="C21" s="5">
        <v>214.263045129148</v>
      </c>
      <c r="W21" s="5">
        <v>131.50608304590361</v>
      </c>
      <c r="X21" s="5">
        <v>128.02064511680291</v>
      </c>
      <c r="Y21" s="5">
        <v>124.55216901530649</v>
      </c>
      <c r="Z21" s="5">
        <v>121.11589778931956</v>
      </c>
      <c r="AA21" s="5">
        <v>117.67962656333266</v>
      </c>
      <c r="AB21" s="5">
        <v>114.24335533734569</v>
      </c>
      <c r="AC21" s="5">
        <v>111.75850620362431</v>
      </c>
      <c r="AD21" s="5">
        <v>109.2736570699029</v>
      </c>
      <c r="AE21" s="5">
        <v>106.78880793618147</v>
      </c>
      <c r="AF21" s="5">
        <v>104.30395880246007</v>
      </c>
      <c r="AG21" s="5">
        <v>101.81910966873866</v>
      </c>
      <c r="AI21" s="5">
        <f t="shared" si="8"/>
        <v>-29.686973377164946</v>
      </c>
      <c r="AJ21" s="1">
        <f t="shared" si="9"/>
        <v>-0.22574600877438034</v>
      </c>
      <c r="AK21">
        <f>AI16/AI21</f>
        <v>5.0202341053867681</v>
      </c>
      <c r="AL21" s="5">
        <f t="shared" si="5"/>
        <v>-112.44393546040934</v>
      </c>
      <c r="AM21" s="1">
        <f t="shared" si="6"/>
        <v>-0.52479388311051611</v>
      </c>
    </row>
    <row r="22" spans="1:41">
      <c r="A22" t="s">
        <v>10</v>
      </c>
      <c r="B22" t="str">
        <f t="shared" si="7"/>
        <v>Solvents - WEM projections (2010-2020)</v>
      </c>
      <c r="C22" s="5">
        <v>16.9632815982735</v>
      </c>
      <c r="W22" s="5">
        <v>16.993143217042832</v>
      </c>
      <c r="X22" s="5">
        <v>16.759121914499179</v>
      </c>
      <c r="Y22" s="5">
        <v>16.525199519464167</v>
      </c>
      <c r="Z22" s="5">
        <v>16.291464490952997</v>
      </c>
      <c r="AA22" s="5">
        <v>16.057729462441834</v>
      </c>
      <c r="AB22" s="5">
        <v>15.823994433930668</v>
      </c>
      <c r="AC22" s="5">
        <v>15.812261173191731</v>
      </c>
      <c r="AD22" s="5">
        <v>15.800527912452795</v>
      </c>
      <c r="AE22" s="5">
        <v>15.788794651713854</v>
      </c>
      <c r="AF22" s="5">
        <v>15.77706139097492</v>
      </c>
      <c r="AG22" s="5">
        <v>15.765328130235979</v>
      </c>
      <c r="AI22" s="5">
        <f t="shared" si="8"/>
        <v>-1.2278150868068529</v>
      </c>
      <c r="AJ22" s="1">
        <f t="shared" si="9"/>
        <v>-7.22535596343028E-2</v>
      </c>
      <c r="AL22" s="5">
        <f t="shared" si="5"/>
        <v>-1.1979534680375217</v>
      </c>
      <c r="AM22" s="1">
        <f t="shared" si="6"/>
        <v>-7.06203844519947E-2</v>
      </c>
    </row>
    <row r="23" spans="1:41" s="4" customFormat="1">
      <c r="A23" s="4" t="s">
        <v>0</v>
      </c>
      <c r="B23" t="str">
        <f t="shared" si="7"/>
        <v>Total - WEM projections (2010-2020)</v>
      </c>
      <c r="C23" s="6">
        <f>SUM(C16:C22)</f>
        <v>5588.7975849958957</v>
      </c>
      <c r="W23" s="6">
        <v>4715.1198322055088</v>
      </c>
      <c r="X23" s="6">
        <v>4696.177379116114</v>
      </c>
      <c r="Y23" s="6">
        <v>4685.7607603583538</v>
      </c>
      <c r="Z23" s="6">
        <v>4672.2018455331445</v>
      </c>
      <c r="AA23" s="6">
        <v>4658.6429307079361</v>
      </c>
      <c r="AB23" s="6">
        <v>4645.0840158827277</v>
      </c>
      <c r="AC23" s="6">
        <v>4617.9788368002701</v>
      </c>
      <c r="AD23" s="6">
        <v>4590.8736577178106</v>
      </c>
      <c r="AE23" s="6">
        <v>4563.7684786353539</v>
      </c>
      <c r="AF23" s="6">
        <v>4536.663299552898</v>
      </c>
      <c r="AG23" s="6">
        <v>4509.5581204704422</v>
      </c>
      <c r="AI23" s="6">
        <f t="shared" si="8"/>
        <v>-205.56171173506664</v>
      </c>
      <c r="AJ23" s="7">
        <f t="shared" si="9"/>
        <v>-4.3596285789181066E-2</v>
      </c>
      <c r="AL23" s="6">
        <f t="shared" si="5"/>
        <v>-1079.2394645254535</v>
      </c>
      <c r="AM23" s="7">
        <f t="shared" si="6"/>
        <v>-0.19310763149176502</v>
      </c>
    </row>
    <row r="24" spans="1:41">
      <c r="A24" t="s">
        <v>11</v>
      </c>
      <c r="B24" t="str">
        <f t="shared" si="7"/>
        <v>ETS - WEM projections (2010-2020)</v>
      </c>
      <c r="C24" s="5"/>
      <c r="W24" s="5">
        <v>1935.2308780358576</v>
      </c>
      <c r="X24" s="5">
        <v>1947.9714301987947</v>
      </c>
      <c r="Y24" s="5">
        <v>1964.1058066819812</v>
      </c>
      <c r="Z24" s="5">
        <v>1979.0511645506922</v>
      </c>
      <c r="AA24" s="5">
        <v>1993.9570816735907</v>
      </c>
      <c r="AB24" s="5">
        <v>2008.8244384148747</v>
      </c>
      <c r="AC24" s="5">
        <v>2000.9604029795871</v>
      </c>
      <c r="AD24" s="5">
        <v>1993.0964119170071</v>
      </c>
      <c r="AE24" s="5">
        <v>1985.2324558654016</v>
      </c>
      <c r="AF24" s="5">
        <v>1977.3685245343531</v>
      </c>
      <c r="AG24" s="5">
        <v>1969.5046065937786</v>
      </c>
      <c r="AI24" s="5">
        <f t="shared" si="8"/>
        <v>34.273728557921004</v>
      </c>
      <c r="AJ24" s="1">
        <f t="shared" si="9"/>
        <v>1.7710408069091299E-2</v>
      </c>
    </row>
    <row r="25" spans="1:41">
      <c r="A25" t="s">
        <v>12</v>
      </c>
      <c r="B25" t="str">
        <f t="shared" si="7"/>
        <v>non ETS - WEM projections (2010-2020)</v>
      </c>
      <c r="C25" s="5"/>
      <c r="W25" s="5">
        <v>2779.8966421263785</v>
      </c>
      <c r="X25" s="5">
        <v>2748.1779124535542</v>
      </c>
      <c r="Y25" s="5">
        <v>2721.5987994140814</v>
      </c>
      <c r="Z25" s="5">
        <v>2693.0665187584432</v>
      </c>
      <c r="AA25" s="5">
        <v>2664.5737928992139</v>
      </c>
      <c r="AB25" s="5">
        <v>2636.133049921651</v>
      </c>
      <c r="AC25" s="5">
        <v>2616.935515899756</v>
      </c>
      <c r="AD25" s="5">
        <v>2597.7379340278276</v>
      </c>
      <c r="AE25" s="5">
        <v>2578.5403135431229</v>
      </c>
      <c r="AF25" s="5">
        <v>2559.3426646055923</v>
      </c>
      <c r="AG25" s="5">
        <v>2540.1449984084838</v>
      </c>
      <c r="AI25" s="5">
        <f t="shared" si="8"/>
        <v>-239.75164371789469</v>
      </c>
      <c r="AJ25" s="1">
        <f t="shared" si="9"/>
        <v>-8.6244804963146238E-2</v>
      </c>
    </row>
    <row r="26" spans="1:41">
      <c r="C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I26" s="5"/>
      <c r="AJ26" s="1"/>
    </row>
    <row r="27" spans="1:41" s="4" customFormat="1">
      <c r="A27" s="4" t="s">
        <v>1</v>
      </c>
      <c r="C27" s="4">
        <v>1990</v>
      </c>
      <c r="D27" s="4">
        <v>1991</v>
      </c>
      <c r="E27" s="4">
        <v>1992</v>
      </c>
      <c r="F27" s="4">
        <v>1993</v>
      </c>
      <c r="G27" s="4">
        <v>1994</v>
      </c>
      <c r="H27" s="4">
        <v>1995</v>
      </c>
      <c r="I27" s="4">
        <v>1996</v>
      </c>
      <c r="J27" s="4">
        <v>1997</v>
      </c>
      <c r="K27" s="4">
        <v>1998</v>
      </c>
      <c r="L27" s="4">
        <v>1999</v>
      </c>
      <c r="M27" s="4">
        <v>2000</v>
      </c>
      <c r="N27" s="4">
        <v>2001</v>
      </c>
      <c r="O27" s="4">
        <v>2002</v>
      </c>
      <c r="P27" s="4">
        <v>2003</v>
      </c>
      <c r="Q27" s="4">
        <v>2004</v>
      </c>
      <c r="R27" s="4">
        <v>2005</v>
      </c>
      <c r="S27" s="4">
        <v>2006</v>
      </c>
      <c r="T27" s="4">
        <v>2007</v>
      </c>
      <c r="U27" s="4">
        <v>2008</v>
      </c>
      <c r="V27" s="4">
        <v>2009</v>
      </c>
      <c r="W27" s="4">
        <v>2010</v>
      </c>
      <c r="X27" s="4">
        <v>2011</v>
      </c>
      <c r="Y27" s="4">
        <v>2012</v>
      </c>
      <c r="Z27" s="4">
        <v>2013</v>
      </c>
      <c r="AA27" s="4">
        <v>2014</v>
      </c>
      <c r="AB27" s="4">
        <v>2015</v>
      </c>
      <c r="AC27" s="4">
        <v>2016</v>
      </c>
      <c r="AD27" s="4">
        <v>2017</v>
      </c>
      <c r="AE27" s="4">
        <v>2018</v>
      </c>
      <c r="AF27" s="4">
        <v>2019</v>
      </c>
      <c r="AG27" s="4">
        <v>2020</v>
      </c>
      <c r="AI27" s="4" t="s">
        <v>3</v>
      </c>
      <c r="AL27" s="4" t="s">
        <v>2</v>
      </c>
      <c r="AO27" s="4" t="s">
        <v>15</v>
      </c>
    </row>
    <row r="28" spans="1:41">
      <c r="A28" t="s">
        <v>4</v>
      </c>
      <c r="B28" t="str">
        <f>A28&amp;" - WAM projections (2010-2020)"</f>
        <v>Energy supply - WAM projections (2010-2020)</v>
      </c>
      <c r="C28" s="5">
        <v>1842.166612044251</v>
      </c>
      <c r="W28" s="5">
        <v>1479.3346865952174</v>
      </c>
      <c r="X28" s="5">
        <v>1460.041327552746</v>
      </c>
      <c r="Y28" s="5">
        <v>1441.1510736851887</v>
      </c>
      <c r="Z28" s="5">
        <v>1422.2189405910183</v>
      </c>
      <c r="AA28" s="5">
        <v>1403.2868074968476</v>
      </c>
      <c r="AB28" s="5">
        <v>1384.3546744026771</v>
      </c>
      <c r="AC28" s="5">
        <v>1350.2608386251327</v>
      </c>
      <c r="AD28" s="5">
        <v>1316.1670028475871</v>
      </c>
      <c r="AE28" s="5">
        <v>1282.073167070042</v>
      </c>
      <c r="AF28" s="5">
        <v>1247.9793312924965</v>
      </c>
      <c r="AG28" s="5">
        <v>1213.8854955149513</v>
      </c>
      <c r="AI28" s="5">
        <f t="shared" ref="AI28:AI37" si="10">AG28-W28</f>
        <v>-265.44919108026602</v>
      </c>
      <c r="AJ28" s="1">
        <f t="shared" ref="AJ28:AJ37" si="11">AG28/W28-1</f>
        <v>-0.1794382254979866</v>
      </c>
      <c r="AL28" s="5">
        <f t="shared" ref="AL28:AL35" si="12">AG28-C28</f>
        <v>-628.28111652929965</v>
      </c>
      <c r="AM28" s="1">
        <f t="shared" ref="AM28:AM35" si="13">AG28/C28-1</f>
        <v>-0.34105553342544659</v>
      </c>
      <c r="AO28" s="5">
        <f>AI28-AI16</f>
        <v>-116.41363484651356</v>
      </c>
    </row>
    <row r="29" spans="1:41">
      <c r="A29" t="s">
        <v>5</v>
      </c>
      <c r="B29" t="str">
        <f t="shared" ref="B29:B37" si="14">A29&amp;" - WAM projections (2010-2020)"</f>
        <v>Energy use - WAM projections (2010-2020)</v>
      </c>
      <c r="C29" s="5">
        <v>1670.2269846213869</v>
      </c>
      <c r="W29" s="5">
        <v>1279.9178364726488</v>
      </c>
      <c r="X29" s="5">
        <v>1270.0672401593738</v>
      </c>
      <c r="Y29" s="5">
        <v>1260.2970458837665</v>
      </c>
      <c r="Z29" s="5">
        <v>1250.5858750843558</v>
      </c>
      <c r="AA29" s="5">
        <v>1240.8747042849457</v>
      </c>
      <c r="AB29" s="5">
        <v>1231.1635334855359</v>
      </c>
      <c r="AC29" s="5">
        <v>1213.0427876053268</v>
      </c>
      <c r="AD29" s="5">
        <v>1194.9220417251186</v>
      </c>
      <c r="AE29" s="5">
        <v>1176.8012958449101</v>
      </c>
      <c r="AF29" s="5">
        <v>1158.6805499647021</v>
      </c>
      <c r="AG29" s="5">
        <v>1140.5598040844943</v>
      </c>
      <c r="AI29" s="5">
        <f t="shared" si="10"/>
        <v>-139.35803238815447</v>
      </c>
      <c r="AJ29" s="1">
        <f t="shared" si="11"/>
        <v>-0.10888045186729645</v>
      </c>
      <c r="AL29" s="5">
        <f t="shared" si="12"/>
        <v>-529.6671805368926</v>
      </c>
      <c r="AM29" s="1">
        <f t="shared" si="13"/>
        <v>-0.31712287336619671</v>
      </c>
      <c r="AO29" s="5">
        <f t="shared" ref="AO29:AO37" si="15">AI29-AI17</f>
        <v>-98.595932575299912</v>
      </c>
    </row>
    <row r="30" spans="1:41">
      <c r="A30" t="s">
        <v>6</v>
      </c>
      <c r="B30" t="str">
        <f t="shared" si="14"/>
        <v>Transport - WAM projections (2010-2020)</v>
      </c>
      <c r="C30" s="5">
        <v>771.485147871957</v>
      </c>
      <c r="W30" s="5">
        <v>933.85343132950652</v>
      </c>
      <c r="X30" s="5">
        <v>932.73345925211333</v>
      </c>
      <c r="Y30" s="5">
        <v>931.90214358765036</v>
      </c>
      <c r="Z30" s="5">
        <v>931.04881211918303</v>
      </c>
      <c r="AA30" s="5">
        <v>930.19548065071558</v>
      </c>
      <c r="AB30" s="5">
        <v>929.34214918224779</v>
      </c>
      <c r="AC30" s="5">
        <v>921.52992022058584</v>
      </c>
      <c r="AD30" s="5">
        <v>913.71769125892411</v>
      </c>
      <c r="AE30" s="5">
        <v>905.90546229726169</v>
      </c>
      <c r="AF30" s="5">
        <v>898.09323333559985</v>
      </c>
      <c r="AG30" s="5">
        <v>890.28100437393755</v>
      </c>
      <c r="AI30" s="5">
        <f t="shared" si="10"/>
        <v>-43.572426955568972</v>
      </c>
      <c r="AJ30" s="1">
        <f t="shared" si="11"/>
        <v>-4.6658742682495591E-2</v>
      </c>
      <c r="AL30" s="5">
        <f t="shared" si="12"/>
        <v>118.79585650198055</v>
      </c>
      <c r="AM30" s="1">
        <f t="shared" si="13"/>
        <v>0.15398333568658273</v>
      </c>
      <c r="AO30" s="5">
        <f t="shared" si="15"/>
        <v>-54.259973034710583</v>
      </c>
    </row>
    <row r="31" spans="1:41">
      <c r="A31" t="s">
        <v>7</v>
      </c>
      <c r="B31" t="str">
        <f t="shared" si="14"/>
        <v>Industrial processes - WAM projections (2010-2020)</v>
      </c>
      <c r="C31" s="5">
        <v>463.23243983331599</v>
      </c>
      <c r="W31" s="5">
        <v>352.3999974098237</v>
      </c>
      <c r="X31" s="5">
        <v>353.6614374568785</v>
      </c>
      <c r="Y31" s="5">
        <v>355.04818425158135</v>
      </c>
      <c r="Z31" s="5">
        <v>356.51972073687392</v>
      </c>
      <c r="AA31" s="5">
        <v>357.9912572221665</v>
      </c>
      <c r="AB31" s="5">
        <v>359.46279370745901</v>
      </c>
      <c r="AC31" s="5">
        <v>361.50246698879414</v>
      </c>
      <c r="AD31" s="5">
        <v>363.54214027012938</v>
      </c>
      <c r="AE31" s="5">
        <v>365.58181355146462</v>
      </c>
      <c r="AF31" s="5">
        <v>367.62148683279986</v>
      </c>
      <c r="AG31" s="5">
        <v>369.66116011413521</v>
      </c>
      <c r="AI31" s="5">
        <f t="shared" si="10"/>
        <v>17.261162704311516</v>
      </c>
      <c r="AJ31" s="1">
        <f t="shared" si="11"/>
        <v>4.8981733346148859E-2</v>
      </c>
      <c r="AL31" s="5">
        <f t="shared" si="12"/>
        <v>-93.571279719180779</v>
      </c>
      <c r="AM31" s="1">
        <f t="shared" si="13"/>
        <v>-0.20199638814770904</v>
      </c>
      <c r="AO31" s="5">
        <f t="shared" si="15"/>
        <v>-20.435661027461492</v>
      </c>
    </row>
    <row r="32" spans="1:41">
      <c r="A32" t="s">
        <v>8</v>
      </c>
      <c r="B32" t="str">
        <f t="shared" si="14"/>
        <v>Agriculture - WAM projections (2010-2020)</v>
      </c>
      <c r="C32" s="5">
        <v>610.46007389756403</v>
      </c>
      <c r="W32" s="5">
        <v>472.92364601365597</v>
      </c>
      <c r="X32" s="5">
        <v>470.71157783739483</v>
      </c>
      <c r="Y32" s="5">
        <v>468.98750095077725</v>
      </c>
      <c r="Z32" s="5">
        <v>467.27374504357556</v>
      </c>
      <c r="AA32" s="5">
        <v>465.55998913637393</v>
      </c>
      <c r="AB32" s="5">
        <v>463.84623322917241</v>
      </c>
      <c r="AC32" s="5">
        <v>461.69081112519018</v>
      </c>
      <c r="AD32" s="5">
        <v>459.53538902120789</v>
      </c>
      <c r="AE32" s="5">
        <v>457.3799669172256</v>
      </c>
      <c r="AF32" s="5">
        <v>455.22454481324348</v>
      </c>
      <c r="AG32" s="5">
        <v>453.06912270926131</v>
      </c>
      <c r="AI32" s="5">
        <f t="shared" si="10"/>
        <v>-19.854523304394661</v>
      </c>
      <c r="AJ32" s="1">
        <f t="shared" si="11"/>
        <v>-4.1982513396721433E-2</v>
      </c>
      <c r="AL32" s="5">
        <f t="shared" si="12"/>
        <v>-157.39095118830272</v>
      </c>
      <c r="AM32" s="1">
        <f t="shared" si="13"/>
        <v>-0.25782349725743592</v>
      </c>
      <c r="AO32" s="5">
        <f t="shared" si="15"/>
        <v>12.145946694018789</v>
      </c>
    </row>
    <row r="33" spans="1:41">
      <c r="A33" t="s">
        <v>9</v>
      </c>
      <c r="B33" t="str">
        <f t="shared" si="14"/>
        <v>Waste - WAM projections (2010-2020)</v>
      </c>
      <c r="C33" s="5">
        <v>214.263045129148</v>
      </c>
      <c r="W33" s="5">
        <v>128.86553403178681</v>
      </c>
      <c r="X33" s="5">
        <v>125.46710367463902</v>
      </c>
      <c r="Y33" s="5">
        <v>122.08563514509552</v>
      </c>
      <c r="Z33" s="5">
        <v>118.73637149106152</v>
      </c>
      <c r="AA33" s="5">
        <v>115.38710783702754</v>
      </c>
      <c r="AB33" s="5">
        <v>112.03784418299351</v>
      </c>
      <c r="AC33" s="5">
        <v>109.58019083234299</v>
      </c>
      <c r="AD33" s="5">
        <v>107.12253748169249</v>
      </c>
      <c r="AE33" s="5">
        <v>104.66488413104193</v>
      </c>
      <c r="AF33" s="5">
        <v>102.2072307803914</v>
      </c>
      <c r="AG33" s="5">
        <v>99.749577429740896</v>
      </c>
      <c r="AI33" s="5">
        <f t="shared" si="10"/>
        <v>-29.115956602045912</v>
      </c>
      <c r="AJ33" s="1">
        <f t="shared" si="11"/>
        <v>-0.22594060406302263</v>
      </c>
      <c r="AL33" s="5">
        <f t="shared" si="12"/>
        <v>-114.5134676994071</v>
      </c>
      <c r="AM33" s="1">
        <f t="shared" si="13"/>
        <v>-0.53445272202858685</v>
      </c>
      <c r="AO33" s="5">
        <f t="shared" si="15"/>
        <v>0.57101677511903404</v>
      </c>
    </row>
    <row r="34" spans="1:41">
      <c r="A34" t="s">
        <v>10</v>
      </c>
      <c r="B34" t="str">
        <f t="shared" si="14"/>
        <v>Solvents - WAM projections (2010-2020)</v>
      </c>
      <c r="C34" s="5">
        <v>16.9632815982735</v>
      </c>
      <c r="W34" s="5">
        <v>15.723050273272685</v>
      </c>
      <c r="X34" s="5">
        <v>15.73979987836735</v>
      </c>
      <c r="Y34" s="5">
        <v>15.756648390970655</v>
      </c>
      <c r="Z34" s="5">
        <v>15.773684270097808</v>
      </c>
      <c r="AA34" s="5">
        <v>15.790720149224962</v>
      </c>
      <c r="AB34" s="5">
        <v>15.807756028352113</v>
      </c>
      <c r="AC34" s="5">
        <v>15.792466983746271</v>
      </c>
      <c r="AD34" s="5">
        <v>15.777177939140435</v>
      </c>
      <c r="AE34" s="5">
        <v>15.761888894534589</v>
      </c>
      <c r="AF34" s="5">
        <v>15.746599849928751</v>
      </c>
      <c r="AG34" s="5">
        <v>15.731310805322906</v>
      </c>
      <c r="AI34" s="5">
        <f t="shared" si="10"/>
        <v>8.2605320502207036E-3</v>
      </c>
      <c r="AJ34" s="1">
        <f t="shared" si="11"/>
        <v>5.2537719505107994E-4</v>
      </c>
      <c r="AL34" s="5">
        <f t="shared" si="12"/>
        <v>-1.2319707929505945</v>
      </c>
      <c r="AM34" s="1">
        <f t="shared" si="13"/>
        <v>-7.262573493303226E-2</v>
      </c>
      <c r="AO34" s="5">
        <f t="shared" si="15"/>
        <v>1.2360756188570736</v>
      </c>
    </row>
    <row r="35" spans="1:41">
      <c r="A35" s="4" t="s">
        <v>0</v>
      </c>
      <c r="B35" t="str">
        <f t="shared" si="14"/>
        <v>Total - WAM projections (2010-2020)</v>
      </c>
      <c r="C35" s="6">
        <f>SUM(C28:C34)</f>
        <v>5588.7975849958957</v>
      </c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W35" s="6">
        <v>4658.0229299838829</v>
      </c>
      <c r="X35" s="6">
        <v>4619.3494709980996</v>
      </c>
      <c r="Y35" s="6">
        <v>4589.2998102877273</v>
      </c>
      <c r="Z35" s="6">
        <v>4556.0761591258897</v>
      </c>
      <c r="AA35" s="6">
        <v>4522.8525079640531</v>
      </c>
      <c r="AB35" s="6">
        <v>4489.6288568022173</v>
      </c>
      <c r="AC35" s="6">
        <v>4427.1287909588591</v>
      </c>
      <c r="AD35" s="6">
        <v>4364.6287251155036</v>
      </c>
      <c r="AE35" s="6">
        <v>4302.1286592721481</v>
      </c>
      <c r="AF35" s="6">
        <v>4239.6285934287926</v>
      </c>
      <c r="AG35" s="6">
        <v>4177.1285275854389</v>
      </c>
      <c r="AI35" s="6">
        <f t="shared" si="10"/>
        <v>-480.89440239844407</v>
      </c>
      <c r="AJ35" s="7">
        <f t="shared" si="11"/>
        <v>-0.10324002471153748</v>
      </c>
      <c r="AL35" s="6">
        <f t="shared" si="12"/>
        <v>-1411.6690574104568</v>
      </c>
      <c r="AM35" s="7">
        <f t="shared" si="13"/>
        <v>-0.25258904727563036</v>
      </c>
      <c r="AO35" s="5">
        <f t="shared" si="15"/>
        <v>-275.33269066337743</v>
      </c>
    </row>
    <row r="36" spans="1:41">
      <c r="A36" t="s">
        <v>11</v>
      </c>
      <c r="B36" t="str">
        <f t="shared" si="14"/>
        <v>ETS - WAM projections (2010-2020)</v>
      </c>
      <c r="C36" s="5"/>
      <c r="W36" s="5">
        <v>1912.1454420944617</v>
      </c>
      <c r="X36" s="5">
        <v>1916.6060018440737</v>
      </c>
      <c r="Y36" s="5">
        <v>1924.5388375408577</v>
      </c>
      <c r="Z36" s="5">
        <v>1931.3074435961512</v>
      </c>
      <c r="AA36" s="5">
        <v>1938.0784735077214</v>
      </c>
      <c r="AB36" s="5">
        <v>1944.8517241534696</v>
      </c>
      <c r="AC36" s="5">
        <v>1922.9746641051368</v>
      </c>
      <c r="AD36" s="5">
        <v>1901.0971352037027</v>
      </c>
      <c r="AE36" s="5">
        <v>1879.2191090572783</v>
      </c>
      <c r="AF36" s="5">
        <v>1857.3405549228455</v>
      </c>
      <c r="AG36" s="5">
        <v>1835.4614394546738</v>
      </c>
      <c r="AI36" s="5">
        <f t="shared" si="10"/>
        <v>-76.684002639787877</v>
      </c>
      <c r="AJ36" s="1">
        <f t="shared" si="11"/>
        <v>-4.0103645335572535E-2</v>
      </c>
      <c r="AO36" s="5">
        <f t="shared" si="15"/>
        <v>-110.95773119770888</v>
      </c>
    </row>
    <row r="37" spans="1:41">
      <c r="A37" t="s">
        <v>12</v>
      </c>
      <c r="B37" t="str">
        <f t="shared" si="14"/>
        <v>non ETS - WAM projections (2010-2020)</v>
      </c>
      <c r="C37" s="5"/>
      <c r="W37" s="5">
        <v>2745.8652957969271</v>
      </c>
      <c r="X37" s="5">
        <v>2702.7428177332035</v>
      </c>
      <c r="Y37" s="5">
        <v>2664.7718620094092</v>
      </c>
      <c r="Z37" s="5">
        <v>2624.7911454874557</v>
      </c>
      <c r="AA37" s="5">
        <v>2584.8080051211432</v>
      </c>
      <c r="AB37" s="5">
        <v>2544.8226440326603</v>
      </c>
      <c r="AC37" s="5">
        <v>2504.2095341846966</v>
      </c>
      <c r="AD37" s="5">
        <v>2463.5968931883244</v>
      </c>
      <c r="AE37" s="5">
        <v>2422.9847494354863</v>
      </c>
      <c r="AF37" s="5">
        <v>2382.3731336692517</v>
      </c>
      <c r="AG37" s="5">
        <v>2341.7620792353982</v>
      </c>
      <c r="AI37" s="5">
        <f t="shared" si="10"/>
        <v>-404.10321656152882</v>
      </c>
      <c r="AJ37" s="1">
        <f t="shared" si="11"/>
        <v>-0.14716789537348618</v>
      </c>
      <c r="AO37" s="5">
        <f t="shared" si="15"/>
        <v>-164.35157284363413</v>
      </c>
    </row>
  </sheetData>
  <conditionalFormatting sqref="AI14:AJ14 AL14:AM14">
    <cfRule type="cellIs" dxfId="3" priority="4" operator="greaterThan">
      <formula>0</formula>
    </cfRule>
  </conditionalFormatting>
  <conditionalFormatting sqref="AI4:AJ13 AL4:AM13 AL26:AM26 AI26:AJ26">
    <cfRule type="cellIs" dxfId="2" priority="3" operator="greaterThan">
      <formula>0</formula>
    </cfRule>
  </conditionalFormatting>
  <conditionalFormatting sqref="AI16:AJ25 AL16:AM25">
    <cfRule type="cellIs" dxfId="1" priority="2" operator="greaterThan">
      <formula>0</formula>
    </cfRule>
  </conditionalFormatting>
  <conditionalFormatting sqref="AI28:AJ37 AL28:AM37">
    <cfRule type="cellIs" dxfId="0" priority="1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6.2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François Dejean</dc:creator>
  <cp:lastModifiedBy>François Dejean</cp:lastModifiedBy>
  <dcterms:created xsi:type="dcterms:W3CDTF">2011-09-18T18:51:59Z</dcterms:created>
  <dcterms:modified xsi:type="dcterms:W3CDTF">2011-11-09T13:54:51Z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1457915661</vt:i4>
  </property>
  <property fmtid="{D5CDD505-2E9C-101B-9397-08002B2CF9AE}" pid="3" name="_NewReviewCycle">
    <vt:lpwstr/>
  </property>
  <property fmtid="{D5CDD505-2E9C-101B-9397-08002B2CF9AE}" pid="4" name="_EmailSubject">
    <vt:lpwstr>pics</vt:lpwstr>
  </property>
  <property fmtid="{D5CDD505-2E9C-101B-9397-08002B2CF9AE}" pid="5" name="_AuthorEmail">
    <vt:lpwstr>Francois.Dejean@eea.europa.eu</vt:lpwstr>
  </property>
  <property fmtid="{D5CDD505-2E9C-101B-9397-08002B2CF9AE}" pid="6" name="_AuthorEmailDisplayName">
    <vt:lpwstr>Francois Dejean</vt:lpwstr>
  </property>
  <property fmtid="{D5CDD505-2E9C-101B-9397-08002B2CF9AE}" pid="7" name="_ReviewingToolsShownOnce">
    <vt:lpwstr/>
  </property>
</Properties>
</file>