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1316" windowHeight="4248" tabRatio="531" activeTab="1"/>
  </bookViews>
  <sheets>
    <sheet name="Metadata" sheetId="4" r:id="rId1"/>
    <sheet name="Graph" sheetId="21" r:id="rId2"/>
    <sheet name="Data for graph" sheetId="17" r:id="rId3"/>
    <sheet name="Data for calculation" sheetId="19" r:id="rId4"/>
    <sheet name="Raw data" sheetId="22" r:id="rId5"/>
  </sheets>
  <externalReferences>
    <externalReference r:id="rId6"/>
  </externalReferences>
  <definedNames>
    <definedName name="year">[1]Overview!$F$2</definedName>
  </definedNames>
  <calcPr calcId="145621"/>
</workbook>
</file>

<file path=xl/calcChain.xml><?xml version="1.0" encoding="utf-8"?>
<calcChain xmlns="http://schemas.openxmlformats.org/spreadsheetml/2006/main">
  <c r="L11" i="22" l="1"/>
  <c r="M11" i="22"/>
  <c r="N11" i="22"/>
  <c r="O11" i="22"/>
  <c r="L12" i="22"/>
  <c r="M12" i="22"/>
  <c r="N12" i="22"/>
  <c r="O12" i="22"/>
  <c r="L13" i="22"/>
  <c r="M13" i="22"/>
  <c r="N13" i="22"/>
  <c r="O13" i="22"/>
  <c r="L14" i="22"/>
  <c r="M14" i="22"/>
  <c r="N14" i="22"/>
  <c r="O14" i="22"/>
  <c r="L15" i="22"/>
  <c r="M15" i="22"/>
  <c r="N15" i="22"/>
  <c r="O15" i="22"/>
  <c r="L16" i="22"/>
  <c r="M16" i="22"/>
  <c r="N16" i="22"/>
  <c r="O16" i="22"/>
  <c r="L17" i="22"/>
  <c r="M17" i="22"/>
  <c r="N17" i="22"/>
  <c r="O17" i="22"/>
  <c r="L18" i="22"/>
  <c r="M18" i="22"/>
  <c r="N18" i="22"/>
  <c r="O18" i="22"/>
  <c r="L19" i="22"/>
  <c r="M19" i="22"/>
  <c r="N19" i="22"/>
  <c r="O19" i="22"/>
  <c r="L20" i="22"/>
  <c r="M20" i="22"/>
  <c r="N20" i="22"/>
  <c r="O20" i="22"/>
  <c r="L21" i="22"/>
  <c r="M21" i="22"/>
  <c r="N21" i="22"/>
  <c r="O21" i="22"/>
  <c r="L22" i="22"/>
  <c r="M22" i="22"/>
  <c r="N22" i="22"/>
  <c r="O22" i="22"/>
  <c r="L23" i="22"/>
  <c r="M23" i="22"/>
  <c r="N23" i="22"/>
  <c r="O23" i="22"/>
  <c r="L24" i="22"/>
  <c r="M24" i="22"/>
  <c r="N24" i="22"/>
  <c r="O24" i="22"/>
  <c r="L25" i="22"/>
  <c r="M25" i="22"/>
  <c r="N25" i="22"/>
  <c r="O25" i="22"/>
  <c r="L26" i="22"/>
  <c r="M26" i="22"/>
  <c r="N26" i="22"/>
  <c r="O26" i="22"/>
  <c r="L27" i="22"/>
  <c r="M27" i="22"/>
  <c r="N27" i="22"/>
  <c r="O27" i="22"/>
  <c r="L28" i="22"/>
  <c r="M28" i="22"/>
  <c r="N28" i="22"/>
  <c r="O28" i="22"/>
  <c r="L29" i="22"/>
  <c r="M29" i="22"/>
  <c r="N29" i="22"/>
  <c r="O29" i="22"/>
  <c r="L30" i="22"/>
  <c r="M30" i="22"/>
  <c r="N30" i="22"/>
  <c r="O30" i="22"/>
  <c r="L31" i="22"/>
  <c r="M31" i="22"/>
  <c r="N31" i="22"/>
  <c r="O31" i="22"/>
  <c r="L32" i="22"/>
  <c r="M32" i="22"/>
  <c r="N32" i="22"/>
  <c r="O32" i="22"/>
  <c r="L33" i="22"/>
  <c r="M33" i="22"/>
  <c r="N33" i="22"/>
  <c r="O33" i="22"/>
  <c r="L34" i="22"/>
  <c r="M34" i="22"/>
  <c r="N34" i="22"/>
  <c r="O34" i="22"/>
  <c r="L35" i="22"/>
  <c r="M35" i="22"/>
  <c r="N35" i="22"/>
  <c r="O35" i="22"/>
  <c r="L36" i="22"/>
  <c r="M36" i="22"/>
  <c r="N36" i="22"/>
  <c r="O36" i="22"/>
  <c r="L37" i="22"/>
  <c r="M37" i="22"/>
  <c r="N37" i="22"/>
  <c r="O37" i="22"/>
  <c r="L38" i="22"/>
  <c r="M38" i="22"/>
  <c r="N38" i="22"/>
  <c r="O38" i="22"/>
  <c r="L39" i="22"/>
  <c r="M39" i="22"/>
  <c r="N39" i="22"/>
  <c r="O39" i="22"/>
  <c r="L40" i="22"/>
  <c r="M40" i="22"/>
  <c r="N40" i="22"/>
  <c r="O40" i="22"/>
  <c r="L41" i="22"/>
  <c r="M41" i="22"/>
  <c r="N41" i="22"/>
  <c r="O41" i="22"/>
  <c r="L42" i="22"/>
  <c r="M42" i="22"/>
  <c r="N42" i="22"/>
  <c r="O42" i="22"/>
  <c r="L43" i="22"/>
  <c r="M43" i="22"/>
  <c r="N43" i="22"/>
  <c r="O43" i="22"/>
  <c r="L44" i="22"/>
  <c r="M44" i="22"/>
  <c r="N44" i="22"/>
  <c r="O44" i="22"/>
  <c r="L45" i="22"/>
  <c r="M45" i="22"/>
  <c r="N45" i="22"/>
  <c r="O45" i="22"/>
  <c r="L46" i="22"/>
  <c r="M46" i="22"/>
  <c r="N46" i="22"/>
  <c r="O46" i="22"/>
  <c r="L47" i="22"/>
  <c r="M47" i="22"/>
  <c r="N47" i="22"/>
  <c r="O47" i="22"/>
  <c r="L48" i="22"/>
  <c r="M48" i="22"/>
  <c r="N48" i="22"/>
  <c r="O48" i="22"/>
  <c r="L49" i="22"/>
  <c r="M49" i="22"/>
  <c r="N49" i="22"/>
  <c r="O49" i="22"/>
  <c r="L50" i="22"/>
  <c r="M50" i="22"/>
  <c r="N50" i="22"/>
  <c r="O50" i="22"/>
  <c r="L51" i="22"/>
  <c r="M51" i="22"/>
  <c r="N51" i="22"/>
  <c r="O51" i="22"/>
  <c r="L52" i="22"/>
  <c r="M52" i="22"/>
  <c r="N52" i="22"/>
  <c r="O52" i="22"/>
  <c r="L53" i="22"/>
  <c r="M53" i="22"/>
  <c r="N53" i="22"/>
  <c r="O53" i="22"/>
  <c r="L54" i="22"/>
  <c r="M54" i="22"/>
  <c r="N54" i="22"/>
  <c r="O54" i="22"/>
  <c r="L55" i="22"/>
  <c r="M55" i="22"/>
  <c r="N55" i="22"/>
  <c r="O55" i="22"/>
  <c r="L56" i="22"/>
  <c r="M56" i="22"/>
  <c r="N56" i="22"/>
  <c r="O56" i="22"/>
  <c r="L57" i="22"/>
  <c r="M57" i="22"/>
  <c r="N57" i="22"/>
  <c r="O57" i="22"/>
  <c r="L58" i="22"/>
  <c r="M58" i="22"/>
  <c r="N58" i="22"/>
  <c r="O58" i="22"/>
  <c r="L59" i="22"/>
  <c r="M59" i="22"/>
  <c r="N59" i="22"/>
  <c r="O59" i="22"/>
  <c r="L60" i="22"/>
  <c r="M60" i="22"/>
  <c r="N60" i="22"/>
  <c r="O60" i="22"/>
  <c r="L61" i="22"/>
  <c r="M61" i="22"/>
  <c r="N61" i="22"/>
  <c r="O61" i="22"/>
  <c r="L62" i="22"/>
  <c r="M62" i="22"/>
  <c r="N62" i="22"/>
  <c r="O62" i="22"/>
  <c r="L63" i="22"/>
  <c r="M63" i="22"/>
  <c r="N63" i="22"/>
  <c r="O63" i="22"/>
  <c r="L64" i="22"/>
  <c r="M64" i="22"/>
  <c r="N64" i="22"/>
  <c r="O64" i="22"/>
  <c r="L65" i="22"/>
  <c r="M65" i="22"/>
  <c r="N65" i="22"/>
  <c r="O65" i="22"/>
  <c r="L66" i="22"/>
  <c r="M66" i="22"/>
  <c r="N66" i="22"/>
  <c r="O66" i="22"/>
  <c r="L67" i="22"/>
  <c r="M67" i="22"/>
  <c r="N67" i="22"/>
  <c r="O67" i="22"/>
  <c r="L68" i="22"/>
  <c r="M68" i="22"/>
  <c r="N68" i="22"/>
  <c r="O68" i="22"/>
  <c r="L69" i="22"/>
  <c r="M69" i="22"/>
  <c r="N69" i="22"/>
  <c r="O69" i="22"/>
  <c r="L70" i="22"/>
  <c r="M70" i="22"/>
  <c r="N70" i="22"/>
  <c r="O70" i="22"/>
  <c r="L71" i="22"/>
  <c r="M71" i="22"/>
  <c r="N71" i="22"/>
  <c r="O71" i="22"/>
  <c r="L72" i="22"/>
  <c r="M72" i="22"/>
  <c r="N72" i="22"/>
  <c r="O72" i="22"/>
  <c r="L73" i="22"/>
  <c r="M73" i="22"/>
  <c r="N73" i="22"/>
  <c r="O73" i="22"/>
  <c r="L74" i="22"/>
  <c r="M74" i="22"/>
  <c r="N74" i="22"/>
  <c r="O74" i="22"/>
  <c r="L75" i="22"/>
  <c r="M75" i="22"/>
  <c r="N75" i="22"/>
  <c r="O75" i="22"/>
  <c r="L76" i="22"/>
  <c r="M76" i="22"/>
  <c r="N76" i="22"/>
  <c r="O76" i="22"/>
  <c r="L77" i="22"/>
  <c r="M77" i="22"/>
  <c r="N77" i="22"/>
  <c r="O77" i="22"/>
  <c r="L78" i="22"/>
  <c r="M78" i="22"/>
  <c r="N78" i="22"/>
  <c r="O78" i="22"/>
  <c r="L79" i="22"/>
  <c r="M79" i="22"/>
  <c r="N79" i="22"/>
  <c r="O79" i="22"/>
  <c r="L80" i="22"/>
  <c r="M80" i="22"/>
  <c r="N80" i="22"/>
  <c r="O80" i="22"/>
  <c r="L81" i="22"/>
  <c r="M81" i="22"/>
  <c r="N81" i="22"/>
  <c r="O81" i="22"/>
  <c r="L82" i="22"/>
  <c r="M82" i="22"/>
  <c r="N82" i="22"/>
  <c r="O82" i="22"/>
  <c r="L83" i="22"/>
  <c r="M83" i="22"/>
  <c r="N83" i="22"/>
  <c r="O83" i="22"/>
  <c r="L84" i="22"/>
  <c r="M84" i="22"/>
  <c r="N84" i="22"/>
  <c r="O84" i="22"/>
  <c r="L85" i="22"/>
  <c r="M85" i="22"/>
  <c r="N85" i="22"/>
  <c r="O85" i="22"/>
  <c r="L86" i="22"/>
  <c r="M86" i="22"/>
  <c r="N86" i="22"/>
  <c r="O86" i="22"/>
  <c r="L87" i="22"/>
  <c r="M87" i="22"/>
  <c r="N87" i="22"/>
  <c r="O87" i="22"/>
  <c r="L88" i="22"/>
  <c r="M88" i="22"/>
  <c r="N88" i="22"/>
  <c r="O88" i="22"/>
  <c r="L89" i="22"/>
  <c r="M89" i="22"/>
  <c r="N89" i="22"/>
  <c r="O89" i="22"/>
  <c r="L90" i="22"/>
  <c r="M90" i="22"/>
  <c r="N90" i="22"/>
  <c r="O90" i="22"/>
  <c r="L91" i="22"/>
  <c r="M91" i="22"/>
  <c r="N91" i="22"/>
  <c r="O91" i="22"/>
  <c r="L92" i="22"/>
  <c r="M92" i="22"/>
  <c r="N92" i="22"/>
  <c r="O92" i="22"/>
  <c r="L93" i="22"/>
  <c r="M93" i="22"/>
  <c r="N93" i="22"/>
  <c r="O93" i="22"/>
  <c r="L94" i="22"/>
  <c r="M94" i="22"/>
  <c r="N94" i="22"/>
  <c r="O94" i="22"/>
  <c r="L95" i="22"/>
  <c r="M95" i="22"/>
  <c r="N95" i="22"/>
  <c r="O95" i="22"/>
  <c r="L96" i="22"/>
  <c r="M96" i="22"/>
  <c r="N96" i="22"/>
  <c r="O96" i="22"/>
  <c r="L97" i="22"/>
  <c r="M97" i="22"/>
  <c r="N97" i="22"/>
  <c r="O97" i="22"/>
  <c r="L98" i="22"/>
  <c r="M98" i="22"/>
  <c r="N98" i="22"/>
  <c r="O98" i="22"/>
  <c r="L99" i="22"/>
  <c r="M99" i="22"/>
  <c r="N99" i="22"/>
  <c r="O99" i="22"/>
  <c r="L100" i="22"/>
  <c r="M100" i="22"/>
  <c r="N100" i="22"/>
  <c r="O100" i="22"/>
  <c r="L101" i="22"/>
  <c r="M101" i="22"/>
  <c r="N101" i="22"/>
  <c r="O101" i="22"/>
  <c r="L102" i="22"/>
  <c r="M102" i="22"/>
  <c r="N102" i="22"/>
  <c r="O102" i="22"/>
  <c r="L103" i="22"/>
  <c r="M103" i="22"/>
  <c r="N103" i="22"/>
  <c r="O103" i="22"/>
  <c r="L104" i="22"/>
  <c r="M104" i="22"/>
  <c r="N104" i="22"/>
  <c r="O104" i="22"/>
  <c r="L105" i="22"/>
  <c r="M105" i="22"/>
  <c r="N105" i="22"/>
  <c r="O105" i="22"/>
  <c r="L106" i="22"/>
  <c r="M106" i="22"/>
  <c r="N106" i="22"/>
  <c r="O106" i="22"/>
  <c r="L107" i="22"/>
  <c r="M107" i="22"/>
  <c r="N107" i="22"/>
  <c r="O107" i="22"/>
  <c r="L108" i="22"/>
  <c r="M108" i="22"/>
  <c r="N108" i="22"/>
  <c r="O108" i="22"/>
  <c r="L109" i="22"/>
  <c r="M109" i="22"/>
  <c r="N109" i="22"/>
  <c r="O109" i="22"/>
  <c r="L110" i="22"/>
  <c r="M110" i="22"/>
  <c r="N110" i="22"/>
  <c r="O110" i="22"/>
  <c r="L111" i="22"/>
  <c r="M111" i="22"/>
  <c r="N111" i="22"/>
  <c r="O111" i="22"/>
  <c r="L112" i="22"/>
  <c r="M112" i="22"/>
  <c r="N112" i="22"/>
  <c r="O112" i="22"/>
  <c r="L113" i="22"/>
  <c r="M113" i="22"/>
  <c r="N113" i="22"/>
  <c r="O113" i="22"/>
  <c r="L114" i="22"/>
  <c r="M114" i="22"/>
  <c r="N114" i="22"/>
  <c r="O114" i="22"/>
  <c r="L115" i="22"/>
  <c r="M115" i="22"/>
  <c r="N115" i="22"/>
  <c r="O115" i="22"/>
  <c r="L116" i="22"/>
  <c r="M116" i="22"/>
  <c r="N116" i="22"/>
  <c r="O116" i="22"/>
  <c r="L117" i="22"/>
  <c r="M117" i="22"/>
  <c r="N117" i="22"/>
  <c r="O117" i="22"/>
  <c r="L118" i="22"/>
  <c r="M118" i="22"/>
  <c r="N118" i="22"/>
  <c r="O118" i="22"/>
  <c r="L119" i="22"/>
  <c r="M119" i="22"/>
  <c r="N119" i="22"/>
  <c r="O119" i="22"/>
  <c r="L120" i="22"/>
  <c r="M120" i="22"/>
  <c r="N120" i="22"/>
  <c r="O120" i="22"/>
  <c r="L121" i="22"/>
  <c r="M121" i="22"/>
  <c r="N121" i="22"/>
  <c r="O121" i="22"/>
  <c r="L122" i="22"/>
  <c r="M122" i="22"/>
  <c r="N122" i="22"/>
  <c r="O122" i="22"/>
  <c r="L123" i="22"/>
  <c r="M123" i="22"/>
  <c r="N123" i="22"/>
  <c r="O123" i="22"/>
  <c r="L124" i="22"/>
  <c r="M124" i="22"/>
  <c r="N124" i="22"/>
  <c r="O124" i="22"/>
  <c r="L125" i="22"/>
  <c r="M125" i="22"/>
  <c r="N125" i="22"/>
  <c r="O125" i="22"/>
  <c r="L126" i="22"/>
  <c r="M126" i="22"/>
  <c r="N126" i="22"/>
  <c r="O126" i="22"/>
  <c r="L127" i="22"/>
  <c r="M127" i="22"/>
  <c r="N127" i="22"/>
  <c r="O127" i="22"/>
  <c r="L128" i="22"/>
  <c r="M128" i="22"/>
  <c r="N128" i="22"/>
  <c r="O128" i="22"/>
  <c r="L129" i="22"/>
  <c r="M129" i="22"/>
  <c r="N129" i="22"/>
  <c r="O129" i="22"/>
  <c r="L130" i="22"/>
  <c r="M130" i="22"/>
  <c r="N130" i="22"/>
  <c r="O130" i="22"/>
  <c r="L131" i="22"/>
  <c r="M131" i="22"/>
  <c r="N131" i="22"/>
  <c r="O131" i="22"/>
  <c r="L132" i="22"/>
  <c r="M132" i="22"/>
  <c r="N132" i="22"/>
  <c r="O132" i="22"/>
  <c r="L133" i="22"/>
  <c r="M133" i="22"/>
  <c r="N133" i="22"/>
  <c r="O133" i="22"/>
  <c r="L134" i="22"/>
  <c r="M134" i="22"/>
  <c r="N134" i="22"/>
  <c r="O134" i="22"/>
  <c r="L135" i="22"/>
  <c r="M135" i="22"/>
  <c r="N135" i="22"/>
  <c r="O135" i="22"/>
  <c r="L136" i="22"/>
  <c r="M136" i="22"/>
  <c r="N136" i="22"/>
  <c r="O136" i="22"/>
  <c r="L137" i="22"/>
  <c r="M137" i="22"/>
  <c r="N137" i="22"/>
  <c r="O137" i="22"/>
  <c r="L138" i="22"/>
  <c r="M138" i="22"/>
  <c r="N138" i="22"/>
  <c r="O138" i="22"/>
  <c r="L139" i="22"/>
  <c r="M139" i="22"/>
  <c r="N139" i="22"/>
  <c r="O139" i="22"/>
  <c r="L140" i="22"/>
  <c r="M140" i="22"/>
  <c r="N140" i="22"/>
  <c r="O140" i="22"/>
  <c r="L141" i="22"/>
  <c r="M141" i="22"/>
  <c r="N141" i="22"/>
  <c r="O141" i="22"/>
  <c r="L142" i="22"/>
  <c r="M142" i="22"/>
  <c r="N142" i="22"/>
  <c r="O142" i="22"/>
  <c r="L143" i="22"/>
  <c r="M143" i="22"/>
  <c r="N143" i="22"/>
  <c r="O143" i="22"/>
  <c r="L144" i="22"/>
  <c r="M144" i="22"/>
  <c r="N144" i="22"/>
  <c r="O144" i="22"/>
  <c r="L145" i="22"/>
  <c r="M145" i="22"/>
  <c r="N145" i="22"/>
  <c r="O145" i="22"/>
  <c r="L146" i="22"/>
  <c r="M146" i="22"/>
  <c r="N146" i="22"/>
  <c r="O146" i="22"/>
  <c r="L147" i="22"/>
  <c r="M147" i="22"/>
  <c r="N147" i="22"/>
  <c r="O147" i="22"/>
  <c r="L148" i="22"/>
  <c r="M148" i="22"/>
  <c r="N148" i="22"/>
  <c r="O148" i="22"/>
  <c r="L149" i="22"/>
  <c r="M149" i="22"/>
  <c r="N149" i="22"/>
  <c r="O149" i="22"/>
  <c r="L150" i="22"/>
  <c r="M150" i="22"/>
  <c r="N150" i="22"/>
  <c r="O150" i="22"/>
  <c r="L151" i="22"/>
  <c r="M151" i="22"/>
  <c r="N151" i="22"/>
  <c r="O151" i="22"/>
  <c r="L152" i="22"/>
  <c r="M152" i="22"/>
  <c r="N152" i="22"/>
  <c r="O152" i="22"/>
  <c r="L153" i="22"/>
  <c r="M153" i="22"/>
  <c r="N153" i="22"/>
  <c r="O153" i="22"/>
  <c r="L154" i="22"/>
  <c r="M154" i="22"/>
  <c r="N154" i="22"/>
  <c r="O154" i="22"/>
  <c r="L155" i="22"/>
  <c r="M155" i="22"/>
  <c r="N155" i="22"/>
  <c r="O155" i="22"/>
  <c r="L156" i="22"/>
  <c r="M156" i="22"/>
  <c r="N156" i="22"/>
  <c r="O156" i="22"/>
  <c r="L157" i="22"/>
  <c r="M157" i="22"/>
  <c r="N157" i="22"/>
  <c r="O157" i="22"/>
  <c r="L158" i="22"/>
  <c r="M158" i="22"/>
  <c r="N158" i="22"/>
  <c r="O158" i="22"/>
  <c r="L159" i="22"/>
  <c r="M159" i="22"/>
  <c r="N159" i="22"/>
  <c r="O159" i="22"/>
  <c r="L160" i="22"/>
  <c r="M160" i="22"/>
  <c r="N160" i="22"/>
  <c r="O160" i="22"/>
  <c r="L161" i="22"/>
  <c r="M161" i="22"/>
  <c r="N161" i="22"/>
  <c r="O161" i="22"/>
  <c r="L162" i="22"/>
  <c r="M162" i="22"/>
  <c r="N162" i="22"/>
  <c r="O162" i="22"/>
  <c r="L163" i="22"/>
  <c r="M163" i="22"/>
  <c r="N163" i="22"/>
  <c r="O163" i="22"/>
  <c r="L164" i="22"/>
  <c r="M164" i="22"/>
  <c r="N164" i="22"/>
  <c r="O164" i="22"/>
  <c r="L165" i="22"/>
  <c r="M165" i="22"/>
  <c r="N165" i="22"/>
  <c r="O165" i="22"/>
  <c r="L166" i="22"/>
  <c r="M166" i="22"/>
  <c r="N166" i="22"/>
  <c r="O166" i="22"/>
  <c r="L167" i="22"/>
  <c r="M167" i="22"/>
  <c r="N167" i="22"/>
  <c r="O167" i="22"/>
  <c r="L168" i="22"/>
  <c r="M168" i="22"/>
  <c r="N168" i="22"/>
  <c r="O168" i="22"/>
  <c r="L169" i="22"/>
  <c r="M169" i="22"/>
  <c r="N169" i="22"/>
  <c r="O169" i="22"/>
  <c r="L170" i="22"/>
  <c r="M170" i="22"/>
  <c r="N170" i="22"/>
  <c r="O170" i="22"/>
  <c r="L171" i="22"/>
  <c r="M171" i="22"/>
  <c r="N171" i="22"/>
  <c r="O171" i="22"/>
  <c r="L172" i="22"/>
  <c r="M172" i="22"/>
  <c r="N172" i="22"/>
  <c r="O172" i="22"/>
  <c r="L173" i="22"/>
  <c r="M173" i="22"/>
  <c r="N173" i="22"/>
  <c r="O173" i="22"/>
  <c r="L174" i="22"/>
  <c r="M174" i="22"/>
  <c r="N174" i="22"/>
  <c r="O174" i="22"/>
  <c r="L175" i="22"/>
  <c r="M175" i="22"/>
  <c r="N175" i="22"/>
  <c r="O175" i="22"/>
  <c r="L176" i="22"/>
  <c r="M176" i="22"/>
  <c r="N176" i="22"/>
  <c r="O176" i="22"/>
  <c r="L177" i="22"/>
  <c r="M177" i="22"/>
  <c r="N177" i="22"/>
  <c r="O177" i="22"/>
  <c r="L178" i="22"/>
  <c r="M178" i="22"/>
  <c r="N178" i="22"/>
  <c r="O178" i="22"/>
  <c r="L179" i="22"/>
  <c r="M179" i="22"/>
  <c r="N179" i="22"/>
  <c r="O179" i="22"/>
  <c r="L180" i="22"/>
  <c r="M180" i="22"/>
  <c r="N180" i="22"/>
  <c r="O180" i="22"/>
  <c r="L181" i="22"/>
  <c r="M181" i="22"/>
  <c r="N181" i="22"/>
  <c r="O181" i="22"/>
  <c r="L182" i="22"/>
  <c r="M182" i="22"/>
  <c r="N182" i="22"/>
  <c r="O182" i="22"/>
  <c r="L183" i="22"/>
  <c r="M183" i="22"/>
  <c r="N183" i="22"/>
  <c r="O183" i="22"/>
  <c r="L184" i="22"/>
  <c r="M184" i="22"/>
  <c r="N184" i="22"/>
  <c r="O184" i="22"/>
  <c r="L185" i="22"/>
  <c r="M185" i="22"/>
  <c r="N185" i="22"/>
  <c r="O185" i="22"/>
  <c r="L186" i="22"/>
  <c r="M186" i="22"/>
  <c r="N186" i="22"/>
  <c r="O186" i="22"/>
  <c r="L187" i="22"/>
  <c r="M187" i="22"/>
  <c r="N187" i="22"/>
  <c r="O187" i="22"/>
  <c r="L188" i="22"/>
  <c r="M188" i="22"/>
  <c r="N188" i="22"/>
  <c r="O188" i="22"/>
  <c r="L189" i="22"/>
  <c r="M189" i="22"/>
  <c r="N189" i="22"/>
  <c r="O189" i="22"/>
  <c r="L190" i="22"/>
  <c r="M190" i="22"/>
  <c r="N190" i="22"/>
  <c r="O190" i="22"/>
  <c r="L191" i="22"/>
  <c r="M191" i="22"/>
  <c r="N191" i="22"/>
  <c r="O191" i="22"/>
  <c r="L192" i="22"/>
  <c r="M192" i="22"/>
  <c r="N192" i="22"/>
  <c r="O192" i="22"/>
  <c r="L193" i="22"/>
  <c r="M193" i="22"/>
  <c r="N193" i="22"/>
  <c r="O193" i="22"/>
  <c r="L194" i="22"/>
  <c r="M194" i="22"/>
  <c r="N194" i="22"/>
  <c r="O194" i="22"/>
  <c r="L195" i="22"/>
  <c r="M195" i="22"/>
  <c r="N195" i="22"/>
  <c r="O195" i="22"/>
  <c r="L196" i="22"/>
  <c r="M196" i="22"/>
  <c r="N196" i="22"/>
  <c r="O196" i="22"/>
  <c r="L197" i="22"/>
  <c r="M197" i="22"/>
  <c r="N197" i="22"/>
  <c r="O197" i="22"/>
  <c r="L198" i="22"/>
  <c r="M198" i="22"/>
  <c r="N198" i="22"/>
  <c r="O198" i="22"/>
  <c r="L199" i="22"/>
  <c r="M199" i="22"/>
  <c r="N199" i="22"/>
  <c r="O199" i="22"/>
  <c r="L200" i="22"/>
  <c r="M200" i="22"/>
  <c r="N200" i="22"/>
  <c r="O200" i="22"/>
  <c r="L201" i="22"/>
  <c r="M201" i="22"/>
  <c r="N201" i="22"/>
  <c r="O201" i="22"/>
  <c r="L202" i="22"/>
  <c r="M202" i="22"/>
  <c r="N202" i="22"/>
  <c r="O202" i="22"/>
  <c r="L203" i="22"/>
  <c r="M203" i="22"/>
  <c r="N203" i="22"/>
  <c r="O203" i="22"/>
  <c r="L204" i="22"/>
  <c r="M204" i="22"/>
  <c r="N204" i="22"/>
  <c r="O204" i="22"/>
  <c r="L205" i="22"/>
  <c r="M205" i="22"/>
  <c r="N205" i="22"/>
  <c r="O205" i="22"/>
  <c r="L206" i="22"/>
  <c r="M206" i="22"/>
  <c r="N206" i="22"/>
  <c r="O206" i="22"/>
  <c r="L207" i="22"/>
  <c r="M207" i="22"/>
  <c r="N207" i="22"/>
  <c r="O207" i="22"/>
  <c r="O10" i="22"/>
  <c r="N10" i="22"/>
  <c r="M10" i="22"/>
  <c r="K10" i="22" s="1"/>
  <c r="L10" i="22"/>
  <c r="J10" i="22" s="1"/>
  <c r="K190" i="22" l="1"/>
  <c r="K186" i="22"/>
  <c r="K184" i="22"/>
  <c r="K182" i="22"/>
  <c r="K179" i="22"/>
  <c r="K175" i="22"/>
  <c r="K172" i="22"/>
  <c r="K170" i="22"/>
  <c r="K168" i="22"/>
  <c r="K164" i="22"/>
  <c r="K162" i="22"/>
  <c r="K158" i="22"/>
  <c r="K185" i="22"/>
  <c r="K180" i="22"/>
  <c r="K171" i="22"/>
  <c r="K163" i="22"/>
  <c r="K159" i="22"/>
  <c r="K156" i="22"/>
  <c r="K155" i="22"/>
  <c r="K154" i="22"/>
  <c r="K153" i="22"/>
  <c r="K152" i="22"/>
  <c r="K151" i="22"/>
  <c r="K150" i="22"/>
  <c r="K149" i="22"/>
  <c r="K148" i="22"/>
  <c r="K147" i="22"/>
  <c r="K146" i="22"/>
  <c r="K145" i="22"/>
  <c r="K144" i="22"/>
  <c r="K143" i="22"/>
  <c r="K142" i="22"/>
  <c r="K141" i="22"/>
  <c r="K140" i="22"/>
  <c r="K139" i="22"/>
  <c r="K138" i="22"/>
  <c r="K137" i="22"/>
  <c r="K136" i="22"/>
  <c r="K207" i="22"/>
  <c r="K206" i="22"/>
  <c r="K205" i="22"/>
  <c r="K204" i="22"/>
  <c r="K203" i="22"/>
  <c r="K202" i="22"/>
  <c r="K201" i="22"/>
  <c r="K200" i="22"/>
  <c r="K199" i="22"/>
  <c r="K198" i="22"/>
  <c r="K197" i="22"/>
  <c r="K196" i="22"/>
  <c r="K195" i="22"/>
  <c r="K194" i="22"/>
  <c r="K193" i="22"/>
  <c r="K192" i="22"/>
  <c r="K191" i="22"/>
  <c r="K189" i="22"/>
  <c r="K188" i="22"/>
  <c r="K187" i="22"/>
  <c r="K183" i="22"/>
  <c r="K181" i="22"/>
  <c r="K178" i="22"/>
  <c r="K177" i="22"/>
  <c r="K176" i="22"/>
  <c r="K174" i="22"/>
  <c r="K173" i="22"/>
  <c r="K169" i="22"/>
  <c r="K167" i="22"/>
  <c r="K166" i="22"/>
  <c r="K165" i="22"/>
  <c r="K161" i="22"/>
  <c r="K160" i="22"/>
  <c r="J207" i="22"/>
  <c r="J206" i="22"/>
  <c r="J205" i="22"/>
  <c r="J204" i="22"/>
  <c r="J203" i="22"/>
  <c r="J202" i="22"/>
  <c r="J201" i="22"/>
  <c r="J200" i="22"/>
  <c r="J199" i="22"/>
  <c r="J198" i="22"/>
  <c r="J197" i="22"/>
  <c r="J196" i="22"/>
  <c r="J195" i="22"/>
  <c r="K135" i="22"/>
  <c r="K134" i="22"/>
  <c r="K133" i="22"/>
  <c r="K132" i="22"/>
  <c r="K131" i="22"/>
  <c r="K130" i="22"/>
  <c r="K129" i="22"/>
  <c r="K128" i="22"/>
  <c r="K127" i="22"/>
  <c r="K126" i="22"/>
  <c r="K125" i="22"/>
  <c r="K124" i="22"/>
  <c r="K123" i="22"/>
  <c r="K122" i="22"/>
  <c r="K121" i="22"/>
  <c r="K120" i="22"/>
  <c r="K119" i="22"/>
  <c r="K118" i="22"/>
  <c r="K117" i="22"/>
  <c r="K116" i="22"/>
  <c r="K115" i="22"/>
  <c r="K114" i="22"/>
  <c r="K113" i="22"/>
  <c r="K112" i="22"/>
  <c r="K111" i="22"/>
  <c r="K110" i="22"/>
  <c r="K109" i="22"/>
  <c r="K108" i="22"/>
  <c r="K107" i="22"/>
  <c r="K106" i="22"/>
  <c r="K105" i="22"/>
  <c r="K104" i="22"/>
  <c r="K103" i="22"/>
  <c r="K102" i="22"/>
  <c r="K101" i="22"/>
  <c r="K100" i="22"/>
  <c r="K99" i="22"/>
  <c r="K98" i="22"/>
  <c r="K97" i="22"/>
  <c r="K96" i="22"/>
  <c r="K95" i="22"/>
  <c r="K94" i="22"/>
  <c r="K93" i="22"/>
  <c r="K92" i="22"/>
  <c r="K91" i="22"/>
  <c r="K90" i="22"/>
  <c r="K89" i="22"/>
  <c r="K88" i="22"/>
  <c r="K87" i="22"/>
  <c r="K86" i="22"/>
  <c r="K85" i="22"/>
  <c r="K84" i="22"/>
  <c r="K83" i="22"/>
  <c r="K82" i="22"/>
  <c r="K81" i="22"/>
  <c r="K80" i="22"/>
  <c r="K79" i="22"/>
  <c r="K78" i="22"/>
  <c r="K77" i="22"/>
  <c r="K76" i="22"/>
  <c r="K75" i="22"/>
  <c r="K74" i="22"/>
  <c r="K73" i="22"/>
  <c r="K72" i="22"/>
  <c r="K71" i="22"/>
  <c r="K70" i="22"/>
  <c r="K69" i="22"/>
  <c r="K68" i="22"/>
  <c r="K67" i="22"/>
  <c r="K66" i="22"/>
  <c r="K65" i="22"/>
  <c r="K64" i="22"/>
  <c r="K63" i="22"/>
  <c r="K62" i="22"/>
  <c r="K61" i="22"/>
  <c r="K60" i="22"/>
  <c r="K59" i="22"/>
  <c r="K58" i="22"/>
  <c r="K57" i="22"/>
  <c r="K56" i="22"/>
  <c r="K55" i="22"/>
  <c r="K54" i="22"/>
  <c r="K53" i="22"/>
  <c r="K52" i="22"/>
  <c r="K50" i="22"/>
  <c r="J194" i="22"/>
  <c r="J193" i="22"/>
  <c r="J192" i="22"/>
  <c r="J191" i="22"/>
  <c r="J190" i="22"/>
  <c r="J189" i="22"/>
  <c r="J188" i="22"/>
  <c r="J187" i="22"/>
  <c r="J186" i="22"/>
  <c r="J185" i="22"/>
  <c r="J184" i="22"/>
  <c r="J183" i="22"/>
  <c r="J182" i="22"/>
  <c r="J181" i="22"/>
  <c r="J180" i="22"/>
  <c r="J179" i="22"/>
  <c r="J178" i="22"/>
  <c r="J177" i="22"/>
  <c r="J176" i="22"/>
  <c r="J175" i="22"/>
  <c r="J174" i="22"/>
  <c r="J173" i="22"/>
  <c r="J172" i="22"/>
  <c r="J171" i="22"/>
  <c r="J170" i="22"/>
  <c r="J169" i="22"/>
  <c r="J168" i="22"/>
  <c r="J167" i="22"/>
  <c r="J166" i="22"/>
  <c r="J165" i="22"/>
  <c r="J164" i="22"/>
  <c r="J163" i="22"/>
  <c r="J162" i="22"/>
  <c r="J161" i="22"/>
  <c r="J160" i="22"/>
  <c r="J159" i="22"/>
  <c r="J158" i="22"/>
  <c r="J157" i="22"/>
  <c r="J156" i="22"/>
  <c r="J155" i="22"/>
  <c r="J154" i="22"/>
  <c r="J153" i="22"/>
  <c r="J152" i="22"/>
  <c r="J151" i="22"/>
  <c r="J150" i="22"/>
  <c r="J149" i="22"/>
  <c r="J148" i="22"/>
  <c r="J147" i="22"/>
  <c r="J146" i="22"/>
  <c r="J145" i="22"/>
  <c r="J144" i="22"/>
  <c r="J143" i="22"/>
  <c r="J142" i="22"/>
  <c r="J141" i="22"/>
  <c r="J140" i="22"/>
  <c r="J139" i="22"/>
  <c r="J138" i="22"/>
  <c r="J137" i="22"/>
  <c r="J136" i="22"/>
  <c r="J135" i="22"/>
  <c r="J134" i="22"/>
  <c r="J133" i="22"/>
  <c r="J132" i="22"/>
  <c r="J131" i="22"/>
  <c r="J130" i="22"/>
  <c r="J129" i="22"/>
  <c r="J128" i="22"/>
  <c r="J127" i="22"/>
  <c r="J126" i="22"/>
  <c r="J125" i="22"/>
  <c r="J124" i="22"/>
  <c r="J123" i="22"/>
  <c r="J122" i="22"/>
  <c r="J121" i="22"/>
  <c r="J120" i="22"/>
  <c r="J119" i="22"/>
  <c r="J118" i="22"/>
  <c r="J117" i="22"/>
  <c r="J116" i="22"/>
  <c r="J115" i="22"/>
  <c r="J114" i="22"/>
  <c r="J113" i="22"/>
  <c r="J112" i="22"/>
  <c r="J111" i="22"/>
  <c r="J110" i="22"/>
  <c r="J109" i="22"/>
  <c r="J108" i="22"/>
  <c r="J107" i="22"/>
  <c r="J106" i="22"/>
  <c r="J105" i="22"/>
  <c r="J104" i="22"/>
  <c r="J103" i="22"/>
  <c r="J102" i="22"/>
  <c r="J101" i="22"/>
  <c r="J100" i="22"/>
  <c r="J99" i="22"/>
  <c r="J98" i="22"/>
  <c r="J97"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K12" i="22"/>
  <c r="K11" i="22"/>
  <c r="J96" i="22"/>
  <c r="J94" i="22"/>
  <c r="J93" i="22"/>
  <c r="J92" i="22"/>
  <c r="J91" i="22"/>
  <c r="J90" i="22"/>
  <c r="J89" i="22"/>
  <c r="J88" i="22"/>
  <c r="J87" i="22"/>
  <c r="J86" i="22"/>
  <c r="J85" i="22"/>
  <c r="J84" i="22"/>
  <c r="J83" i="22"/>
  <c r="J82" i="22"/>
  <c r="J81" i="22"/>
  <c r="J80" i="22"/>
  <c r="J79" i="22"/>
  <c r="J78" i="22"/>
  <c r="J77" i="22"/>
  <c r="J76" i="22"/>
  <c r="J75" i="22"/>
  <c r="J74" i="22"/>
  <c r="J73" i="22"/>
  <c r="J72" i="22"/>
  <c r="J71" i="22"/>
  <c r="J70" i="22"/>
  <c r="J69" i="22"/>
  <c r="J68" i="22"/>
  <c r="J67" i="22"/>
  <c r="J66" i="22"/>
  <c r="J65" i="22"/>
  <c r="J64" i="22"/>
  <c r="J63" i="22"/>
  <c r="J62" i="22"/>
  <c r="J61" i="22"/>
  <c r="J60" i="22"/>
  <c r="J59" i="22"/>
  <c r="J58" i="22"/>
  <c r="J57" i="22"/>
  <c r="J56" i="22"/>
  <c r="J55" i="22"/>
  <c r="J54" i="22"/>
  <c r="J53" i="22"/>
  <c r="J52" i="22"/>
  <c r="J51" i="22"/>
  <c r="J50" i="22"/>
  <c r="J49" i="22"/>
  <c r="J48" i="22"/>
  <c r="J47" i="22"/>
  <c r="J46" i="22"/>
  <c r="J45" i="22"/>
  <c r="J44" i="22"/>
  <c r="J43" i="22"/>
  <c r="J42" i="22"/>
  <c r="J41" i="22"/>
  <c r="J40" i="22"/>
  <c r="J39" i="22"/>
  <c r="J38" i="22"/>
  <c r="J37" i="22"/>
  <c r="J36" i="22"/>
  <c r="J35" i="22"/>
  <c r="J34" i="22"/>
  <c r="J33" i="22"/>
  <c r="J32" i="22"/>
  <c r="J31" i="22"/>
  <c r="J30" i="22"/>
  <c r="J29" i="22"/>
  <c r="J28" i="22"/>
  <c r="J27" i="22"/>
  <c r="J26" i="22"/>
  <c r="J25" i="22"/>
  <c r="J24" i="22"/>
  <c r="J23" i="22"/>
  <c r="J22" i="22"/>
  <c r="J21" i="22"/>
  <c r="J20" i="22"/>
  <c r="J19" i="22"/>
  <c r="J18" i="22"/>
  <c r="J17" i="22"/>
  <c r="J16" i="22"/>
  <c r="J15" i="22"/>
  <c r="J14" i="22"/>
  <c r="J13" i="22"/>
  <c r="J12" i="22"/>
  <c r="J11" i="22"/>
  <c r="K157" i="22"/>
  <c r="K51" i="22"/>
  <c r="J95" i="22"/>
  <c r="F40" i="19"/>
  <c r="E40" i="19"/>
  <c r="D40" i="19"/>
  <c r="F39" i="19"/>
  <c r="E39" i="19"/>
  <c r="D39" i="19"/>
  <c r="F38" i="19"/>
  <c r="E38" i="19"/>
  <c r="D38" i="19"/>
  <c r="F37" i="19"/>
  <c r="E37" i="19"/>
  <c r="D37" i="19"/>
  <c r="F36" i="19"/>
  <c r="E36" i="19"/>
  <c r="D36" i="19"/>
  <c r="F35" i="19"/>
  <c r="E35" i="19"/>
  <c r="D35" i="19"/>
  <c r="F34" i="19"/>
  <c r="E34" i="19"/>
  <c r="D34" i="19"/>
  <c r="F33" i="19"/>
  <c r="E33" i="19"/>
  <c r="D33" i="19"/>
  <c r="F32" i="19"/>
  <c r="E32" i="19"/>
  <c r="D32" i="19"/>
  <c r="F31" i="19"/>
  <c r="E31" i="19"/>
  <c r="D31" i="19"/>
  <c r="F30" i="19"/>
  <c r="E30" i="19"/>
  <c r="D30" i="19"/>
  <c r="F29" i="19"/>
  <c r="E29" i="19"/>
  <c r="D29" i="19"/>
  <c r="J22" i="19"/>
  <c r="I22" i="19"/>
  <c r="H22" i="19"/>
  <c r="G22" i="19"/>
  <c r="B22" i="19"/>
  <c r="E22" i="19" s="1"/>
  <c r="J21" i="19"/>
  <c r="I21" i="19"/>
  <c r="H21" i="19"/>
  <c r="G21" i="19"/>
  <c r="B21" i="19"/>
  <c r="F21" i="19" s="1"/>
  <c r="J20" i="19"/>
  <c r="I20" i="19"/>
  <c r="H20" i="19"/>
  <c r="G20" i="19"/>
  <c r="B20" i="19"/>
  <c r="F20" i="19" s="1"/>
  <c r="J19" i="19"/>
  <c r="I19" i="19"/>
  <c r="H19" i="19"/>
  <c r="G19" i="19"/>
  <c r="B19" i="19"/>
  <c r="E19" i="19" s="1"/>
  <c r="J18" i="19"/>
  <c r="I18" i="19"/>
  <c r="H18" i="19"/>
  <c r="G18" i="19"/>
  <c r="B18" i="19"/>
  <c r="F18" i="19" s="1"/>
  <c r="J17" i="19"/>
  <c r="I17" i="19"/>
  <c r="H17" i="19"/>
  <c r="G17" i="19"/>
  <c r="B17" i="19"/>
  <c r="F17" i="19" s="1"/>
  <c r="J16" i="19"/>
  <c r="I16" i="19"/>
  <c r="H16" i="19"/>
  <c r="G16" i="19"/>
  <c r="B16" i="19"/>
  <c r="F16" i="19" s="1"/>
  <c r="J15" i="19"/>
  <c r="I15" i="19"/>
  <c r="H15" i="19"/>
  <c r="G15" i="19"/>
  <c r="B15" i="19"/>
  <c r="E15" i="19" s="1"/>
  <c r="J14" i="19"/>
  <c r="I14" i="19"/>
  <c r="H14" i="19"/>
  <c r="G14" i="19"/>
  <c r="B14" i="19"/>
  <c r="F14" i="19" s="1"/>
  <c r="J13" i="19"/>
  <c r="I13" i="19"/>
  <c r="H13" i="19"/>
  <c r="G13" i="19"/>
  <c r="B13" i="19"/>
  <c r="F13" i="19" s="1"/>
  <c r="J12" i="19"/>
  <c r="I12" i="19"/>
  <c r="H12" i="19"/>
  <c r="G12" i="19"/>
  <c r="B12" i="19"/>
  <c r="F12" i="19" s="1"/>
  <c r="J11" i="19"/>
  <c r="I11" i="19"/>
  <c r="H11" i="19"/>
  <c r="G11" i="19"/>
  <c r="B11" i="19"/>
  <c r="E11" i="19" s="1"/>
  <c r="H10" i="19"/>
  <c r="G10" i="19"/>
  <c r="D10" i="19"/>
  <c r="J10" i="19" s="1"/>
  <c r="J56" i="17"/>
  <c r="I56" i="17"/>
  <c r="H56" i="17"/>
  <c r="G56" i="17"/>
  <c r="B56" i="17"/>
  <c r="E56" i="17" s="1"/>
  <c r="J55" i="17"/>
  <c r="I55" i="17"/>
  <c r="H55" i="17"/>
  <c r="G55" i="17"/>
  <c r="B55" i="17"/>
  <c r="E55" i="17" s="1"/>
  <c r="J54" i="17"/>
  <c r="I54" i="17"/>
  <c r="H54" i="17"/>
  <c r="G54" i="17"/>
  <c r="B54" i="17"/>
  <c r="F54" i="17" s="1"/>
  <c r="J53" i="17"/>
  <c r="I53" i="17"/>
  <c r="H53" i="17"/>
  <c r="G53" i="17"/>
  <c r="B53" i="17"/>
  <c r="E53" i="17" s="1"/>
  <c r="J52" i="17"/>
  <c r="I52" i="17"/>
  <c r="H52" i="17"/>
  <c r="G52" i="17"/>
  <c r="B52" i="17"/>
  <c r="F52" i="17" s="1"/>
  <c r="J51" i="17"/>
  <c r="I51" i="17"/>
  <c r="H51" i="17"/>
  <c r="G51" i="17"/>
  <c r="B51" i="17"/>
  <c r="E51" i="17" s="1"/>
  <c r="J50" i="17"/>
  <c r="I50" i="17"/>
  <c r="H50" i="17"/>
  <c r="G50" i="17"/>
  <c r="B50" i="17"/>
  <c r="F50" i="17" s="1"/>
  <c r="J49" i="17"/>
  <c r="I49" i="17"/>
  <c r="H49" i="17"/>
  <c r="G49" i="17"/>
  <c r="B49" i="17"/>
  <c r="E49" i="17" s="1"/>
  <c r="J48" i="17"/>
  <c r="I48" i="17"/>
  <c r="H48" i="17"/>
  <c r="G48" i="17"/>
  <c r="B48" i="17"/>
  <c r="F48" i="17" s="1"/>
  <c r="J47" i="17"/>
  <c r="I47" i="17"/>
  <c r="H47" i="17"/>
  <c r="G47" i="17"/>
  <c r="B47" i="17"/>
  <c r="E47" i="17" s="1"/>
  <c r="J46" i="17"/>
  <c r="I46" i="17"/>
  <c r="H46" i="17"/>
  <c r="G46" i="17"/>
  <c r="B46" i="17"/>
  <c r="E46" i="17" s="1"/>
  <c r="J45" i="17"/>
  <c r="I45" i="17"/>
  <c r="H45" i="17"/>
  <c r="G45" i="17"/>
  <c r="B45" i="17"/>
  <c r="E45" i="17" s="1"/>
  <c r="H44" i="17"/>
  <c r="G44" i="17"/>
  <c r="D44" i="17"/>
  <c r="J44" i="17" s="1"/>
  <c r="F46" i="17" l="1"/>
  <c r="F51" i="17"/>
  <c r="E54" i="17"/>
  <c r="B44" i="17"/>
  <c r="F44" i="17" s="1"/>
  <c r="E14" i="19"/>
  <c r="F19" i="19"/>
  <c r="E18" i="19"/>
  <c r="F15" i="19"/>
  <c r="E20" i="19"/>
  <c r="B10" i="19"/>
  <c r="F10" i="19" s="1"/>
  <c r="E16" i="19"/>
  <c r="F22" i="19"/>
  <c r="F11" i="19"/>
  <c r="I10" i="19"/>
  <c r="E12" i="19"/>
  <c r="F47" i="17"/>
  <c r="E50" i="17"/>
  <c r="F55" i="17"/>
  <c r="E13" i="19"/>
  <c r="E17" i="19"/>
  <c r="E21" i="19"/>
  <c r="E44" i="17"/>
  <c r="I44" i="17"/>
  <c r="F45" i="17"/>
  <c r="E48" i="17"/>
  <c r="F49" i="17"/>
  <c r="E52" i="17"/>
  <c r="F53" i="17"/>
  <c r="F56" i="17"/>
  <c r="E10" i="19" l="1"/>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List>
</comments>
</file>

<file path=xl/comments2.xml><?xml version="1.0" encoding="utf-8"?>
<comments xmlns="http://schemas.openxmlformats.org/spreadsheetml/2006/main">
  <authors>
    <author>Christian Fischer</author>
  </authors>
  <commentList>
    <comment ref="D44" authorId="0">
      <text>
        <r>
          <rPr>
            <b/>
            <sz val="8"/>
            <color indexed="81"/>
            <rFont val="Tahoma"/>
            <family val="2"/>
          </rPr>
          <t>Christian Fischer:</t>
        </r>
        <r>
          <rPr>
            <sz val="8"/>
            <color indexed="81"/>
            <rFont val="Tahoma"/>
            <family val="2"/>
          </rPr>
          <t xml:space="preserve">
This figure is not based on the total regional recycling of organic waste according to Eurostat. The Eurostat-figure has been deducted 7 percentage point based on information from the Austrian EPA. </t>
        </r>
      </text>
    </comment>
  </commentList>
</comments>
</file>

<file path=xl/comments3.xml><?xml version="1.0" encoding="utf-8"?>
<comments xmlns="http://schemas.openxmlformats.org/spreadsheetml/2006/main">
  <authors>
    <author>Christian Fischer</author>
  </authors>
  <commentList>
    <comment ref="D10" authorId="0">
      <text>
        <r>
          <rPr>
            <b/>
            <sz val="8"/>
            <color indexed="81"/>
            <rFont val="Tahoma"/>
            <family val="2"/>
          </rPr>
          <t>Christian Fischer:</t>
        </r>
        <r>
          <rPr>
            <sz val="8"/>
            <color indexed="81"/>
            <rFont val="Tahoma"/>
            <family val="2"/>
          </rPr>
          <t xml:space="preserve">
This figure is not based on the total regional recycling of organic waste according to Eurostat. The Eurostat-figure has been deducted 7 percentage point based on information from the Austrian EPA. </t>
        </r>
      </text>
    </comment>
  </commentList>
</comments>
</file>

<file path=xl/sharedStrings.xml><?xml version="1.0" encoding="utf-8"?>
<sst xmlns="http://schemas.openxmlformats.org/spreadsheetml/2006/main" count="4071" uniqueCount="348">
  <si>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</si>
  <si>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</si>
  <si>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</si>
  <si>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</si>
  <si>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</si>
  <si>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</si>
  <si>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</si>
  <si>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</si>
  <si>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</si>
  <si>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</si>
  <si>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</si>
  <si>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</si>
  <si>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</si>
  <si>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</si>
  <si>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</si>
  <si>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</si>
  <si>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</si>
  <si>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</si>
  <si>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</si>
  <si>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</si>
  <si>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</si>
  <si>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</si>
  <si>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</si>
  <si>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</si>
  <si>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</si>
  <si>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</si>
  <si>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</si>
  <si>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</si>
  <si>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</si>
  <si>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</si>
  <si>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</si>
  <si>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</si>
  <si>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</si>
  <si>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</si>
  <si>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</si>
  <si>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</si>
  <si>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</si>
  <si>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</si>
  <si>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</si>
  <si>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</si>
  <si>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</si>
  <si>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</si>
  <si>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</si>
  <si>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</si>
  <si>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</si>
  <si>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</si>
  <si>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</si>
  <si>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</si>
  <si>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</si>
  <si>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</si>
  <si>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</si>
  <si>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</si>
  <si>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</si>
  <si>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</si>
  <si>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Almut Reichel</t>
  </si>
  <si>
    <t>2012</t>
  </si>
  <si>
    <t>Eurostat</t>
  </si>
  <si>
    <t>ETC/SCP</t>
  </si>
  <si>
    <t>Belgium</t>
  </si>
  <si>
    <t>France</t>
  </si>
  <si>
    <t>Hungary</t>
  </si>
  <si>
    <t>Netherlands</t>
  </si>
  <si>
    <t>Austria</t>
  </si>
  <si>
    <t>Norway</t>
  </si>
  <si>
    <t>United Kingdom</t>
  </si>
  <si>
    <t>Poland</t>
  </si>
  <si>
    <t>Portugal</t>
  </si>
  <si>
    <t>Slovenia</t>
  </si>
  <si>
    <t>Slovakia</t>
  </si>
  <si>
    <t>Romania</t>
  </si>
  <si>
    <t>Municipal waste management in Austria. Data for recycling.</t>
  </si>
  <si>
    <t>Germany (including  former GDR from 1991)</t>
  </si>
  <si>
    <t>Regional generation and treatment of municipal waste (1 000 t) [env_rwas_gen]</t>
  </si>
  <si>
    <t>Last update</t>
  </si>
  <si>
    <t>Extracted on</t>
  </si>
  <si>
    <t>Source of Data</t>
  </si>
  <si>
    <t>Total recycling</t>
  </si>
  <si>
    <t>Material recycling</t>
  </si>
  <si>
    <t>Organic recycling</t>
  </si>
  <si>
    <t>WST_OPER</t>
  </si>
  <si>
    <t>Waste generated</t>
  </si>
  <si>
    <t>2002</t>
  </si>
  <si>
    <t>2003</t>
  </si>
  <si>
    <t>2004</t>
  </si>
  <si>
    <t>2005</t>
  </si>
  <si>
    <t>2006</t>
  </si>
  <si>
    <t>2007</t>
  </si>
  <si>
    <t>2008</t>
  </si>
  <si>
    <t>2009</t>
  </si>
  <si>
    <t>Country</t>
  </si>
  <si>
    <t>GEO/TIME</t>
  </si>
  <si>
    <t>Waste gen 2001</t>
  </si>
  <si>
    <t>Waste gen 2002</t>
  </si>
  <si>
    <t>Waste gen 2003</t>
  </si>
  <si>
    <t>Waste gen 2004</t>
  </si>
  <si>
    <t>Waste gen 2005</t>
  </si>
  <si>
    <t>Waste gen 2006</t>
  </si>
  <si>
    <t>Waste gen 2007</t>
  </si>
  <si>
    <t>Waste gen 2008</t>
  </si>
  <si>
    <t>Waste gen 2009</t>
  </si>
  <si>
    <t>Material recycling 2001</t>
  </si>
  <si>
    <t>Material recycling 2002</t>
  </si>
  <si>
    <t>Material recycling 2003</t>
  </si>
  <si>
    <t>Material recycling 2004</t>
  </si>
  <si>
    <t>Material recycling 2005</t>
  </si>
  <si>
    <t>Material recycling 2006</t>
  </si>
  <si>
    <t>Material recycling 2007</t>
  </si>
  <si>
    <t>Material recycling 2008</t>
  </si>
  <si>
    <t>Material recycling 2009</t>
  </si>
  <si>
    <t>Other forms of recycling (including composting) 2001</t>
  </si>
  <si>
    <t>Other forms of recycling (including composting) 2002</t>
  </si>
  <si>
    <t>Other forms of recycling (including composting) 2003</t>
  </si>
  <si>
    <t>Other forms of recycling (including composting) 2004</t>
  </si>
  <si>
    <t>Other forms of recycling (including composting) 2005</t>
  </si>
  <si>
    <t>Other forms of recycling (including composting) 2006</t>
  </si>
  <si>
    <t>Other forms of recycling (including composting) 2007</t>
  </si>
  <si>
    <t>Other forms of recycling (including composting) 2008</t>
  </si>
  <si>
    <t>Other forms of recycling (including composting) 2009</t>
  </si>
  <si>
    <t>%total recycling</t>
  </si>
  <si>
    <t>%material recycling</t>
  </si>
  <si>
    <t>%organic recycling</t>
  </si>
  <si>
    <t>:</t>
  </si>
  <si>
    <t>Région de Bruxelles-Capitale / Brussels Hoofdstedelijk Gewest</t>
  </si>
  <si>
    <t>Germany</t>
  </si>
  <si>
    <t>Prov. Antwerpen</t>
  </si>
  <si>
    <t>Prov. Limburg (BE)</t>
  </si>
  <si>
    <t>Prov. Oost-Vlaanderen</t>
  </si>
  <si>
    <t>Prov. Vlaams-Brabant</t>
  </si>
  <si>
    <t>Prov. West-Vlaanderen</t>
  </si>
  <si>
    <t>Prov. Brabant Wallon</t>
  </si>
  <si>
    <t>Prov. Hainaut</t>
  </si>
  <si>
    <t>Prov. Liège</t>
  </si>
  <si>
    <t>Prov. Luxembourg (BE)</t>
  </si>
  <si>
    <t>Prov. Namur</t>
  </si>
  <si>
    <t>error bars</t>
  </si>
  <si>
    <t>not used in graph only for calculation of errorbars</t>
  </si>
  <si>
    <t>Tot min</t>
  </si>
  <si>
    <t>Tot max</t>
  </si>
  <si>
    <t>Mat min</t>
  </si>
  <si>
    <t>Mat max</t>
  </si>
  <si>
    <t>Org min</t>
  </si>
  <si>
    <t>Org max</t>
  </si>
  <si>
    <t>Stuttgart</t>
  </si>
  <si>
    <t>Karlsruhe</t>
  </si>
  <si>
    <t>Freiburg</t>
  </si>
  <si>
    <t>Tübingen</t>
  </si>
  <si>
    <t>Oberbayern</t>
  </si>
  <si>
    <t>Niederbayern</t>
  </si>
  <si>
    <t>Oberpfalz</t>
  </si>
  <si>
    <t>Oberfranken</t>
  </si>
  <si>
    <t>Mittelfranken</t>
  </si>
  <si>
    <t>Unterfranken</t>
  </si>
  <si>
    <t>Schwaben</t>
  </si>
  <si>
    <t>Berlin</t>
  </si>
  <si>
    <t>Brandenburg - Nordost (NUTS 2006)</t>
  </si>
  <si>
    <t>Brandenburg - Südwest (NUTS 2006)</t>
  </si>
  <si>
    <t>Bremen</t>
  </si>
  <si>
    <t>Hamburg</t>
  </si>
  <si>
    <t>Darmstadt</t>
  </si>
  <si>
    <t>Gießen</t>
  </si>
  <si>
    <t>Kassel</t>
  </si>
  <si>
    <t>Mecklenburg-Vorpommern</t>
  </si>
  <si>
    <t>Braunschweig</t>
  </si>
  <si>
    <t>Hannover</t>
  </si>
  <si>
    <t>Lüneburg</t>
  </si>
  <si>
    <t>Weser-Ems</t>
  </si>
  <si>
    <t>Düsseldorf</t>
  </si>
  <si>
    <t>Köln</t>
  </si>
  <si>
    <t>Münster</t>
  </si>
  <si>
    <t>Detmold</t>
  </si>
  <si>
    <t>Arnsberg</t>
  </si>
  <si>
    <t>Koblenz</t>
  </si>
  <si>
    <t>Trier</t>
  </si>
  <si>
    <t>Rheinhessen-Pfalz</t>
  </si>
  <si>
    <t>Saarland</t>
  </si>
  <si>
    <t>Chemnitz (NUTS 2006)</t>
  </si>
  <si>
    <t>Dresden</t>
  </si>
  <si>
    <t>Leipzig (NUTS 2006)</t>
  </si>
  <si>
    <t>Sachsen-Anhalt</t>
  </si>
  <si>
    <t>Schleswig-Holstein</t>
  </si>
  <si>
    <t>Thüringen</t>
  </si>
  <si>
    <t>Île de France</t>
  </si>
  <si>
    <t>Champagne-Ardenne</t>
  </si>
  <si>
    <t>Picardie</t>
  </si>
  <si>
    <t>Haute-Normandie</t>
  </si>
  <si>
    <t>Centre (FR)</t>
  </si>
  <si>
    <t>Basse-Normandie</t>
  </si>
  <si>
    <t>Bourgogne</t>
  </si>
  <si>
    <t>Nord - 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</si>
  <si>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</si>
  <si>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</si>
  <si>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</si>
  <si>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</si>
  <si>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</si>
  <si>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</si>
  <si>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</si>
  <si>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</si>
  <si>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</si>
  <si>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</si>
  <si>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</si>
  <si>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</si>
  <si>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</si>
  <si>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</si>
  <si>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 (FR)</t>
  </si>
  <si>
    <t>Martinique (FR)</t>
  </si>
  <si>
    <t>Guyane (FR)</t>
  </si>
  <si>
    <t>Réunion (FR)</t>
  </si>
  <si>
    <t>Közép-Magyarország</t>
  </si>
  <si>
    <t>Közép-Dunántúl</t>
  </si>
  <si>
    <t>Nyugat-Dunántúl</t>
  </si>
  <si>
    <t>Dél-Dunántúl</t>
  </si>
  <si>
    <t>Észak-Magyarország</t>
  </si>
  <si>
    <t>Észak-Alföld</t>
  </si>
  <si>
    <t>Dél-Alföld</t>
  </si>
  <si>
    <t>Groningen</t>
  </si>
  <si>
    <t>Friesland (NL)</t>
  </si>
  <si>
    <t>Drenthe</t>
  </si>
  <si>
    <t>Overijssel</t>
  </si>
  <si>
    <t>Gelderland</t>
  </si>
  <si>
    <t>Flevoland</t>
  </si>
  <si>
    <t>Utrecht</t>
  </si>
  <si>
    <t>Noord-Holland</t>
  </si>
  <si>
    <t>Zuid-Holland</t>
  </si>
  <si>
    <t>Zeeland</t>
  </si>
  <si>
    <t>Noord-Brabant</t>
  </si>
  <si>
    <t>Limburg (NL)</t>
  </si>
  <si>
    <t>Burgenland (AT)</t>
  </si>
  <si>
    <t>Niederösterreich</t>
  </si>
  <si>
    <t>Wien</t>
  </si>
  <si>
    <t>Kärnten</t>
  </si>
  <si>
    <t>Steiermark</t>
  </si>
  <si>
    <t>Oberösterreich</t>
  </si>
  <si>
    <t>Salzburg</t>
  </si>
  <si>
    <t>Tirol</t>
  </si>
  <si>
    <t>Vorarlberg</t>
  </si>
  <si>
    <t>Lódzkie</t>
  </si>
  <si>
    <t>Mazowieckie</t>
  </si>
  <si>
    <t>Malopolskie</t>
  </si>
  <si>
    <t>Slaskie</t>
  </si>
  <si>
    <t>Lubelskie</t>
  </si>
  <si>
    <t>Podkarpackie</t>
  </si>
  <si>
    <t>Swietokrzyskie</t>
  </si>
  <si>
    <t>Podlaskie</t>
  </si>
  <si>
    <t>Wielkopolskie</t>
  </si>
  <si>
    <t>Zachodniopomorskie</t>
  </si>
  <si>
    <t>Lubuskie</t>
  </si>
  <si>
    <t>Dolnoslaskie</t>
  </si>
  <si>
    <t>Opolskie</t>
  </si>
  <si>
    <t>Kujawsko-Pomorskie</t>
  </si>
  <si>
    <t>Warminsko-Mazurskie</t>
  </si>
  <si>
    <t>Pomorskie</t>
  </si>
  <si>
    <t>Norte</t>
  </si>
  <si>
    <t>Algarve</t>
  </si>
  <si>
    <t>Centro (PT)</t>
  </si>
  <si>
    <t>Lisboa</t>
  </si>
  <si>
    <t>Alentejo</t>
  </si>
  <si>
    <t>Região Autónoma dos Açores (PT)</t>
  </si>
  <si>
    <t>Região Autónoma da Madeira (PT)</t>
  </si>
  <si>
    <t>Nord-Vest</t>
  </si>
  <si>
    <t>Centru</t>
  </si>
  <si>
    <t>Nord-Est</t>
  </si>
  <si>
    <t>Sud-Est</t>
  </si>
  <si>
    <t>Sud - Muntenia</t>
  </si>
  <si>
    <t>Bucuresti - Ilfov</t>
  </si>
  <si>
    <t>Sud-Vest Oltenia</t>
  </si>
  <si>
    <t>Vest</t>
  </si>
  <si>
    <t>Vzhodna Slovenija</t>
  </si>
  <si>
    <t>Zahodna Slovenija</t>
  </si>
  <si>
    <t>Bratislavský kraj</t>
  </si>
  <si>
    <t>Západné Slovensko</t>
  </si>
  <si>
    <t>Stredné Slovensko</t>
  </si>
  <si>
    <t>Východné Slovensko</t>
  </si>
  <si>
    <t>Tees Valley and Durham</t>
  </si>
  <si>
    <t>Northumberland and Tyne and Wear</t>
  </si>
  <si>
    <t>Cumbria</t>
  </si>
  <si>
    <t>Cheshire (NUTS 2006)</t>
  </si>
  <si>
    <t>Greater Manchester</t>
  </si>
  <si>
    <t>Lancashire</t>
  </si>
  <si>
    <t>Merseyside (NUTS 2006)</t>
  </si>
  <si>
    <t>East Yorkshire and Northern Lincolnshire</t>
  </si>
  <si>
    <t>North Yorkshire</t>
  </si>
  <si>
    <t>South Yorkshire</t>
  </si>
  <si>
    <t>West Yorkshire</t>
  </si>
  <si>
    <t>Derbyshire and Nottinghamshire</t>
  </si>
  <si>
    <t>Leicestershire, Rutland and Northamptonshire</t>
  </si>
  <si>
    <t>Lincolnshire</t>
  </si>
  <si>
    <t>Herefordshire, Worcestershire and Warwickshire</t>
  </si>
  <si>
    <t>Shropshire and Staffordshire</t>
  </si>
  <si>
    <t>West Midlands</t>
  </si>
  <si>
    <t>East Anglia</t>
  </si>
  <si>
    <t>Bedfordshire and Hertfordshire</t>
  </si>
  <si>
    <t>Essex</t>
  </si>
  <si>
    <t>Inner London</t>
  </si>
  <si>
    <t>Outer London</t>
  </si>
  <si>
    <t>Berkshire, Buckinghamshire and Oxfordshire</t>
  </si>
  <si>
    <t>Surrey, East and West Sussex</t>
  </si>
  <si>
    <t>Hampshire and Isle of Wight</t>
  </si>
  <si>
    <t>Kent</t>
  </si>
  <si>
    <t>Gloucestershire, Wiltshire and Bristol/Bath area</t>
  </si>
  <si>
    <t>Dorset and Somerset</t>
  </si>
  <si>
    <t>Cornwall and Isles of Scilly</t>
  </si>
  <si>
    <t>Devon</t>
  </si>
  <si>
    <t>West Wales and The Valleys</t>
  </si>
  <si>
    <t>East Wales</t>
  </si>
  <si>
    <t>Eastern Scotland</t>
  </si>
  <si>
    <t>South Western Scotland</t>
  </si>
  <si>
    <t>North Eastern Scotland</t>
  </si>
  <si>
    <t>Highlands and Islands</t>
  </si>
  <si>
    <t>Northern Ireland (UK)</t>
  </si>
  <si>
    <t>Oslo og Akershus</t>
  </si>
  <si>
    <t>Hedmark og Oppland</t>
  </si>
  <si>
    <t>Sør-Østlandet</t>
  </si>
  <si>
    <t>Agder og Rogaland</t>
  </si>
  <si>
    <t>Vestlandet</t>
  </si>
  <si>
    <t>Trøndelag</t>
  </si>
  <si>
    <t>Nord-Norge</t>
  </si>
  <si>
    <t>Special values:</t>
  </si>
  <si>
    <t>0</t>
  </si>
  <si>
    <t>less than half the final digit shown and greater than real zero</t>
  </si>
  <si>
    <t>not available</t>
  </si>
  <si>
    <t>Percentage of total MSW recycling, material recycling as a percentage of total generation of MSW and bio-waste recycling as a percentage of total MSW generation</t>
  </si>
  <si>
    <t>Municipal waste, total recycling, material recycling and bio-waste recycling</t>
  </si>
  <si>
    <t>The data is collected by ETC/SCP for the EEA. In  addition to the total figures for a country is shown for each country, the region with the largest and the lowest recycling rate of total recycling, material recycling and bio-waste recycling.</t>
  </si>
  <si>
    <t>Eurostat's Waste statistics- Generation and treatment of municipal waste (1 000 t) by NUTS 2 regions.</t>
  </si>
  <si>
    <t xml:space="preserve"> </t>
  </si>
  <si>
    <t>http://www.eea.europa.eu/publications/managing-municipal-solid-waste</t>
  </si>
  <si>
    <t>2013</t>
  </si>
  <si>
    <t>Note: The variation bar shows the highest and lowest regional recycling level within each country. 2008 data was used for Belgium, Germany, France, Cyprus, Hungary, and Romania.  2009 data were used for the rest of the countries</t>
  </si>
  <si>
    <t>http://epp.eurostat.ec.europa.eu/portal/page/portal/waste/key_waste_streams/municipal_waste</t>
  </si>
  <si>
    <t>total recycling</t>
  </si>
  <si>
    <t>material recycling</t>
  </si>
  <si>
    <t>organic recycling</t>
  </si>
  <si>
    <t>Differences between highest and lowest recycling rate within each country (percentage points)</t>
  </si>
  <si>
    <t>Intermediate calculations</t>
  </si>
  <si>
    <t>Total recycling min</t>
  </si>
  <si>
    <t>Total recycling max</t>
  </si>
  <si>
    <t>Material rec. min</t>
  </si>
  <si>
    <t>Material rec. max</t>
  </si>
  <si>
    <t>Organic rec. min</t>
  </si>
  <si>
    <t>Organic rec. max</t>
  </si>
  <si>
    <t>calculation of percentages</t>
  </si>
  <si>
    <t>2008 data were used for Belgium, Germany, France, Cyprus, Hungary, Romania, Slovenia. 2009 data were used for the rest of the countries</t>
  </si>
  <si>
    <t>error bars - % difference to the national average</t>
  </si>
  <si>
    <t>Austria, Belgium, France, Germany, Hungary, Netherlands, Norway, Poland, Portugal, Romania, Slovenia, Slovakia,and United Kingdom</t>
  </si>
  <si>
    <t>Total recycling (national average)</t>
  </si>
  <si>
    <t>Material recycling (national average)</t>
  </si>
  <si>
    <t>Bio-waste recycling (national average)</t>
  </si>
  <si>
    <t>Regional variation in municipal waste recycling rate in 13 countries, 2008/9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</si>
</sst>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_(* #,##0.00_);_(* \(#,##0.00\);_(* &quot;-&quot;??_);_(@_)"/>
    <numFmt numFmtId="166" formatCode="#,##0.0000"/>
    <numFmt numFmtId="167" formatCode="dd\.mm\.yy"/>
    <numFmt numFmtId="168" formatCode="#,##0.0"/>
  </numFmts>
  <fonts count="36"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sz val="11"/>
      <name val="Arial"/>
      <family val="2"/>
    </font>
    <font>
      <sz val="11"/>
      <name val="Arial"/>
      <family val="2"/>
    </font>
    <font>
      <b/>
      <sz val="8"/>
      <color indexed="81"/>
      <name val="Tahoma"/>
      <family val="2"/>
    </font>
    <font>
      <b/>
      <sz val="11"/>
      <name val="Arial"/>
      <family val="2"/>
    </font>
    <font>
      <sz val="10"/>
      <name val="Verdana"/>
      <family val="2"/>
    </font>
  </fonts>
  <fills count="28">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FF00"/>
        <bgColor indexed="64"/>
      </patternFill>
    </fill>
    <fill>
      <patternFill patternType="solid">
        <fgColor indexed="44"/>
        <bgColor indexed="64"/>
      </patternFill>
    </fill>
    <fill>
      <patternFill patternType="solid">
        <fgColor rgb="FFFFC000"/>
        <bgColor indexed="64"/>
      </patternFill>
    </fill>
    <fill>
      <patternFill patternType="solid">
        <fgColor theme="9"/>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795">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1" fillId="0" borderId="0"/>
    <xf numFmtId="0" fontId="32" fillId="0" borderId="0"/>
    <xf numFmtId="9" fontId="35" fillId="0" borderId="0" applyFont="0" applyFill="0" applyBorder="0" applyAlignment="0" applyProtection="0"/>
  </cellStyleXfs>
  <cellXfs count="129">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0" fontId="14" fillId="0" borderId="0" xfId="187"/>
    <xf numFmtId="0" fontId="2" fillId="0" borderId="0" xfId="4" applyNumberFormat="1" applyFont="1" applyFill="1" applyBorder="1" applyAlignment="1"/>
    <xf numFmtId="0" fontId="2" fillId="0" borderId="0" xfId="4"/>
    <xf numFmtId="167" fontId="2" fillId="0" borderId="0" xfId="4" applyNumberFormat="1" applyFont="1" applyFill="1" applyBorder="1" applyAlignment="1"/>
    <xf numFmtId="0" fontId="14" fillId="0" borderId="0" xfId="187" applyFont="1"/>
    <xf numFmtId="9" fontId="14" fillId="0" borderId="0" xfId="187" applyNumberFormat="1"/>
    <xf numFmtId="9" fontId="2" fillId="0" borderId="0" xfId="774" applyFont="1"/>
    <xf numFmtId="9" fontId="0" fillId="0" borderId="0" xfId="774" applyFont="1"/>
    <xf numFmtId="0" fontId="2" fillId="25" borderId="38" xfId="4" applyNumberFormat="1" applyFont="1" applyFill="1" applyBorder="1" applyAlignment="1"/>
    <xf numFmtId="4" fontId="2" fillId="0" borderId="38" xfId="4" applyNumberFormat="1" applyFont="1" applyFill="1" applyBorder="1" applyAlignment="1"/>
    <xf numFmtId="0" fontId="2" fillId="0" borderId="38" xfId="4" applyNumberFormat="1" applyFont="1" applyFill="1" applyBorder="1" applyAlignment="1"/>
    <xf numFmtId="168" fontId="2" fillId="0" borderId="38" xfId="4" applyNumberFormat="1" applyFont="1" applyFill="1" applyBorder="1" applyAlignment="1"/>
    <xf numFmtId="3" fontId="2" fillId="0" borderId="38" xfId="4" applyNumberFormat="1" applyFont="1" applyFill="1" applyBorder="1" applyAlignment="1"/>
    <xf numFmtId="0" fontId="14" fillId="0" borderId="32" xfId="187" applyBorder="1"/>
    <xf numFmtId="0" fontId="14" fillId="0" borderId="32" xfId="187" applyFont="1" applyBorder="1"/>
    <xf numFmtId="0" fontId="14" fillId="26" borderId="32" xfId="187" applyFont="1" applyFill="1" applyBorder="1"/>
    <xf numFmtId="0" fontId="14" fillId="24" borderId="32" xfId="187" applyFont="1" applyFill="1" applyBorder="1"/>
    <xf numFmtId="0" fontId="2" fillId="0" borderId="32" xfId="4" applyBorder="1"/>
    <xf numFmtId="9" fontId="14" fillId="27" borderId="32" xfId="187" applyNumberFormat="1" applyFill="1" applyBorder="1"/>
    <xf numFmtId="9" fontId="2" fillId="0" borderId="32" xfId="774" applyFont="1" applyBorder="1"/>
    <xf numFmtId="9" fontId="2" fillId="27" borderId="32" xfId="774" applyFont="1" applyFill="1" applyBorder="1"/>
    <xf numFmtId="9" fontId="2" fillId="26" borderId="32" xfId="774" applyFont="1" applyFill="1" applyBorder="1"/>
    <xf numFmtId="9" fontId="14" fillId="24" borderId="32" xfId="187" applyNumberFormat="1" applyFill="1" applyBorder="1"/>
    <xf numFmtId="9" fontId="14" fillId="0" borderId="32" xfId="187" applyNumberFormat="1" applyBorder="1"/>
    <xf numFmtId="9" fontId="0" fillId="0" borderId="32" xfId="774" applyFont="1" applyBorder="1"/>
    <xf numFmtId="0" fontId="2" fillId="0" borderId="32" xfId="4" applyFont="1" applyBorder="1"/>
    <xf numFmtId="9" fontId="2" fillId="4" borderId="0" xfId="774" applyFont="1" applyFill="1"/>
    <xf numFmtId="9" fontId="14" fillId="4" borderId="0" xfId="187" applyNumberFormat="1" applyFill="1"/>
    <xf numFmtId="0" fontId="2" fillId="4" borderId="0" xfId="4" applyFill="1"/>
    <xf numFmtId="0" fontId="14" fillId="4" borderId="0" xfId="187" applyFill="1"/>
    <xf numFmtId="0" fontId="2" fillId="25" borderId="39" xfId="4" applyNumberFormat="1" applyFont="1" applyFill="1" applyBorder="1" applyAlignment="1"/>
    <xf numFmtId="4" fontId="2" fillId="0" borderId="39" xfId="4" applyNumberFormat="1" applyFont="1" applyFill="1" applyBorder="1" applyAlignment="1"/>
    <xf numFmtId="168" fontId="2" fillId="0" borderId="39" xfId="4" applyNumberFormat="1" applyFont="1" applyFill="1" applyBorder="1" applyAlignment="1"/>
    <xf numFmtId="0" fontId="2" fillId="0" borderId="39" xfId="4" applyNumberFormat="1" applyFont="1" applyFill="1" applyBorder="1" applyAlignment="1"/>
    <xf numFmtId="0" fontId="2" fillId="25" borderId="40" xfId="4" applyNumberFormat="1" applyFont="1" applyFill="1" applyBorder="1" applyAlignment="1"/>
    <xf numFmtId="0" fontId="2" fillId="0" borderId="40" xfId="4" applyNumberFormat="1" applyFont="1" applyFill="1" applyBorder="1" applyAlignment="1"/>
    <xf numFmtId="168" fontId="2" fillId="0" borderId="40" xfId="4" applyNumberFormat="1" applyFont="1" applyFill="1" applyBorder="1" applyAlignment="1"/>
    <xf numFmtId="3" fontId="2" fillId="0" borderId="40" xfId="4" applyNumberFormat="1" applyFont="1" applyFill="1" applyBorder="1" applyAlignment="1"/>
    <xf numFmtId="0" fontId="14" fillId="4" borderId="0" xfId="187" applyFill="1" applyBorder="1"/>
    <xf numFmtId="0" fontId="34" fillId="0" borderId="0" xfId="187" applyFont="1"/>
    <xf numFmtId="0" fontId="34" fillId="4" borderId="0" xfId="187" applyFont="1" applyFill="1" applyAlignment="1">
      <alignment vertical="top" wrapText="1"/>
    </xf>
    <xf numFmtId="9" fontId="2" fillId="0" borderId="0" xfId="794" applyFont="1"/>
    <xf numFmtId="0" fontId="14" fillId="0" borderId="0" xfId="187" applyAlignment="1">
      <alignment wrapText="1"/>
    </xf>
    <xf numFmtId="0" fontId="2" fillId="0" borderId="0" xfId="4" applyAlignment="1">
      <alignment wrapText="1"/>
    </xf>
    <xf numFmtId="0" fontId="2" fillId="25" borderId="38" xfId="4" applyNumberFormat="1" applyFont="1" applyFill="1" applyBorder="1" applyAlignment="1">
      <alignment wrapText="1"/>
    </xf>
    <xf numFmtId="0" fontId="0" fillId="0" borderId="0" xfId="0" applyFont="1" applyAlignment="1">
      <alignment wrapText="1"/>
    </xf>
    <xf numFmtId="9" fontId="0" fillId="0" borderId="0" xfId="794" applyFont="1"/>
    <xf numFmtId="0" fontId="0" fillId="0" borderId="0" xfId="0" applyFont="1" applyFill="1"/>
    <xf numFmtId="0" fontId="2" fillId="0" borderId="38" xfId="4" applyNumberFormat="1" applyFont="1" applyFill="1" applyBorder="1" applyAlignment="1">
      <alignment wrapText="1"/>
    </xf>
    <xf numFmtId="9" fontId="0" fillId="0" borderId="0" xfId="794" applyFont="1" applyFill="1"/>
    <xf numFmtId="0" fontId="3" fillId="24" borderId="0" xfId="0" applyFont="1" applyFill="1"/>
    <xf numFmtId="0" fontId="0" fillId="24" borderId="0" xfId="0" applyFont="1" applyFill="1"/>
    <xf numFmtId="0" fontId="14" fillId="0" borderId="0" xfId="187" applyBorder="1"/>
    <xf numFmtId="0" fontId="14" fillId="26" borderId="32" xfId="187" applyFont="1" applyFill="1" applyBorder="1" applyAlignment="1">
      <alignment wrapText="1"/>
    </xf>
    <xf numFmtId="0" fontId="14" fillId="24" borderId="32" xfId="187" applyFont="1" applyFill="1" applyBorder="1" applyAlignment="1">
      <alignment wrapText="1"/>
    </xf>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49" fontId="15" fillId="3" borderId="23" xfId="2" applyNumberFormat="1" applyFill="1" applyBorder="1" applyAlignment="1">
      <alignment horizontal="left"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34" fillId="4" borderId="0" xfId="187" applyFont="1" applyFill="1" applyAlignment="1">
      <alignment vertical="top" wrapText="1"/>
    </xf>
  </cellXfs>
  <cellStyles count="795">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1" xfId="793"/>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ercent" xfId="794" builtinId="5"/>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98591571666244E-2"/>
          <c:y val="0.12311484944273518"/>
          <c:w val="0.71793091672920617"/>
          <c:h val="0.62402766381020491"/>
        </c:manualLayout>
      </c:layout>
      <c:barChart>
        <c:barDir val="col"/>
        <c:grouping val="clustered"/>
        <c:varyColors val="0"/>
        <c:ser>
          <c:idx val="0"/>
          <c:order val="0"/>
          <c:tx>
            <c:strRef>
              <c:f>'Data for graph'!$B$43</c:f>
              <c:strCache>
                <c:ptCount val="1"/>
                <c:pt idx="0">
                  <c:v>Total recycling (national average)</c:v>
                </c:pt>
              </c:strCache>
            </c:strRef>
          </c:tx>
          <c:invertIfNegative val="0"/>
          <c:errBars>
            <c:errBarType val="both"/>
            <c:errValType val="cust"/>
            <c:noEndCap val="0"/>
            <c:plus>
              <c:numRef>
                <c:f>'Data for graph'!$F$44:$F$58</c:f>
                <c:numCache>
                  <c:formatCode>General</c:formatCode>
                  <c:ptCount val="15"/>
                  <c:pt idx="0">
                    <c:v>0.19800040642145855</c:v>
                  </c:pt>
                  <c:pt idx="1">
                    <c:v>0.19365873460541028</c:v>
                  </c:pt>
                  <c:pt idx="2">
                    <c:v>0.16999999999999998</c:v>
                  </c:pt>
                  <c:pt idx="3">
                    <c:v>0.41000000000000003</c:v>
                  </c:pt>
                  <c:pt idx="4">
                    <c:v>4.0000000000000008E-2</c:v>
                  </c:pt>
                  <c:pt idx="5">
                    <c:v>0.10698228950232502</c:v>
                  </c:pt>
                  <c:pt idx="6">
                    <c:v>0.10201352250739371</c:v>
                  </c:pt>
                  <c:pt idx="7">
                    <c:v>6.634308234806055E-2</c:v>
                  </c:pt>
                  <c:pt idx="8">
                    <c:v>4.491756131479599E-2</c:v>
                  </c:pt>
                  <c:pt idx="9">
                    <c:v>0.01</c:v>
                  </c:pt>
                  <c:pt idx="10">
                    <c:v>4.7841462700274562E-2</c:v>
                  </c:pt>
                  <c:pt idx="11">
                    <c:v>1.2090645033772746E-2</c:v>
                  </c:pt>
                  <c:pt idx="12">
                    <c:v>0.12680076413252961</c:v>
                  </c:pt>
                </c:numCache>
              </c:numRef>
            </c:plus>
            <c:minus>
              <c:numRef>
                <c:f>'Data for graph'!$E$44:$E$58</c:f>
                <c:numCache>
                  <c:formatCode>General</c:formatCode>
                  <c:ptCount val="15"/>
                  <c:pt idx="0">
                    <c:v>0.14199959357854142</c:v>
                  </c:pt>
                  <c:pt idx="1">
                    <c:v>0.30334747363118431</c:v>
                  </c:pt>
                  <c:pt idx="2">
                    <c:v>0.17</c:v>
                  </c:pt>
                  <c:pt idx="3">
                    <c:v>0.26999999999999996</c:v>
                  </c:pt>
                  <c:pt idx="4">
                    <c:v>0.03</c:v>
                  </c:pt>
                  <c:pt idx="5">
                    <c:v>0.13301771049767497</c:v>
                  </c:pt>
                  <c:pt idx="6">
                    <c:v>8.7986477492606296E-2</c:v>
                  </c:pt>
                  <c:pt idx="7">
                    <c:v>0.11365691765193944</c:v>
                  </c:pt>
                  <c:pt idx="8">
                    <c:v>0.115082438685204</c:v>
                  </c:pt>
                  <c:pt idx="9">
                    <c:v>0.01</c:v>
                  </c:pt>
                  <c:pt idx="10">
                    <c:v>5.317335682952537E-2</c:v>
                  </c:pt>
                  <c:pt idx="11">
                    <c:v>1.7909354966227253E-2</c:v>
                  </c:pt>
                  <c:pt idx="12">
                    <c:v>0.2231992358674704</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graph'!$B$44:$B$56</c:f>
              <c:numCache>
                <c:formatCode>0%</c:formatCode>
                <c:ptCount val="13"/>
                <c:pt idx="0">
                  <c:v>0.63199959357854141</c:v>
                </c:pt>
                <c:pt idx="1">
                  <c:v>0.52956326039572565</c:v>
                </c:pt>
                <c:pt idx="2">
                  <c:v>0.27</c:v>
                </c:pt>
                <c:pt idx="3">
                  <c:v>0.59</c:v>
                </c:pt>
                <c:pt idx="4">
                  <c:v>0.15</c:v>
                </c:pt>
                <c:pt idx="5">
                  <c:v>0.50301771049767496</c:v>
                </c:pt>
                <c:pt idx="6">
                  <c:v>0.42798647749260632</c:v>
                </c:pt>
                <c:pt idx="7">
                  <c:v>0.17365691765193944</c:v>
                </c:pt>
                <c:pt idx="8">
                  <c:v>0.195082438685204</c:v>
                </c:pt>
                <c:pt idx="9">
                  <c:v>0.01</c:v>
                </c:pt>
                <c:pt idx="10">
                  <c:v>0.23383505087610934</c:v>
                </c:pt>
                <c:pt idx="11">
                  <c:v>7.7909354966227251E-2</c:v>
                </c:pt>
                <c:pt idx="12">
                  <c:v>0.3831992358674704</c:v>
                </c:pt>
              </c:numCache>
            </c:numRef>
          </c:val>
        </c:ser>
        <c:ser>
          <c:idx val="1"/>
          <c:order val="1"/>
          <c:tx>
            <c:strRef>
              <c:f>'Data for graph'!$C$43</c:f>
              <c:strCache>
                <c:ptCount val="1"/>
                <c:pt idx="0">
                  <c:v>Material recycling (national average)</c:v>
                </c:pt>
              </c:strCache>
            </c:strRef>
          </c:tx>
          <c:invertIfNegative val="0"/>
          <c:errBars>
            <c:errBarType val="both"/>
            <c:errValType val="cust"/>
            <c:noEndCap val="0"/>
            <c:plus>
              <c:numRef>
                <c:f>'Data for graph'!$H$44:$H$58</c:f>
                <c:numCache>
                  <c:formatCode>General</c:formatCode>
                  <c:ptCount val="15"/>
                  <c:pt idx="0">
                    <c:v>0.13680959154643363</c:v>
                  </c:pt>
                  <c:pt idx="1">
                    <c:v>0.11265810058355336</c:v>
                  </c:pt>
                  <c:pt idx="2">
                    <c:v>0.13999999999999999</c:v>
                  </c:pt>
                  <c:pt idx="3">
                    <c:v>0.44000000000000006</c:v>
                  </c:pt>
                  <c:pt idx="4">
                    <c:v>4.9999999999999989E-2</c:v>
                  </c:pt>
                  <c:pt idx="5">
                    <c:v>7.2561590976550905E-2</c:v>
                  </c:pt>
                  <c:pt idx="6">
                    <c:v>4.7469466372239144E-2</c:v>
                  </c:pt>
                  <c:pt idx="7">
                    <c:v>5.2138145612943387E-2</c:v>
                  </c:pt>
                  <c:pt idx="8">
                    <c:v>8.2008380386546245E-2</c:v>
                  </c:pt>
                  <c:pt idx="9">
                    <c:v>0.01</c:v>
                  </c:pt>
                  <c:pt idx="10">
                    <c:v>6.1820914063036109E-2</c:v>
                  </c:pt>
                  <c:pt idx="11">
                    <c:v>2.3033360259869726E-2</c:v>
                  </c:pt>
                  <c:pt idx="12">
                    <c:v>5.7275947513569958E-2</c:v>
                  </c:pt>
                </c:numCache>
              </c:numRef>
            </c:plus>
            <c:minus>
              <c:numRef>
                <c:f>'Data for graph'!$G$44:$G$58</c:f>
                <c:numCache>
                  <c:formatCode>General</c:formatCode>
                  <c:ptCount val="15"/>
                  <c:pt idx="0">
                    <c:v>8.3190408453566372E-2</c:v>
                  </c:pt>
                  <c:pt idx="1">
                    <c:v>0.24105786845574384</c:v>
                  </c:pt>
                  <c:pt idx="2">
                    <c:v>0.10999999999999999</c:v>
                  </c:pt>
                  <c:pt idx="3">
                    <c:v>0.11999999999999997</c:v>
                  </c:pt>
                  <c:pt idx="4">
                    <c:v>2.0000000000000004E-2</c:v>
                  </c:pt>
                  <c:pt idx="5">
                    <c:v>4.7438409023449118E-2</c:v>
                  </c:pt>
                  <c:pt idx="6">
                    <c:v>4.2530533627760853E-2</c:v>
                  </c:pt>
                  <c:pt idx="7">
                    <c:v>6.7861854387056622E-2</c:v>
                  </c:pt>
                  <c:pt idx="8">
                    <c:v>4.7991619613453759E-2</c:v>
                  </c:pt>
                  <c:pt idx="9">
                    <c:v>0.01</c:v>
                  </c:pt>
                  <c:pt idx="10">
                    <c:v>6.8710807267654384E-2</c:v>
                  </c:pt>
                  <c:pt idx="11">
                    <c:v>1.6966639740130275E-2</c:v>
                  </c:pt>
                  <c:pt idx="12">
                    <c:v>0.10272405248643002</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graph'!$C$44:$C$56</c:f>
              <c:numCache>
                <c:formatCode>0%</c:formatCode>
                <c:ptCount val="13"/>
                <c:pt idx="0">
                  <c:v>0.30319040845356637</c:v>
                </c:pt>
                <c:pt idx="1">
                  <c:v>0.31430444773045441</c:v>
                </c:pt>
                <c:pt idx="2">
                  <c:v>0.15</c:v>
                </c:pt>
                <c:pt idx="3">
                  <c:v>0.35</c:v>
                </c:pt>
                <c:pt idx="4">
                  <c:v>0.13</c:v>
                </c:pt>
                <c:pt idx="5">
                  <c:v>0.26743840902344912</c:v>
                </c:pt>
                <c:pt idx="6">
                  <c:v>0.27253053362776086</c:v>
                </c:pt>
                <c:pt idx="7">
                  <c:v>0.11786185438705662</c:v>
                </c:pt>
                <c:pt idx="8">
                  <c:v>0.11799161961345377</c:v>
                </c:pt>
                <c:pt idx="9">
                  <c:v>0.01</c:v>
                </c:pt>
                <c:pt idx="10">
                  <c:v>0.21491498975976073</c:v>
                </c:pt>
                <c:pt idx="11">
                  <c:v>2.6966639740130277E-2</c:v>
                </c:pt>
                <c:pt idx="12">
                  <c:v>0.24272405248643003</c:v>
                </c:pt>
              </c:numCache>
            </c:numRef>
          </c:val>
        </c:ser>
        <c:ser>
          <c:idx val="2"/>
          <c:order val="2"/>
          <c:tx>
            <c:strRef>
              <c:f>'Data for graph'!$D$43</c:f>
              <c:strCache>
                <c:ptCount val="1"/>
                <c:pt idx="0">
                  <c:v>Bio-waste recycling (national average)</c:v>
                </c:pt>
              </c:strCache>
            </c:strRef>
          </c:tx>
          <c:invertIfNegative val="0"/>
          <c:errBars>
            <c:errBarType val="both"/>
            <c:errValType val="cust"/>
            <c:noEndCap val="0"/>
            <c:plus>
              <c:numRef>
                <c:f>'Data for graph'!$J$44:$J$58</c:f>
                <c:numCache>
                  <c:formatCode>General</c:formatCode>
                  <c:ptCount val="15"/>
                  <c:pt idx="0">
                    <c:v>0.16119081487502496</c:v>
                  </c:pt>
                  <c:pt idx="1">
                    <c:v>0.19259465615921745</c:v>
                  </c:pt>
                  <c:pt idx="2">
                    <c:v>0.16999999999999998</c:v>
                  </c:pt>
                  <c:pt idx="3">
                    <c:v>0.13</c:v>
                  </c:pt>
                  <c:pt idx="4">
                    <c:v>9.9999999999999985E-3</c:v>
                  </c:pt>
                  <c:pt idx="5">
                    <c:v>0.11442069852577419</c:v>
                  </c:pt>
                  <c:pt idx="6">
                    <c:v>0.11454405613515456</c:v>
                  </c:pt>
                  <c:pt idx="7">
                    <c:v>5.4204936735117192E-2</c:v>
                  </c:pt>
                  <c:pt idx="8">
                    <c:v>4.290918092824976E-2</c:v>
                  </c:pt>
                  <c:pt idx="9">
                    <c:v>0</c:v>
                  </c:pt>
                  <c:pt idx="10">
                    <c:v>1.5537450438129024E-2</c:v>
                  </c:pt>
                  <c:pt idx="11">
                    <c:v>2.9057284773903028E-2</c:v>
                  </c:pt>
                  <c:pt idx="12">
                    <c:v>9.9524816618959649E-2</c:v>
                  </c:pt>
                </c:numCache>
              </c:numRef>
            </c:plus>
            <c:minus>
              <c:numRef>
                <c:f>'Data for graph'!$I$44:$I$58</c:f>
                <c:numCache>
                  <c:formatCode>General</c:formatCode>
                  <c:ptCount val="15"/>
                  <c:pt idx="0">
                    <c:v>5.8809185124975016E-2</c:v>
                  </c:pt>
                  <c:pt idx="1">
                    <c:v>0.18285275219484631</c:v>
                  </c:pt>
                  <c:pt idx="2">
                    <c:v>6.9999999999999993E-2</c:v>
                  </c:pt>
                  <c:pt idx="3">
                    <c:v>0.19999999999999998</c:v>
                  </c:pt>
                  <c:pt idx="4">
                    <c:v>0.02</c:v>
                  </c:pt>
                  <c:pt idx="5">
                    <c:v>8.5579301474225794E-2</c:v>
                  </c:pt>
                  <c:pt idx="6">
                    <c:v>6.5455943864845462E-2</c:v>
                  </c:pt>
                  <c:pt idx="7">
                    <c:v>5.5795063264882809E-2</c:v>
                  </c:pt>
                  <c:pt idx="8">
                    <c:v>6.7090819071750241E-2</c:v>
                  </c:pt>
                  <c:pt idx="9">
                    <c:v>0</c:v>
                  </c:pt>
                  <c:pt idx="10">
                    <c:v>1.8920061116348624E-2</c:v>
                  </c:pt>
                  <c:pt idx="11">
                    <c:v>2.0942715226096975E-2</c:v>
                  </c:pt>
                  <c:pt idx="12">
                    <c:v>0.12047518338104034</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graph'!$D$44:$D$56</c:f>
              <c:numCache>
                <c:formatCode>0%</c:formatCode>
                <c:ptCount val="13"/>
                <c:pt idx="0">
                  <c:v>0.32880918512497503</c:v>
                </c:pt>
                <c:pt idx="1">
                  <c:v>0.2152588126652713</c:v>
                </c:pt>
                <c:pt idx="2">
                  <c:v>0.12</c:v>
                </c:pt>
                <c:pt idx="3">
                  <c:v>0.24</c:v>
                </c:pt>
                <c:pt idx="4">
                  <c:v>0.02</c:v>
                </c:pt>
                <c:pt idx="5">
                  <c:v>0.23557930147422579</c:v>
                </c:pt>
                <c:pt idx="6">
                  <c:v>0.15545594386484546</c:v>
                </c:pt>
                <c:pt idx="7">
                  <c:v>5.5795063264882809E-2</c:v>
                </c:pt>
                <c:pt idx="8">
                  <c:v>7.7090819071750236E-2</c:v>
                </c:pt>
                <c:pt idx="9">
                  <c:v>0</c:v>
                </c:pt>
                <c:pt idx="10">
                  <c:v>1.8920061116348624E-2</c:v>
                </c:pt>
                <c:pt idx="11">
                  <c:v>5.0942715226096974E-2</c:v>
                </c:pt>
                <c:pt idx="12">
                  <c:v>0.14047518338104034</c:v>
                </c:pt>
              </c:numCache>
            </c:numRef>
          </c:val>
        </c:ser>
        <c:dLbls>
          <c:showLegendKey val="0"/>
          <c:showVal val="0"/>
          <c:showCatName val="0"/>
          <c:showSerName val="0"/>
          <c:showPercent val="0"/>
          <c:showBubbleSize val="0"/>
        </c:dLbls>
        <c:gapWidth val="150"/>
        <c:axId val="48214784"/>
        <c:axId val="48222976"/>
      </c:barChart>
      <c:catAx>
        <c:axId val="48214784"/>
        <c:scaling>
          <c:orientation val="minMax"/>
        </c:scaling>
        <c:delete val="0"/>
        <c:axPos val="b"/>
        <c:majorTickMark val="out"/>
        <c:minorTickMark val="none"/>
        <c:tickLblPos val="nextTo"/>
        <c:crossAx val="48222976"/>
        <c:crosses val="autoZero"/>
        <c:auto val="1"/>
        <c:lblAlgn val="ctr"/>
        <c:lblOffset val="100"/>
        <c:noMultiLvlLbl val="0"/>
      </c:catAx>
      <c:valAx>
        <c:axId val="48222976"/>
        <c:scaling>
          <c:orientation val="minMax"/>
          <c:max val="1"/>
        </c:scaling>
        <c:delete val="0"/>
        <c:axPos val="l"/>
        <c:majorGridlines/>
        <c:numFmt formatCode="0%" sourceLinked="1"/>
        <c:majorTickMark val="out"/>
        <c:minorTickMark val="none"/>
        <c:tickLblPos val="nextTo"/>
        <c:crossAx val="482147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98591571666244E-2"/>
          <c:y val="0.12311484944273518"/>
          <c:w val="0.71793091672920617"/>
          <c:h val="0.62402766381020491"/>
        </c:manualLayout>
      </c:layout>
      <c:barChart>
        <c:barDir val="col"/>
        <c:grouping val="clustered"/>
        <c:varyColors val="0"/>
        <c:ser>
          <c:idx val="0"/>
          <c:order val="0"/>
          <c:tx>
            <c:strRef>
              <c:f>'Data for graph'!$B$43</c:f>
              <c:strCache>
                <c:ptCount val="1"/>
                <c:pt idx="0">
                  <c:v>Total recycling (national average)</c:v>
                </c:pt>
              </c:strCache>
            </c:strRef>
          </c:tx>
          <c:invertIfNegative val="0"/>
          <c:errBars>
            <c:errBarType val="both"/>
            <c:errValType val="cust"/>
            <c:noEndCap val="0"/>
            <c:plus>
              <c:numRef>
                <c:f>'Data for graph'!$F$44:$F$58</c:f>
                <c:numCache>
                  <c:formatCode>General</c:formatCode>
                  <c:ptCount val="15"/>
                  <c:pt idx="0">
                    <c:v>0.19800040642145855</c:v>
                  </c:pt>
                  <c:pt idx="1">
                    <c:v>0.19365873460541028</c:v>
                  </c:pt>
                  <c:pt idx="2">
                    <c:v>0.16999999999999998</c:v>
                  </c:pt>
                  <c:pt idx="3">
                    <c:v>0.41000000000000003</c:v>
                  </c:pt>
                  <c:pt idx="4">
                    <c:v>4.0000000000000008E-2</c:v>
                  </c:pt>
                  <c:pt idx="5">
                    <c:v>0.10698228950232502</c:v>
                  </c:pt>
                  <c:pt idx="6">
                    <c:v>0.10201352250739371</c:v>
                  </c:pt>
                  <c:pt idx="7">
                    <c:v>6.634308234806055E-2</c:v>
                  </c:pt>
                  <c:pt idx="8">
                    <c:v>4.491756131479599E-2</c:v>
                  </c:pt>
                  <c:pt idx="9">
                    <c:v>0.01</c:v>
                  </c:pt>
                  <c:pt idx="10">
                    <c:v>4.7841462700274562E-2</c:v>
                  </c:pt>
                  <c:pt idx="11">
                    <c:v>1.2090645033772746E-2</c:v>
                  </c:pt>
                  <c:pt idx="12">
                    <c:v>0.12680076413252961</c:v>
                  </c:pt>
                </c:numCache>
              </c:numRef>
            </c:plus>
            <c:minus>
              <c:numRef>
                <c:f>'Data for graph'!$E$44:$E$58</c:f>
                <c:numCache>
                  <c:formatCode>General</c:formatCode>
                  <c:ptCount val="15"/>
                  <c:pt idx="0">
                    <c:v>0.14199959357854142</c:v>
                  </c:pt>
                  <c:pt idx="1">
                    <c:v>0.30334747363118431</c:v>
                  </c:pt>
                  <c:pt idx="2">
                    <c:v>0.17</c:v>
                  </c:pt>
                  <c:pt idx="3">
                    <c:v>0.26999999999999996</c:v>
                  </c:pt>
                  <c:pt idx="4">
                    <c:v>0.03</c:v>
                  </c:pt>
                  <c:pt idx="5">
                    <c:v>0.13301771049767497</c:v>
                  </c:pt>
                  <c:pt idx="6">
                    <c:v>8.7986477492606296E-2</c:v>
                  </c:pt>
                  <c:pt idx="7">
                    <c:v>0.11365691765193944</c:v>
                  </c:pt>
                  <c:pt idx="8">
                    <c:v>0.115082438685204</c:v>
                  </c:pt>
                  <c:pt idx="9">
                    <c:v>0.01</c:v>
                  </c:pt>
                  <c:pt idx="10">
                    <c:v>5.317335682952537E-2</c:v>
                  </c:pt>
                  <c:pt idx="11">
                    <c:v>1.7909354966227253E-2</c:v>
                  </c:pt>
                  <c:pt idx="12">
                    <c:v>0.2231992358674704</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graph'!$B$44:$B$56</c:f>
              <c:numCache>
                <c:formatCode>0%</c:formatCode>
                <c:ptCount val="13"/>
                <c:pt idx="0">
                  <c:v>0.63199959357854141</c:v>
                </c:pt>
                <c:pt idx="1">
                  <c:v>0.52956326039572565</c:v>
                </c:pt>
                <c:pt idx="2">
                  <c:v>0.27</c:v>
                </c:pt>
                <c:pt idx="3">
                  <c:v>0.59</c:v>
                </c:pt>
                <c:pt idx="4">
                  <c:v>0.15</c:v>
                </c:pt>
                <c:pt idx="5">
                  <c:v>0.50301771049767496</c:v>
                </c:pt>
                <c:pt idx="6">
                  <c:v>0.42798647749260632</c:v>
                </c:pt>
                <c:pt idx="7">
                  <c:v>0.17365691765193944</c:v>
                </c:pt>
                <c:pt idx="8">
                  <c:v>0.195082438685204</c:v>
                </c:pt>
                <c:pt idx="9">
                  <c:v>0.01</c:v>
                </c:pt>
                <c:pt idx="10">
                  <c:v>0.23383505087610934</c:v>
                </c:pt>
                <c:pt idx="11">
                  <c:v>7.7909354966227251E-2</c:v>
                </c:pt>
                <c:pt idx="12">
                  <c:v>0.3831992358674704</c:v>
                </c:pt>
              </c:numCache>
            </c:numRef>
          </c:val>
        </c:ser>
        <c:ser>
          <c:idx val="1"/>
          <c:order val="1"/>
          <c:tx>
            <c:strRef>
              <c:f>'Data for graph'!$C$43</c:f>
              <c:strCache>
                <c:ptCount val="1"/>
                <c:pt idx="0">
                  <c:v>Material recycling (national average)</c:v>
                </c:pt>
              </c:strCache>
            </c:strRef>
          </c:tx>
          <c:invertIfNegative val="0"/>
          <c:errBars>
            <c:errBarType val="both"/>
            <c:errValType val="cust"/>
            <c:noEndCap val="0"/>
            <c:plus>
              <c:numRef>
                <c:f>'Data for graph'!$H$44:$H$58</c:f>
                <c:numCache>
                  <c:formatCode>General</c:formatCode>
                  <c:ptCount val="15"/>
                  <c:pt idx="0">
                    <c:v>0.13680959154643363</c:v>
                  </c:pt>
                  <c:pt idx="1">
                    <c:v>0.11265810058355336</c:v>
                  </c:pt>
                  <c:pt idx="2">
                    <c:v>0.13999999999999999</c:v>
                  </c:pt>
                  <c:pt idx="3">
                    <c:v>0.44000000000000006</c:v>
                  </c:pt>
                  <c:pt idx="4">
                    <c:v>4.9999999999999989E-2</c:v>
                  </c:pt>
                  <c:pt idx="5">
                    <c:v>7.2561590976550905E-2</c:v>
                  </c:pt>
                  <c:pt idx="6">
                    <c:v>4.7469466372239144E-2</c:v>
                  </c:pt>
                  <c:pt idx="7">
                    <c:v>5.2138145612943387E-2</c:v>
                  </c:pt>
                  <c:pt idx="8">
                    <c:v>8.2008380386546245E-2</c:v>
                  </c:pt>
                  <c:pt idx="9">
                    <c:v>0.01</c:v>
                  </c:pt>
                  <c:pt idx="10">
                    <c:v>6.1820914063036109E-2</c:v>
                  </c:pt>
                  <c:pt idx="11">
                    <c:v>2.3033360259869726E-2</c:v>
                  </c:pt>
                  <c:pt idx="12">
                    <c:v>5.7275947513569958E-2</c:v>
                  </c:pt>
                </c:numCache>
              </c:numRef>
            </c:plus>
            <c:minus>
              <c:numRef>
                <c:f>'Data for graph'!$G$44:$G$58</c:f>
                <c:numCache>
                  <c:formatCode>General</c:formatCode>
                  <c:ptCount val="15"/>
                  <c:pt idx="0">
                    <c:v>8.3190408453566372E-2</c:v>
                  </c:pt>
                  <c:pt idx="1">
                    <c:v>0.24105786845574384</c:v>
                  </c:pt>
                  <c:pt idx="2">
                    <c:v>0.10999999999999999</c:v>
                  </c:pt>
                  <c:pt idx="3">
                    <c:v>0.11999999999999997</c:v>
                  </c:pt>
                  <c:pt idx="4">
                    <c:v>2.0000000000000004E-2</c:v>
                  </c:pt>
                  <c:pt idx="5">
                    <c:v>4.7438409023449118E-2</c:v>
                  </c:pt>
                  <c:pt idx="6">
                    <c:v>4.2530533627760853E-2</c:v>
                  </c:pt>
                  <c:pt idx="7">
                    <c:v>6.7861854387056622E-2</c:v>
                  </c:pt>
                  <c:pt idx="8">
                    <c:v>4.7991619613453759E-2</c:v>
                  </c:pt>
                  <c:pt idx="9">
                    <c:v>0.01</c:v>
                  </c:pt>
                  <c:pt idx="10">
                    <c:v>6.8710807267654384E-2</c:v>
                  </c:pt>
                  <c:pt idx="11">
                    <c:v>1.6966639740130275E-2</c:v>
                  </c:pt>
                  <c:pt idx="12">
                    <c:v>0.10272405248643002</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graph'!$C$44:$C$56</c:f>
              <c:numCache>
                <c:formatCode>0%</c:formatCode>
                <c:ptCount val="13"/>
                <c:pt idx="0">
                  <c:v>0.30319040845356637</c:v>
                </c:pt>
                <c:pt idx="1">
                  <c:v>0.31430444773045441</c:v>
                </c:pt>
                <c:pt idx="2">
                  <c:v>0.15</c:v>
                </c:pt>
                <c:pt idx="3">
                  <c:v>0.35</c:v>
                </c:pt>
                <c:pt idx="4">
                  <c:v>0.13</c:v>
                </c:pt>
                <c:pt idx="5">
                  <c:v>0.26743840902344912</c:v>
                </c:pt>
                <c:pt idx="6">
                  <c:v>0.27253053362776086</c:v>
                </c:pt>
                <c:pt idx="7">
                  <c:v>0.11786185438705662</c:v>
                </c:pt>
                <c:pt idx="8">
                  <c:v>0.11799161961345377</c:v>
                </c:pt>
                <c:pt idx="9">
                  <c:v>0.01</c:v>
                </c:pt>
                <c:pt idx="10">
                  <c:v>0.21491498975976073</c:v>
                </c:pt>
                <c:pt idx="11">
                  <c:v>2.6966639740130277E-2</c:v>
                </c:pt>
                <c:pt idx="12">
                  <c:v>0.24272405248643003</c:v>
                </c:pt>
              </c:numCache>
            </c:numRef>
          </c:val>
        </c:ser>
        <c:ser>
          <c:idx val="2"/>
          <c:order val="2"/>
          <c:tx>
            <c:strRef>
              <c:f>'Data for graph'!$D$43</c:f>
              <c:strCache>
                <c:ptCount val="1"/>
                <c:pt idx="0">
                  <c:v>Bio-waste recycling (national average)</c:v>
                </c:pt>
              </c:strCache>
            </c:strRef>
          </c:tx>
          <c:invertIfNegative val="0"/>
          <c:errBars>
            <c:errBarType val="both"/>
            <c:errValType val="cust"/>
            <c:noEndCap val="0"/>
            <c:plus>
              <c:numRef>
                <c:f>'Data for graph'!$J$44:$J$58</c:f>
                <c:numCache>
                  <c:formatCode>General</c:formatCode>
                  <c:ptCount val="15"/>
                  <c:pt idx="0">
                    <c:v>0.16119081487502496</c:v>
                  </c:pt>
                  <c:pt idx="1">
                    <c:v>0.19259465615921745</c:v>
                  </c:pt>
                  <c:pt idx="2">
                    <c:v>0.16999999999999998</c:v>
                  </c:pt>
                  <c:pt idx="3">
                    <c:v>0.13</c:v>
                  </c:pt>
                  <c:pt idx="4">
                    <c:v>9.9999999999999985E-3</c:v>
                  </c:pt>
                  <c:pt idx="5">
                    <c:v>0.11442069852577419</c:v>
                  </c:pt>
                  <c:pt idx="6">
                    <c:v>0.11454405613515456</c:v>
                  </c:pt>
                  <c:pt idx="7">
                    <c:v>5.4204936735117192E-2</c:v>
                  </c:pt>
                  <c:pt idx="8">
                    <c:v>4.290918092824976E-2</c:v>
                  </c:pt>
                  <c:pt idx="9">
                    <c:v>0</c:v>
                  </c:pt>
                  <c:pt idx="10">
                    <c:v>1.5537450438129024E-2</c:v>
                  </c:pt>
                  <c:pt idx="11">
                    <c:v>2.9057284773903028E-2</c:v>
                  </c:pt>
                  <c:pt idx="12">
                    <c:v>9.9524816618959649E-2</c:v>
                  </c:pt>
                </c:numCache>
              </c:numRef>
            </c:plus>
            <c:minus>
              <c:numRef>
                <c:f>'Data for graph'!$I$44:$I$58</c:f>
                <c:numCache>
                  <c:formatCode>General</c:formatCode>
                  <c:ptCount val="15"/>
                  <c:pt idx="0">
                    <c:v>5.8809185124975016E-2</c:v>
                  </c:pt>
                  <c:pt idx="1">
                    <c:v>0.18285275219484631</c:v>
                  </c:pt>
                  <c:pt idx="2">
                    <c:v>6.9999999999999993E-2</c:v>
                  </c:pt>
                  <c:pt idx="3">
                    <c:v>0.19999999999999998</c:v>
                  </c:pt>
                  <c:pt idx="4">
                    <c:v>0.02</c:v>
                  </c:pt>
                  <c:pt idx="5">
                    <c:v>8.5579301474225794E-2</c:v>
                  </c:pt>
                  <c:pt idx="6">
                    <c:v>6.5455943864845462E-2</c:v>
                  </c:pt>
                  <c:pt idx="7">
                    <c:v>5.5795063264882809E-2</c:v>
                  </c:pt>
                  <c:pt idx="8">
                    <c:v>6.7090819071750241E-2</c:v>
                  </c:pt>
                  <c:pt idx="9">
                    <c:v>0</c:v>
                  </c:pt>
                  <c:pt idx="10">
                    <c:v>1.8920061116348624E-2</c:v>
                  </c:pt>
                  <c:pt idx="11">
                    <c:v>2.0942715226096975E-2</c:v>
                  </c:pt>
                  <c:pt idx="12">
                    <c:v>0.12047518338104034</c:v>
                  </c:pt>
                </c:numCache>
              </c:numRef>
            </c:minus>
          </c:errBars>
          <c:cat>
            <c:strRef>
              <c:f>'Data for graph'!$A$44:$A$56</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graph'!$D$44:$D$56</c:f>
              <c:numCache>
                <c:formatCode>0%</c:formatCode>
                <c:ptCount val="13"/>
                <c:pt idx="0">
                  <c:v>0.32880918512497503</c:v>
                </c:pt>
                <c:pt idx="1">
                  <c:v>0.2152588126652713</c:v>
                </c:pt>
                <c:pt idx="2">
                  <c:v>0.12</c:v>
                </c:pt>
                <c:pt idx="3">
                  <c:v>0.24</c:v>
                </c:pt>
                <c:pt idx="4">
                  <c:v>0.02</c:v>
                </c:pt>
                <c:pt idx="5">
                  <c:v>0.23557930147422579</c:v>
                </c:pt>
                <c:pt idx="6">
                  <c:v>0.15545594386484546</c:v>
                </c:pt>
                <c:pt idx="7">
                  <c:v>5.5795063264882809E-2</c:v>
                </c:pt>
                <c:pt idx="8">
                  <c:v>7.7090819071750236E-2</c:v>
                </c:pt>
                <c:pt idx="9">
                  <c:v>0</c:v>
                </c:pt>
                <c:pt idx="10">
                  <c:v>1.8920061116348624E-2</c:v>
                </c:pt>
                <c:pt idx="11">
                  <c:v>5.0942715226096974E-2</c:v>
                </c:pt>
                <c:pt idx="12">
                  <c:v>0.14047518338104034</c:v>
                </c:pt>
              </c:numCache>
            </c:numRef>
          </c:val>
        </c:ser>
        <c:dLbls>
          <c:showLegendKey val="0"/>
          <c:showVal val="0"/>
          <c:showCatName val="0"/>
          <c:showSerName val="0"/>
          <c:showPercent val="0"/>
          <c:showBubbleSize val="0"/>
        </c:dLbls>
        <c:gapWidth val="150"/>
        <c:axId val="35158656"/>
        <c:axId val="35877248"/>
      </c:barChart>
      <c:catAx>
        <c:axId val="35158656"/>
        <c:scaling>
          <c:orientation val="minMax"/>
        </c:scaling>
        <c:delete val="0"/>
        <c:axPos val="b"/>
        <c:majorTickMark val="out"/>
        <c:minorTickMark val="none"/>
        <c:tickLblPos val="nextTo"/>
        <c:crossAx val="35877248"/>
        <c:crosses val="autoZero"/>
        <c:auto val="1"/>
        <c:lblAlgn val="ctr"/>
        <c:lblOffset val="100"/>
        <c:noMultiLvlLbl val="0"/>
      </c:catAx>
      <c:valAx>
        <c:axId val="35877248"/>
        <c:scaling>
          <c:orientation val="minMax"/>
          <c:max val="1"/>
        </c:scaling>
        <c:delete val="0"/>
        <c:axPos val="l"/>
        <c:majorGridlines/>
        <c:numFmt formatCode="0%" sourceLinked="1"/>
        <c:majorTickMark val="out"/>
        <c:minorTickMark val="none"/>
        <c:tickLblPos val="nextTo"/>
        <c:crossAx val="35158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98591571666244E-2"/>
          <c:y val="0.12311484944273518"/>
          <c:w val="0.71793091672920617"/>
          <c:h val="0.62402766381020491"/>
        </c:manualLayout>
      </c:layout>
      <c:barChart>
        <c:barDir val="col"/>
        <c:grouping val="clustered"/>
        <c:varyColors val="0"/>
        <c:ser>
          <c:idx val="0"/>
          <c:order val="0"/>
          <c:tx>
            <c:strRef>
              <c:f>'Data for calculation'!$B$9</c:f>
              <c:strCache>
                <c:ptCount val="1"/>
                <c:pt idx="0">
                  <c:v>Total recycling</c:v>
                </c:pt>
              </c:strCache>
            </c:strRef>
          </c:tx>
          <c:invertIfNegative val="0"/>
          <c:errBars>
            <c:errBarType val="both"/>
            <c:errValType val="cust"/>
            <c:noEndCap val="0"/>
            <c:plus>
              <c:numRef>
                <c:f>'Data for calculation'!$F$10:$F$42</c:f>
                <c:numCache>
                  <c:formatCode>General</c:formatCode>
                  <c:ptCount val="33"/>
                  <c:pt idx="0">
                    <c:v>0.19800040642145855</c:v>
                  </c:pt>
                  <c:pt idx="1">
                    <c:v>0.19365873460541028</c:v>
                  </c:pt>
                  <c:pt idx="2">
                    <c:v>0.16999999999999998</c:v>
                  </c:pt>
                  <c:pt idx="3">
                    <c:v>0.41000000000000003</c:v>
                  </c:pt>
                  <c:pt idx="4">
                    <c:v>4.0000000000000008E-2</c:v>
                  </c:pt>
                  <c:pt idx="5">
                    <c:v>0.10698228950232502</c:v>
                  </c:pt>
                  <c:pt idx="6">
                    <c:v>0.10201352250739371</c:v>
                  </c:pt>
                  <c:pt idx="7">
                    <c:v>6.634308234806055E-2</c:v>
                  </c:pt>
                  <c:pt idx="8">
                    <c:v>4.491756131479599E-2</c:v>
                  </c:pt>
                  <c:pt idx="9">
                    <c:v>0.01</c:v>
                  </c:pt>
                  <c:pt idx="10">
                    <c:v>4.7841462700274562E-2</c:v>
                  </c:pt>
                  <c:pt idx="11">
                    <c:v>1.2090645033772746E-2</c:v>
                  </c:pt>
                  <c:pt idx="12">
                    <c:v>0.12680076413252961</c:v>
                  </c:pt>
                  <c:pt idx="18">
                    <c:v>0</c:v>
                  </c:pt>
                  <c:pt idx="19">
                    <c:v>0.21999999999999997</c:v>
                  </c:pt>
                  <c:pt idx="20">
                    <c:v>0.37544740835406376</c:v>
                  </c:pt>
                  <c:pt idx="21">
                    <c:v>0.24</c:v>
                  </c:pt>
                  <c:pt idx="22">
                    <c:v>0.33</c:v>
                  </c:pt>
                  <c:pt idx="23">
                    <c:v>0.03</c:v>
                  </c:pt>
                  <c:pt idx="24">
                    <c:v>0.19999999999999998</c:v>
                  </c:pt>
                  <c:pt idx="25">
                    <c:v>0.18000000000000002</c:v>
                  </c:pt>
                  <c:pt idx="26">
                    <c:v>0.11</c:v>
                  </c:pt>
                  <c:pt idx="27">
                    <c:v>0.11</c:v>
                  </c:pt>
                  <c:pt idx="28">
                    <c:v>0</c:v>
                  </c:pt>
                  <c:pt idx="29">
                    <c:v>0.05</c:v>
                  </c:pt>
                  <c:pt idx="30">
                    <c:v>0.22</c:v>
                  </c:pt>
                </c:numCache>
              </c:numRef>
            </c:plus>
            <c:minus>
              <c:numRef>
                <c:f>'Data for calculation'!$E$10:$E$42</c:f>
                <c:numCache>
                  <c:formatCode>General</c:formatCode>
                  <c:ptCount val="33"/>
                  <c:pt idx="0">
                    <c:v>0.14199959357854142</c:v>
                  </c:pt>
                  <c:pt idx="1">
                    <c:v>0.30334747363118431</c:v>
                  </c:pt>
                  <c:pt idx="2">
                    <c:v>0.17</c:v>
                  </c:pt>
                  <c:pt idx="3">
                    <c:v>0.26999999999999996</c:v>
                  </c:pt>
                  <c:pt idx="4">
                    <c:v>0.03</c:v>
                  </c:pt>
                  <c:pt idx="5">
                    <c:v>0.13301771049767497</c:v>
                  </c:pt>
                  <c:pt idx="6">
                    <c:v>8.7986477492606296E-2</c:v>
                  </c:pt>
                  <c:pt idx="7">
                    <c:v>0.11365691765193944</c:v>
                  </c:pt>
                  <c:pt idx="8">
                    <c:v>0.115082438685204</c:v>
                  </c:pt>
                  <c:pt idx="9">
                    <c:v>0.01</c:v>
                  </c:pt>
                  <c:pt idx="10">
                    <c:v>5.317335682952537E-2</c:v>
                  </c:pt>
                  <c:pt idx="11">
                    <c:v>1.7909354966227253E-2</c:v>
                  </c:pt>
                  <c:pt idx="12">
                    <c:v>0.2231992358674704</c:v>
                  </c:pt>
                  <c:pt idx="18">
                    <c:v>0</c:v>
                  </c:pt>
                  <c:pt idx="19">
                    <c:v>0.22</c:v>
                  </c:pt>
                  <c:pt idx="20">
                    <c:v>0.3537159690392972</c:v>
                  </c:pt>
                  <c:pt idx="21">
                    <c:v>0.24999999999999997</c:v>
                  </c:pt>
                  <c:pt idx="22">
                    <c:v>0.56000000000000005</c:v>
                  </c:pt>
                  <c:pt idx="23">
                    <c:v>6.9999999999999993E-2</c:v>
                  </c:pt>
                  <c:pt idx="24">
                    <c:v>0.12000000000000002</c:v>
                  </c:pt>
                  <c:pt idx="25">
                    <c:v>0.09</c:v>
                  </c:pt>
                  <c:pt idx="26">
                    <c:v>0.12000000000000001</c:v>
                  </c:pt>
                  <c:pt idx="27">
                    <c:v>0.13</c:v>
                  </c:pt>
                  <c:pt idx="28">
                    <c:v>0.02</c:v>
                  </c:pt>
                  <c:pt idx="29">
                    <c:v>0.04</c:v>
                  </c:pt>
                  <c:pt idx="30">
                    <c:v>0.15999999999999998</c:v>
                  </c:pt>
                </c:numCache>
              </c:numRef>
            </c:minus>
          </c:errBars>
          <c:cat>
            <c:strRef>
              <c:f>'Data for calculation'!$A$10:$A$22</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calculation'!$B$10:$B$22</c:f>
              <c:numCache>
                <c:formatCode>0%</c:formatCode>
                <c:ptCount val="13"/>
                <c:pt idx="0">
                  <c:v>0.63199959357854141</c:v>
                </c:pt>
                <c:pt idx="1">
                  <c:v>0.52956326039572565</c:v>
                </c:pt>
                <c:pt idx="2">
                  <c:v>0.27</c:v>
                </c:pt>
                <c:pt idx="3">
                  <c:v>0.59</c:v>
                </c:pt>
                <c:pt idx="4">
                  <c:v>0.15</c:v>
                </c:pt>
                <c:pt idx="5">
                  <c:v>0.50301771049767496</c:v>
                </c:pt>
                <c:pt idx="6">
                  <c:v>0.42798647749260632</c:v>
                </c:pt>
                <c:pt idx="7">
                  <c:v>0.17365691765193944</c:v>
                </c:pt>
                <c:pt idx="8">
                  <c:v>0.195082438685204</c:v>
                </c:pt>
                <c:pt idx="9">
                  <c:v>0.01</c:v>
                </c:pt>
                <c:pt idx="10">
                  <c:v>0.23383505087610934</c:v>
                </c:pt>
                <c:pt idx="11">
                  <c:v>7.7909354966227251E-2</c:v>
                </c:pt>
                <c:pt idx="12">
                  <c:v>0.3831992358674704</c:v>
                </c:pt>
              </c:numCache>
            </c:numRef>
          </c:val>
        </c:ser>
        <c:ser>
          <c:idx val="1"/>
          <c:order val="1"/>
          <c:tx>
            <c:strRef>
              <c:f>'Data for calculation'!$C$9</c:f>
              <c:strCache>
                <c:ptCount val="1"/>
                <c:pt idx="0">
                  <c:v>Material recycling</c:v>
                </c:pt>
              </c:strCache>
            </c:strRef>
          </c:tx>
          <c:invertIfNegative val="0"/>
          <c:errBars>
            <c:errBarType val="both"/>
            <c:errValType val="cust"/>
            <c:noEndCap val="0"/>
            <c:plus>
              <c:numRef>
                <c:f>'Data for calculation'!$H$10:$H$43</c:f>
                <c:numCache>
                  <c:formatCode>General</c:formatCode>
                  <c:ptCount val="34"/>
                  <c:pt idx="0">
                    <c:v>0.13680959154643363</c:v>
                  </c:pt>
                  <c:pt idx="1">
                    <c:v>0.11265810058355336</c:v>
                  </c:pt>
                  <c:pt idx="2">
                    <c:v>0.13999999999999999</c:v>
                  </c:pt>
                  <c:pt idx="3">
                    <c:v>0.44000000000000006</c:v>
                  </c:pt>
                  <c:pt idx="4">
                    <c:v>4.9999999999999989E-2</c:v>
                  </c:pt>
                  <c:pt idx="5">
                    <c:v>7.2561590976550905E-2</c:v>
                  </c:pt>
                  <c:pt idx="6">
                    <c:v>4.7469466372239144E-2</c:v>
                  </c:pt>
                  <c:pt idx="7">
                    <c:v>5.2138145612943387E-2</c:v>
                  </c:pt>
                  <c:pt idx="8">
                    <c:v>8.2008380386546245E-2</c:v>
                  </c:pt>
                  <c:pt idx="9">
                    <c:v>0.01</c:v>
                  </c:pt>
                  <c:pt idx="10">
                    <c:v>6.1820914063036109E-2</c:v>
                  </c:pt>
                  <c:pt idx="11">
                    <c:v>2.3033360259869726E-2</c:v>
                  </c:pt>
                  <c:pt idx="12">
                    <c:v>5.7275947513569958E-2</c:v>
                  </c:pt>
                </c:numCache>
              </c:numRef>
            </c:plus>
            <c:minus>
              <c:numRef>
                <c:f>'Data for calculation'!$G$10:$G$43</c:f>
                <c:numCache>
                  <c:formatCode>General</c:formatCode>
                  <c:ptCount val="34"/>
                  <c:pt idx="0">
                    <c:v>8.3190408453566372E-2</c:v>
                  </c:pt>
                  <c:pt idx="1">
                    <c:v>0.24105786845574384</c:v>
                  </c:pt>
                  <c:pt idx="2">
                    <c:v>0.10999999999999999</c:v>
                  </c:pt>
                  <c:pt idx="3">
                    <c:v>0.11999999999999997</c:v>
                  </c:pt>
                  <c:pt idx="4">
                    <c:v>2.0000000000000004E-2</c:v>
                  </c:pt>
                  <c:pt idx="5">
                    <c:v>4.7438409023449118E-2</c:v>
                  </c:pt>
                  <c:pt idx="6">
                    <c:v>4.2530533627760853E-2</c:v>
                  </c:pt>
                  <c:pt idx="7">
                    <c:v>6.7861854387056622E-2</c:v>
                  </c:pt>
                  <c:pt idx="8">
                    <c:v>4.7991619613453759E-2</c:v>
                  </c:pt>
                  <c:pt idx="9">
                    <c:v>0.01</c:v>
                  </c:pt>
                  <c:pt idx="10">
                    <c:v>6.8710807267654384E-2</c:v>
                  </c:pt>
                  <c:pt idx="11">
                    <c:v>1.6966639740130275E-2</c:v>
                  </c:pt>
                  <c:pt idx="12">
                    <c:v>0.10272405248643002</c:v>
                  </c:pt>
                </c:numCache>
              </c:numRef>
            </c:minus>
          </c:errBars>
          <c:cat>
            <c:strRef>
              <c:f>'Data for calculation'!$A$10:$A$22</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calculation'!$C$10:$C$22</c:f>
              <c:numCache>
                <c:formatCode>0%</c:formatCode>
                <c:ptCount val="13"/>
                <c:pt idx="0">
                  <c:v>0.30319040845356637</c:v>
                </c:pt>
                <c:pt idx="1">
                  <c:v>0.31430444773045441</c:v>
                </c:pt>
                <c:pt idx="2">
                  <c:v>0.15</c:v>
                </c:pt>
                <c:pt idx="3">
                  <c:v>0.35</c:v>
                </c:pt>
                <c:pt idx="4">
                  <c:v>0.13</c:v>
                </c:pt>
                <c:pt idx="5">
                  <c:v>0.26743840902344912</c:v>
                </c:pt>
                <c:pt idx="6">
                  <c:v>0.27253053362776086</c:v>
                </c:pt>
                <c:pt idx="7">
                  <c:v>0.11786185438705662</c:v>
                </c:pt>
                <c:pt idx="8">
                  <c:v>0.11799161961345377</c:v>
                </c:pt>
                <c:pt idx="9">
                  <c:v>0.01</c:v>
                </c:pt>
                <c:pt idx="10">
                  <c:v>0.21491498975976073</c:v>
                </c:pt>
                <c:pt idx="11">
                  <c:v>2.6966639740130277E-2</c:v>
                </c:pt>
                <c:pt idx="12">
                  <c:v>0.24272405248643003</c:v>
                </c:pt>
              </c:numCache>
            </c:numRef>
          </c:val>
        </c:ser>
        <c:ser>
          <c:idx val="2"/>
          <c:order val="2"/>
          <c:tx>
            <c:strRef>
              <c:f>'Data for calculation'!$D$9</c:f>
              <c:strCache>
                <c:ptCount val="1"/>
                <c:pt idx="0">
                  <c:v>Organic recycling</c:v>
                </c:pt>
              </c:strCache>
            </c:strRef>
          </c:tx>
          <c:invertIfNegative val="0"/>
          <c:errBars>
            <c:errBarType val="both"/>
            <c:errValType val="cust"/>
            <c:noEndCap val="0"/>
            <c:plus>
              <c:numRef>
                <c:f>'Data for calculation'!$J$10:$J$43</c:f>
                <c:numCache>
                  <c:formatCode>General</c:formatCode>
                  <c:ptCount val="34"/>
                  <c:pt idx="0">
                    <c:v>0.16119081487502496</c:v>
                  </c:pt>
                  <c:pt idx="1">
                    <c:v>0.19259465615921745</c:v>
                  </c:pt>
                  <c:pt idx="2">
                    <c:v>0.16999999999999998</c:v>
                  </c:pt>
                  <c:pt idx="3">
                    <c:v>0.13</c:v>
                  </c:pt>
                  <c:pt idx="4">
                    <c:v>9.9999999999999985E-3</c:v>
                  </c:pt>
                  <c:pt idx="5">
                    <c:v>0.11442069852577419</c:v>
                  </c:pt>
                  <c:pt idx="6">
                    <c:v>0.11454405613515456</c:v>
                  </c:pt>
                  <c:pt idx="7">
                    <c:v>5.4204936735117192E-2</c:v>
                  </c:pt>
                  <c:pt idx="8">
                    <c:v>4.290918092824976E-2</c:v>
                  </c:pt>
                  <c:pt idx="9">
                    <c:v>0</c:v>
                  </c:pt>
                  <c:pt idx="10">
                    <c:v>1.5537450438129024E-2</c:v>
                  </c:pt>
                  <c:pt idx="11">
                    <c:v>2.9057284773903028E-2</c:v>
                  </c:pt>
                  <c:pt idx="12">
                    <c:v>9.9524816618959649E-2</c:v>
                  </c:pt>
                </c:numCache>
              </c:numRef>
            </c:plus>
            <c:minus>
              <c:numRef>
                <c:f>'Data for calculation'!$I$10:$I$43</c:f>
                <c:numCache>
                  <c:formatCode>General</c:formatCode>
                  <c:ptCount val="34"/>
                  <c:pt idx="0">
                    <c:v>5.8809185124975016E-2</c:v>
                  </c:pt>
                  <c:pt idx="1">
                    <c:v>0.18285275219484631</c:v>
                  </c:pt>
                  <c:pt idx="2">
                    <c:v>6.9999999999999993E-2</c:v>
                  </c:pt>
                  <c:pt idx="3">
                    <c:v>0.19999999999999998</c:v>
                  </c:pt>
                  <c:pt idx="4">
                    <c:v>0.02</c:v>
                  </c:pt>
                  <c:pt idx="5">
                    <c:v>8.5579301474225794E-2</c:v>
                  </c:pt>
                  <c:pt idx="6">
                    <c:v>6.5455943864845462E-2</c:v>
                  </c:pt>
                  <c:pt idx="7">
                    <c:v>5.5795063264882809E-2</c:v>
                  </c:pt>
                  <c:pt idx="8">
                    <c:v>6.7090819071750241E-2</c:v>
                  </c:pt>
                  <c:pt idx="9">
                    <c:v>0</c:v>
                  </c:pt>
                  <c:pt idx="10">
                    <c:v>1.8920061116348624E-2</c:v>
                  </c:pt>
                  <c:pt idx="11">
                    <c:v>2.0942715226096975E-2</c:v>
                  </c:pt>
                  <c:pt idx="12">
                    <c:v>0.12047518338104034</c:v>
                  </c:pt>
                </c:numCache>
              </c:numRef>
            </c:minus>
          </c:errBars>
          <c:cat>
            <c:strRef>
              <c:f>'Data for calculation'!$A$10:$A$22</c:f>
              <c:strCache>
                <c:ptCount val="13"/>
                <c:pt idx="0">
                  <c:v>Austria</c:v>
                </c:pt>
                <c:pt idx="1">
                  <c:v>Belgium</c:v>
                </c:pt>
                <c:pt idx="2">
                  <c:v>France</c:v>
                </c:pt>
                <c:pt idx="3">
                  <c:v>Germany</c:v>
                </c:pt>
                <c:pt idx="4">
                  <c:v>Hungary</c:v>
                </c:pt>
                <c:pt idx="5">
                  <c:v>Netherlands</c:v>
                </c:pt>
                <c:pt idx="6">
                  <c:v>Norway</c:v>
                </c:pt>
                <c:pt idx="7">
                  <c:v>Poland</c:v>
                </c:pt>
                <c:pt idx="8">
                  <c:v>Portugal</c:v>
                </c:pt>
                <c:pt idx="9">
                  <c:v>Romania</c:v>
                </c:pt>
                <c:pt idx="10">
                  <c:v>Slovenia</c:v>
                </c:pt>
                <c:pt idx="11">
                  <c:v>Slovakia</c:v>
                </c:pt>
                <c:pt idx="12">
                  <c:v>United Kingdom</c:v>
                </c:pt>
              </c:strCache>
            </c:strRef>
          </c:cat>
          <c:val>
            <c:numRef>
              <c:f>'Data for calculation'!$D$10:$D$22</c:f>
              <c:numCache>
                <c:formatCode>0%</c:formatCode>
                <c:ptCount val="13"/>
                <c:pt idx="0">
                  <c:v>0.32880918512497503</c:v>
                </c:pt>
                <c:pt idx="1">
                  <c:v>0.2152588126652713</c:v>
                </c:pt>
                <c:pt idx="2">
                  <c:v>0.12</c:v>
                </c:pt>
                <c:pt idx="3">
                  <c:v>0.24</c:v>
                </c:pt>
                <c:pt idx="4">
                  <c:v>0.02</c:v>
                </c:pt>
                <c:pt idx="5">
                  <c:v>0.23557930147422579</c:v>
                </c:pt>
                <c:pt idx="6">
                  <c:v>0.15545594386484546</c:v>
                </c:pt>
                <c:pt idx="7">
                  <c:v>5.5795063264882809E-2</c:v>
                </c:pt>
                <c:pt idx="8">
                  <c:v>7.7090819071750236E-2</c:v>
                </c:pt>
                <c:pt idx="9">
                  <c:v>0</c:v>
                </c:pt>
                <c:pt idx="10">
                  <c:v>1.8920061116348624E-2</c:v>
                </c:pt>
                <c:pt idx="11">
                  <c:v>5.0942715226096974E-2</c:v>
                </c:pt>
                <c:pt idx="12">
                  <c:v>0.14047518338104034</c:v>
                </c:pt>
              </c:numCache>
            </c:numRef>
          </c:val>
        </c:ser>
        <c:dLbls>
          <c:showLegendKey val="0"/>
          <c:showVal val="0"/>
          <c:showCatName val="0"/>
          <c:showSerName val="0"/>
          <c:showPercent val="0"/>
          <c:showBubbleSize val="0"/>
        </c:dLbls>
        <c:gapWidth val="150"/>
        <c:axId val="49811456"/>
        <c:axId val="49812992"/>
      </c:barChart>
      <c:catAx>
        <c:axId val="49811456"/>
        <c:scaling>
          <c:orientation val="minMax"/>
        </c:scaling>
        <c:delete val="0"/>
        <c:axPos val="b"/>
        <c:numFmt formatCode="General" sourceLinked="1"/>
        <c:majorTickMark val="out"/>
        <c:minorTickMark val="none"/>
        <c:tickLblPos val="nextTo"/>
        <c:crossAx val="49812992"/>
        <c:crosses val="autoZero"/>
        <c:auto val="1"/>
        <c:lblAlgn val="ctr"/>
        <c:lblOffset val="100"/>
        <c:noMultiLvlLbl val="0"/>
      </c:catAx>
      <c:valAx>
        <c:axId val="49812992"/>
        <c:scaling>
          <c:orientation val="minMax"/>
          <c:max val="1"/>
        </c:scaling>
        <c:delete val="0"/>
        <c:axPos val="l"/>
        <c:majorGridlines/>
        <c:numFmt formatCode="0%" sourceLinked="1"/>
        <c:majorTickMark val="out"/>
        <c:minorTickMark val="none"/>
        <c:tickLblPos val="nextTo"/>
        <c:crossAx val="498114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126547</xdr:colOff>
      <xdr:row>37</xdr:row>
      <xdr:rowOff>137298</xdr:rowOff>
    </xdr:to>
    <xdr:graphicFrame macro="">
      <xdr:nvGraphicFramePr>
        <xdr:cNvPr id="3"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42182</xdr:colOff>
      <xdr:row>5</xdr:row>
      <xdr:rowOff>106135</xdr:rowOff>
    </xdr:from>
    <xdr:to>
      <xdr:col>19</xdr:col>
      <xdr:colOff>625929</xdr:colOff>
      <xdr:row>39</xdr:row>
      <xdr:rowOff>82324</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725262</xdr:colOff>
      <xdr:row>43</xdr:row>
      <xdr:rowOff>127907</xdr:rowOff>
    </xdr:from>
    <xdr:to>
      <xdr:col>12</xdr:col>
      <xdr:colOff>370116</xdr:colOff>
      <xdr:row>60</xdr:row>
      <xdr:rowOff>130628</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ea.europa.eu/publications/managing-municipal-solid-waste" TargetMode="External"/><Relationship Id="rId7" Type="http://schemas.openxmlformats.org/officeDocument/2006/relationships/comments" Target="../comments1.xm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p.eurostat.ec.europa.eu/portal/page/portal/waste/key_waste_streams/municipal_wast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8"/>
  <sheetViews>
    <sheetView workbookViewId="0">
      <selection activeCell="G17" sqref="G17:O17"/>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89" t="s">
        <v>53</v>
      </c>
      <c r="C2" s="90"/>
      <c r="D2" s="91"/>
      <c r="E2" s="91"/>
      <c r="F2" s="91"/>
      <c r="G2" s="91"/>
      <c r="H2" s="91"/>
      <c r="I2" s="91"/>
      <c r="J2" s="91"/>
      <c r="K2" s="91"/>
      <c r="L2" s="91"/>
      <c r="M2" s="91"/>
      <c r="N2" s="91"/>
      <c r="O2" s="91"/>
      <c r="P2" s="17"/>
    </row>
    <row r="3" spans="1:16" ht="13.2" x14ac:dyDescent="0.2">
      <c r="A3" s="16"/>
      <c r="B3" s="92" t="s">
        <v>2</v>
      </c>
      <c r="C3" s="93"/>
      <c r="D3" s="93"/>
      <c r="E3" s="93"/>
      <c r="F3" s="93"/>
      <c r="G3" s="93"/>
      <c r="H3" s="93"/>
      <c r="I3" s="93"/>
      <c r="J3" s="93"/>
      <c r="K3" s="93"/>
      <c r="L3" s="93"/>
      <c r="M3" s="93"/>
      <c r="N3" s="93"/>
      <c r="O3" s="94"/>
      <c r="P3" s="17"/>
    </row>
    <row r="4" spans="1:16" x14ac:dyDescent="0.2">
      <c r="A4" s="16"/>
      <c r="B4" s="95" t="s">
        <v>3</v>
      </c>
      <c r="C4" s="96"/>
      <c r="D4" s="96"/>
      <c r="E4" s="96"/>
      <c r="F4" s="96"/>
      <c r="G4" s="96"/>
      <c r="H4" s="96"/>
      <c r="I4" s="96"/>
      <c r="J4" s="96"/>
      <c r="K4" s="96"/>
      <c r="L4" s="96"/>
      <c r="M4" s="96"/>
      <c r="N4" s="96"/>
      <c r="O4" s="97"/>
      <c r="P4" s="17"/>
    </row>
    <row r="5" spans="1:16" ht="13.2" x14ac:dyDescent="0.2">
      <c r="A5" s="16"/>
      <c r="B5" s="98"/>
      <c r="C5" s="96"/>
      <c r="D5" s="96"/>
      <c r="E5" s="96"/>
      <c r="F5" s="96"/>
      <c r="G5" s="96"/>
      <c r="H5" s="96"/>
      <c r="I5" s="1" t="s">
        <v>4</v>
      </c>
      <c r="J5" s="99" t="s">
        <v>5</v>
      </c>
      <c r="K5" s="100"/>
      <c r="L5" s="100"/>
      <c r="M5" s="100"/>
      <c r="N5" s="100"/>
      <c r="O5" s="101"/>
      <c r="P5" s="17"/>
    </row>
    <row r="6" spans="1:16" x14ac:dyDescent="0.2">
      <c r="A6" s="16"/>
      <c r="B6" s="102"/>
      <c r="C6" s="103"/>
      <c r="D6" s="103"/>
      <c r="E6" s="103"/>
      <c r="F6" s="103"/>
      <c r="G6" s="103"/>
      <c r="H6" s="103"/>
      <c r="I6" s="2"/>
      <c r="J6" s="103"/>
      <c r="K6" s="103"/>
      <c r="L6" s="103"/>
      <c r="M6" s="103"/>
      <c r="N6" s="103"/>
      <c r="O6" s="104"/>
      <c r="P6" s="17"/>
    </row>
    <row r="7" spans="1:16" x14ac:dyDescent="0.2">
      <c r="A7" s="16"/>
      <c r="B7" s="3"/>
      <c r="C7" s="3"/>
      <c r="D7" s="3"/>
      <c r="E7" s="3"/>
      <c r="F7" s="3"/>
      <c r="G7" s="3"/>
      <c r="H7" s="3"/>
      <c r="I7" s="3"/>
      <c r="J7" s="3"/>
      <c r="K7" s="3"/>
      <c r="L7" s="3"/>
      <c r="M7" s="3"/>
      <c r="N7" s="3"/>
      <c r="O7" s="3"/>
      <c r="P7" s="17"/>
    </row>
    <row r="8" spans="1:16" x14ac:dyDescent="0.2">
      <c r="A8" s="16"/>
      <c r="B8" s="106" t="s">
        <v>6</v>
      </c>
      <c r="C8" s="107"/>
      <c r="D8" s="107"/>
      <c r="E8" s="107"/>
      <c r="F8" s="107"/>
      <c r="G8" s="107"/>
      <c r="H8" s="107"/>
      <c r="I8" s="107"/>
      <c r="J8" s="107"/>
      <c r="K8" s="107"/>
      <c r="L8" s="107"/>
      <c r="M8" s="107"/>
      <c r="N8" s="107"/>
      <c r="O8" s="107"/>
      <c r="P8" s="17"/>
    </row>
    <row r="9" spans="1:16" ht="12.75" customHeight="1" x14ac:dyDescent="0.2">
      <c r="A9" s="16"/>
      <c r="B9" s="3"/>
      <c r="C9" s="1" t="s">
        <v>4</v>
      </c>
      <c r="D9" s="18" t="s">
        <v>7</v>
      </c>
      <c r="E9" s="4"/>
      <c r="F9" s="19"/>
      <c r="G9" s="108" t="s">
        <v>47</v>
      </c>
      <c r="H9" s="109"/>
      <c r="I9" s="109"/>
      <c r="J9" s="109"/>
      <c r="K9" s="109"/>
      <c r="L9" s="109"/>
      <c r="M9" s="109"/>
      <c r="N9" s="109"/>
      <c r="O9" s="110"/>
      <c r="P9" s="17"/>
    </row>
    <row r="10" spans="1:16" ht="13.2" x14ac:dyDescent="0.2">
      <c r="A10" s="16"/>
      <c r="B10" s="3"/>
      <c r="C10" s="1" t="s">
        <v>4</v>
      </c>
      <c r="D10" s="18" t="s">
        <v>8</v>
      </c>
      <c r="E10" s="4"/>
      <c r="F10" s="19"/>
      <c r="G10" s="111" t="s">
        <v>48</v>
      </c>
      <c r="H10" s="112"/>
      <c r="I10" s="112"/>
      <c r="J10" s="112"/>
      <c r="K10" s="112"/>
      <c r="L10" s="112"/>
      <c r="M10" s="112"/>
      <c r="N10" s="112"/>
      <c r="O10" s="113"/>
      <c r="P10" s="17"/>
    </row>
    <row r="11" spans="1:16" ht="12.75" customHeight="1" x14ac:dyDescent="0.2">
      <c r="A11" s="16"/>
      <c r="B11" s="3"/>
      <c r="C11" s="1" t="s">
        <v>4</v>
      </c>
      <c r="D11" s="18" t="s">
        <v>9</v>
      </c>
      <c r="E11" s="4"/>
      <c r="F11" s="19"/>
      <c r="G11" s="114" t="s">
        <v>49</v>
      </c>
      <c r="H11" s="112"/>
      <c r="I11" s="112"/>
      <c r="J11" s="112"/>
      <c r="K11" s="112"/>
      <c r="L11" s="112"/>
      <c r="M11" s="112"/>
      <c r="N11" s="112"/>
      <c r="O11" s="113"/>
      <c r="P11" s="17"/>
    </row>
    <row r="12" spans="1:16" ht="12.75" customHeight="1" x14ac:dyDescent="0.2">
      <c r="A12" s="16"/>
      <c r="B12" s="3"/>
      <c r="C12" s="1" t="s">
        <v>4</v>
      </c>
      <c r="D12" s="18" t="s">
        <v>10</v>
      </c>
      <c r="E12" s="4"/>
      <c r="F12" s="19"/>
      <c r="G12" s="114" t="s">
        <v>50</v>
      </c>
      <c r="H12" s="112"/>
      <c r="I12" s="112"/>
      <c r="J12" s="112"/>
      <c r="K12" s="112"/>
      <c r="L12" s="112"/>
      <c r="M12" s="112"/>
      <c r="N12" s="112"/>
      <c r="O12" s="113"/>
      <c r="P12" s="17"/>
    </row>
    <row r="13" spans="1:16" x14ac:dyDescent="0.2">
      <c r="A13" s="16"/>
      <c r="B13" s="3"/>
      <c r="C13" s="3"/>
      <c r="D13" s="18" t="s">
        <v>11</v>
      </c>
      <c r="E13" s="4"/>
      <c r="F13" s="19"/>
      <c r="G13" s="115" t="s">
        <v>51</v>
      </c>
      <c r="H13" s="116"/>
      <c r="I13" s="116"/>
      <c r="J13" s="116"/>
      <c r="K13" s="116"/>
      <c r="L13" s="116"/>
      <c r="M13" s="116"/>
      <c r="N13" s="116"/>
      <c r="O13" s="117"/>
      <c r="P13" s="17"/>
    </row>
    <row r="14" spans="1:16" x14ac:dyDescent="0.2">
      <c r="A14" s="16"/>
      <c r="B14" s="3"/>
      <c r="C14" s="3"/>
      <c r="D14" s="4"/>
      <c r="E14" s="4"/>
      <c r="F14" s="4"/>
      <c r="G14" s="4"/>
      <c r="H14" s="4"/>
      <c r="I14" s="4"/>
      <c r="J14" s="4"/>
      <c r="K14" s="4"/>
      <c r="L14" s="4"/>
      <c r="M14" s="4"/>
      <c r="N14" s="4"/>
      <c r="O14" s="4"/>
      <c r="P14" s="17"/>
    </row>
    <row r="15" spans="1:16" x14ac:dyDescent="0.2">
      <c r="A15" s="16"/>
      <c r="B15" s="106" t="s">
        <v>12</v>
      </c>
      <c r="C15" s="107"/>
      <c r="D15" s="107"/>
      <c r="E15" s="107"/>
      <c r="F15" s="107"/>
      <c r="G15" s="107"/>
      <c r="H15" s="107"/>
      <c r="I15" s="107"/>
      <c r="J15" s="107"/>
      <c r="K15" s="107"/>
      <c r="L15" s="107"/>
      <c r="M15" s="107"/>
      <c r="N15" s="107"/>
      <c r="O15" s="107"/>
      <c r="P15" s="17"/>
    </row>
    <row r="16" spans="1:16" ht="12.75" customHeight="1" x14ac:dyDescent="0.2">
      <c r="A16" s="16"/>
      <c r="B16" s="3"/>
      <c r="C16" s="1" t="s">
        <v>4</v>
      </c>
      <c r="D16" s="4" t="s">
        <v>0</v>
      </c>
      <c r="E16" s="4"/>
      <c r="F16" s="4"/>
      <c r="G16" s="108" t="s">
        <v>347</v>
      </c>
      <c r="H16" s="109"/>
      <c r="I16" s="109"/>
      <c r="J16" s="109"/>
      <c r="K16" s="109"/>
      <c r="L16" s="109"/>
      <c r="M16" s="109"/>
      <c r="N16" s="109"/>
      <c r="O16" s="110"/>
      <c r="P16" s="17"/>
    </row>
    <row r="17" spans="1:18" ht="12.75" customHeight="1" x14ac:dyDescent="0.2">
      <c r="A17" s="16"/>
      <c r="B17" s="3"/>
      <c r="C17" s="1" t="s">
        <v>4</v>
      </c>
      <c r="D17" s="4" t="s">
        <v>13</v>
      </c>
      <c r="E17" s="4"/>
      <c r="F17" s="4"/>
      <c r="G17" s="111" t="s">
        <v>343</v>
      </c>
      <c r="H17" s="112"/>
      <c r="I17" s="112"/>
      <c r="J17" s="112"/>
      <c r="K17" s="112"/>
      <c r="L17" s="112"/>
      <c r="M17" s="112"/>
      <c r="N17" s="112"/>
      <c r="O17" s="113"/>
      <c r="P17" s="17"/>
    </row>
    <row r="18" spans="1:18" ht="27" customHeight="1" x14ac:dyDescent="0.2">
      <c r="A18" s="16"/>
      <c r="B18" s="3"/>
      <c r="C18" s="1" t="s">
        <v>4</v>
      </c>
      <c r="D18" s="4" t="s">
        <v>14</v>
      </c>
      <c r="E18" s="4"/>
      <c r="F18" s="4"/>
      <c r="G18" s="108" t="s">
        <v>324</v>
      </c>
      <c r="H18" s="109"/>
      <c r="I18" s="109"/>
      <c r="J18" s="109"/>
      <c r="K18" s="109"/>
      <c r="L18" s="109"/>
      <c r="M18" s="109"/>
      <c r="N18" s="109"/>
      <c r="O18" s="110"/>
      <c r="P18" s="17"/>
    </row>
    <row r="19" spans="1:18" ht="12.75" customHeight="1" x14ac:dyDescent="0.2">
      <c r="A19" s="16"/>
      <c r="B19" s="3"/>
      <c r="C19" s="1" t="s">
        <v>4</v>
      </c>
      <c r="D19" s="4" t="s">
        <v>15</v>
      </c>
      <c r="E19" s="4"/>
      <c r="F19" s="4"/>
      <c r="G19" s="114" t="s">
        <v>341</v>
      </c>
      <c r="H19" s="112"/>
      <c r="I19" s="112"/>
      <c r="J19" s="112"/>
      <c r="K19" s="112"/>
      <c r="L19" s="112"/>
      <c r="M19" s="112"/>
      <c r="N19" s="112"/>
      <c r="O19" s="113"/>
      <c r="P19" s="17"/>
    </row>
    <row r="20" spans="1:18" ht="60" customHeight="1" x14ac:dyDescent="0.2">
      <c r="A20" s="16"/>
      <c r="B20" s="3"/>
      <c r="C20" s="3"/>
      <c r="D20" s="4" t="s">
        <v>16</v>
      </c>
      <c r="E20" s="4"/>
      <c r="F20" s="4"/>
      <c r="G20" s="115" t="s">
        <v>327</v>
      </c>
      <c r="H20" s="116"/>
      <c r="I20" s="116"/>
      <c r="J20" s="116"/>
      <c r="K20" s="116"/>
      <c r="L20" s="116"/>
      <c r="M20" s="116"/>
      <c r="N20" s="116"/>
      <c r="O20" s="117"/>
      <c r="P20" s="17"/>
    </row>
    <row r="21" spans="1:18" ht="12.75" customHeight="1" x14ac:dyDescent="0.2">
      <c r="A21" s="16"/>
      <c r="B21" s="3"/>
      <c r="C21" s="3"/>
      <c r="D21" s="4" t="s">
        <v>1</v>
      </c>
      <c r="E21" s="4"/>
      <c r="F21" s="4"/>
      <c r="G21" s="108" t="s">
        <v>320</v>
      </c>
      <c r="H21" s="109"/>
      <c r="I21" s="109"/>
      <c r="J21" s="109"/>
      <c r="K21" s="109"/>
      <c r="L21" s="109"/>
      <c r="M21" s="109"/>
      <c r="N21" s="109"/>
      <c r="O21" s="110"/>
      <c r="P21" s="17"/>
    </row>
    <row r="22" spans="1:18" ht="30.75" customHeight="1" x14ac:dyDescent="0.2">
      <c r="A22" s="20"/>
      <c r="B22" s="21"/>
      <c r="C22" s="21"/>
      <c r="D22" s="4" t="s">
        <v>17</v>
      </c>
      <c r="E22" s="4"/>
      <c r="F22" s="4"/>
      <c r="G22" s="111" t="s">
        <v>322</v>
      </c>
      <c r="H22" s="112"/>
      <c r="I22" s="112"/>
      <c r="J22" s="112"/>
      <c r="K22" s="112"/>
      <c r="L22" s="112"/>
      <c r="M22" s="112"/>
      <c r="N22" s="112"/>
      <c r="O22" s="113"/>
      <c r="P22" s="17"/>
    </row>
    <row r="23" spans="1:18" x14ac:dyDescent="0.2">
      <c r="A23" s="16"/>
      <c r="B23" s="3"/>
      <c r="C23" s="3"/>
      <c r="D23" s="4"/>
      <c r="E23" s="4"/>
      <c r="F23" s="4"/>
      <c r="G23" s="4"/>
      <c r="H23" s="4"/>
      <c r="I23" s="4"/>
      <c r="J23" s="4"/>
      <c r="K23" s="4"/>
      <c r="L23" s="4"/>
      <c r="M23" s="4"/>
      <c r="N23" s="4"/>
      <c r="O23" s="4"/>
      <c r="P23" s="17"/>
    </row>
    <row r="24" spans="1:18" x14ac:dyDescent="0.2">
      <c r="A24" s="16"/>
      <c r="B24" s="106" t="s">
        <v>18</v>
      </c>
      <c r="C24" s="107"/>
      <c r="D24" s="107"/>
      <c r="E24" s="107"/>
      <c r="F24" s="107"/>
      <c r="G24" s="107"/>
      <c r="H24" s="107"/>
      <c r="I24" s="107"/>
      <c r="J24" s="107"/>
      <c r="K24" s="107"/>
      <c r="L24" s="107"/>
      <c r="M24" s="107"/>
      <c r="N24" s="107"/>
      <c r="O24" s="107"/>
      <c r="P24" s="17"/>
    </row>
    <row r="25" spans="1:18" ht="13.2" x14ac:dyDescent="0.2">
      <c r="A25" s="16"/>
      <c r="B25" s="3"/>
      <c r="C25" s="1" t="s">
        <v>4</v>
      </c>
      <c r="D25" s="4" t="s">
        <v>19</v>
      </c>
      <c r="E25" s="4"/>
      <c r="F25" s="4"/>
      <c r="G25" s="120" t="s">
        <v>321</v>
      </c>
      <c r="H25" s="121"/>
      <c r="I25" s="121"/>
      <c r="J25" s="121"/>
      <c r="K25" s="121"/>
      <c r="L25" s="121"/>
      <c r="M25" s="121"/>
      <c r="N25" s="121"/>
      <c r="O25" s="122"/>
      <c r="P25" s="17"/>
    </row>
    <row r="26" spans="1:18" ht="13.2" x14ac:dyDescent="0.2">
      <c r="A26" s="16"/>
      <c r="B26" s="3"/>
      <c r="C26" s="1" t="s">
        <v>4</v>
      </c>
      <c r="D26" s="4" t="s">
        <v>20</v>
      </c>
      <c r="E26" s="4"/>
      <c r="F26" s="4"/>
      <c r="G26" s="86" t="s">
        <v>52</v>
      </c>
      <c r="H26" s="87"/>
      <c r="I26" s="87"/>
      <c r="J26" s="87"/>
      <c r="K26" s="87"/>
      <c r="L26" s="87"/>
      <c r="M26" s="87"/>
      <c r="N26" s="87"/>
      <c r="O26" s="88"/>
      <c r="P26" s="17"/>
    </row>
    <row r="27" spans="1:18" ht="20.399999999999999" x14ac:dyDescent="0.2">
      <c r="A27" s="16"/>
      <c r="B27" s="3"/>
      <c r="C27" s="1" t="s">
        <v>4</v>
      </c>
      <c r="D27" s="4" t="s">
        <v>21</v>
      </c>
      <c r="E27" s="4"/>
      <c r="F27" s="4"/>
      <c r="G27" s="86"/>
      <c r="H27" s="87"/>
      <c r="I27" s="87"/>
      <c r="J27" s="87"/>
      <c r="K27" s="87"/>
      <c r="L27" s="87"/>
      <c r="M27" s="87"/>
      <c r="N27" s="87"/>
      <c r="O27" s="88"/>
      <c r="P27" s="17"/>
    </row>
    <row r="28" spans="1:18" ht="20.399999999999999" x14ac:dyDescent="0.2">
      <c r="A28" s="16"/>
      <c r="B28" s="3"/>
      <c r="C28" s="3"/>
      <c r="D28" s="4" t="s">
        <v>22</v>
      </c>
      <c r="E28" s="4"/>
      <c r="F28" s="4"/>
      <c r="G28" s="115"/>
      <c r="H28" s="116"/>
      <c r="I28" s="116"/>
      <c r="J28" s="116"/>
      <c r="K28" s="116"/>
      <c r="L28" s="116"/>
      <c r="M28" s="116"/>
      <c r="N28" s="116"/>
      <c r="O28" s="117"/>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106" t="s">
        <v>23</v>
      </c>
      <c r="C30" s="107"/>
      <c r="D30" s="107"/>
      <c r="E30" s="107"/>
      <c r="F30" s="107"/>
      <c r="G30" s="107"/>
      <c r="H30" s="107"/>
      <c r="I30" s="107"/>
      <c r="J30" s="107"/>
      <c r="K30" s="107"/>
      <c r="L30" s="107"/>
      <c r="M30" s="107"/>
      <c r="N30" s="107"/>
      <c r="O30" s="107"/>
      <c r="P30" s="17"/>
    </row>
    <row r="31" spans="1:18" ht="13.2" x14ac:dyDescent="0.2">
      <c r="A31" s="16"/>
      <c r="B31" s="3"/>
      <c r="C31" s="1" t="s">
        <v>4</v>
      </c>
      <c r="D31" s="4" t="s">
        <v>24</v>
      </c>
      <c r="E31" s="4"/>
      <c r="F31" s="4"/>
      <c r="G31" s="120" t="s">
        <v>54</v>
      </c>
      <c r="H31" s="121"/>
      <c r="I31" s="121"/>
      <c r="J31" s="121"/>
      <c r="K31" s="121"/>
      <c r="L31" s="121"/>
      <c r="M31" s="121"/>
      <c r="N31" s="121"/>
      <c r="O31" s="122"/>
      <c r="P31" s="17"/>
    </row>
    <row r="32" spans="1:18" x14ac:dyDescent="0.2">
      <c r="A32" s="16"/>
      <c r="B32" s="3"/>
      <c r="C32" s="3"/>
      <c r="D32" s="4" t="s">
        <v>25</v>
      </c>
      <c r="E32" s="4"/>
      <c r="F32" s="4"/>
      <c r="G32" s="115"/>
      <c r="H32" s="116"/>
      <c r="I32" s="116"/>
      <c r="J32" s="116"/>
      <c r="K32" s="116"/>
      <c r="L32" s="116"/>
      <c r="M32" s="116"/>
      <c r="N32" s="116"/>
      <c r="O32" s="117"/>
      <c r="P32" s="17"/>
    </row>
    <row r="33" spans="1:16" x14ac:dyDescent="0.2">
      <c r="A33" s="16"/>
      <c r="B33" s="3"/>
      <c r="C33" s="3"/>
      <c r="D33" s="4"/>
      <c r="E33" s="4"/>
      <c r="F33" s="4"/>
      <c r="G33" s="4"/>
      <c r="H33" s="4"/>
      <c r="I33" s="4"/>
      <c r="J33" s="4"/>
      <c r="K33" s="4"/>
      <c r="L33" s="4"/>
      <c r="M33" s="4"/>
      <c r="N33" s="4"/>
      <c r="O33" s="4"/>
      <c r="P33" s="17"/>
    </row>
    <row r="34" spans="1:16" x14ac:dyDescent="0.2">
      <c r="A34" s="16"/>
      <c r="B34" s="106" t="s">
        <v>26</v>
      </c>
      <c r="C34" s="107"/>
      <c r="D34" s="107"/>
      <c r="E34" s="107"/>
      <c r="F34" s="107"/>
      <c r="G34" s="107"/>
      <c r="H34" s="107"/>
      <c r="I34" s="107"/>
      <c r="J34" s="107"/>
      <c r="K34" s="107"/>
      <c r="L34" s="107"/>
      <c r="M34" s="107"/>
      <c r="N34" s="107"/>
      <c r="O34" s="107"/>
      <c r="P34" s="17"/>
    </row>
    <row r="35" spans="1:16" ht="13.2" x14ac:dyDescent="0.2">
      <c r="A35" s="16"/>
      <c r="B35" s="118" t="s">
        <v>27</v>
      </c>
      <c r="C35" s="119"/>
      <c r="D35" s="119"/>
      <c r="E35" s="119"/>
      <c r="F35" s="119"/>
      <c r="G35" s="119"/>
      <c r="H35" s="119"/>
      <c r="I35" s="119"/>
      <c r="J35" s="119"/>
      <c r="K35" s="119"/>
      <c r="L35" s="119"/>
      <c r="M35" s="119"/>
      <c r="N35" s="119"/>
      <c r="O35" s="119"/>
      <c r="P35" s="17"/>
    </row>
    <row r="36" spans="1:16" x14ac:dyDescent="0.2">
      <c r="A36" s="16"/>
      <c r="B36" s="3"/>
      <c r="C36" s="4"/>
      <c r="D36" s="5"/>
      <c r="E36" s="4"/>
      <c r="F36" s="4"/>
      <c r="G36" s="6"/>
      <c r="H36" s="6"/>
      <c r="I36" s="6"/>
      <c r="J36" s="6"/>
      <c r="K36" s="6"/>
      <c r="L36" s="6"/>
      <c r="M36" s="6"/>
      <c r="N36" s="6"/>
      <c r="O36" s="6"/>
      <c r="P36" s="17"/>
    </row>
    <row r="37" spans="1:16" x14ac:dyDescent="0.2">
      <c r="A37" s="16"/>
      <c r="B37" s="3"/>
      <c r="C37" s="123" t="s">
        <v>28</v>
      </c>
      <c r="D37" s="107"/>
      <c r="E37" s="4"/>
      <c r="F37" s="4"/>
      <c r="G37" s="125" t="s">
        <v>29</v>
      </c>
      <c r="H37" s="126"/>
      <c r="I37" s="126"/>
      <c r="J37" s="126"/>
      <c r="K37" s="126"/>
      <c r="L37" s="126"/>
      <c r="M37" s="126"/>
      <c r="N37" s="126"/>
      <c r="O37" s="127"/>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123" t="s">
        <v>30</v>
      </c>
      <c r="D39" s="107"/>
      <c r="E39" s="107"/>
      <c r="F39" s="107"/>
      <c r="G39" s="107"/>
      <c r="H39" s="107"/>
      <c r="I39" s="107"/>
      <c r="J39" s="107"/>
      <c r="K39" s="107"/>
      <c r="L39" s="107"/>
      <c r="M39" s="7" t="s">
        <v>31</v>
      </c>
      <c r="N39" s="5"/>
      <c r="O39" s="5"/>
      <c r="P39" s="17"/>
    </row>
    <row r="40" spans="1:16" ht="13.2" x14ac:dyDescent="0.2">
      <c r="A40" s="16"/>
      <c r="B40" s="3"/>
      <c r="C40" s="1" t="s">
        <v>4</v>
      </c>
      <c r="D40" s="123" t="s">
        <v>32</v>
      </c>
      <c r="E40" s="107"/>
      <c r="F40" s="107"/>
      <c r="G40" s="107"/>
      <c r="H40" s="107"/>
      <c r="I40" s="107"/>
      <c r="J40" s="107"/>
      <c r="K40" s="107"/>
      <c r="L40" s="107"/>
      <c r="M40" s="8" t="s">
        <v>46</v>
      </c>
      <c r="N40" s="4"/>
      <c r="O40" s="4"/>
      <c r="P40" s="17"/>
    </row>
    <row r="41" spans="1:16" ht="13.2" x14ac:dyDescent="0.2">
      <c r="A41" s="16"/>
      <c r="B41" s="3"/>
      <c r="C41" s="1" t="s">
        <v>4</v>
      </c>
      <c r="D41" s="123" t="s">
        <v>33</v>
      </c>
      <c r="E41" s="107"/>
      <c r="F41" s="107"/>
      <c r="G41" s="107"/>
      <c r="H41" s="107"/>
      <c r="I41" s="107"/>
      <c r="J41" s="107"/>
      <c r="K41" s="107"/>
      <c r="L41" s="107"/>
      <c r="M41" s="9" t="s">
        <v>46</v>
      </c>
      <c r="N41" s="4"/>
      <c r="O41" s="4"/>
      <c r="P41" s="17"/>
    </row>
    <row r="42" spans="1:16" ht="13.2" x14ac:dyDescent="0.2">
      <c r="A42" s="16"/>
      <c r="B42" s="3"/>
      <c r="C42" s="1" t="s">
        <v>4</v>
      </c>
      <c r="D42" s="123" t="s">
        <v>34</v>
      </c>
      <c r="E42" s="107"/>
      <c r="F42" s="107"/>
      <c r="G42" s="107"/>
      <c r="H42" s="107"/>
      <c r="I42" s="107"/>
      <c r="J42" s="107"/>
      <c r="K42" s="107"/>
      <c r="L42" s="107"/>
      <c r="M42" s="10" t="s">
        <v>46</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106" t="s">
        <v>35</v>
      </c>
      <c r="C44" s="107"/>
      <c r="D44" s="107"/>
      <c r="E44" s="107"/>
      <c r="F44" s="107"/>
      <c r="G44" s="107"/>
      <c r="H44" s="107"/>
      <c r="I44" s="107"/>
      <c r="J44" s="107"/>
      <c r="K44" s="107"/>
      <c r="L44" s="107"/>
      <c r="M44" s="107"/>
      <c r="N44" s="107"/>
      <c r="O44" s="107"/>
      <c r="P44" s="17"/>
    </row>
    <row r="45" spans="1:16" x14ac:dyDescent="0.2">
      <c r="A45" s="16"/>
      <c r="B45" s="123" t="s">
        <v>36</v>
      </c>
      <c r="C45" s="124"/>
      <c r="D45" s="124"/>
      <c r="E45" s="124"/>
      <c r="F45" s="124"/>
      <c r="G45" s="124"/>
      <c r="H45" s="124"/>
      <c r="I45" s="124"/>
      <c r="J45" s="124"/>
      <c r="K45" s="124"/>
      <c r="L45" s="124"/>
      <c r="M45" s="124"/>
      <c r="N45" s="124"/>
      <c r="O45" s="124"/>
      <c r="P45" s="17"/>
    </row>
    <row r="46" spans="1:16" x14ac:dyDescent="0.2">
      <c r="A46" s="16"/>
      <c r="B46" s="28"/>
      <c r="C46" s="28"/>
      <c r="D46" s="29" t="s">
        <v>37</v>
      </c>
      <c r="E46" s="29"/>
      <c r="F46" s="29"/>
      <c r="G46" s="120" t="s">
        <v>323</v>
      </c>
      <c r="H46" s="121"/>
      <c r="I46" s="121"/>
      <c r="J46" s="121"/>
      <c r="K46" s="121"/>
      <c r="L46" s="121"/>
      <c r="M46" s="121"/>
      <c r="N46" s="121"/>
      <c r="O46" s="122"/>
      <c r="P46" s="17"/>
    </row>
    <row r="47" spans="1:16" x14ac:dyDescent="0.2">
      <c r="A47" s="16"/>
      <c r="B47" s="28"/>
      <c r="C47" s="28"/>
      <c r="D47" s="29" t="s">
        <v>38</v>
      </c>
      <c r="E47" s="29"/>
      <c r="F47" s="29"/>
      <c r="G47" s="86" t="s">
        <v>56</v>
      </c>
      <c r="H47" s="87"/>
      <c r="I47" s="87"/>
      <c r="J47" s="87"/>
      <c r="K47" s="87"/>
      <c r="L47" s="87"/>
      <c r="M47" s="87"/>
      <c r="N47" s="87"/>
      <c r="O47" s="88"/>
      <c r="P47" s="17"/>
    </row>
    <row r="48" spans="1:16" x14ac:dyDescent="0.2">
      <c r="A48" s="16"/>
      <c r="B48" s="28"/>
      <c r="C48" s="28"/>
      <c r="D48" s="29" t="s">
        <v>10</v>
      </c>
      <c r="E48" s="29"/>
      <c r="F48" s="29"/>
      <c r="G48" s="105" t="s">
        <v>328</v>
      </c>
      <c r="H48" s="87"/>
      <c r="I48" s="87"/>
      <c r="J48" s="87"/>
      <c r="K48" s="87"/>
      <c r="L48" s="87"/>
      <c r="M48" s="87"/>
      <c r="N48" s="87"/>
      <c r="O48" s="88"/>
      <c r="P48" s="17"/>
    </row>
    <row r="49" spans="1:16" x14ac:dyDescent="0.2">
      <c r="A49" s="16"/>
      <c r="B49" s="28"/>
      <c r="C49" s="28"/>
      <c r="D49" s="29" t="s">
        <v>39</v>
      </c>
      <c r="E49" s="29"/>
      <c r="F49" s="29"/>
      <c r="G49" s="86" t="s">
        <v>55</v>
      </c>
      <c r="H49" s="87"/>
      <c r="I49" s="87"/>
      <c r="J49" s="87"/>
      <c r="K49" s="87"/>
      <c r="L49" s="87"/>
      <c r="M49" s="87"/>
      <c r="N49" s="87"/>
      <c r="O49" s="88"/>
      <c r="P49" s="17"/>
    </row>
    <row r="50" spans="1:16" x14ac:dyDescent="0.2">
      <c r="A50" s="16"/>
      <c r="B50" s="28"/>
      <c r="C50" s="28"/>
      <c r="D50" s="29" t="s">
        <v>40</v>
      </c>
      <c r="E50" s="29"/>
      <c r="F50" s="29"/>
      <c r="G50" s="105"/>
      <c r="H50" s="87"/>
      <c r="I50" s="87"/>
      <c r="J50" s="87"/>
      <c r="K50" s="87"/>
      <c r="L50" s="87"/>
      <c r="M50" s="87"/>
      <c r="N50" s="87"/>
      <c r="O50" s="88"/>
      <c r="P50" s="17"/>
    </row>
    <row r="51" spans="1:16" x14ac:dyDescent="0.2">
      <c r="A51" s="16"/>
      <c r="B51" s="28"/>
      <c r="C51" s="28"/>
      <c r="D51" s="29" t="s">
        <v>41</v>
      </c>
      <c r="E51" s="29"/>
      <c r="F51" s="29"/>
      <c r="G51" s="86"/>
      <c r="H51" s="87"/>
      <c r="I51" s="87"/>
      <c r="J51" s="87"/>
      <c r="K51" s="87"/>
      <c r="L51" s="87"/>
      <c r="M51" s="87"/>
      <c r="N51" s="87"/>
      <c r="O51" s="88"/>
      <c r="P51" s="17"/>
    </row>
    <row r="52" spans="1:16" x14ac:dyDescent="0.2">
      <c r="A52" s="16"/>
      <c r="B52" s="28"/>
      <c r="C52" s="28"/>
      <c r="D52" s="29" t="s">
        <v>42</v>
      </c>
      <c r="E52" s="29"/>
      <c r="F52" s="29"/>
      <c r="G52" s="86"/>
      <c r="H52" s="87"/>
      <c r="I52" s="87"/>
      <c r="J52" s="87"/>
      <c r="K52" s="87"/>
      <c r="L52" s="87"/>
      <c r="M52" s="87"/>
      <c r="N52" s="87"/>
      <c r="O52" s="88"/>
      <c r="P52" s="17"/>
    </row>
    <row r="53" spans="1:16" x14ac:dyDescent="0.2">
      <c r="A53" s="16"/>
      <c r="B53" s="28"/>
      <c r="C53" s="28"/>
      <c r="D53" s="29" t="s">
        <v>43</v>
      </c>
      <c r="E53" s="29"/>
      <c r="F53" s="29"/>
      <c r="G53" s="115" t="s">
        <v>48</v>
      </c>
      <c r="H53" s="116"/>
      <c r="I53" s="116"/>
      <c r="J53" s="116"/>
      <c r="K53" s="116"/>
      <c r="L53" s="116"/>
      <c r="M53" s="116"/>
      <c r="N53" s="116"/>
      <c r="O53" s="117"/>
      <c r="P53" s="17"/>
    </row>
    <row r="54" spans="1:16" x14ac:dyDescent="0.2">
      <c r="A54" s="16"/>
      <c r="B54" s="28"/>
      <c r="C54" s="28"/>
      <c r="D54" s="29"/>
      <c r="E54" s="29"/>
      <c r="F54" s="29"/>
      <c r="G54" s="120"/>
      <c r="H54" s="121"/>
      <c r="I54" s="121"/>
      <c r="J54" s="121"/>
      <c r="K54" s="121"/>
      <c r="L54" s="121"/>
      <c r="M54" s="121"/>
      <c r="N54" s="121"/>
      <c r="O54" s="122"/>
      <c r="P54" s="17"/>
    </row>
    <row r="55" spans="1:16" x14ac:dyDescent="0.2">
      <c r="A55" s="16"/>
      <c r="B55" s="28"/>
      <c r="C55" s="28"/>
      <c r="D55" s="29" t="s">
        <v>37</v>
      </c>
      <c r="E55" s="29"/>
      <c r="F55" s="29"/>
      <c r="G55" s="86" t="s">
        <v>70</v>
      </c>
      <c r="H55" s="87"/>
      <c r="I55" s="87"/>
      <c r="J55" s="87"/>
      <c r="K55" s="87"/>
      <c r="L55" s="87"/>
      <c r="M55" s="87"/>
      <c r="N55" s="87"/>
      <c r="O55" s="88"/>
      <c r="P55" s="17"/>
    </row>
    <row r="56" spans="1:16" x14ac:dyDescent="0.2">
      <c r="A56" s="16"/>
      <c r="B56" s="28"/>
      <c r="C56" s="28"/>
      <c r="D56" s="29" t="s">
        <v>38</v>
      </c>
      <c r="E56" s="29"/>
      <c r="F56" s="29"/>
      <c r="G56" s="86" t="s">
        <v>57</v>
      </c>
      <c r="H56" s="87"/>
      <c r="I56" s="87"/>
      <c r="J56" s="87"/>
      <c r="K56" s="87"/>
      <c r="L56" s="87"/>
      <c r="M56" s="87"/>
      <c r="N56" s="87"/>
      <c r="O56" s="88"/>
      <c r="P56" s="17"/>
    </row>
    <row r="57" spans="1:16" ht="12.75" customHeight="1" x14ac:dyDescent="0.2">
      <c r="A57" s="16"/>
      <c r="B57" s="28"/>
      <c r="C57" s="28"/>
      <c r="D57" s="29" t="s">
        <v>10</v>
      </c>
      <c r="E57" s="29"/>
      <c r="F57" s="29"/>
      <c r="G57" s="105" t="s">
        <v>325</v>
      </c>
      <c r="H57" s="87"/>
      <c r="I57" s="87"/>
      <c r="J57" s="87"/>
      <c r="K57" s="87"/>
      <c r="L57" s="87"/>
      <c r="M57" s="87"/>
      <c r="N57" s="87"/>
      <c r="O57" s="88"/>
      <c r="P57" s="17"/>
    </row>
    <row r="58" spans="1:16" x14ac:dyDescent="0.2">
      <c r="A58" s="16"/>
      <c r="B58" s="28"/>
      <c r="C58" s="28"/>
      <c r="D58" s="29" t="s">
        <v>39</v>
      </c>
      <c r="E58" s="29"/>
      <c r="F58" s="29"/>
      <c r="G58" s="86" t="s">
        <v>326</v>
      </c>
      <c r="H58" s="87"/>
      <c r="I58" s="87"/>
      <c r="J58" s="87"/>
      <c r="K58" s="87"/>
      <c r="L58" s="87"/>
      <c r="M58" s="87"/>
      <c r="N58" s="87"/>
      <c r="O58" s="88"/>
      <c r="P58" s="17"/>
    </row>
    <row r="59" spans="1:16" x14ac:dyDescent="0.2">
      <c r="A59" s="16"/>
      <c r="B59" s="28"/>
      <c r="C59" s="28"/>
      <c r="D59" s="29" t="s">
        <v>40</v>
      </c>
      <c r="E59" s="29"/>
      <c r="F59" s="29"/>
      <c r="G59" s="86"/>
      <c r="H59" s="87"/>
      <c r="I59" s="87"/>
      <c r="J59" s="87"/>
      <c r="K59" s="87"/>
      <c r="L59" s="87"/>
      <c r="M59" s="87"/>
      <c r="N59" s="87"/>
      <c r="O59" s="88"/>
      <c r="P59" s="17"/>
    </row>
    <row r="60" spans="1:16" x14ac:dyDescent="0.2">
      <c r="A60" s="16"/>
      <c r="B60" s="28"/>
      <c r="C60" s="28"/>
      <c r="D60" s="29" t="s">
        <v>41</v>
      </c>
      <c r="E60" s="29"/>
      <c r="F60" s="29"/>
      <c r="G60" s="86"/>
      <c r="H60" s="87"/>
      <c r="I60" s="87"/>
      <c r="J60" s="87"/>
      <c r="K60" s="87"/>
      <c r="L60" s="87"/>
      <c r="M60" s="87"/>
      <c r="N60" s="87"/>
      <c r="O60" s="88"/>
      <c r="P60" s="17"/>
    </row>
    <row r="61" spans="1:16" x14ac:dyDescent="0.2">
      <c r="A61" s="16"/>
      <c r="B61" s="28"/>
      <c r="C61" s="28"/>
      <c r="D61" s="29" t="s">
        <v>42</v>
      </c>
      <c r="E61" s="29"/>
      <c r="F61" s="29"/>
      <c r="G61" s="86"/>
      <c r="H61" s="87"/>
      <c r="I61" s="87"/>
      <c r="J61" s="87"/>
      <c r="K61" s="87"/>
      <c r="L61" s="87"/>
      <c r="M61" s="87"/>
      <c r="N61" s="87"/>
      <c r="O61" s="88"/>
      <c r="P61" s="17"/>
    </row>
    <row r="62" spans="1:16" ht="12.75" customHeight="1" x14ac:dyDescent="0.2">
      <c r="A62" s="16"/>
      <c r="B62" s="28"/>
      <c r="C62" s="28"/>
      <c r="D62" s="29" t="s">
        <v>43</v>
      </c>
      <c r="E62" s="29"/>
      <c r="F62" s="29"/>
      <c r="G62" s="86" t="s">
        <v>48</v>
      </c>
      <c r="H62" s="87"/>
      <c r="I62" s="87"/>
      <c r="J62" s="87"/>
      <c r="K62" s="87"/>
      <c r="L62" s="87"/>
      <c r="M62" s="87"/>
      <c r="N62" s="87"/>
      <c r="O62" s="88"/>
      <c r="P62" s="17"/>
    </row>
    <row r="63" spans="1:16" ht="12.75" hidden="1" customHeight="1" x14ac:dyDescent="0.2">
      <c r="A63" s="16"/>
      <c r="B63" s="3"/>
      <c r="C63" s="3"/>
      <c r="D63" s="4"/>
      <c r="E63" s="4"/>
      <c r="F63" s="4"/>
      <c r="G63" s="86"/>
      <c r="H63" s="87"/>
      <c r="I63" s="87"/>
      <c r="J63" s="87"/>
      <c r="K63" s="87"/>
      <c r="L63" s="87"/>
      <c r="M63" s="87"/>
      <c r="N63" s="87"/>
      <c r="O63" s="88"/>
      <c r="P63" s="17"/>
    </row>
    <row r="64" spans="1:16" x14ac:dyDescent="0.2">
      <c r="A64" s="16"/>
      <c r="B64" s="22"/>
      <c r="C64" s="3"/>
      <c r="D64" s="23" t="s">
        <v>44</v>
      </c>
      <c r="E64" s="11"/>
      <c r="F64" s="11"/>
      <c r="G64" s="86"/>
      <c r="H64" s="87"/>
      <c r="I64" s="87"/>
      <c r="J64" s="87"/>
      <c r="K64" s="87"/>
      <c r="L64" s="87"/>
      <c r="M64" s="87"/>
      <c r="N64" s="87"/>
      <c r="O64" s="88"/>
      <c r="P64" s="17"/>
    </row>
    <row r="65" spans="1:16" ht="12.75" customHeight="1" x14ac:dyDescent="0.2">
      <c r="A65" s="16"/>
      <c r="B65" s="3"/>
      <c r="C65" s="3"/>
      <c r="D65" s="12" t="s">
        <v>45</v>
      </c>
      <c r="E65" s="11"/>
      <c r="F65" s="11"/>
      <c r="G65" s="86"/>
      <c r="H65" s="87"/>
      <c r="I65" s="87"/>
      <c r="J65" s="87"/>
      <c r="K65" s="87"/>
      <c r="L65" s="87"/>
      <c r="M65" s="87"/>
      <c r="N65" s="87"/>
      <c r="O65" s="88"/>
      <c r="P65" s="17"/>
    </row>
    <row r="66" spans="1:16" ht="13.2" thickBot="1" x14ac:dyDescent="0.25">
      <c r="A66" s="24"/>
      <c r="B66" s="25"/>
      <c r="C66" s="25"/>
      <c r="D66" s="25"/>
      <c r="E66" s="25"/>
      <c r="F66" s="25"/>
      <c r="G66" s="25"/>
      <c r="H66" s="25"/>
      <c r="I66" s="25"/>
      <c r="J66" s="25"/>
      <c r="K66" s="25"/>
      <c r="L66" s="25"/>
      <c r="M66" s="25"/>
      <c r="N66" s="25"/>
      <c r="O66" s="25"/>
      <c r="P66" s="26"/>
    </row>
    <row r="67" spans="1:16" ht="13.2" thickTop="1" x14ac:dyDescent="0.2"/>
    <row r="68" spans="1:16" ht="13.8" x14ac:dyDescent="0.2">
      <c r="D68" s="27"/>
    </row>
  </sheetData>
  <mergeCells count="59">
    <mergeCell ref="G62:O62"/>
    <mergeCell ref="G64:O64"/>
    <mergeCell ref="G65:O65"/>
    <mergeCell ref="G46:O46"/>
    <mergeCell ref="G47:O47"/>
    <mergeCell ref="G48:O48"/>
    <mergeCell ref="G49:O49"/>
    <mergeCell ref="G52:O52"/>
    <mergeCell ref="G53:O53"/>
    <mergeCell ref="G54:O54"/>
    <mergeCell ref="G55:O55"/>
    <mergeCell ref="G56:O56"/>
    <mergeCell ref="G57:O57"/>
    <mergeCell ref="G58:O58"/>
    <mergeCell ref="G59:O59"/>
    <mergeCell ref="G60:O60"/>
    <mergeCell ref="G61:O61"/>
    <mergeCell ref="B44:O44"/>
    <mergeCell ref="B45:O45"/>
    <mergeCell ref="C37:D37"/>
    <mergeCell ref="G37:O37"/>
    <mergeCell ref="C39:L39"/>
    <mergeCell ref="D40:L40"/>
    <mergeCell ref="D41:L41"/>
    <mergeCell ref="D42:L42"/>
    <mergeCell ref="B35:O35"/>
    <mergeCell ref="G21:O21"/>
    <mergeCell ref="G22:O22"/>
    <mergeCell ref="B24:O24"/>
    <mergeCell ref="G25:O25"/>
    <mergeCell ref="G26:O26"/>
    <mergeCell ref="G27:O27"/>
    <mergeCell ref="G28:O28"/>
    <mergeCell ref="B30:O30"/>
    <mergeCell ref="G31:O31"/>
    <mergeCell ref="G32:O32"/>
    <mergeCell ref="B34:O34"/>
    <mergeCell ref="B8:O8"/>
    <mergeCell ref="G13:O13"/>
    <mergeCell ref="G9:O9"/>
    <mergeCell ref="G10:O10"/>
    <mergeCell ref="G11:O11"/>
    <mergeCell ref="G12:O12"/>
    <mergeCell ref="G63:O63"/>
    <mergeCell ref="B2:O2"/>
    <mergeCell ref="B3:O3"/>
    <mergeCell ref="B4:O4"/>
    <mergeCell ref="B5:H5"/>
    <mergeCell ref="J5:O5"/>
    <mergeCell ref="B6:H6"/>
    <mergeCell ref="J6:O6"/>
    <mergeCell ref="G50:O50"/>
    <mergeCell ref="G51:O51"/>
    <mergeCell ref="B15:O15"/>
    <mergeCell ref="G16:O16"/>
    <mergeCell ref="G17:O17"/>
    <mergeCell ref="G18:O18"/>
    <mergeCell ref="G19:O19"/>
    <mergeCell ref="G20:O20"/>
  </mergeCells>
  <hyperlinks>
    <hyperlink ref="G11" r:id="rId1"/>
    <hyperlink ref="G12" r:id="rId2"/>
    <hyperlink ref="G57" r:id="rId3"/>
    <hyperlink ref="G48" r:id="rId4"/>
  </hyperlinks>
  <pageMargins left="0.7" right="0.7" top="0.75" bottom="0.75" header="0.3" footer="0.3"/>
  <pageSetup paperSize="9" orientation="portrait" horizontalDpi="300" verticalDpi="30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2" sqref="B2"/>
    </sheetView>
  </sheetViews>
  <sheetFormatPr defaultRowHeight="12.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0"/>
  <sheetViews>
    <sheetView topLeftCell="A6" zoomScale="70" zoomScaleNormal="70" workbookViewId="0">
      <selection activeCell="D44" sqref="D44"/>
    </sheetView>
  </sheetViews>
  <sheetFormatPr defaultColWidth="9" defaultRowHeight="13.8" x14ac:dyDescent="0.25"/>
  <cols>
    <col min="1" max="1" width="9" style="31"/>
    <col min="2" max="2" width="14.36328125" style="31" customWidth="1"/>
    <col min="3" max="3" width="15" style="31" bestFit="1" customWidth="1"/>
    <col min="4" max="4" width="15.26953125" style="31" bestFit="1" customWidth="1"/>
    <col min="5" max="16384" width="9" style="31"/>
  </cols>
  <sheetData>
    <row r="1" spans="1:11" ht="14.25" hidden="1" customHeight="1" x14ac:dyDescent="0.25"/>
    <row r="2" spans="1:11" ht="14.25" hidden="1" customHeight="1" x14ac:dyDescent="0.25"/>
    <row r="3" spans="1:11" ht="14.25" hidden="1" customHeight="1" x14ac:dyDescent="0.25"/>
    <row r="4" spans="1:11" ht="14.25" hidden="1" customHeight="1" x14ac:dyDescent="0.25"/>
    <row r="5" spans="1:11" ht="14.25" hidden="1" customHeight="1" x14ac:dyDescent="0.25"/>
    <row r="6" spans="1:11" x14ac:dyDescent="0.25">
      <c r="B6" s="35"/>
      <c r="C6" s="35"/>
      <c r="D6" s="35"/>
      <c r="E6" s="35"/>
      <c r="F6" s="35"/>
      <c r="G6" s="35"/>
      <c r="H6" s="35"/>
      <c r="I6" s="35"/>
      <c r="J6" s="35"/>
    </row>
    <row r="7" spans="1:11" x14ac:dyDescent="0.25">
      <c r="A7" s="33"/>
      <c r="B7" s="36"/>
      <c r="C7" s="37"/>
      <c r="D7" s="37"/>
      <c r="E7" s="37"/>
      <c r="F7" s="37"/>
      <c r="G7" s="37"/>
      <c r="H7" s="37"/>
      <c r="I7" s="37"/>
      <c r="J7" s="37"/>
    </row>
    <row r="8" spans="1:11" x14ac:dyDescent="0.25">
      <c r="A8" s="33"/>
      <c r="B8" s="36"/>
      <c r="C8" s="38"/>
      <c r="D8" s="38"/>
      <c r="E8" s="38"/>
      <c r="F8" s="38"/>
      <c r="G8" s="38"/>
      <c r="H8" s="38"/>
      <c r="I8" s="38"/>
      <c r="J8" s="38"/>
    </row>
    <row r="9" spans="1:11" x14ac:dyDescent="0.25">
      <c r="A9" s="33"/>
      <c r="B9" s="36"/>
      <c r="C9" s="36"/>
      <c r="D9" s="36"/>
      <c r="E9" s="36"/>
      <c r="F9" s="36"/>
      <c r="G9" s="36"/>
      <c r="H9" s="36"/>
      <c r="I9" s="36"/>
      <c r="J9" s="36"/>
    </row>
    <row r="10" spans="1:11" x14ac:dyDescent="0.25">
      <c r="A10" s="33"/>
      <c r="B10" s="36"/>
      <c r="C10" s="37"/>
      <c r="D10" s="37"/>
      <c r="E10" s="37"/>
      <c r="F10" s="37"/>
      <c r="G10" s="37"/>
      <c r="H10" s="37"/>
      <c r="I10" s="37"/>
      <c r="J10" s="37"/>
      <c r="K10" s="36"/>
    </row>
    <row r="11" spans="1:11" x14ac:dyDescent="0.25">
      <c r="A11" s="33"/>
      <c r="B11" s="36"/>
      <c r="C11" s="36"/>
      <c r="D11" s="36"/>
      <c r="E11" s="36"/>
      <c r="F11" s="36"/>
      <c r="G11" s="36"/>
      <c r="H11" s="36"/>
      <c r="I11" s="36"/>
      <c r="J11" s="36"/>
      <c r="K11" s="36"/>
    </row>
    <row r="12" spans="1:11" x14ac:dyDescent="0.25">
      <c r="A12" s="33"/>
      <c r="B12" s="36"/>
      <c r="C12" s="36"/>
      <c r="D12" s="36"/>
      <c r="E12" s="36"/>
      <c r="F12" s="36"/>
      <c r="G12" s="36"/>
      <c r="H12" s="36"/>
      <c r="I12" s="36"/>
      <c r="J12" s="36"/>
      <c r="K12" s="36"/>
    </row>
    <row r="13" spans="1:11" x14ac:dyDescent="0.25">
      <c r="A13" s="33"/>
      <c r="B13" s="36"/>
      <c r="C13" s="36"/>
      <c r="D13" s="36"/>
      <c r="E13" s="36"/>
      <c r="F13" s="36"/>
      <c r="G13" s="36"/>
      <c r="H13" s="36"/>
      <c r="I13" s="36"/>
      <c r="J13" s="36"/>
      <c r="K13" s="36"/>
    </row>
    <row r="14" spans="1:11" x14ac:dyDescent="0.25">
      <c r="A14" s="33"/>
      <c r="B14" s="36"/>
      <c r="C14" s="36"/>
      <c r="D14" s="36"/>
      <c r="E14" s="36"/>
      <c r="F14" s="36"/>
      <c r="G14" s="36"/>
      <c r="H14" s="36"/>
      <c r="I14" s="36"/>
      <c r="J14" s="36"/>
      <c r="K14" s="36"/>
    </row>
    <row r="15" spans="1:11" x14ac:dyDescent="0.25">
      <c r="A15" s="33"/>
      <c r="B15" s="36"/>
      <c r="C15" s="37"/>
      <c r="D15" s="37"/>
      <c r="E15" s="37"/>
      <c r="F15" s="37"/>
      <c r="G15" s="37"/>
      <c r="H15" s="37"/>
      <c r="I15" s="37"/>
      <c r="J15" s="37"/>
      <c r="K15" s="36"/>
    </row>
    <row r="16" spans="1:11" x14ac:dyDescent="0.25">
      <c r="A16" s="33"/>
      <c r="B16" s="36"/>
      <c r="C16" s="37"/>
      <c r="D16" s="37"/>
      <c r="E16" s="37"/>
      <c r="F16" s="37"/>
      <c r="G16" s="37"/>
      <c r="H16" s="37"/>
      <c r="I16" s="37"/>
      <c r="J16" s="37"/>
      <c r="K16" s="36"/>
    </row>
    <row r="17" spans="1:11" x14ac:dyDescent="0.25">
      <c r="A17" s="33"/>
      <c r="B17" s="36"/>
      <c r="C17" s="37"/>
      <c r="E17" s="37"/>
      <c r="F17" s="37"/>
      <c r="G17" s="37"/>
      <c r="H17" s="37"/>
      <c r="I17" s="37"/>
      <c r="J17" s="37"/>
      <c r="K17" s="36"/>
    </row>
    <row r="18" spans="1:11" x14ac:dyDescent="0.25">
      <c r="A18" s="33"/>
      <c r="B18" s="36"/>
      <c r="C18" s="37"/>
      <c r="D18" s="37"/>
      <c r="E18" s="37"/>
      <c r="F18" s="37"/>
      <c r="G18" s="37"/>
      <c r="H18" s="37"/>
      <c r="I18" s="37"/>
      <c r="J18" s="37"/>
      <c r="K18" s="36"/>
    </row>
    <row r="19" spans="1:11" x14ac:dyDescent="0.25">
      <c r="A19" s="33"/>
      <c r="B19" s="36"/>
      <c r="C19" s="38"/>
      <c r="D19" s="38"/>
      <c r="E19" s="38"/>
      <c r="F19" s="38"/>
      <c r="G19" s="38"/>
      <c r="H19" s="38"/>
      <c r="I19" s="38"/>
      <c r="J19" s="38"/>
      <c r="K19" s="36"/>
    </row>
    <row r="20" spans="1:11" x14ac:dyDescent="0.25">
      <c r="A20" s="33"/>
      <c r="B20" s="36"/>
      <c r="C20" s="37"/>
      <c r="D20" s="37"/>
      <c r="E20" s="37"/>
      <c r="F20" s="37"/>
      <c r="G20" s="37"/>
      <c r="H20" s="37"/>
      <c r="I20" s="37"/>
      <c r="J20" s="37"/>
      <c r="K20" s="36"/>
    </row>
    <row r="21" spans="1:11" x14ac:dyDescent="0.25">
      <c r="A21" s="33"/>
      <c r="B21" s="36"/>
      <c r="C21" s="36"/>
      <c r="D21" s="36"/>
      <c r="E21" s="36"/>
      <c r="F21" s="36"/>
      <c r="G21" s="36"/>
      <c r="H21" s="36"/>
      <c r="I21" s="36"/>
      <c r="J21" s="36"/>
      <c r="K21" s="36"/>
    </row>
    <row r="22" spans="1:11" x14ac:dyDescent="0.25">
      <c r="A22" s="33"/>
      <c r="B22" s="36"/>
      <c r="C22" s="36"/>
      <c r="D22" s="36"/>
      <c r="E22" s="36"/>
      <c r="F22" s="36"/>
      <c r="G22" s="36"/>
      <c r="H22" s="36"/>
      <c r="I22" s="36"/>
      <c r="J22" s="36"/>
      <c r="K22" s="36"/>
    </row>
    <row r="23" spans="1:11" x14ac:dyDescent="0.25">
      <c r="A23" s="33"/>
      <c r="B23" s="36"/>
      <c r="C23" s="36"/>
      <c r="D23" s="36"/>
      <c r="E23" s="36"/>
      <c r="F23" s="36"/>
      <c r="G23" s="36"/>
      <c r="H23" s="36"/>
      <c r="I23" s="36"/>
      <c r="J23" s="36"/>
      <c r="K23" s="36"/>
    </row>
    <row r="24" spans="1:11" x14ac:dyDescent="0.25">
      <c r="A24" s="33"/>
      <c r="B24" s="36"/>
      <c r="C24" s="36"/>
      <c r="D24" s="36"/>
      <c r="E24" s="36"/>
      <c r="F24" s="36"/>
      <c r="G24" s="36"/>
      <c r="H24" s="36"/>
      <c r="I24" s="36"/>
      <c r="J24" s="36"/>
      <c r="K24" s="36"/>
    </row>
    <row r="25" spans="1:11" x14ac:dyDescent="0.25">
      <c r="A25" s="33"/>
      <c r="B25" s="36"/>
      <c r="C25" s="36"/>
      <c r="D25" s="36"/>
      <c r="E25" s="36"/>
      <c r="F25" s="36"/>
      <c r="G25" s="36"/>
      <c r="H25" s="36"/>
      <c r="I25" s="36"/>
      <c r="J25" s="36"/>
      <c r="K25" s="36"/>
    </row>
    <row r="26" spans="1:11" x14ac:dyDescent="0.25">
      <c r="A26" s="33"/>
      <c r="B26" s="36"/>
      <c r="C26" s="36"/>
      <c r="D26" s="36"/>
      <c r="E26" s="36"/>
      <c r="F26" s="36"/>
      <c r="G26" s="36"/>
      <c r="H26" s="36"/>
      <c r="I26" s="36"/>
      <c r="J26" s="36"/>
      <c r="K26" s="36"/>
    </row>
    <row r="27" spans="1:11" x14ac:dyDescent="0.25">
      <c r="A27" s="33"/>
      <c r="B27" s="36"/>
      <c r="C27" s="36"/>
      <c r="D27" s="36"/>
      <c r="E27" s="36"/>
      <c r="F27" s="36"/>
      <c r="G27" s="36"/>
      <c r="H27" s="36"/>
      <c r="I27" s="36"/>
      <c r="J27" s="36"/>
      <c r="K27" s="36"/>
    </row>
    <row r="28" spans="1:11" x14ac:dyDescent="0.25">
      <c r="A28" s="33"/>
      <c r="B28" s="36"/>
      <c r="C28" s="36"/>
      <c r="D28" s="36"/>
      <c r="E28" s="36"/>
      <c r="F28" s="36"/>
      <c r="G28" s="36"/>
      <c r="H28" s="36"/>
      <c r="I28" s="36"/>
      <c r="J28" s="36"/>
      <c r="K28" s="36"/>
    </row>
    <row r="29" spans="1:11" x14ac:dyDescent="0.25">
      <c r="A29" s="33"/>
      <c r="B29" s="36"/>
      <c r="C29" s="36"/>
      <c r="D29" s="36"/>
      <c r="E29" s="36"/>
      <c r="F29" s="36"/>
      <c r="G29" s="36"/>
      <c r="H29" s="36"/>
      <c r="I29" s="36"/>
      <c r="J29" s="36"/>
      <c r="K29" s="36"/>
    </row>
    <row r="30" spans="1:11" x14ac:dyDescent="0.25">
      <c r="A30" s="33"/>
      <c r="B30" s="36"/>
      <c r="C30" s="36"/>
      <c r="D30" s="36"/>
      <c r="E30" s="36"/>
      <c r="F30" s="36"/>
      <c r="G30" s="36"/>
      <c r="H30" s="36"/>
      <c r="I30" s="36"/>
      <c r="J30" s="36"/>
      <c r="K30" s="36"/>
    </row>
    <row r="31" spans="1:11" x14ac:dyDescent="0.25">
      <c r="A31" s="33"/>
      <c r="B31" s="36"/>
      <c r="C31" s="36"/>
      <c r="D31" s="36"/>
      <c r="E31" s="36"/>
      <c r="F31" s="36"/>
      <c r="G31" s="36"/>
      <c r="H31" s="36"/>
      <c r="I31" s="36"/>
      <c r="J31" s="36"/>
      <c r="K31" s="36"/>
    </row>
    <row r="32" spans="1:11" x14ac:dyDescent="0.25">
      <c r="A32" s="33"/>
      <c r="B32" s="36"/>
      <c r="C32" s="36"/>
      <c r="D32" s="36"/>
      <c r="E32" s="36"/>
      <c r="F32" s="36"/>
      <c r="G32" s="36"/>
      <c r="H32" s="36"/>
      <c r="I32" s="36"/>
      <c r="J32" s="36"/>
      <c r="K32" s="36"/>
    </row>
    <row r="33" spans="1:16" x14ac:dyDescent="0.25">
      <c r="A33" s="33"/>
      <c r="B33" s="36"/>
      <c r="C33" s="36"/>
      <c r="D33" s="36"/>
      <c r="E33" s="36"/>
      <c r="F33" s="36"/>
      <c r="G33" s="36"/>
      <c r="H33" s="36"/>
      <c r="I33" s="36"/>
      <c r="J33" s="36"/>
      <c r="K33" s="36"/>
    </row>
    <row r="34" spans="1:16" x14ac:dyDescent="0.25">
      <c r="A34" s="33"/>
      <c r="B34" s="36"/>
      <c r="C34" s="36"/>
      <c r="D34" s="36"/>
      <c r="E34" s="36"/>
      <c r="F34" s="36"/>
      <c r="G34" s="36"/>
      <c r="H34" s="36"/>
      <c r="I34" s="36"/>
      <c r="J34" s="36"/>
      <c r="K34" s="36"/>
    </row>
    <row r="35" spans="1:16" x14ac:dyDescent="0.25">
      <c r="A35" s="33"/>
      <c r="B35" s="36"/>
      <c r="C35" s="36"/>
      <c r="D35" s="36"/>
      <c r="E35" s="36"/>
      <c r="F35" s="36"/>
      <c r="G35" s="36"/>
      <c r="H35" s="36"/>
      <c r="I35" s="36"/>
      <c r="J35" s="36"/>
      <c r="K35" s="36"/>
    </row>
    <row r="36" spans="1:16" x14ac:dyDescent="0.25">
      <c r="A36" s="33"/>
      <c r="B36" s="36"/>
      <c r="C36" s="36"/>
      <c r="D36" s="36"/>
      <c r="E36" s="36"/>
      <c r="F36" s="36"/>
      <c r="G36" s="36"/>
      <c r="H36" s="36"/>
      <c r="I36" s="36"/>
      <c r="J36" s="36"/>
      <c r="K36" s="36"/>
    </row>
    <row r="37" spans="1:16" x14ac:dyDescent="0.25">
      <c r="A37" s="33"/>
      <c r="B37" s="36"/>
      <c r="C37" s="36"/>
      <c r="D37" s="36"/>
      <c r="E37" s="36"/>
      <c r="F37" s="36"/>
      <c r="G37" s="36"/>
      <c r="H37" s="36"/>
      <c r="I37" s="36"/>
      <c r="J37" s="36"/>
      <c r="K37" s="36"/>
    </row>
    <row r="38" spans="1:16" x14ac:dyDescent="0.25">
      <c r="A38" s="33"/>
      <c r="B38" s="36"/>
      <c r="C38" s="37"/>
      <c r="D38" s="37"/>
      <c r="E38" s="37"/>
      <c r="F38" s="37"/>
      <c r="G38" s="37"/>
      <c r="H38" s="37"/>
      <c r="I38" s="37"/>
      <c r="J38" s="37"/>
    </row>
    <row r="42" spans="1:16" x14ac:dyDescent="0.25">
      <c r="A42" s="44"/>
      <c r="B42" s="44"/>
      <c r="C42" s="44"/>
      <c r="D42" s="44"/>
      <c r="E42" s="45" t="s">
        <v>134</v>
      </c>
      <c r="F42" s="44"/>
      <c r="G42" s="44"/>
      <c r="H42" s="44"/>
      <c r="I42" s="44"/>
      <c r="J42" s="44"/>
      <c r="K42" s="45" t="s">
        <v>135</v>
      </c>
      <c r="L42" s="44"/>
      <c r="M42" s="44"/>
      <c r="N42" s="44"/>
      <c r="O42" s="44"/>
      <c r="P42" s="44"/>
    </row>
    <row r="43" spans="1:16" x14ac:dyDescent="0.25">
      <c r="A43" s="44"/>
      <c r="B43" s="45" t="s">
        <v>344</v>
      </c>
      <c r="C43" s="45" t="s">
        <v>345</v>
      </c>
      <c r="D43" s="45" t="s">
        <v>346</v>
      </c>
      <c r="E43" s="46" t="s">
        <v>136</v>
      </c>
      <c r="F43" s="46" t="s">
        <v>137</v>
      </c>
      <c r="G43" s="46" t="s">
        <v>138</v>
      </c>
      <c r="H43" s="46" t="s">
        <v>139</v>
      </c>
      <c r="I43" s="46" t="s">
        <v>140</v>
      </c>
      <c r="J43" s="46" t="s">
        <v>141</v>
      </c>
      <c r="K43" s="47" t="s">
        <v>136</v>
      </c>
      <c r="L43" s="47" t="s">
        <v>137</v>
      </c>
      <c r="M43" s="47" t="s">
        <v>138</v>
      </c>
      <c r="N43" s="47" t="s">
        <v>139</v>
      </c>
      <c r="O43" s="47" t="s">
        <v>140</v>
      </c>
      <c r="P43" s="47" t="s">
        <v>141</v>
      </c>
    </row>
    <row r="44" spans="1:16" x14ac:dyDescent="0.25">
      <c r="A44" s="48" t="s">
        <v>62</v>
      </c>
      <c r="B44" s="49">
        <f t="shared" ref="B44:B56" si="0">C44+D44</f>
        <v>0.63199959357854141</v>
      </c>
      <c r="C44" s="50">
        <v>0.30319040845356637</v>
      </c>
      <c r="D44" s="51">
        <f>39.8809185124975%-7%</f>
        <v>0.32880918512497503</v>
      </c>
      <c r="E44" s="52">
        <f t="shared" ref="E44:E56" si="1">IF(SUM(K44:P44)=0,0,(IF(B44-K44&lt;0,0,B44-K44)))</f>
        <v>0.14199959357854142</v>
      </c>
      <c r="F44" s="52">
        <f t="shared" ref="F44:F56" si="2">IF(SUM(K44:P44)=0,0,(IF(L44-B44&lt;0,0,L44-B44)))</f>
        <v>0.19800040642145855</v>
      </c>
      <c r="G44" s="52">
        <f t="shared" ref="G44:G56" si="3">IF(SUM(K44:P44)=0,0,(C44-M44))</f>
        <v>8.3190408453566372E-2</v>
      </c>
      <c r="H44" s="52">
        <f t="shared" ref="H44:H56" si="4">IF(SUM(K44:P44)=0,0,(IF(N44-C44&lt;0,0,N44-C44)))</f>
        <v>0.13680959154643363</v>
      </c>
      <c r="I44" s="52">
        <f t="shared" ref="I44:I56" si="5">IF(SUM(K44:P44)=0,0,(D44-O44))</f>
        <v>5.8809185124975016E-2</v>
      </c>
      <c r="J44" s="52">
        <f>IF(SUM(K44:P44)=0,0,(IF(P44-D44&lt;0,0,P44-D44)))</f>
        <v>0.16119081487502496</v>
      </c>
      <c r="K44" s="53">
        <v>0.49</v>
      </c>
      <c r="L44" s="53">
        <v>0.83</v>
      </c>
      <c r="M44" s="53">
        <v>0.22</v>
      </c>
      <c r="N44" s="53">
        <v>0.44</v>
      </c>
      <c r="O44" s="53">
        <v>0.27</v>
      </c>
      <c r="P44" s="53">
        <v>0.49</v>
      </c>
    </row>
    <row r="45" spans="1:16" x14ac:dyDescent="0.25">
      <c r="A45" s="48" t="s">
        <v>58</v>
      </c>
      <c r="B45" s="54">
        <f t="shared" si="0"/>
        <v>0.52956326039572565</v>
      </c>
      <c r="C45" s="55">
        <v>0.31430444773045441</v>
      </c>
      <c r="D45" s="55">
        <v>0.2152588126652713</v>
      </c>
      <c r="E45" s="52">
        <f t="shared" si="1"/>
        <v>0.30334747363118431</v>
      </c>
      <c r="F45" s="52">
        <f t="shared" si="2"/>
        <v>0.19365873460541028</v>
      </c>
      <c r="G45" s="52">
        <f t="shared" si="3"/>
        <v>0.24105786845574384</v>
      </c>
      <c r="H45" s="52">
        <f t="shared" si="4"/>
        <v>0.11265810058355336</v>
      </c>
      <c r="I45" s="52">
        <f t="shared" si="5"/>
        <v>0.18285275219484631</v>
      </c>
      <c r="J45" s="52">
        <f t="shared" ref="J45:J56" si="6">IF(P45-D45&lt;0,0,P45-D45)</f>
        <v>0.19259465615921745</v>
      </c>
      <c r="K45" s="53">
        <v>0.22621578676454132</v>
      </c>
      <c r="L45" s="53">
        <v>0.72322199500113593</v>
      </c>
      <c r="M45" s="53">
        <v>7.3246579274710552E-2</v>
      </c>
      <c r="N45" s="53">
        <v>0.42696254831400776</v>
      </c>
      <c r="O45" s="53">
        <v>3.2406060470424998E-2</v>
      </c>
      <c r="P45" s="53">
        <v>0.40785346882448875</v>
      </c>
    </row>
    <row r="46" spans="1:16" x14ac:dyDescent="0.25">
      <c r="A46" s="48" t="s">
        <v>59</v>
      </c>
      <c r="B46" s="54">
        <f t="shared" si="0"/>
        <v>0.27</v>
      </c>
      <c r="C46" s="54">
        <v>0.15</v>
      </c>
      <c r="D46" s="54">
        <v>0.12</v>
      </c>
      <c r="E46" s="52">
        <f t="shared" si="1"/>
        <v>0.17</v>
      </c>
      <c r="F46" s="52">
        <f t="shared" si="2"/>
        <v>0.16999999999999998</v>
      </c>
      <c r="G46" s="52">
        <f t="shared" si="3"/>
        <v>0.10999999999999999</v>
      </c>
      <c r="H46" s="52">
        <f t="shared" si="4"/>
        <v>0.13999999999999999</v>
      </c>
      <c r="I46" s="52">
        <f t="shared" si="5"/>
        <v>6.9999999999999993E-2</v>
      </c>
      <c r="J46" s="52">
        <f t="shared" si="6"/>
        <v>0.16999999999999998</v>
      </c>
      <c r="K46" s="53">
        <v>0.1</v>
      </c>
      <c r="L46" s="53">
        <v>0.44</v>
      </c>
      <c r="M46" s="53">
        <v>0.04</v>
      </c>
      <c r="N46" s="53">
        <v>0.28999999999999998</v>
      </c>
      <c r="O46" s="53">
        <v>0.05</v>
      </c>
      <c r="P46" s="53">
        <v>0.28999999999999998</v>
      </c>
    </row>
    <row r="47" spans="1:16" x14ac:dyDescent="0.25">
      <c r="A47" s="48" t="s">
        <v>123</v>
      </c>
      <c r="B47" s="54">
        <f t="shared" si="0"/>
        <v>0.59</v>
      </c>
      <c r="C47" s="54">
        <v>0.35</v>
      </c>
      <c r="D47" s="54">
        <v>0.24</v>
      </c>
      <c r="E47" s="52">
        <f t="shared" si="1"/>
        <v>0.26999999999999996</v>
      </c>
      <c r="F47" s="52">
        <f t="shared" si="2"/>
        <v>0.41000000000000003</v>
      </c>
      <c r="G47" s="52">
        <f t="shared" si="3"/>
        <v>0.11999999999999997</v>
      </c>
      <c r="H47" s="52">
        <f t="shared" si="4"/>
        <v>0.44000000000000006</v>
      </c>
      <c r="I47" s="52">
        <f t="shared" si="5"/>
        <v>0.19999999999999998</v>
      </c>
      <c r="J47" s="52">
        <f t="shared" si="6"/>
        <v>0.13</v>
      </c>
      <c r="K47" s="53">
        <v>0.32</v>
      </c>
      <c r="L47" s="53">
        <v>1</v>
      </c>
      <c r="M47" s="53">
        <v>0.23</v>
      </c>
      <c r="N47" s="53">
        <v>0.79</v>
      </c>
      <c r="O47" s="53">
        <v>0.04</v>
      </c>
      <c r="P47" s="53">
        <v>0.37</v>
      </c>
    </row>
    <row r="48" spans="1:16" x14ac:dyDescent="0.25">
      <c r="A48" s="48" t="s">
        <v>60</v>
      </c>
      <c r="B48" s="54">
        <f t="shared" si="0"/>
        <v>0.15</v>
      </c>
      <c r="C48" s="54">
        <v>0.13</v>
      </c>
      <c r="D48" s="54">
        <v>0.02</v>
      </c>
      <c r="E48" s="52">
        <f t="shared" si="1"/>
        <v>0.03</v>
      </c>
      <c r="F48" s="52">
        <f t="shared" si="2"/>
        <v>4.0000000000000008E-2</v>
      </c>
      <c r="G48" s="52">
        <f t="shared" si="3"/>
        <v>2.0000000000000004E-2</v>
      </c>
      <c r="H48" s="52">
        <f t="shared" si="4"/>
        <v>4.9999999999999989E-2</v>
      </c>
      <c r="I48" s="52">
        <f t="shared" si="5"/>
        <v>0.02</v>
      </c>
      <c r="J48" s="52">
        <f t="shared" si="6"/>
        <v>9.9999999999999985E-3</v>
      </c>
      <c r="K48" s="53">
        <v>0.12</v>
      </c>
      <c r="L48" s="53">
        <v>0.19</v>
      </c>
      <c r="M48" s="53">
        <v>0.11</v>
      </c>
      <c r="N48" s="53">
        <v>0.18</v>
      </c>
      <c r="O48" s="53">
        <v>0</v>
      </c>
      <c r="P48" s="53">
        <v>0.03</v>
      </c>
    </row>
    <row r="49" spans="1:16" x14ac:dyDescent="0.25">
      <c r="A49" s="48" t="s">
        <v>61</v>
      </c>
      <c r="B49" s="54">
        <f t="shared" si="0"/>
        <v>0.50301771049767496</v>
      </c>
      <c r="C49" s="50">
        <v>0.26743840902344912</v>
      </c>
      <c r="D49" s="50">
        <v>0.23557930147422579</v>
      </c>
      <c r="E49" s="52">
        <f t="shared" si="1"/>
        <v>0.13301771049767497</v>
      </c>
      <c r="F49" s="52">
        <f t="shared" si="2"/>
        <v>0.10698228950232502</v>
      </c>
      <c r="G49" s="52">
        <f t="shared" si="3"/>
        <v>4.7438409023449118E-2</v>
      </c>
      <c r="H49" s="52">
        <f t="shared" si="4"/>
        <v>7.2561590976550905E-2</v>
      </c>
      <c r="I49" s="52">
        <f t="shared" si="5"/>
        <v>8.5579301474225794E-2</v>
      </c>
      <c r="J49" s="52">
        <f t="shared" si="6"/>
        <v>0.11442069852577419</v>
      </c>
      <c r="K49" s="53">
        <v>0.37</v>
      </c>
      <c r="L49" s="53">
        <v>0.61</v>
      </c>
      <c r="M49" s="53">
        <v>0.22</v>
      </c>
      <c r="N49" s="53">
        <v>0.34</v>
      </c>
      <c r="O49" s="53">
        <v>0.15</v>
      </c>
      <c r="P49" s="53">
        <v>0.35</v>
      </c>
    </row>
    <row r="50" spans="1:16" x14ac:dyDescent="0.25">
      <c r="A50" s="48" t="s">
        <v>63</v>
      </c>
      <c r="B50" s="54">
        <f t="shared" si="0"/>
        <v>0.42798647749260632</v>
      </c>
      <c r="C50" s="50">
        <v>0.27253053362776086</v>
      </c>
      <c r="D50" s="50">
        <v>0.15545594386484546</v>
      </c>
      <c r="E50" s="52">
        <f t="shared" si="1"/>
        <v>8.7986477492606296E-2</v>
      </c>
      <c r="F50" s="52">
        <f t="shared" si="2"/>
        <v>0.10201352250739371</v>
      </c>
      <c r="G50" s="52">
        <f t="shared" si="3"/>
        <v>4.2530533627760853E-2</v>
      </c>
      <c r="H50" s="52">
        <f t="shared" si="4"/>
        <v>4.7469466372239144E-2</v>
      </c>
      <c r="I50" s="52">
        <f t="shared" si="5"/>
        <v>6.5455943864845462E-2</v>
      </c>
      <c r="J50" s="52">
        <f t="shared" si="6"/>
        <v>0.11454405613515456</v>
      </c>
      <c r="K50" s="53">
        <v>0.34</v>
      </c>
      <c r="L50" s="53">
        <v>0.53</v>
      </c>
      <c r="M50" s="53">
        <v>0.23</v>
      </c>
      <c r="N50" s="53">
        <v>0.32</v>
      </c>
      <c r="O50" s="53">
        <v>0.09</v>
      </c>
      <c r="P50" s="53">
        <v>0.27</v>
      </c>
    </row>
    <row r="51" spans="1:16" x14ac:dyDescent="0.25">
      <c r="A51" s="48" t="s">
        <v>65</v>
      </c>
      <c r="B51" s="54">
        <f t="shared" si="0"/>
        <v>0.17365691765193944</v>
      </c>
      <c r="C51" s="50">
        <v>0.11786185438705662</v>
      </c>
      <c r="D51" s="50">
        <v>5.5795063264882809E-2</v>
      </c>
      <c r="E51" s="52">
        <f t="shared" si="1"/>
        <v>0.11365691765193944</v>
      </c>
      <c r="F51" s="52">
        <f t="shared" si="2"/>
        <v>6.634308234806055E-2</v>
      </c>
      <c r="G51" s="52">
        <f t="shared" si="3"/>
        <v>6.7861854387056622E-2</v>
      </c>
      <c r="H51" s="52">
        <f t="shared" si="4"/>
        <v>5.2138145612943387E-2</v>
      </c>
      <c r="I51" s="52">
        <f t="shared" si="5"/>
        <v>5.5795063264882809E-2</v>
      </c>
      <c r="J51" s="52">
        <f t="shared" si="6"/>
        <v>5.4204936735117192E-2</v>
      </c>
      <c r="K51" s="53">
        <v>0.06</v>
      </c>
      <c r="L51" s="53">
        <v>0.24</v>
      </c>
      <c r="M51" s="53">
        <v>0.05</v>
      </c>
      <c r="N51" s="53">
        <v>0.17</v>
      </c>
      <c r="O51" s="53">
        <v>0</v>
      </c>
      <c r="P51" s="53">
        <v>0.11</v>
      </c>
    </row>
    <row r="52" spans="1:16" x14ac:dyDescent="0.25">
      <c r="A52" s="48" t="s">
        <v>66</v>
      </c>
      <c r="B52" s="54">
        <f t="shared" si="0"/>
        <v>0.195082438685204</v>
      </c>
      <c r="C52" s="50">
        <v>0.11799161961345377</v>
      </c>
      <c r="D52" s="50">
        <v>7.7090819071750236E-2</v>
      </c>
      <c r="E52" s="52">
        <f t="shared" si="1"/>
        <v>0.115082438685204</v>
      </c>
      <c r="F52" s="52">
        <f t="shared" si="2"/>
        <v>4.491756131479599E-2</v>
      </c>
      <c r="G52" s="52">
        <f t="shared" si="3"/>
        <v>4.7991619613453759E-2</v>
      </c>
      <c r="H52" s="52">
        <f t="shared" si="4"/>
        <v>8.2008380386546245E-2</v>
      </c>
      <c r="I52" s="52">
        <f t="shared" si="5"/>
        <v>6.7090819071750241E-2</v>
      </c>
      <c r="J52" s="52">
        <f t="shared" si="6"/>
        <v>4.290918092824976E-2</v>
      </c>
      <c r="K52" s="53">
        <v>0.08</v>
      </c>
      <c r="L52" s="53">
        <v>0.24</v>
      </c>
      <c r="M52" s="53">
        <v>7.0000000000000007E-2</v>
      </c>
      <c r="N52" s="53">
        <v>0.2</v>
      </c>
      <c r="O52" s="53">
        <v>0.01</v>
      </c>
      <c r="P52" s="53">
        <v>0.12</v>
      </c>
    </row>
    <row r="53" spans="1:16" x14ac:dyDescent="0.25">
      <c r="A53" s="48" t="s">
        <v>69</v>
      </c>
      <c r="B53" s="54">
        <f t="shared" si="0"/>
        <v>0.01</v>
      </c>
      <c r="C53" s="55">
        <v>0.01</v>
      </c>
      <c r="D53" s="55">
        <v>0</v>
      </c>
      <c r="E53" s="52">
        <f t="shared" si="1"/>
        <v>0.01</v>
      </c>
      <c r="F53" s="52">
        <f t="shared" si="2"/>
        <v>0.01</v>
      </c>
      <c r="G53" s="52">
        <f t="shared" si="3"/>
        <v>0.01</v>
      </c>
      <c r="H53" s="52">
        <f t="shared" si="4"/>
        <v>0.01</v>
      </c>
      <c r="I53" s="52">
        <f t="shared" si="5"/>
        <v>0</v>
      </c>
      <c r="J53" s="52">
        <f t="shared" si="6"/>
        <v>0</v>
      </c>
      <c r="K53" s="53">
        <v>0</v>
      </c>
      <c r="L53" s="53">
        <v>0.02</v>
      </c>
      <c r="M53" s="53">
        <v>0</v>
      </c>
      <c r="N53" s="53">
        <v>0.02</v>
      </c>
      <c r="O53" s="53">
        <v>0</v>
      </c>
      <c r="P53" s="53">
        <v>0</v>
      </c>
    </row>
    <row r="54" spans="1:16" x14ac:dyDescent="0.25">
      <c r="A54" s="56" t="s">
        <v>67</v>
      </c>
      <c r="B54" s="54">
        <f t="shared" si="0"/>
        <v>0.23383505087610934</v>
      </c>
      <c r="C54" s="55">
        <v>0.21491498975976073</v>
      </c>
      <c r="D54" s="55">
        <v>1.8920061116348624E-2</v>
      </c>
      <c r="E54" s="52">
        <f t="shared" si="1"/>
        <v>5.317335682952537E-2</v>
      </c>
      <c r="F54" s="52">
        <f t="shared" si="2"/>
        <v>4.7841462700274562E-2</v>
      </c>
      <c r="G54" s="52">
        <f t="shared" si="3"/>
        <v>6.8710807267654384E-2</v>
      </c>
      <c r="H54" s="52">
        <f t="shared" si="4"/>
        <v>6.1820914063036109E-2</v>
      </c>
      <c r="I54" s="52">
        <f t="shared" si="5"/>
        <v>1.8920061116348624E-2</v>
      </c>
      <c r="J54" s="52">
        <f t="shared" si="6"/>
        <v>1.5537450438129024E-2</v>
      </c>
      <c r="K54" s="53">
        <v>0.18066169404658397</v>
      </c>
      <c r="L54" s="53">
        <v>0.2816765135763839</v>
      </c>
      <c r="M54" s="53">
        <v>0.14620418249210634</v>
      </c>
      <c r="N54" s="53">
        <v>0.27673590382279684</v>
      </c>
      <c r="O54" s="53">
        <v>0</v>
      </c>
      <c r="P54" s="53">
        <v>3.4457511554477648E-2</v>
      </c>
    </row>
    <row r="55" spans="1:16" x14ac:dyDescent="0.25">
      <c r="A55" s="48" t="s">
        <v>68</v>
      </c>
      <c r="B55" s="54">
        <f t="shared" si="0"/>
        <v>7.7909354966227251E-2</v>
      </c>
      <c r="C55" s="50">
        <v>2.6966639740130277E-2</v>
      </c>
      <c r="D55" s="50">
        <v>5.0942715226096974E-2</v>
      </c>
      <c r="E55" s="52">
        <f t="shared" si="1"/>
        <v>1.7909354966227253E-2</v>
      </c>
      <c r="F55" s="52">
        <f t="shared" si="2"/>
        <v>1.2090645033772746E-2</v>
      </c>
      <c r="G55" s="52">
        <f t="shared" si="3"/>
        <v>1.6966639740130275E-2</v>
      </c>
      <c r="H55" s="52">
        <f t="shared" si="4"/>
        <v>2.3033360259869726E-2</v>
      </c>
      <c r="I55" s="52">
        <f t="shared" si="5"/>
        <v>2.0942715226096975E-2</v>
      </c>
      <c r="J55" s="52">
        <f t="shared" si="6"/>
        <v>2.9057284773903028E-2</v>
      </c>
      <c r="K55" s="53">
        <v>0.06</v>
      </c>
      <c r="L55" s="53">
        <v>0.09</v>
      </c>
      <c r="M55" s="53">
        <v>0.01</v>
      </c>
      <c r="N55" s="53">
        <v>0.05</v>
      </c>
      <c r="O55" s="53">
        <v>0.03</v>
      </c>
      <c r="P55" s="53">
        <v>0.08</v>
      </c>
    </row>
    <row r="56" spans="1:16" x14ac:dyDescent="0.25">
      <c r="A56" s="48" t="s">
        <v>64</v>
      </c>
      <c r="B56" s="54">
        <f t="shared" si="0"/>
        <v>0.3831992358674704</v>
      </c>
      <c r="C56" s="50">
        <v>0.24272405248643003</v>
      </c>
      <c r="D56" s="50">
        <v>0.14047518338104034</v>
      </c>
      <c r="E56" s="52">
        <f t="shared" si="1"/>
        <v>0.2231992358674704</v>
      </c>
      <c r="F56" s="52">
        <f t="shared" si="2"/>
        <v>0.12680076413252961</v>
      </c>
      <c r="G56" s="52">
        <f t="shared" si="3"/>
        <v>0.10272405248643002</v>
      </c>
      <c r="H56" s="52">
        <f t="shared" si="4"/>
        <v>5.7275947513569958E-2</v>
      </c>
      <c r="I56" s="52">
        <f t="shared" si="5"/>
        <v>0.12047518338104034</v>
      </c>
      <c r="J56" s="52">
        <f t="shared" si="6"/>
        <v>9.9524816618959649E-2</v>
      </c>
      <c r="K56" s="53">
        <v>0.16</v>
      </c>
      <c r="L56" s="53">
        <v>0.51</v>
      </c>
      <c r="M56" s="53">
        <v>0.14000000000000001</v>
      </c>
      <c r="N56" s="53">
        <v>0.3</v>
      </c>
      <c r="O56" s="53">
        <v>0.02</v>
      </c>
      <c r="P56" s="53">
        <v>0.24</v>
      </c>
    </row>
    <row r="57" spans="1:16" x14ac:dyDescent="0.25">
      <c r="A57" s="33"/>
      <c r="B57" s="36"/>
      <c r="C57" s="36"/>
      <c r="D57" s="36"/>
      <c r="E57" s="57"/>
      <c r="F57" s="57"/>
      <c r="G57" s="57"/>
      <c r="H57" s="57"/>
      <c r="I57" s="57"/>
      <c r="J57" s="57"/>
      <c r="K57" s="58"/>
      <c r="L57" s="58"/>
      <c r="M57" s="58"/>
      <c r="N57" s="58"/>
      <c r="O57" s="58"/>
      <c r="P57" s="58"/>
    </row>
    <row r="58" spans="1:16" x14ac:dyDescent="0.25">
      <c r="A58" s="33"/>
      <c r="B58" s="36"/>
      <c r="C58" s="36"/>
      <c r="D58" s="36"/>
      <c r="E58" s="57"/>
      <c r="F58" s="57"/>
      <c r="G58" s="57"/>
      <c r="H58" s="57"/>
      <c r="I58" s="57"/>
      <c r="J58" s="57"/>
      <c r="K58" s="58"/>
      <c r="L58" s="58"/>
      <c r="M58" s="58"/>
      <c r="N58" s="58"/>
      <c r="O58" s="58"/>
      <c r="P58" s="58"/>
    </row>
    <row r="59" spans="1:16" x14ac:dyDescent="0.25">
      <c r="A59" s="33"/>
      <c r="B59" s="36"/>
      <c r="C59" s="36"/>
      <c r="D59" s="36"/>
      <c r="E59" s="57"/>
      <c r="F59" s="57"/>
      <c r="G59" s="57"/>
      <c r="H59" s="57"/>
      <c r="I59" s="57"/>
      <c r="J59" s="57"/>
      <c r="K59" s="58"/>
      <c r="L59" s="58"/>
      <c r="M59" s="58"/>
      <c r="N59" s="58"/>
      <c r="O59" s="58"/>
      <c r="P59" s="58"/>
    </row>
    <row r="60" spans="1:16" x14ac:dyDescent="0.25">
      <c r="A60" s="33"/>
      <c r="B60" s="36"/>
      <c r="C60" s="37"/>
      <c r="D60" s="37"/>
      <c r="E60" s="57"/>
      <c r="F60" s="57"/>
      <c r="G60" s="57"/>
      <c r="H60" s="57"/>
      <c r="I60" s="57"/>
      <c r="J60" s="57"/>
      <c r="K60" s="58"/>
      <c r="L60" s="58"/>
      <c r="M60" s="58"/>
      <c r="N60" s="58"/>
      <c r="O60" s="58"/>
      <c r="P60" s="58"/>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10"/>
  <sheetViews>
    <sheetView topLeftCell="A14" zoomScale="70" zoomScaleNormal="70" workbookViewId="0">
      <selection activeCell="E10" sqref="E10"/>
    </sheetView>
  </sheetViews>
  <sheetFormatPr defaultColWidth="9" defaultRowHeight="13.8" x14ac:dyDescent="0.25"/>
  <cols>
    <col min="1" max="1" width="9" style="31"/>
    <col min="2" max="2" width="17.6328125" style="31" customWidth="1"/>
    <col min="3" max="17" width="9" style="31"/>
    <col min="18" max="18" width="9" style="33"/>
    <col min="19" max="19" width="16.6328125" style="33" customWidth="1"/>
    <col min="20" max="52" width="9" style="33" hidden="1" customWidth="1"/>
    <col min="53" max="53" width="9" style="33" customWidth="1"/>
    <col min="54" max="54" width="9" style="33"/>
    <col min="55" max="60" width="9" style="33" hidden="1" customWidth="1"/>
    <col min="61" max="61" width="9" style="33" customWidth="1"/>
    <col min="62" max="62" width="9" style="33"/>
    <col min="63" max="68" width="9" style="33" hidden="1" customWidth="1"/>
    <col min="69" max="69" width="9" style="33" customWidth="1"/>
    <col min="70" max="70" width="9" style="33"/>
    <col min="71" max="16384" width="9" style="31"/>
  </cols>
  <sheetData>
    <row r="1" spans="1:70" hidden="1" x14ac:dyDescent="0.25">
      <c r="Q1" s="128"/>
      <c r="R1" s="128"/>
      <c r="S1" s="32" t="s">
        <v>72</v>
      </c>
    </row>
    <row r="2" spans="1:70" hidden="1" x14ac:dyDescent="0.25">
      <c r="Q2" s="128"/>
      <c r="R2" s="128"/>
    </row>
    <row r="3" spans="1:70" hidden="1" x14ac:dyDescent="0.25">
      <c r="Q3" s="128"/>
      <c r="R3" s="128"/>
      <c r="S3" s="32" t="s">
        <v>73</v>
      </c>
      <c r="T3" s="34">
        <v>40935.656203703707</v>
      </c>
    </row>
    <row r="4" spans="1:70" hidden="1" x14ac:dyDescent="0.25">
      <c r="Q4" s="128"/>
      <c r="R4" s="128"/>
      <c r="S4" s="32" t="s">
        <v>74</v>
      </c>
      <c r="T4" s="34">
        <v>41029.573003819445</v>
      </c>
    </row>
    <row r="5" spans="1:70" hidden="1" x14ac:dyDescent="0.25">
      <c r="Q5" s="128"/>
      <c r="R5" s="128"/>
      <c r="S5" s="32" t="s">
        <v>75</v>
      </c>
      <c r="T5" s="32" t="s">
        <v>56</v>
      </c>
    </row>
    <row r="6" spans="1:70" x14ac:dyDescent="0.25">
      <c r="A6" s="70" t="s">
        <v>333</v>
      </c>
      <c r="B6" s="70"/>
      <c r="C6" s="35"/>
      <c r="D6" s="35"/>
      <c r="E6" s="35"/>
      <c r="F6" s="35"/>
      <c r="G6" s="35"/>
      <c r="H6" s="35"/>
      <c r="I6" s="70"/>
      <c r="J6" s="35"/>
      <c r="Q6" s="128"/>
      <c r="R6" s="128"/>
    </row>
    <row r="7" spans="1:70" x14ac:dyDescent="0.25">
      <c r="A7" s="33"/>
      <c r="B7" s="36"/>
      <c r="C7" s="37"/>
      <c r="D7" s="37"/>
      <c r="E7" s="37"/>
      <c r="F7" s="37"/>
      <c r="G7" s="37"/>
      <c r="H7" s="37"/>
      <c r="I7" s="37"/>
      <c r="J7" s="37"/>
      <c r="S7" s="32" t="s">
        <v>79</v>
      </c>
      <c r="T7" s="32" t="s">
        <v>80</v>
      </c>
    </row>
    <row r="8" spans="1:70" x14ac:dyDescent="0.25">
      <c r="A8" s="33"/>
      <c r="B8" s="44"/>
      <c r="C8" s="44"/>
      <c r="D8" s="44"/>
      <c r="E8" s="45" t="s">
        <v>342</v>
      </c>
      <c r="F8" s="44"/>
      <c r="G8" s="44"/>
      <c r="H8" s="44"/>
      <c r="I8" s="44"/>
      <c r="J8" s="44"/>
      <c r="K8" s="45" t="s">
        <v>135</v>
      </c>
      <c r="L8" s="44"/>
      <c r="M8" s="44"/>
      <c r="N8" s="44"/>
      <c r="O8" s="44"/>
      <c r="P8" s="44"/>
      <c r="T8" s="39">
        <v>2001</v>
      </c>
      <c r="U8" s="39" t="s">
        <v>81</v>
      </c>
      <c r="V8" s="39" t="s">
        <v>82</v>
      </c>
      <c r="W8" s="39" t="s">
        <v>83</v>
      </c>
      <c r="X8" s="39" t="s">
        <v>84</v>
      </c>
      <c r="Y8" s="39" t="s">
        <v>85</v>
      </c>
      <c r="Z8" s="39" t="s">
        <v>86</v>
      </c>
      <c r="AA8" s="39" t="s">
        <v>87</v>
      </c>
      <c r="AB8" s="39" t="s">
        <v>88</v>
      </c>
      <c r="AC8" s="39">
        <v>2001</v>
      </c>
      <c r="AD8" s="39" t="s">
        <v>81</v>
      </c>
      <c r="AE8" s="39" t="s">
        <v>82</v>
      </c>
      <c r="AF8" s="39" t="s">
        <v>83</v>
      </c>
      <c r="AG8" s="39" t="s">
        <v>84</v>
      </c>
      <c r="AH8" s="39" t="s">
        <v>85</v>
      </c>
      <c r="AI8" s="39" t="s">
        <v>86</v>
      </c>
      <c r="AJ8" s="39" t="s">
        <v>87</v>
      </c>
      <c r="AK8" s="39" t="s">
        <v>88</v>
      </c>
      <c r="AL8" s="39">
        <v>2001</v>
      </c>
      <c r="AM8" s="39" t="s">
        <v>81</v>
      </c>
      <c r="AN8" s="39" t="s">
        <v>82</v>
      </c>
      <c r="AO8" s="39" t="s">
        <v>83</v>
      </c>
      <c r="AP8" s="39" t="s">
        <v>84</v>
      </c>
      <c r="AQ8" s="39" t="s">
        <v>85</v>
      </c>
      <c r="AR8" s="39" t="s">
        <v>86</v>
      </c>
      <c r="AS8" s="39" t="s">
        <v>87</v>
      </c>
      <c r="AT8" s="39" t="s">
        <v>88</v>
      </c>
      <c r="AU8" s="39">
        <v>2001</v>
      </c>
      <c r="AV8" s="39" t="s">
        <v>81</v>
      </c>
      <c r="AW8" s="39" t="s">
        <v>82</v>
      </c>
      <c r="AX8" s="39" t="s">
        <v>83</v>
      </c>
      <c r="AY8" s="39" t="s">
        <v>84</v>
      </c>
      <c r="AZ8" s="39" t="s">
        <v>85</v>
      </c>
      <c r="BA8" s="39" t="s">
        <v>87</v>
      </c>
      <c r="BB8" s="39" t="s">
        <v>88</v>
      </c>
      <c r="BC8" s="39">
        <v>2001</v>
      </c>
      <c r="BD8" s="39" t="s">
        <v>81</v>
      </c>
      <c r="BE8" s="39" t="s">
        <v>82</v>
      </c>
      <c r="BF8" s="39" t="s">
        <v>83</v>
      </c>
      <c r="BG8" s="39" t="s">
        <v>84</v>
      </c>
      <c r="BH8" s="39" t="s">
        <v>85</v>
      </c>
      <c r="BI8" s="39" t="s">
        <v>87</v>
      </c>
      <c r="BJ8" s="39" t="s">
        <v>88</v>
      </c>
      <c r="BK8" s="39">
        <v>2001</v>
      </c>
      <c r="BL8" s="39" t="s">
        <v>81</v>
      </c>
      <c r="BM8" s="39" t="s">
        <v>82</v>
      </c>
      <c r="BN8" s="39" t="s">
        <v>83</v>
      </c>
      <c r="BO8" s="39" t="s">
        <v>84</v>
      </c>
      <c r="BP8" s="39" t="s">
        <v>85</v>
      </c>
      <c r="BQ8" s="39" t="s">
        <v>87</v>
      </c>
      <c r="BR8" s="39" t="s">
        <v>88</v>
      </c>
    </row>
    <row r="9" spans="1:70" ht="41.4" x14ac:dyDescent="0.25">
      <c r="A9" s="33"/>
      <c r="B9" s="45" t="s">
        <v>76</v>
      </c>
      <c r="C9" s="45" t="s">
        <v>77</v>
      </c>
      <c r="D9" s="45" t="s">
        <v>78</v>
      </c>
      <c r="E9" s="84" t="s">
        <v>334</v>
      </c>
      <c r="F9" s="84" t="s">
        <v>335</v>
      </c>
      <c r="G9" s="84" t="s">
        <v>336</v>
      </c>
      <c r="H9" s="84" t="s">
        <v>337</v>
      </c>
      <c r="I9" s="84" t="s">
        <v>338</v>
      </c>
      <c r="J9" s="84" t="s">
        <v>339</v>
      </c>
      <c r="K9" s="85" t="s">
        <v>334</v>
      </c>
      <c r="L9" s="85" t="s">
        <v>335</v>
      </c>
      <c r="M9" s="85" t="s">
        <v>336</v>
      </c>
      <c r="N9" s="85" t="s">
        <v>337</v>
      </c>
      <c r="O9" s="85" t="s">
        <v>338</v>
      </c>
      <c r="P9" s="85" t="s">
        <v>339</v>
      </c>
      <c r="R9" s="33" t="s">
        <v>89</v>
      </c>
      <c r="S9" s="39" t="s">
        <v>90</v>
      </c>
      <c r="T9" s="39" t="s">
        <v>91</v>
      </c>
      <c r="U9" s="39" t="s">
        <v>92</v>
      </c>
      <c r="V9" s="39" t="s">
        <v>93</v>
      </c>
      <c r="W9" s="39" t="s">
        <v>94</v>
      </c>
      <c r="X9" s="39" t="s">
        <v>95</v>
      </c>
      <c r="Y9" s="39" t="s">
        <v>96</v>
      </c>
      <c r="Z9" s="39" t="s">
        <v>97</v>
      </c>
      <c r="AA9" s="39" t="s">
        <v>98</v>
      </c>
      <c r="AB9" s="39" t="s">
        <v>99</v>
      </c>
      <c r="AC9" s="39" t="s">
        <v>100</v>
      </c>
      <c r="AD9" s="39" t="s">
        <v>101</v>
      </c>
      <c r="AE9" s="39" t="s">
        <v>102</v>
      </c>
      <c r="AF9" s="39" t="s">
        <v>103</v>
      </c>
      <c r="AG9" s="39" t="s">
        <v>104</v>
      </c>
      <c r="AH9" s="39" t="s">
        <v>105</v>
      </c>
      <c r="AI9" s="39" t="s">
        <v>106</v>
      </c>
      <c r="AJ9" s="39" t="s">
        <v>107</v>
      </c>
      <c r="AK9" s="39" t="s">
        <v>108</v>
      </c>
      <c r="AL9" s="39" t="s">
        <v>109</v>
      </c>
      <c r="AM9" s="39" t="s">
        <v>110</v>
      </c>
      <c r="AN9" s="39" t="s">
        <v>111</v>
      </c>
      <c r="AO9" s="39" t="s">
        <v>112</v>
      </c>
      <c r="AP9" s="39" t="s">
        <v>113</v>
      </c>
      <c r="AQ9" s="39" t="s">
        <v>114</v>
      </c>
      <c r="AR9" s="39" t="s">
        <v>115</v>
      </c>
      <c r="AS9" s="39" t="s">
        <v>116</v>
      </c>
      <c r="AT9" s="39" t="s">
        <v>117</v>
      </c>
      <c r="AU9" s="39" t="s">
        <v>118</v>
      </c>
      <c r="AV9" s="39" t="s">
        <v>118</v>
      </c>
      <c r="AW9" s="39" t="s">
        <v>118</v>
      </c>
      <c r="AX9" s="39" t="s">
        <v>118</v>
      </c>
      <c r="AY9" s="39" t="s">
        <v>118</v>
      </c>
      <c r="AZ9" s="39" t="s">
        <v>118</v>
      </c>
      <c r="BA9" s="39" t="s">
        <v>118</v>
      </c>
      <c r="BB9" s="39" t="s">
        <v>118</v>
      </c>
      <c r="BC9" s="39" t="s">
        <v>119</v>
      </c>
      <c r="BD9" s="39" t="s">
        <v>119</v>
      </c>
      <c r="BE9" s="39" t="s">
        <v>119</v>
      </c>
      <c r="BF9" s="39" t="s">
        <v>119</v>
      </c>
      <c r="BG9" s="39" t="s">
        <v>119</v>
      </c>
      <c r="BH9" s="39" t="s">
        <v>119</v>
      </c>
      <c r="BI9" s="39" t="s">
        <v>119</v>
      </c>
      <c r="BJ9" s="39" t="s">
        <v>119</v>
      </c>
      <c r="BK9" s="39" t="s">
        <v>120</v>
      </c>
      <c r="BL9" s="39" t="s">
        <v>120</v>
      </c>
      <c r="BM9" s="39" t="s">
        <v>120</v>
      </c>
      <c r="BN9" s="39" t="s">
        <v>120</v>
      </c>
      <c r="BO9" s="39" t="s">
        <v>120</v>
      </c>
      <c r="BP9" s="39" t="s">
        <v>120</v>
      </c>
      <c r="BQ9" s="39" t="s">
        <v>120</v>
      </c>
      <c r="BR9" s="39" t="s">
        <v>120</v>
      </c>
    </row>
    <row r="10" spans="1:70" x14ac:dyDescent="0.25">
      <c r="A10" s="48" t="s">
        <v>62</v>
      </c>
      <c r="B10" s="49">
        <f t="shared" ref="B10:B22" si="0">C10+D10</f>
        <v>0.63199959357854141</v>
      </c>
      <c r="C10" s="50">
        <v>0.30319040845356637</v>
      </c>
      <c r="D10" s="51">
        <f>39.8809185124975%-7%</f>
        <v>0.32880918512497503</v>
      </c>
      <c r="E10" s="52">
        <f t="shared" ref="E10:E22" si="1">IF(SUM(K10:P10)=0,0,(IF(B10-K10&lt;0,0,B10-K10)))</f>
        <v>0.14199959357854142</v>
      </c>
      <c r="F10" s="52">
        <f>IF(SUM(K10:P10)=0,0,(IF(L10-B10&lt;0,0,L10-B10)))</f>
        <v>0.19800040642145855</v>
      </c>
      <c r="G10" s="52">
        <f>IF(SUM(K10:P10)=0,0,(C10-M10))</f>
        <v>8.3190408453566372E-2</v>
      </c>
      <c r="H10" s="52">
        <f>IF(SUM(K10:P10)=0,0,(IF(N10-C10&lt;0,0,N10-C10)))</f>
        <v>0.13680959154643363</v>
      </c>
      <c r="I10" s="52">
        <f>IF(SUM(K10:P10)=0,0,(D10-O10))</f>
        <v>5.8809185124975016E-2</v>
      </c>
      <c r="J10" s="52">
        <f>IF(SUM(K10:P10)=0,0,(IF(P10-D10&lt;0,0,P10-D10)))</f>
        <v>0.16119081487502496</v>
      </c>
      <c r="K10" s="53">
        <v>0.49</v>
      </c>
      <c r="L10" s="53">
        <v>0.83</v>
      </c>
      <c r="M10" s="53">
        <v>0.22</v>
      </c>
      <c r="N10" s="53">
        <v>0.44</v>
      </c>
      <c r="O10" s="53">
        <v>0.27</v>
      </c>
      <c r="P10" s="53">
        <v>0.49</v>
      </c>
      <c r="R10" s="39" t="s">
        <v>58</v>
      </c>
      <c r="S10" s="39"/>
      <c r="T10" s="40">
        <v>4714.74</v>
      </c>
      <c r="U10" s="40">
        <v>4902.66</v>
      </c>
      <c r="V10" s="40">
        <v>4745.3100000000004</v>
      </c>
      <c r="W10" s="40">
        <v>4993.21</v>
      </c>
      <c r="X10" s="40">
        <v>4969.8100000000004</v>
      </c>
      <c r="Y10" s="40">
        <v>5026.6499999999996</v>
      </c>
      <c r="Z10" s="40">
        <v>5167.4799999999996</v>
      </c>
      <c r="AA10" s="40">
        <v>5078.7700000000004</v>
      </c>
      <c r="AB10" s="41" t="s">
        <v>121</v>
      </c>
      <c r="AC10" s="41">
        <v>1176.6199999999999</v>
      </c>
      <c r="AD10" s="41">
        <v>1205.72</v>
      </c>
      <c r="AE10" s="41">
        <v>1273.08</v>
      </c>
      <c r="AF10" s="41">
        <v>1358.17</v>
      </c>
      <c r="AG10" s="41">
        <v>1370.65</v>
      </c>
      <c r="AH10" s="41">
        <v>1412.59</v>
      </c>
      <c r="AI10" s="41">
        <v>1591.98</v>
      </c>
      <c r="AJ10" s="41">
        <v>1596.28</v>
      </c>
      <c r="AK10" s="41" t="s">
        <v>121</v>
      </c>
      <c r="AL10" s="41">
        <v>867.82</v>
      </c>
      <c r="AM10" s="41">
        <v>914.19</v>
      </c>
      <c r="AN10" s="41">
        <v>851.4</v>
      </c>
      <c r="AO10" s="41">
        <v>908.18</v>
      </c>
      <c r="AP10" s="41">
        <v>844.62</v>
      </c>
      <c r="AQ10" s="41">
        <v>854.95</v>
      </c>
      <c r="AR10" s="41">
        <v>1116.24</v>
      </c>
      <c r="AS10" s="41">
        <v>1093.25</v>
      </c>
      <c r="AT10" s="41" t="s">
        <v>121</v>
      </c>
      <c r="AU10" s="33">
        <v>0.43362730500515406</v>
      </c>
      <c r="AV10" s="33">
        <v>0.43239996246935336</v>
      </c>
      <c r="AW10" s="33">
        <v>0.4477009931911719</v>
      </c>
      <c r="AX10" s="33">
        <v>0.45388637770091783</v>
      </c>
      <c r="AY10" s="33">
        <v>0.44574541079035213</v>
      </c>
      <c r="AZ10" s="33">
        <v>0.45110361771756541</v>
      </c>
      <c r="BA10" s="72">
        <v>0.52956326039572565</v>
      </c>
      <c r="BC10" s="33">
        <v>0.24956201190309538</v>
      </c>
      <c r="BD10" s="33">
        <v>0.24593180028800693</v>
      </c>
      <c r="BE10" s="33">
        <v>0.26828173501836544</v>
      </c>
      <c r="BF10" s="33">
        <v>0.27200338059084239</v>
      </c>
      <c r="BG10" s="33">
        <v>0.2757952517299454</v>
      </c>
      <c r="BH10" s="33">
        <v>0.28102016253369538</v>
      </c>
      <c r="BI10" s="72">
        <v>0.31430444773045441</v>
      </c>
      <c r="BK10" s="33">
        <v>0.18406529310205866</v>
      </c>
      <c r="BL10" s="33">
        <v>0.18646816218134646</v>
      </c>
      <c r="BM10" s="33">
        <v>0.17941925817280641</v>
      </c>
      <c r="BN10" s="33">
        <v>0.18188299711007547</v>
      </c>
      <c r="BO10" s="33">
        <v>0.16995015906040672</v>
      </c>
      <c r="BP10" s="33">
        <v>0.17008345518387</v>
      </c>
      <c r="BQ10" s="72">
        <v>0.2152588126652713</v>
      </c>
    </row>
    <row r="11" spans="1:70" x14ac:dyDescent="0.25">
      <c r="A11" s="48" t="s">
        <v>58</v>
      </c>
      <c r="B11" s="54">
        <f t="shared" si="0"/>
        <v>0.52956326039572565</v>
      </c>
      <c r="C11" s="55">
        <v>0.31430444773045441</v>
      </c>
      <c r="D11" s="55">
        <v>0.2152588126652713</v>
      </c>
      <c r="E11" s="52">
        <f t="shared" si="1"/>
        <v>0.30334747363118431</v>
      </c>
      <c r="F11" s="52">
        <f t="shared" ref="F11" si="2">IF(SUM(K11:P11)=0,0,(IF(L11-B11&lt;0,0,L11-B11)))</f>
        <v>0.19365873460541028</v>
      </c>
      <c r="G11" s="52">
        <f t="shared" ref="G11:G22" si="3">IF(SUM(K11:P11)=0,0,(C11-M11))</f>
        <v>0.24105786845574384</v>
      </c>
      <c r="H11" s="52">
        <f t="shared" ref="H11:H22" si="4">IF(SUM(K11:P11)=0,0,(IF(N11-C11&lt;0,0,N11-C11)))</f>
        <v>0.11265810058355336</v>
      </c>
      <c r="I11" s="52">
        <f t="shared" ref="I11:I22" si="5">IF(SUM(K11:P11)=0,0,(D11-O11))</f>
        <v>0.18285275219484631</v>
      </c>
      <c r="J11" s="52">
        <f t="shared" ref="J11:J22" si="6">IF(P11-D11&lt;0,0,P11-D11)</f>
        <v>0.19259465615921745</v>
      </c>
      <c r="K11" s="53">
        <v>0.22621578676454132</v>
      </c>
      <c r="L11" s="53">
        <v>0.72322199500113593</v>
      </c>
      <c r="M11" s="53">
        <v>7.3246579274710552E-2</v>
      </c>
      <c r="N11" s="53">
        <v>0.42696254831400776</v>
      </c>
      <c r="O11" s="53">
        <v>3.2406060470424998E-2</v>
      </c>
      <c r="P11" s="53">
        <v>0.40785346882448875</v>
      </c>
      <c r="Q11" s="60"/>
      <c r="R11" s="59" t="s">
        <v>58</v>
      </c>
      <c r="S11" s="39" t="s">
        <v>122</v>
      </c>
      <c r="T11" s="40">
        <v>462.49</v>
      </c>
      <c r="U11" s="40">
        <v>465.16</v>
      </c>
      <c r="V11" s="40">
        <v>450.29</v>
      </c>
      <c r="W11" s="42">
        <v>459.1</v>
      </c>
      <c r="X11" s="40">
        <v>453.19</v>
      </c>
      <c r="Y11" s="40">
        <v>446.28</v>
      </c>
      <c r="Z11" s="40">
        <v>448.96</v>
      </c>
      <c r="AA11" s="40">
        <v>446.83</v>
      </c>
      <c r="AB11" s="40">
        <v>436.85</v>
      </c>
      <c r="AC11" s="41">
        <v>73.06</v>
      </c>
      <c r="AD11" s="41">
        <v>74.03</v>
      </c>
      <c r="AE11" s="41">
        <v>80.34</v>
      </c>
      <c r="AF11" s="41">
        <v>85.88</v>
      </c>
      <c r="AG11" s="41">
        <v>84.42</v>
      </c>
      <c r="AH11" s="41">
        <v>84.13</v>
      </c>
      <c r="AI11" s="41">
        <v>85.47</v>
      </c>
      <c r="AJ11" s="41">
        <v>86.6</v>
      </c>
      <c r="AK11" s="41">
        <v>86.75</v>
      </c>
      <c r="AL11" s="41">
        <v>0.28999999999999998</v>
      </c>
      <c r="AM11" s="41">
        <v>6.09</v>
      </c>
      <c r="AN11" s="41">
        <v>9.7200000000000006</v>
      </c>
      <c r="AO11" s="41">
        <v>13.11</v>
      </c>
      <c r="AP11" s="41">
        <v>13.46</v>
      </c>
      <c r="AQ11" s="41">
        <v>12.37</v>
      </c>
      <c r="AR11" s="41">
        <v>12.7</v>
      </c>
      <c r="AS11" s="41">
        <v>14.48</v>
      </c>
      <c r="AT11" s="41">
        <v>14.41</v>
      </c>
      <c r="AU11" s="33">
        <v>0.15859802374105389</v>
      </c>
      <c r="AV11" s="33">
        <v>0.17224180926992863</v>
      </c>
      <c r="AW11" s="33">
        <v>0.20000444158209155</v>
      </c>
      <c r="AX11" s="33">
        <v>0.21561751252450445</v>
      </c>
      <c r="AY11" s="33">
        <v>0.21598005251660451</v>
      </c>
      <c r="AZ11" s="33">
        <v>0.2162319619969526</v>
      </c>
      <c r="BA11" s="72">
        <v>0.22621578676454132</v>
      </c>
      <c r="BB11" s="37"/>
      <c r="BC11" s="33">
        <v>0.15797098315639257</v>
      </c>
      <c r="BD11" s="33">
        <v>0.15914953994324532</v>
      </c>
      <c r="BE11" s="33">
        <v>0.17841835261720224</v>
      </c>
      <c r="BF11" s="33">
        <v>0.18706164234371594</v>
      </c>
      <c r="BG11" s="33">
        <v>0.18627948542553896</v>
      </c>
      <c r="BH11" s="33">
        <v>0.18851393743837949</v>
      </c>
      <c r="BI11" s="72">
        <v>0.19380972629411633</v>
      </c>
      <c r="BJ11" s="37"/>
      <c r="BK11" s="37">
        <v>6.2704058466128991E-4</v>
      </c>
      <c r="BL11" s="37">
        <v>1.309226932668329E-2</v>
      </c>
      <c r="BM11" s="37">
        <v>2.1586088964889293E-2</v>
      </c>
      <c r="BN11" s="37">
        <v>2.8555870180788496E-2</v>
      </c>
      <c r="BO11" s="37">
        <v>2.9700567091065559E-2</v>
      </c>
      <c r="BP11" s="37">
        <v>2.7718024558573091E-2</v>
      </c>
      <c r="BQ11" s="37">
        <v>3.2406060470424998E-2</v>
      </c>
      <c r="BR11" s="37"/>
    </row>
    <row r="12" spans="1:70" x14ac:dyDescent="0.25">
      <c r="A12" s="48" t="s">
        <v>59</v>
      </c>
      <c r="B12" s="54">
        <f t="shared" si="0"/>
        <v>0.27</v>
      </c>
      <c r="C12" s="54">
        <v>0.15</v>
      </c>
      <c r="D12" s="54">
        <v>0.12</v>
      </c>
      <c r="E12" s="52">
        <f t="shared" si="1"/>
        <v>0.17</v>
      </c>
      <c r="F12" s="52">
        <f t="shared" ref="F12:F22" si="7">IF(SUM(K12:P12)=0,0,(IF(L12-B12&lt;0,0,L12-B12)))</f>
        <v>0.16999999999999998</v>
      </c>
      <c r="G12" s="52">
        <f t="shared" si="3"/>
        <v>0.10999999999999999</v>
      </c>
      <c r="H12" s="52">
        <f t="shared" si="4"/>
        <v>0.13999999999999999</v>
      </c>
      <c r="I12" s="52">
        <f t="shared" si="5"/>
        <v>6.9999999999999993E-2</v>
      </c>
      <c r="J12" s="52">
        <f t="shared" si="6"/>
        <v>0.16999999999999998</v>
      </c>
      <c r="K12" s="53">
        <v>0.1</v>
      </c>
      <c r="L12" s="53">
        <v>0.44</v>
      </c>
      <c r="M12" s="53">
        <v>0.04</v>
      </c>
      <c r="N12" s="53">
        <v>0.28999999999999998</v>
      </c>
      <c r="O12" s="53">
        <v>0.05</v>
      </c>
      <c r="P12" s="53">
        <v>0.28999999999999998</v>
      </c>
      <c r="Q12" s="60"/>
      <c r="R12" s="59" t="s">
        <v>58</v>
      </c>
      <c r="S12" s="39" t="s">
        <v>124</v>
      </c>
      <c r="T12" s="40">
        <v>799.84</v>
      </c>
      <c r="U12" s="40">
        <v>828.16</v>
      </c>
      <c r="V12" s="40">
        <v>793.39</v>
      </c>
      <c r="W12" s="43">
        <v>825</v>
      </c>
      <c r="X12" s="40">
        <v>814.97</v>
      </c>
      <c r="Y12" s="40">
        <v>833.18</v>
      </c>
      <c r="Z12" s="40">
        <v>862.15</v>
      </c>
      <c r="AA12" s="40">
        <v>835.69</v>
      </c>
      <c r="AB12" s="41" t="s">
        <v>121</v>
      </c>
      <c r="AC12" s="41">
        <v>279.27</v>
      </c>
      <c r="AD12" s="41">
        <v>286.94</v>
      </c>
      <c r="AE12" s="41">
        <v>288.37</v>
      </c>
      <c r="AF12" s="41">
        <v>295.67</v>
      </c>
      <c r="AG12" s="41">
        <v>287.19</v>
      </c>
      <c r="AH12" s="41">
        <v>309.7</v>
      </c>
      <c r="AI12" s="41">
        <v>317.49</v>
      </c>
      <c r="AJ12" s="41">
        <v>311.08999999999997</v>
      </c>
      <c r="AK12" s="41" t="s">
        <v>121</v>
      </c>
      <c r="AL12" s="41">
        <v>226.99</v>
      </c>
      <c r="AM12" s="41">
        <v>240.7</v>
      </c>
      <c r="AN12" s="41">
        <v>218.89</v>
      </c>
      <c r="AO12" s="41">
        <v>240.56</v>
      </c>
      <c r="AP12" s="41">
        <v>234.02</v>
      </c>
      <c r="AQ12" s="41">
        <v>235.23</v>
      </c>
      <c r="AR12" s="41">
        <v>249.97</v>
      </c>
      <c r="AS12" s="41">
        <v>224.62</v>
      </c>
      <c r="AT12" s="41" t="s">
        <v>121</v>
      </c>
      <c r="AU12" s="33">
        <v>0.63295159031806358</v>
      </c>
      <c r="AV12" s="33">
        <v>0.63712326120556417</v>
      </c>
      <c r="AW12" s="33">
        <v>0.63935769293789935</v>
      </c>
      <c r="AX12" s="33">
        <v>0.64997575757575765</v>
      </c>
      <c r="AY12" s="33">
        <v>0.639545013926893</v>
      </c>
      <c r="AZ12" s="33">
        <v>0.65403634268705435</v>
      </c>
      <c r="BA12" s="72">
        <v>0.64103914130837991</v>
      </c>
      <c r="BB12" s="37"/>
      <c r="BC12" s="33">
        <v>0.34915733146629324</v>
      </c>
      <c r="BD12" s="33">
        <v>0.34647894126738793</v>
      </c>
      <c r="BE12" s="33">
        <v>0.3634656348075978</v>
      </c>
      <c r="BF12" s="33">
        <v>0.35838787878787881</v>
      </c>
      <c r="BG12" s="33">
        <v>0.35239333963213371</v>
      </c>
      <c r="BH12" s="33">
        <v>0.37170839434455943</v>
      </c>
      <c r="BI12" s="72">
        <v>0.37225526211872817</v>
      </c>
      <c r="BJ12" s="37"/>
      <c r="BK12" s="37">
        <v>0.28379425885177034</v>
      </c>
      <c r="BL12" s="37">
        <v>0.29064431993817619</v>
      </c>
      <c r="BM12" s="37">
        <v>0.2758920581303016</v>
      </c>
      <c r="BN12" s="37">
        <v>0.29158787878787878</v>
      </c>
      <c r="BO12" s="37">
        <v>0.2871516742947593</v>
      </c>
      <c r="BP12" s="37">
        <v>0.28232794834249503</v>
      </c>
      <c r="BQ12" s="37">
        <v>0.26878387918965163</v>
      </c>
      <c r="BR12" s="37"/>
    </row>
    <row r="13" spans="1:70" x14ac:dyDescent="0.25">
      <c r="A13" s="48" t="s">
        <v>123</v>
      </c>
      <c r="B13" s="54">
        <f t="shared" si="0"/>
        <v>0.59</v>
      </c>
      <c r="C13" s="54">
        <v>0.35</v>
      </c>
      <c r="D13" s="54">
        <v>0.24</v>
      </c>
      <c r="E13" s="52">
        <f t="shared" si="1"/>
        <v>0.26999999999999996</v>
      </c>
      <c r="F13" s="52">
        <f t="shared" si="7"/>
        <v>0.41000000000000003</v>
      </c>
      <c r="G13" s="52">
        <f t="shared" si="3"/>
        <v>0.11999999999999997</v>
      </c>
      <c r="H13" s="52">
        <f t="shared" si="4"/>
        <v>0.44000000000000006</v>
      </c>
      <c r="I13" s="52">
        <f t="shared" si="5"/>
        <v>0.19999999999999998</v>
      </c>
      <c r="J13" s="52">
        <f t="shared" si="6"/>
        <v>0.13</v>
      </c>
      <c r="K13" s="53">
        <v>0.32</v>
      </c>
      <c r="L13" s="53">
        <v>1</v>
      </c>
      <c r="M13" s="53">
        <v>0.23</v>
      </c>
      <c r="N13" s="53">
        <v>0.79</v>
      </c>
      <c r="O13" s="53">
        <v>0.04</v>
      </c>
      <c r="P13" s="53">
        <v>0.37</v>
      </c>
      <c r="Q13" s="60"/>
      <c r="R13" s="59" t="s">
        <v>58</v>
      </c>
      <c r="S13" s="39" t="s">
        <v>125</v>
      </c>
      <c r="T13" s="40">
        <v>388.77</v>
      </c>
      <c r="U13" s="40">
        <v>410.56</v>
      </c>
      <c r="V13" s="40">
        <v>392.04</v>
      </c>
      <c r="W13" s="42">
        <v>420.5</v>
      </c>
      <c r="X13" s="40">
        <v>404.19</v>
      </c>
      <c r="Y13" s="42">
        <v>416.1</v>
      </c>
      <c r="Z13" s="40">
        <v>438.52</v>
      </c>
      <c r="AA13" s="42">
        <v>440.1</v>
      </c>
      <c r="AB13" s="41" t="s">
        <v>121</v>
      </c>
      <c r="AC13" s="41">
        <v>140.91999999999999</v>
      </c>
      <c r="AD13" s="41">
        <v>157.78</v>
      </c>
      <c r="AE13" s="41">
        <v>150.02000000000001</v>
      </c>
      <c r="AF13" s="41">
        <v>162.56</v>
      </c>
      <c r="AG13" s="41">
        <v>156.41</v>
      </c>
      <c r="AH13" s="41">
        <v>162.53</v>
      </c>
      <c r="AI13" s="41">
        <v>168.66</v>
      </c>
      <c r="AJ13" s="41">
        <v>170.26</v>
      </c>
      <c r="AK13" s="41" t="s">
        <v>121</v>
      </c>
      <c r="AL13" s="41">
        <v>134.51</v>
      </c>
      <c r="AM13" s="41">
        <v>141.09</v>
      </c>
      <c r="AN13" s="41">
        <v>132.5</v>
      </c>
      <c r="AO13" s="41">
        <v>143.88999999999999</v>
      </c>
      <c r="AP13" s="41">
        <v>132.02000000000001</v>
      </c>
      <c r="AQ13" s="41">
        <v>137.1</v>
      </c>
      <c r="AR13" s="41">
        <v>149.84</v>
      </c>
      <c r="AS13" s="41">
        <v>148.03</v>
      </c>
      <c r="AT13" s="41" t="s">
        <v>121</v>
      </c>
      <c r="AU13" s="33">
        <v>0.70846515934871512</v>
      </c>
      <c r="AV13" s="33">
        <v>0.72795693686671858</v>
      </c>
      <c r="AW13" s="33">
        <v>0.72064075094378122</v>
      </c>
      <c r="AX13" s="33">
        <v>0.72877526753864441</v>
      </c>
      <c r="AY13" s="33">
        <v>0.71360003958534357</v>
      </c>
      <c r="AZ13" s="33">
        <v>0.72009132420091315</v>
      </c>
      <c r="BA13" s="72">
        <v>0.72322199500113593</v>
      </c>
      <c r="BB13" s="37"/>
      <c r="BC13" s="33">
        <v>0.3624765285387247</v>
      </c>
      <c r="BD13" s="33">
        <v>0.38430436477007013</v>
      </c>
      <c r="BE13" s="33">
        <v>0.38266503418018571</v>
      </c>
      <c r="BF13" s="33">
        <v>0.38658739595719382</v>
      </c>
      <c r="BG13" s="33">
        <v>0.38697147381182118</v>
      </c>
      <c r="BH13" s="33">
        <v>0.3906032203797164</v>
      </c>
      <c r="BI13" s="72">
        <v>0.38686662122244941</v>
      </c>
      <c r="BJ13" s="37"/>
      <c r="BK13" s="37">
        <v>0.34598863080999048</v>
      </c>
      <c r="BL13" s="37">
        <v>0.34365257209664851</v>
      </c>
      <c r="BM13" s="37">
        <v>0.33797571676359556</v>
      </c>
      <c r="BN13" s="37">
        <v>0.34218787158145064</v>
      </c>
      <c r="BO13" s="37">
        <v>0.32662856577352239</v>
      </c>
      <c r="BP13" s="37">
        <v>0.32948810382119681</v>
      </c>
      <c r="BQ13" s="37">
        <v>0.33635537377868663</v>
      </c>
      <c r="BR13" s="37"/>
    </row>
    <row r="14" spans="1:70" x14ac:dyDescent="0.25">
      <c r="A14" s="48" t="s">
        <v>60</v>
      </c>
      <c r="B14" s="54">
        <f t="shared" si="0"/>
        <v>0.15</v>
      </c>
      <c r="C14" s="54">
        <v>0.13</v>
      </c>
      <c r="D14" s="54">
        <v>0.02</v>
      </c>
      <c r="E14" s="52">
        <f t="shared" si="1"/>
        <v>0.03</v>
      </c>
      <c r="F14" s="52">
        <f t="shared" si="7"/>
        <v>4.0000000000000008E-2</v>
      </c>
      <c r="G14" s="52">
        <f t="shared" si="3"/>
        <v>2.0000000000000004E-2</v>
      </c>
      <c r="H14" s="52">
        <f t="shared" si="4"/>
        <v>4.9999999999999989E-2</v>
      </c>
      <c r="I14" s="52">
        <f t="shared" si="5"/>
        <v>0.02</v>
      </c>
      <c r="J14" s="52">
        <f t="shared" si="6"/>
        <v>9.9999999999999985E-3</v>
      </c>
      <c r="K14" s="53">
        <v>0.12</v>
      </c>
      <c r="L14" s="53">
        <v>0.19</v>
      </c>
      <c r="M14" s="53">
        <v>0.11</v>
      </c>
      <c r="N14" s="53">
        <v>0.18</v>
      </c>
      <c r="O14" s="53">
        <v>0</v>
      </c>
      <c r="P14" s="53">
        <v>0.03</v>
      </c>
      <c r="Q14" s="60"/>
      <c r="R14" s="59" t="s">
        <v>58</v>
      </c>
      <c r="S14" s="39" t="s">
        <v>126</v>
      </c>
      <c r="T14" s="40">
        <v>652.23</v>
      </c>
      <c r="U14" s="40">
        <v>677.12</v>
      </c>
      <c r="V14" s="40">
        <v>649.21</v>
      </c>
      <c r="W14" s="40">
        <v>682.98</v>
      </c>
      <c r="X14" s="40">
        <v>676.89</v>
      </c>
      <c r="Y14" s="42">
        <v>674.9</v>
      </c>
      <c r="Z14" s="40">
        <v>697.34</v>
      </c>
      <c r="AA14" s="42">
        <v>688.7</v>
      </c>
      <c r="AB14" s="41" t="s">
        <v>121</v>
      </c>
      <c r="AC14" s="41">
        <v>213.88</v>
      </c>
      <c r="AD14" s="41">
        <v>229.77</v>
      </c>
      <c r="AE14" s="41">
        <v>221.88</v>
      </c>
      <c r="AF14" s="41">
        <v>244.61</v>
      </c>
      <c r="AG14" s="41">
        <v>248.76</v>
      </c>
      <c r="AH14" s="41">
        <v>250.3</v>
      </c>
      <c r="AI14" s="41">
        <v>263.02</v>
      </c>
      <c r="AJ14" s="41">
        <v>265.64999999999998</v>
      </c>
      <c r="AK14" s="41" t="s">
        <v>121</v>
      </c>
      <c r="AL14" s="41">
        <v>188.77</v>
      </c>
      <c r="AM14" s="41">
        <v>195.17</v>
      </c>
      <c r="AN14" s="41">
        <v>182.48</v>
      </c>
      <c r="AO14" s="41">
        <v>191.63</v>
      </c>
      <c r="AP14" s="41">
        <v>183.72</v>
      </c>
      <c r="AQ14" s="41">
        <v>179.51</v>
      </c>
      <c r="AR14" s="41">
        <v>186.98</v>
      </c>
      <c r="AS14" s="41">
        <v>181.63</v>
      </c>
      <c r="AT14" s="41" t="s">
        <v>121</v>
      </c>
      <c r="AU14" s="33">
        <v>0.61734357511920634</v>
      </c>
      <c r="AV14" s="33">
        <v>0.6275697069943289</v>
      </c>
      <c r="AW14" s="33">
        <v>0.62284930916036407</v>
      </c>
      <c r="AX14" s="33">
        <v>0.63873027028609919</v>
      </c>
      <c r="AY14" s="33">
        <v>0.63892212914949253</v>
      </c>
      <c r="AZ14" s="33">
        <v>0.6368499036894355</v>
      </c>
      <c r="BA14" s="72">
        <v>0.64945549586176843</v>
      </c>
      <c r="BB14" s="37"/>
      <c r="BC14" s="33">
        <v>0.32792113211597135</v>
      </c>
      <c r="BD14" s="33">
        <v>0.33933423913043481</v>
      </c>
      <c r="BE14" s="33">
        <v>0.34176922721461467</v>
      </c>
      <c r="BF14" s="33">
        <v>0.35815104395443498</v>
      </c>
      <c r="BG14" s="33">
        <v>0.36750432123387849</v>
      </c>
      <c r="BH14" s="33">
        <v>0.37086975848273823</v>
      </c>
      <c r="BI14" s="72">
        <v>0.38572673152315951</v>
      </c>
      <c r="BJ14" s="37"/>
      <c r="BK14" s="37">
        <v>0.28942244300323505</v>
      </c>
      <c r="BL14" s="37">
        <v>0.28823546786389415</v>
      </c>
      <c r="BM14" s="37">
        <v>0.2810800819457494</v>
      </c>
      <c r="BN14" s="37">
        <v>0.28057922633166416</v>
      </c>
      <c r="BO14" s="37">
        <v>0.27141780791561404</v>
      </c>
      <c r="BP14" s="37">
        <v>0.26598014520669727</v>
      </c>
      <c r="BQ14" s="37">
        <v>0.26372876433860892</v>
      </c>
      <c r="BR14" s="37"/>
    </row>
    <row r="15" spans="1:70" x14ac:dyDescent="0.25">
      <c r="A15" s="48" t="s">
        <v>61</v>
      </c>
      <c r="B15" s="54">
        <f t="shared" si="0"/>
        <v>0.50301771049767496</v>
      </c>
      <c r="C15" s="50">
        <v>0.26743840902344912</v>
      </c>
      <c r="D15" s="50">
        <v>0.23557930147422579</v>
      </c>
      <c r="E15" s="52">
        <f t="shared" si="1"/>
        <v>0.13301771049767497</v>
      </c>
      <c r="F15" s="52">
        <f t="shared" si="7"/>
        <v>0.10698228950232502</v>
      </c>
      <c r="G15" s="52">
        <f t="shared" si="3"/>
        <v>4.7438409023449118E-2</v>
      </c>
      <c r="H15" s="52">
        <f t="shared" si="4"/>
        <v>7.2561590976550905E-2</v>
      </c>
      <c r="I15" s="52">
        <f t="shared" si="5"/>
        <v>8.5579301474225794E-2</v>
      </c>
      <c r="J15" s="52">
        <f t="shared" si="6"/>
        <v>0.11442069852577419</v>
      </c>
      <c r="K15" s="53">
        <v>0.37</v>
      </c>
      <c r="L15" s="53">
        <v>0.61</v>
      </c>
      <c r="M15" s="53">
        <v>0.22</v>
      </c>
      <c r="N15" s="53">
        <v>0.34</v>
      </c>
      <c r="O15" s="53">
        <v>0.15</v>
      </c>
      <c r="P15" s="53">
        <v>0.35</v>
      </c>
      <c r="Q15" s="60"/>
      <c r="R15" s="59" t="s">
        <v>58</v>
      </c>
      <c r="S15" s="39" t="s">
        <v>127</v>
      </c>
      <c r="T15" s="40">
        <v>431.61</v>
      </c>
      <c r="U15" s="40">
        <v>433.01</v>
      </c>
      <c r="V15" s="40">
        <v>418.89</v>
      </c>
      <c r="W15" s="42">
        <v>440.2</v>
      </c>
      <c r="X15" s="42">
        <v>432.1</v>
      </c>
      <c r="Y15" s="40">
        <v>437.34</v>
      </c>
      <c r="Z15" s="42">
        <v>457.9</v>
      </c>
      <c r="AA15" s="40">
        <v>450.18</v>
      </c>
      <c r="AB15" s="41" t="s">
        <v>121</v>
      </c>
      <c r="AC15" s="41">
        <v>149.93</v>
      </c>
      <c r="AD15" s="41">
        <v>149.44</v>
      </c>
      <c r="AE15" s="41">
        <v>151.77000000000001</v>
      </c>
      <c r="AF15" s="41">
        <v>169.04</v>
      </c>
      <c r="AG15" s="41">
        <v>175.59</v>
      </c>
      <c r="AH15" s="41">
        <v>177.51</v>
      </c>
      <c r="AI15" s="41">
        <v>191.97</v>
      </c>
      <c r="AJ15" s="41">
        <v>192.21</v>
      </c>
      <c r="AK15" s="41" t="s">
        <v>121</v>
      </c>
      <c r="AL15" s="41">
        <v>112.38</v>
      </c>
      <c r="AM15" s="41">
        <v>111.59</v>
      </c>
      <c r="AN15" s="41">
        <v>102.46</v>
      </c>
      <c r="AO15" s="41">
        <v>105.25</v>
      </c>
      <c r="AP15" s="41">
        <v>95.78</v>
      </c>
      <c r="AQ15" s="41">
        <v>99.61</v>
      </c>
      <c r="AR15" s="41">
        <v>100.06</v>
      </c>
      <c r="AS15" s="41">
        <v>95.95</v>
      </c>
      <c r="AT15" s="41" t="s">
        <v>121</v>
      </c>
      <c r="AU15" s="33">
        <v>0.607747735223929</v>
      </c>
      <c r="AV15" s="33">
        <v>0.60282672455601483</v>
      </c>
      <c r="AW15" s="33">
        <v>0.60691350951323741</v>
      </c>
      <c r="AX15" s="33">
        <v>0.6231031349386642</v>
      </c>
      <c r="AY15" s="33">
        <v>0.62802591992594303</v>
      </c>
      <c r="AZ15" s="33">
        <v>0.63364887730369968</v>
      </c>
      <c r="BA15" s="72">
        <v>0.64009951574925594</v>
      </c>
      <c r="BB15" s="37"/>
      <c r="BC15" s="33">
        <v>0.3473737865202382</v>
      </c>
      <c r="BD15" s="33">
        <v>0.34511905036835178</v>
      </c>
      <c r="BE15" s="33">
        <v>0.36231468882045409</v>
      </c>
      <c r="BF15" s="33">
        <v>0.38400726942298952</v>
      </c>
      <c r="BG15" s="33">
        <v>0.40636426753066418</v>
      </c>
      <c r="BH15" s="33">
        <v>0.40588558101248456</v>
      </c>
      <c r="BI15" s="72">
        <v>0.42696254831400776</v>
      </c>
      <c r="BJ15" s="37"/>
      <c r="BK15" s="37">
        <v>0.26037394870369079</v>
      </c>
      <c r="BL15" s="37">
        <v>0.2577076741876631</v>
      </c>
      <c r="BM15" s="37">
        <v>0.2445988206927833</v>
      </c>
      <c r="BN15" s="37">
        <v>0.23909586551567469</v>
      </c>
      <c r="BO15" s="37">
        <v>0.22166165239527885</v>
      </c>
      <c r="BP15" s="37">
        <v>0.22776329629121508</v>
      </c>
      <c r="BQ15" s="37">
        <v>0.21313696743524813</v>
      </c>
      <c r="BR15" s="37"/>
    </row>
    <row r="16" spans="1:70" x14ac:dyDescent="0.25">
      <c r="A16" s="48" t="s">
        <v>63</v>
      </c>
      <c r="B16" s="54">
        <f t="shared" si="0"/>
        <v>0.42798647749260632</v>
      </c>
      <c r="C16" s="50">
        <v>0.27253053362776086</v>
      </c>
      <c r="D16" s="50">
        <v>0.15545594386484546</v>
      </c>
      <c r="E16" s="52">
        <f t="shared" si="1"/>
        <v>8.7986477492606296E-2</v>
      </c>
      <c r="F16" s="52">
        <f t="shared" si="7"/>
        <v>0.10201352250739371</v>
      </c>
      <c r="G16" s="52">
        <f t="shared" si="3"/>
        <v>4.2530533627760853E-2</v>
      </c>
      <c r="H16" s="52">
        <f t="shared" si="4"/>
        <v>4.7469466372239144E-2</v>
      </c>
      <c r="I16" s="52">
        <f t="shared" si="5"/>
        <v>6.5455943864845462E-2</v>
      </c>
      <c r="J16" s="52">
        <f t="shared" si="6"/>
        <v>0.11454405613515456</v>
      </c>
      <c r="K16" s="53">
        <v>0.34</v>
      </c>
      <c r="L16" s="53">
        <v>0.53</v>
      </c>
      <c r="M16" s="53">
        <v>0.23</v>
      </c>
      <c r="N16" s="53">
        <v>0.32</v>
      </c>
      <c r="O16" s="53">
        <v>0.09</v>
      </c>
      <c r="P16" s="53">
        <v>0.27</v>
      </c>
      <c r="Q16" s="60"/>
      <c r="R16" s="59" t="s">
        <v>58</v>
      </c>
      <c r="S16" s="39" t="s">
        <v>128</v>
      </c>
      <c r="T16" s="40">
        <v>551.64</v>
      </c>
      <c r="U16" s="42">
        <v>596.5</v>
      </c>
      <c r="V16" s="40">
        <v>575.13</v>
      </c>
      <c r="W16" s="40">
        <v>614.66999999999996</v>
      </c>
      <c r="X16" s="40">
        <v>614.87</v>
      </c>
      <c r="Y16" s="40">
        <v>610.41</v>
      </c>
      <c r="Z16" s="42">
        <v>627.5</v>
      </c>
      <c r="AA16" s="40">
        <v>615.11</v>
      </c>
      <c r="AB16" s="41" t="s">
        <v>121</v>
      </c>
      <c r="AC16" s="41">
        <v>177.7</v>
      </c>
      <c r="AD16" s="41">
        <v>192.8</v>
      </c>
      <c r="AE16" s="41">
        <v>199.1</v>
      </c>
      <c r="AF16" s="41">
        <v>211.43</v>
      </c>
      <c r="AG16" s="41">
        <v>220.77</v>
      </c>
      <c r="AH16" s="41">
        <v>218.72</v>
      </c>
      <c r="AI16" s="41">
        <v>228.65</v>
      </c>
      <c r="AJ16" s="41">
        <v>232.98</v>
      </c>
      <c r="AK16" s="41" t="s">
        <v>121</v>
      </c>
      <c r="AL16" s="41">
        <v>115.97</v>
      </c>
      <c r="AM16" s="41">
        <v>131.63</v>
      </c>
      <c r="AN16" s="41">
        <v>125.05</v>
      </c>
      <c r="AO16" s="41">
        <v>143.06</v>
      </c>
      <c r="AP16" s="41">
        <v>141.27000000000001</v>
      </c>
      <c r="AQ16" s="41">
        <v>141.16999999999999</v>
      </c>
      <c r="AR16" s="41">
        <v>146.6</v>
      </c>
      <c r="AS16" s="41">
        <v>135.99</v>
      </c>
      <c r="AT16" s="41" t="s">
        <v>121</v>
      </c>
      <c r="AU16" s="33">
        <v>0.53235805960408955</v>
      </c>
      <c r="AV16" s="33">
        <v>0.54388935456831522</v>
      </c>
      <c r="AW16" s="33">
        <v>0.5636117051796985</v>
      </c>
      <c r="AX16" s="33">
        <v>0.57671596141018766</v>
      </c>
      <c r="AY16" s="33">
        <v>0.58880739018003814</v>
      </c>
      <c r="AZ16" s="33">
        <v>0.58958732655100676</v>
      </c>
      <c r="BA16" s="72">
        <v>0.59984393035392047</v>
      </c>
      <c r="BB16" s="37"/>
      <c r="BC16" s="33">
        <v>0.3221303748821695</v>
      </c>
      <c r="BD16" s="33">
        <v>0.32321877619446776</v>
      </c>
      <c r="BE16" s="33">
        <v>0.34618260219428648</v>
      </c>
      <c r="BF16" s="33">
        <v>0.34397318886557016</v>
      </c>
      <c r="BG16" s="33">
        <v>0.35905150682258041</v>
      </c>
      <c r="BH16" s="33">
        <v>0.35831654134106583</v>
      </c>
      <c r="BI16" s="72">
        <v>0.37876152232933946</v>
      </c>
      <c r="BJ16" s="37"/>
      <c r="BK16" s="37">
        <v>0.21022768472192011</v>
      </c>
      <c r="BL16" s="37">
        <v>0.22067057837384743</v>
      </c>
      <c r="BM16" s="37">
        <v>0.21742910298541199</v>
      </c>
      <c r="BN16" s="37">
        <v>0.23274277254461745</v>
      </c>
      <c r="BO16" s="37">
        <v>0.2297558833574577</v>
      </c>
      <c r="BP16" s="37">
        <v>0.23127078520994085</v>
      </c>
      <c r="BQ16" s="37">
        <v>0.22108240802458098</v>
      </c>
      <c r="BR16" s="37"/>
    </row>
    <row r="17" spans="1:71" x14ac:dyDescent="0.25">
      <c r="A17" s="48" t="s">
        <v>65</v>
      </c>
      <c r="B17" s="54">
        <f t="shared" si="0"/>
        <v>0.17365691765193944</v>
      </c>
      <c r="C17" s="50">
        <v>0.11786185438705662</v>
      </c>
      <c r="D17" s="50">
        <v>5.5795063264882809E-2</v>
      </c>
      <c r="E17" s="52">
        <f t="shared" si="1"/>
        <v>0.11365691765193944</v>
      </c>
      <c r="F17" s="52">
        <f t="shared" si="7"/>
        <v>6.634308234806055E-2</v>
      </c>
      <c r="G17" s="52">
        <f t="shared" si="3"/>
        <v>6.7861854387056622E-2</v>
      </c>
      <c r="H17" s="52">
        <f t="shared" si="4"/>
        <v>5.2138145612943387E-2</v>
      </c>
      <c r="I17" s="52">
        <f t="shared" si="5"/>
        <v>5.5795063264882809E-2</v>
      </c>
      <c r="J17" s="52">
        <f t="shared" si="6"/>
        <v>5.4204936735117192E-2</v>
      </c>
      <c r="K17" s="53">
        <v>0.06</v>
      </c>
      <c r="L17" s="53">
        <v>0.24</v>
      </c>
      <c r="M17" s="53">
        <v>0.05</v>
      </c>
      <c r="N17" s="53">
        <v>0.17</v>
      </c>
      <c r="O17" s="53">
        <v>0</v>
      </c>
      <c r="P17" s="53">
        <v>0.11</v>
      </c>
      <c r="Q17" s="60"/>
      <c r="R17" s="59" t="s">
        <v>58</v>
      </c>
      <c r="S17" s="39" t="s">
        <v>129</v>
      </c>
      <c r="T17" s="40">
        <v>168.69</v>
      </c>
      <c r="U17" s="40">
        <v>178.57</v>
      </c>
      <c r="V17" s="40">
        <v>174.98</v>
      </c>
      <c r="W17" s="40">
        <v>183.31</v>
      </c>
      <c r="X17" s="40">
        <v>184.69</v>
      </c>
      <c r="Y17" s="40">
        <v>180.94</v>
      </c>
      <c r="Z17" s="40">
        <v>170.94</v>
      </c>
      <c r="AA17" s="40">
        <v>169.33</v>
      </c>
      <c r="AB17" s="40">
        <v>169.59</v>
      </c>
      <c r="AC17" s="41">
        <v>13.21</v>
      </c>
      <c r="AD17" s="41">
        <v>10.73</v>
      </c>
      <c r="AE17" s="41">
        <v>9.92</v>
      </c>
      <c r="AF17" s="41">
        <v>14.48</v>
      </c>
      <c r="AG17" s="41">
        <v>9.1300000000000008</v>
      </c>
      <c r="AH17" s="41">
        <v>10.029999999999999</v>
      </c>
      <c r="AI17" s="41">
        <v>22.09</v>
      </c>
      <c r="AJ17" s="41">
        <v>25.04</v>
      </c>
      <c r="AK17" s="41">
        <v>30.1</v>
      </c>
      <c r="AL17" s="41">
        <v>2.79</v>
      </c>
      <c r="AM17" s="41">
        <v>5.08</v>
      </c>
      <c r="AN17" s="41">
        <v>2.13</v>
      </c>
      <c r="AO17" s="41">
        <v>5.81</v>
      </c>
      <c r="AP17" s="41">
        <v>4.66</v>
      </c>
      <c r="AQ17" s="41">
        <v>5.43</v>
      </c>
      <c r="AR17" s="41">
        <v>29.39</v>
      </c>
      <c r="AS17" s="41">
        <v>29.46</v>
      </c>
      <c r="AT17" s="41">
        <v>29.8</v>
      </c>
      <c r="AU17" s="33">
        <v>9.4848538739700047E-2</v>
      </c>
      <c r="AV17" s="33">
        <v>8.8536708293666361E-2</v>
      </c>
      <c r="AW17" s="33">
        <v>6.886501314435936E-2</v>
      </c>
      <c r="AX17" s="33">
        <v>0.11068681468550542</v>
      </c>
      <c r="AY17" s="33">
        <v>7.4665655964047867E-2</v>
      </c>
      <c r="AZ17" s="33">
        <v>8.5442688183928375E-2</v>
      </c>
      <c r="BA17" s="72">
        <v>0.32185672946317839</v>
      </c>
      <c r="BB17" s="37"/>
      <c r="BC17" s="33">
        <v>7.8309324796964855E-2</v>
      </c>
      <c r="BD17" s="33">
        <v>6.0088480707845671E-2</v>
      </c>
      <c r="BE17" s="33">
        <v>5.6692193393530689E-2</v>
      </c>
      <c r="BF17" s="33">
        <v>7.8991871692760895E-2</v>
      </c>
      <c r="BG17" s="33">
        <v>4.9434187016081002E-2</v>
      </c>
      <c r="BH17" s="33">
        <v>5.5432740134851326E-2</v>
      </c>
      <c r="BI17" s="72">
        <v>0.14787692671115571</v>
      </c>
      <c r="BJ17" s="37"/>
      <c r="BK17" s="37">
        <v>1.6539213942735196E-2</v>
      </c>
      <c r="BL17" s="37">
        <v>2.8448227585820687E-2</v>
      </c>
      <c r="BM17" s="37">
        <v>1.2172819750828666E-2</v>
      </c>
      <c r="BN17" s="37">
        <v>3.1694942992744529E-2</v>
      </c>
      <c r="BO17" s="37">
        <v>2.5231468947966865E-2</v>
      </c>
      <c r="BP17" s="37">
        <v>3.0009948049077043E-2</v>
      </c>
      <c r="BQ17" s="37">
        <v>0.17397980275202268</v>
      </c>
      <c r="BR17" s="37"/>
    </row>
    <row r="18" spans="1:71" x14ac:dyDescent="0.25">
      <c r="A18" s="48" t="s">
        <v>66</v>
      </c>
      <c r="B18" s="54">
        <f t="shared" si="0"/>
        <v>0.195082438685204</v>
      </c>
      <c r="C18" s="50">
        <v>0.11799161961345377</v>
      </c>
      <c r="D18" s="50">
        <v>7.7090819071750236E-2</v>
      </c>
      <c r="E18" s="52">
        <f t="shared" si="1"/>
        <v>0.115082438685204</v>
      </c>
      <c r="F18" s="52">
        <f t="shared" si="7"/>
        <v>4.491756131479599E-2</v>
      </c>
      <c r="G18" s="52">
        <f t="shared" si="3"/>
        <v>4.7991619613453759E-2</v>
      </c>
      <c r="H18" s="52">
        <f t="shared" si="4"/>
        <v>8.2008380386546245E-2</v>
      </c>
      <c r="I18" s="52">
        <f t="shared" si="5"/>
        <v>6.7090819071750241E-2</v>
      </c>
      <c r="J18" s="52">
        <f t="shared" si="6"/>
        <v>4.290918092824976E-2</v>
      </c>
      <c r="K18" s="53">
        <v>0.08</v>
      </c>
      <c r="L18" s="53">
        <v>0.24</v>
      </c>
      <c r="M18" s="53">
        <v>7.0000000000000007E-2</v>
      </c>
      <c r="N18" s="53">
        <v>0.2</v>
      </c>
      <c r="O18" s="53">
        <v>0.01</v>
      </c>
      <c r="P18" s="53">
        <v>0.12</v>
      </c>
      <c r="Q18" s="60"/>
      <c r="R18" s="59" t="s">
        <v>58</v>
      </c>
      <c r="S18" s="39" t="s">
        <v>130</v>
      </c>
      <c r="T18" s="40">
        <v>559.16</v>
      </c>
      <c r="U18" s="40">
        <v>563.99</v>
      </c>
      <c r="V18" s="40">
        <v>551.55999999999995</v>
      </c>
      <c r="W18" s="40">
        <v>576.96</v>
      </c>
      <c r="X18" s="42">
        <v>590.5</v>
      </c>
      <c r="Y18" s="40">
        <v>625.01</v>
      </c>
      <c r="Z18" s="40">
        <v>634.86</v>
      </c>
      <c r="AA18" s="40">
        <v>610.95000000000005</v>
      </c>
      <c r="AB18" s="42">
        <v>610.70000000000005</v>
      </c>
      <c r="AC18" s="41">
        <v>73.98</v>
      </c>
      <c r="AD18" s="41">
        <v>64.14</v>
      </c>
      <c r="AE18" s="41">
        <v>117.55</v>
      </c>
      <c r="AF18" s="41">
        <v>134.28</v>
      </c>
      <c r="AG18" s="41">
        <v>157.12</v>
      </c>
      <c r="AH18" s="41">
        <v>171.11</v>
      </c>
      <c r="AI18" s="41">
        <v>207.56</v>
      </c>
      <c r="AJ18" s="41">
        <v>198.01</v>
      </c>
      <c r="AK18" s="41">
        <v>142.87</v>
      </c>
      <c r="AL18" s="41">
        <v>5.7</v>
      </c>
      <c r="AM18" s="41">
        <v>9.65</v>
      </c>
      <c r="AN18" s="41">
        <v>10.7</v>
      </c>
      <c r="AO18" s="41">
        <v>12.29</v>
      </c>
      <c r="AP18" s="41">
        <v>13.3</v>
      </c>
      <c r="AQ18" s="41">
        <v>17.010000000000002</v>
      </c>
      <c r="AR18" s="41">
        <v>94.07</v>
      </c>
      <c r="AS18" s="41">
        <v>90.32</v>
      </c>
      <c r="AT18" s="41">
        <v>87.8</v>
      </c>
      <c r="AU18" s="33">
        <v>0.1424994634809357</v>
      </c>
      <c r="AV18" s="33">
        <v>0.13083565311441694</v>
      </c>
      <c r="AW18" s="33">
        <v>0.23252230038436436</v>
      </c>
      <c r="AX18" s="33">
        <v>0.25403840820854129</v>
      </c>
      <c r="AY18" s="33">
        <v>0.28860287891617276</v>
      </c>
      <c r="AZ18" s="33">
        <v>0.30098718420505272</v>
      </c>
      <c r="BA18" s="72">
        <v>0.47193714706604462</v>
      </c>
      <c r="BB18" s="37"/>
      <c r="BC18" s="33">
        <v>0.13230560125903143</v>
      </c>
      <c r="BD18" s="33">
        <v>0.11372542066348694</v>
      </c>
      <c r="BE18" s="33">
        <v>0.21312277902676047</v>
      </c>
      <c r="BF18" s="33">
        <v>0.23273710482529117</v>
      </c>
      <c r="BG18" s="33">
        <v>0.26607959356477562</v>
      </c>
      <c r="BH18" s="33">
        <v>0.27377161965408559</v>
      </c>
      <c r="BI18" s="72">
        <v>0.32410180865864635</v>
      </c>
      <c r="BJ18" s="37"/>
      <c r="BK18" s="37">
        <v>1.0193862221904286E-2</v>
      </c>
      <c r="BL18" s="37">
        <v>1.711023245092998E-2</v>
      </c>
      <c r="BM18" s="37">
        <v>1.9399521357603887E-2</v>
      </c>
      <c r="BN18" s="37">
        <v>2.1301303383250137E-2</v>
      </c>
      <c r="BO18" s="37">
        <v>2.2523285351397124E-2</v>
      </c>
      <c r="BP18" s="37">
        <v>2.7215564550967186E-2</v>
      </c>
      <c r="BQ18" s="37">
        <v>0.14783533840739829</v>
      </c>
      <c r="BR18" s="37"/>
    </row>
    <row r="19" spans="1:71" x14ac:dyDescent="0.25">
      <c r="A19" s="48" t="s">
        <v>69</v>
      </c>
      <c r="B19" s="54">
        <f t="shared" si="0"/>
        <v>0.01</v>
      </c>
      <c r="C19" s="55">
        <v>0.01</v>
      </c>
      <c r="D19" s="55">
        <v>0</v>
      </c>
      <c r="E19" s="52">
        <f t="shared" si="1"/>
        <v>0.01</v>
      </c>
      <c r="F19" s="52">
        <f t="shared" si="7"/>
        <v>0.01</v>
      </c>
      <c r="G19" s="52">
        <f t="shared" si="3"/>
        <v>0.01</v>
      </c>
      <c r="H19" s="52">
        <f t="shared" si="4"/>
        <v>0.01</v>
      </c>
      <c r="I19" s="52">
        <f t="shared" si="5"/>
        <v>0</v>
      </c>
      <c r="J19" s="52">
        <f t="shared" si="6"/>
        <v>0</v>
      </c>
      <c r="K19" s="53">
        <v>0</v>
      </c>
      <c r="L19" s="53">
        <v>0.02</v>
      </c>
      <c r="M19" s="53">
        <v>0</v>
      </c>
      <c r="N19" s="53">
        <v>0.02</v>
      </c>
      <c r="O19" s="53">
        <v>0</v>
      </c>
      <c r="P19" s="53">
        <v>0</v>
      </c>
      <c r="Q19" s="60"/>
      <c r="R19" s="59" t="s">
        <v>58</v>
      </c>
      <c r="S19" s="39" t="s">
        <v>131</v>
      </c>
      <c r="T19" s="40">
        <v>366.69</v>
      </c>
      <c r="U19" s="42">
        <v>406.7</v>
      </c>
      <c r="V19" s="40">
        <v>405.05</v>
      </c>
      <c r="W19" s="40">
        <v>439.35</v>
      </c>
      <c r="X19" s="40">
        <v>442.63</v>
      </c>
      <c r="Y19" s="40">
        <v>445.89</v>
      </c>
      <c r="Z19" s="40">
        <v>460.41</v>
      </c>
      <c r="AA19" s="40">
        <v>453.44</v>
      </c>
      <c r="AB19" s="40">
        <v>463.91</v>
      </c>
      <c r="AC19" s="41">
        <v>47.36</v>
      </c>
      <c r="AD19" s="41">
        <v>32.630000000000003</v>
      </c>
      <c r="AE19" s="41">
        <v>46.63</v>
      </c>
      <c r="AF19" s="41">
        <v>30.8</v>
      </c>
      <c r="AG19" s="41">
        <v>22.59</v>
      </c>
      <c r="AH19" s="41">
        <v>20.21</v>
      </c>
      <c r="AI19" s="41">
        <v>67.03</v>
      </c>
      <c r="AJ19" s="41">
        <v>72.42</v>
      </c>
      <c r="AK19" s="41">
        <v>75.56</v>
      </c>
      <c r="AL19" s="41">
        <v>20.6</v>
      </c>
      <c r="AM19" s="41">
        <v>21.23</v>
      </c>
      <c r="AN19" s="41">
        <v>19.71</v>
      </c>
      <c r="AO19" s="41">
        <v>16.059999999999999</v>
      </c>
      <c r="AP19" s="41">
        <v>12.25</v>
      </c>
      <c r="AQ19" s="41">
        <v>12.65</v>
      </c>
      <c r="AR19" s="41">
        <v>65.41</v>
      </c>
      <c r="AS19" s="41">
        <v>71.09</v>
      </c>
      <c r="AT19" s="41">
        <v>73.31</v>
      </c>
      <c r="AU19" s="33">
        <v>0.18533366058523551</v>
      </c>
      <c r="AV19" s="33">
        <v>0.13243176788787805</v>
      </c>
      <c r="AW19" s="33">
        <v>0.16378224910504877</v>
      </c>
      <c r="AX19" s="33">
        <v>0.10665756230795492</v>
      </c>
      <c r="AY19" s="33">
        <v>7.871133904163749E-2</v>
      </c>
      <c r="AZ19" s="33">
        <v>7.3695306017179121E-2</v>
      </c>
      <c r="BA19" s="72">
        <v>0.31649170783345093</v>
      </c>
      <c r="BB19" s="37"/>
      <c r="BC19" s="33">
        <v>0.1291554173825302</v>
      </c>
      <c r="BD19" s="33">
        <v>8.0231128596016735E-2</v>
      </c>
      <c r="BE19" s="33">
        <v>0.11512158992716949</v>
      </c>
      <c r="BF19" s="33">
        <v>7.010356208034596E-2</v>
      </c>
      <c r="BG19" s="33">
        <v>5.1035853873438314E-2</v>
      </c>
      <c r="BH19" s="33">
        <v>4.5325080176725208E-2</v>
      </c>
      <c r="BI19" s="72">
        <v>0.15971242060691601</v>
      </c>
      <c r="BJ19" s="37"/>
      <c r="BK19" s="37">
        <v>5.6178243202705286E-2</v>
      </c>
      <c r="BL19" s="37">
        <v>5.2200639291861327E-2</v>
      </c>
      <c r="BM19" s="37">
        <v>4.8660659177879276E-2</v>
      </c>
      <c r="BN19" s="37">
        <v>3.6554000227608963E-2</v>
      </c>
      <c r="BO19" s="37">
        <v>2.7675485168199173E-2</v>
      </c>
      <c r="BP19" s="37">
        <v>2.8370225840453924E-2</v>
      </c>
      <c r="BQ19" s="37">
        <v>0.15677928722653495</v>
      </c>
      <c r="BR19" s="37"/>
    </row>
    <row r="20" spans="1:71" x14ac:dyDescent="0.25">
      <c r="A20" s="56" t="s">
        <v>67</v>
      </c>
      <c r="B20" s="54">
        <f t="shared" si="0"/>
        <v>0.23383505087610934</v>
      </c>
      <c r="C20" s="55">
        <v>0.21491498975976073</v>
      </c>
      <c r="D20" s="55">
        <v>1.8920061116348624E-2</v>
      </c>
      <c r="E20" s="52">
        <f t="shared" si="1"/>
        <v>5.317335682952537E-2</v>
      </c>
      <c r="F20" s="52">
        <f t="shared" si="7"/>
        <v>4.7841462700274562E-2</v>
      </c>
      <c r="G20" s="52">
        <f t="shared" si="3"/>
        <v>6.8710807267654384E-2</v>
      </c>
      <c r="H20" s="52">
        <f t="shared" si="4"/>
        <v>6.1820914063036109E-2</v>
      </c>
      <c r="I20" s="52">
        <f t="shared" si="5"/>
        <v>1.8920061116348624E-2</v>
      </c>
      <c r="J20" s="52">
        <f t="shared" si="6"/>
        <v>1.5537450438129024E-2</v>
      </c>
      <c r="K20" s="53">
        <v>0.18066169404658397</v>
      </c>
      <c r="L20" s="53">
        <v>0.2816765135763839</v>
      </c>
      <c r="M20" s="53">
        <v>0.14620418249210634</v>
      </c>
      <c r="N20" s="53">
        <v>0.27673590382279684</v>
      </c>
      <c r="O20" s="53">
        <v>0</v>
      </c>
      <c r="P20" s="53">
        <v>3.4457511554477648E-2</v>
      </c>
      <c r="Q20" s="60"/>
      <c r="R20" s="59" t="s">
        <v>58</v>
      </c>
      <c r="S20" s="39" t="s">
        <v>132</v>
      </c>
      <c r="T20" s="40">
        <v>144.02000000000001</v>
      </c>
      <c r="U20" s="40">
        <v>143.47999999999999</v>
      </c>
      <c r="V20" s="40">
        <v>138.41</v>
      </c>
      <c r="W20" s="40">
        <v>144.88999999999999</v>
      </c>
      <c r="X20" s="40">
        <v>147.13</v>
      </c>
      <c r="Y20" s="40">
        <v>150.47</v>
      </c>
      <c r="Z20" s="40">
        <v>159.21</v>
      </c>
      <c r="AA20" s="40">
        <v>159.41999999999999</v>
      </c>
      <c r="AB20" s="40">
        <v>166.32</v>
      </c>
      <c r="AC20" s="41">
        <v>3.86</v>
      </c>
      <c r="AD20" s="41">
        <v>4.5599999999999996</v>
      </c>
      <c r="AE20" s="41">
        <v>5.16</v>
      </c>
      <c r="AF20" s="41">
        <v>5.89</v>
      </c>
      <c r="AG20" s="41">
        <v>6.18</v>
      </c>
      <c r="AH20" s="41">
        <v>6.38</v>
      </c>
      <c r="AI20" s="41">
        <v>26.14</v>
      </c>
      <c r="AJ20" s="41">
        <v>26.71</v>
      </c>
      <c r="AK20" s="41">
        <v>23.36</v>
      </c>
      <c r="AL20" s="41">
        <v>57.64</v>
      </c>
      <c r="AM20" s="41">
        <v>49.31</v>
      </c>
      <c r="AN20" s="41">
        <v>45.39</v>
      </c>
      <c r="AO20" s="41">
        <v>33.880000000000003</v>
      </c>
      <c r="AP20" s="41">
        <v>11.85</v>
      </c>
      <c r="AQ20" s="41">
        <v>12.58</v>
      </c>
      <c r="AR20" s="41">
        <v>45.33</v>
      </c>
      <c r="AS20" s="41">
        <v>65.02</v>
      </c>
      <c r="AT20" s="41">
        <v>73.260000000000005</v>
      </c>
      <c r="AU20" s="33">
        <v>0.42702402444104981</v>
      </c>
      <c r="AV20" s="33">
        <v>0.37545302481182052</v>
      </c>
      <c r="AW20" s="33">
        <v>0.36521927606386823</v>
      </c>
      <c r="AX20" s="33">
        <v>0.27448409137966739</v>
      </c>
      <c r="AY20" s="33">
        <v>0.12254468837082853</v>
      </c>
      <c r="AZ20" s="33">
        <v>0.12600518375755965</v>
      </c>
      <c r="BA20" s="72">
        <v>0.57539831890603432</v>
      </c>
      <c r="BB20" s="37"/>
      <c r="BC20" s="33">
        <v>2.6801833078739061E-2</v>
      </c>
      <c r="BD20" s="33">
        <v>3.1781432952327847E-2</v>
      </c>
      <c r="BE20" s="33">
        <v>3.7280543313344412E-2</v>
      </c>
      <c r="BF20" s="33">
        <v>4.0651528745945201E-2</v>
      </c>
      <c r="BG20" s="33">
        <v>4.2003670223611768E-2</v>
      </c>
      <c r="BH20" s="33">
        <v>4.2400478500697815E-2</v>
      </c>
      <c r="BI20" s="72">
        <v>0.16754485008154563</v>
      </c>
      <c r="BJ20" s="37"/>
      <c r="BK20" s="37">
        <v>0.40022219136231074</v>
      </c>
      <c r="BL20" s="37">
        <v>0.34367159185949264</v>
      </c>
      <c r="BM20" s="37">
        <v>0.32793873275052382</v>
      </c>
      <c r="BN20" s="37">
        <v>0.23383256263372218</v>
      </c>
      <c r="BO20" s="37">
        <v>8.0541018147216745E-2</v>
      </c>
      <c r="BP20" s="37">
        <v>8.3604705256861839E-2</v>
      </c>
      <c r="BQ20" s="37">
        <v>0.40785346882448875</v>
      </c>
      <c r="BR20" s="37"/>
    </row>
    <row r="21" spans="1:71" x14ac:dyDescent="0.25">
      <c r="A21" s="48" t="s">
        <v>68</v>
      </c>
      <c r="B21" s="54">
        <f t="shared" si="0"/>
        <v>7.7909354966227251E-2</v>
      </c>
      <c r="C21" s="50">
        <v>2.6966639740130277E-2</v>
      </c>
      <c r="D21" s="50">
        <v>5.0942715226096974E-2</v>
      </c>
      <c r="E21" s="52">
        <f t="shared" si="1"/>
        <v>1.7909354966227253E-2</v>
      </c>
      <c r="F21" s="52">
        <f t="shared" si="7"/>
        <v>1.2090645033772746E-2</v>
      </c>
      <c r="G21" s="52">
        <f t="shared" si="3"/>
        <v>1.6966639740130275E-2</v>
      </c>
      <c r="H21" s="52">
        <f t="shared" si="4"/>
        <v>2.3033360259869726E-2</v>
      </c>
      <c r="I21" s="52">
        <f t="shared" si="5"/>
        <v>2.0942715226096975E-2</v>
      </c>
      <c r="J21" s="52">
        <f t="shared" si="6"/>
        <v>2.9057284773903028E-2</v>
      </c>
      <c r="K21" s="53">
        <v>0.06</v>
      </c>
      <c r="L21" s="53">
        <v>0.09</v>
      </c>
      <c r="M21" s="53">
        <v>0.01</v>
      </c>
      <c r="N21" s="53">
        <v>0.05</v>
      </c>
      <c r="O21" s="53">
        <v>0.03</v>
      </c>
      <c r="P21" s="53">
        <v>0.08</v>
      </c>
      <c r="Q21" s="60"/>
      <c r="R21" s="59" t="s">
        <v>58</v>
      </c>
      <c r="S21" s="61" t="s">
        <v>133</v>
      </c>
      <c r="T21" s="62">
        <v>189.59</v>
      </c>
      <c r="U21" s="63">
        <v>199.4</v>
      </c>
      <c r="V21" s="62">
        <v>196.37</v>
      </c>
      <c r="W21" s="62">
        <v>206.24</v>
      </c>
      <c r="X21" s="62">
        <v>208.66</v>
      </c>
      <c r="Y21" s="62">
        <v>206.15</v>
      </c>
      <c r="Z21" s="62">
        <v>209.68</v>
      </c>
      <c r="AA21" s="62">
        <v>209.02</v>
      </c>
      <c r="AB21" s="63">
        <v>210.8</v>
      </c>
      <c r="AC21" s="64">
        <v>3.45</v>
      </c>
      <c r="AD21" s="64">
        <v>2.9</v>
      </c>
      <c r="AE21" s="64">
        <v>2.34</v>
      </c>
      <c r="AF21" s="64">
        <v>3.53</v>
      </c>
      <c r="AG21" s="64">
        <v>2.5</v>
      </c>
      <c r="AH21" s="64">
        <v>1.96</v>
      </c>
      <c r="AI21" s="64">
        <v>13.9</v>
      </c>
      <c r="AJ21" s="64">
        <v>15.31</v>
      </c>
      <c r="AK21" s="64">
        <v>18.13</v>
      </c>
      <c r="AL21" s="64">
        <v>2.1800000000000002</v>
      </c>
      <c r="AM21" s="64">
        <v>2.66</v>
      </c>
      <c r="AN21" s="64">
        <v>2.37</v>
      </c>
      <c r="AO21" s="64">
        <v>2.63</v>
      </c>
      <c r="AP21" s="64">
        <v>2.2799999999999998</v>
      </c>
      <c r="AQ21" s="64">
        <v>2.2999999999999998</v>
      </c>
      <c r="AR21" s="64">
        <v>35.9</v>
      </c>
      <c r="AS21" s="64">
        <v>36.659999999999997</v>
      </c>
      <c r="AT21" s="64">
        <v>35.83</v>
      </c>
      <c r="AU21" s="33">
        <v>2.9695659053747565E-2</v>
      </c>
      <c r="AV21" s="33">
        <v>2.7883650952858576E-2</v>
      </c>
      <c r="AW21" s="33">
        <v>2.3985333808626573E-2</v>
      </c>
      <c r="AX21" s="33">
        <v>2.986811481768813E-2</v>
      </c>
      <c r="AY21" s="33">
        <v>2.2908080130355599E-2</v>
      </c>
      <c r="AZ21" s="33">
        <v>2.0664564637399949E-2</v>
      </c>
      <c r="BA21" s="72">
        <v>0.24863649411539565</v>
      </c>
      <c r="BB21" s="37"/>
      <c r="BC21" s="33">
        <v>1.8197162297589536E-2</v>
      </c>
      <c r="BD21" s="33">
        <v>1.4543630892678034E-2</v>
      </c>
      <c r="BE21" s="33">
        <v>1.1916280490910015E-2</v>
      </c>
      <c r="BF21" s="33">
        <v>1.7115981380915437E-2</v>
      </c>
      <c r="BG21" s="33">
        <v>1.1981213457298955E-2</v>
      </c>
      <c r="BH21" s="33">
        <v>9.5076400679117139E-3</v>
      </c>
      <c r="BI21" s="72">
        <v>7.3246579274710552E-2</v>
      </c>
      <c r="BJ21" s="37"/>
      <c r="BK21" s="37">
        <v>1.1498496756158025E-2</v>
      </c>
      <c r="BL21" s="37">
        <v>1.3340020060180542E-2</v>
      </c>
      <c r="BM21" s="37">
        <v>1.2069053317716556E-2</v>
      </c>
      <c r="BN21" s="37">
        <v>1.2752133436772691E-2</v>
      </c>
      <c r="BO21" s="37">
        <v>1.0926866673056647E-2</v>
      </c>
      <c r="BP21" s="37">
        <v>1.1156924569488235E-2</v>
      </c>
      <c r="BQ21" s="37">
        <v>0.17538991484068508</v>
      </c>
      <c r="BR21" s="37"/>
    </row>
    <row r="22" spans="1:71" x14ac:dyDescent="0.25">
      <c r="A22" s="48" t="s">
        <v>64</v>
      </c>
      <c r="B22" s="54">
        <f t="shared" si="0"/>
        <v>0.3831992358674704</v>
      </c>
      <c r="C22" s="50">
        <v>0.24272405248643003</v>
      </c>
      <c r="D22" s="50">
        <v>0.14047518338104034</v>
      </c>
      <c r="E22" s="52">
        <f t="shared" si="1"/>
        <v>0.2231992358674704</v>
      </c>
      <c r="F22" s="52">
        <f t="shared" si="7"/>
        <v>0.12680076413252961</v>
      </c>
      <c r="G22" s="52">
        <f t="shared" si="3"/>
        <v>0.10272405248643002</v>
      </c>
      <c r="H22" s="52">
        <f t="shared" si="4"/>
        <v>5.7275947513569958E-2</v>
      </c>
      <c r="I22" s="52">
        <f t="shared" si="5"/>
        <v>0.12047518338104034</v>
      </c>
      <c r="J22" s="52">
        <f t="shared" si="6"/>
        <v>9.9524816618959649E-2</v>
      </c>
      <c r="K22" s="53">
        <v>0.16</v>
      </c>
      <c r="L22" s="53">
        <v>0.51</v>
      </c>
      <c r="M22" s="53">
        <v>0.14000000000000001</v>
      </c>
      <c r="N22" s="53">
        <v>0.3</v>
      </c>
      <c r="O22" s="53">
        <v>0.02</v>
      </c>
      <c r="P22" s="53">
        <v>0.24</v>
      </c>
      <c r="R22" s="65" t="s">
        <v>71</v>
      </c>
      <c r="S22" s="65"/>
      <c r="T22" s="66" t="s">
        <v>121</v>
      </c>
      <c r="U22" s="66" t="s">
        <v>121</v>
      </c>
      <c r="V22" s="66" t="s">
        <v>121</v>
      </c>
      <c r="W22" s="67">
        <v>37276.800000000003</v>
      </c>
      <c r="X22" s="67">
        <v>36946.300000000003</v>
      </c>
      <c r="Y22" s="67">
        <v>37336.699999999997</v>
      </c>
      <c r="Z22" s="68">
        <v>37357</v>
      </c>
      <c r="AA22" s="67">
        <v>36722.800000000003</v>
      </c>
      <c r="AB22" s="66" t="s">
        <v>121</v>
      </c>
      <c r="AC22" s="66" t="s">
        <v>121</v>
      </c>
      <c r="AD22" s="66" t="s">
        <v>121</v>
      </c>
      <c r="AE22" s="66" t="s">
        <v>121</v>
      </c>
      <c r="AF22" s="66">
        <v>12624.7</v>
      </c>
      <c r="AG22" s="66">
        <v>13098.5</v>
      </c>
      <c r="AH22" s="66">
        <v>13372</v>
      </c>
      <c r="AI22" s="66">
        <v>13184.8</v>
      </c>
      <c r="AJ22" s="66">
        <v>13006.3</v>
      </c>
      <c r="AK22" s="66" t="s">
        <v>121</v>
      </c>
      <c r="AL22" s="66" t="s">
        <v>121</v>
      </c>
      <c r="AM22" s="66" t="s">
        <v>121</v>
      </c>
      <c r="AN22" s="66" t="s">
        <v>121</v>
      </c>
      <c r="AO22" s="66">
        <v>8367.6</v>
      </c>
      <c r="AP22" s="66">
        <v>8301.6</v>
      </c>
      <c r="AQ22" s="66">
        <v>8378.2000000000007</v>
      </c>
      <c r="AR22" s="66">
        <v>8775.7999999999993</v>
      </c>
      <c r="AS22" s="66">
        <v>8730.5</v>
      </c>
      <c r="AT22" s="66" t="s">
        <v>121</v>
      </c>
      <c r="AU22" s="33" t="e">
        <v>#N/A</v>
      </c>
      <c r="AV22" s="33" t="e">
        <v>#N/A</v>
      </c>
      <c r="AW22" s="33" t="e">
        <v>#N/A</v>
      </c>
      <c r="AX22" s="33">
        <v>0.56314651472229382</v>
      </c>
      <c r="AY22" s="33">
        <v>0.57922173532938337</v>
      </c>
      <c r="AZ22" s="33">
        <v>0.5825421100418624</v>
      </c>
      <c r="BA22" s="37">
        <v>0.59191564913350825</v>
      </c>
      <c r="BB22" s="37"/>
      <c r="BC22" s="37" t="e">
        <v>#N/A</v>
      </c>
      <c r="BD22" s="37" t="e">
        <v>#N/A</v>
      </c>
      <c r="BE22" s="37" t="e">
        <v>#N/A</v>
      </c>
      <c r="BF22" s="37">
        <v>0.33867445703493859</v>
      </c>
      <c r="BG22" s="37">
        <v>0.35452805829000467</v>
      </c>
      <c r="BH22" s="37">
        <v>0.35814627430919177</v>
      </c>
      <c r="BI22" s="37">
        <v>0.3541750629037001</v>
      </c>
      <c r="BJ22" s="37"/>
      <c r="BK22" s="37" t="e">
        <v>#N/A</v>
      </c>
      <c r="BL22" s="37" t="e">
        <v>#N/A</v>
      </c>
      <c r="BM22" s="37" t="e">
        <v>#N/A</v>
      </c>
      <c r="BN22" s="37">
        <v>0.22447205768735512</v>
      </c>
      <c r="BO22" s="37">
        <v>0.22469367703937876</v>
      </c>
      <c r="BP22" s="37">
        <v>0.22439583573267058</v>
      </c>
      <c r="BQ22" s="37">
        <v>0.23774058622980818</v>
      </c>
      <c r="BR22" s="37"/>
      <c r="BS22" s="69"/>
    </row>
    <row r="23" spans="1:71" x14ac:dyDescent="0.25">
      <c r="R23" s="33" t="s">
        <v>71</v>
      </c>
      <c r="S23" s="39" t="s">
        <v>142</v>
      </c>
      <c r="T23" s="41" t="s">
        <v>121</v>
      </c>
      <c r="U23" s="41" t="s">
        <v>121</v>
      </c>
      <c r="V23" s="41" t="s">
        <v>121</v>
      </c>
      <c r="W23" s="42">
        <v>1668.6</v>
      </c>
      <c r="X23" s="42">
        <v>1696.5</v>
      </c>
      <c r="Y23" s="42">
        <v>1693.6</v>
      </c>
      <c r="Z23" s="42">
        <v>1706.8</v>
      </c>
      <c r="AA23" s="42">
        <v>1698.8</v>
      </c>
      <c r="AB23" s="41" t="s">
        <v>121</v>
      </c>
      <c r="AC23" s="41" t="s">
        <v>121</v>
      </c>
      <c r="AD23" s="41" t="s">
        <v>121</v>
      </c>
      <c r="AE23" s="41" t="s">
        <v>121</v>
      </c>
      <c r="AF23" s="41">
        <v>578.6</v>
      </c>
      <c r="AG23" s="41">
        <v>596.29999999999995</v>
      </c>
      <c r="AH23" s="41">
        <v>642.6</v>
      </c>
      <c r="AI23" s="41">
        <v>650.79999999999995</v>
      </c>
      <c r="AJ23" s="41">
        <v>649.9</v>
      </c>
      <c r="AK23" s="41" t="s">
        <v>121</v>
      </c>
      <c r="AL23" s="41" t="s">
        <v>121</v>
      </c>
      <c r="AM23" s="41" t="s">
        <v>121</v>
      </c>
      <c r="AN23" s="41" t="s">
        <v>121</v>
      </c>
      <c r="AO23" s="41">
        <v>473.7</v>
      </c>
      <c r="AP23" s="41">
        <v>498.4</v>
      </c>
      <c r="AQ23" s="41">
        <v>486.5</v>
      </c>
      <c r="AR23" s="41">
        <v>495.3</v>
      </c>
      <c r="AS23" s="41">
        <v>494</v>
      </c>
      <c r="AT23" s="41" t="s">
        <v>121</v>
      </c>
      <c r="AU23" s="33" t="e">
        <v>#N/A</v>
      </c>
      <c r="AV23" s="33" t="e">
        <v>#N/A</v>
      </c>
      <c r="AW23" s="33" t="e">
        <v>#N/A</v>
      </c>
      <c r="AX23" s="33">
        <v>0.6306484478005514</v>
      </c>
      <c r="AY23" s="33">
        <v>0.64526967285587966</v>
      </c>
      <c r="AZ23" s="33">
        <v>0.66668634860651865</v>
      </c>
      <c r="BA23" s="37">
        <v>0.67335766423357668</v>
      </c>
      <c r="BB23" s="37"/>
      <c r="BC23" s="37" t="e">
        <v>#N/A</v>
      </c>
      <c r="BD23" s="37" t="e">
        <v>#N/A</v>
      </c>
      <c r="BE23" s="37" t="e">
        <v>#N/A</v>
      </c>
      <c r="BF23" s="37">
        <v>0.3467577609972432</v>
      </c>
      <c r="BG23" s="37">
        <v>0.3514883583849101</v>
      </c>
      <c r="BH23" s="37">
        <v>0.37942843646669822</v>
      </c>
      <c r="BI23" s="37">
        <v>0.38256416293854484</v>
      </c>
      <c r="BJ23" s="37"/>
      <c r="BK23" s="37" t="e">
        <v>#N/A</v>
      </c>
      <c r="BL23" s="37" t="e">
        <v>#N/A</v>
      </c>
      <c r="BM23" s="37" t="e">
        <v>#N/A</v>
      </c>
      <c r="BN23" s="37">
        <v>0.28389068680330815</v>
      </c>
      <c r="BO23" s="37">
        <v>0.29378131447096961</v>
      </c>
      <c r="BP23" s="37">
        <v>0.28725791213982049</v>
      </c>
      <c r="BQ23" s="37">
        <v>0.29079350129503179</v>
      </c>
      <c r="BR23" s="37"/>
      <c r="BS23" s="69"/>
    </row>
    <row r="24" spans="1:71" x14ac:dyDescent="0.25">
      <c r="R24" s="33" t="s">
        <v>71</v>
      </c>
      <c r="S24" s="39" t="s">
        <v>143</v>
      </c>
      <c r="T24" s="41" t="s">
        <v>121</v>
      </c>
      <c r="U24" s="41" t="s">
        <v>121</v>
      </c>
      <c r="V24" s="41" t="s">
        <v>121</v>
      </c>
      <c r="W24" s="42">
        <v>1187.8</v>
      </c>
      <c r="X24" s="42">
        <v>1213.7</v>
      </c>
      <c r="Y24" s="42">
        <v>1241.9000000000001</v>
      </c>
      <c r="Z24" s="43">
        <v>1232</v>
      </c>
      <c r="AA24" s="42">
        <v>1227.9000000000001</v>
      </c>
      <c r="AB24" s="41" t="s">
        <v>121</v>
      </c>
      <c r="AC24" s="41" t="s">
        <v>121</v>
      </c>
      <c r="AD24" s="41" t="s">
        <v>121</v>
      </c>
      <c r="AE24" s="41" t="s">
        <v>121</v>
      </c>
      <c r="AF24" s="41">
        <v>484.1</v>
      </c>
      <c r="AG24" s="41">
        <v>504.8</v>
      </c>
      <c r="AH24" s="41">
        <v>532</v>
      </c>
      <c r="AI24" s="41">
        <v>532.4</v>
      </c>
      <c r="AJ24" s="41">
        <v>535</v>
      </c>
      <c r="AK24" s="41" t="s">
        <v>121</v>
      </c>
      <c r="AL24" s="41" t="s">
        <v>121</v>
      </c>
      <c r="AM24" s="41" t="s">
        <v>121</v>
      </c>
      <c r="AN24" s="41" t="s">
        <v>121</v>
      </c>
      <c r="AO24" s="41">
        <v>292.60000000000002</v>
      </c>
      <c r="AP24" s="41">
        <v>311.3</v>
      </c>
      <c r="AQ24" s="41">
        <v>304.3</v>
      </c>
      <c r="AR24" s="41">
        <v>321.3</v>
      </c>
      <c r="AS24" s="41">
        <v>317.8</v>
      </c>
      <c r="AT24" s="41" t="s">
        <v>121</v>
      </c>
      <c r="AU24" s="33" t="e">
        <v>#N/A</v>
      </c>
      <c r="AV24" s="33" t="e">
        <v>#N/A</v>
      </c>
      <c r="AW24" s="33" t="e">
        <v>#N/A</v>
      </c>
      <c r="AX24" s="33">
        <v>0.6538979626199698</v>
      </c>
      <c r="AY24" s="33">
        <v>0.67240669028590261</v>
      </c>
      <c r="AZ24" s="33">
        <v>0.67340365568886373</v>
      </c>
      <c r="BA24" s="37">
        <v>0.69451909764638808</v>
      </c>
      <c r="BB24" s="37"/>
      <c r="BC24" s="37" t="e">
        <v>#N/A</v>
      </c>
      <c r="BD24" s="37" t="e">
        <v>#N/A</v>
      </c>
      <c r="BE24" s="37" t="e">
        <v>#N/A</v>
      </c>
      <c r="BF24" s="37">
        <v>0.40756019531907733</v>
      </c>
      <c r="BG24" s="37">
        <v>0.4159182664579385</v>
      </c>
      <c r="BH24" s="37">
        <v>0.42837587567436991</v>
      </c>
      <c r="BI24" s="37">
        <v>0.43570323316230958</v>
      </c>
      <c r="BJ24" s="37"/>
      <c r="BK24" s="37" t="e">
        <v>#N/A</v>
      </c>
      <c r="BL24" s="37" t="e">
        <v>#N/A</v>
      </c>
      <c r="BM24" s="37" t="e">
        <v>#N/A</v>
      </c>
      <c r="BN24" s="37">
        <v>0.24633776730089244</v>
      </c>
      <c r="BO24" s="37">
        <v>0.25648842382796405</v>
      </c>
      <c r="BP24" s="37">
        <v>0.24502778001449391</v>
      </c>
      <c r="BQ24" s="37">
        <v>0.25881586448407851</v>
      </c>
      <c r="BR24" s="37"/>
      <c r="BS24" s="69"/>
    </row>
    <row r="25" spans="1:71" x14ac:dyDescent="0.25">
      <c r="R25" s="33" t="s">
        <v>71</v>
      </c>
      <c r="S25" s="39" t="s">
        <v>144</v>
      </c>
      <c r="T25" s="41" t="s">
        <v>121</v>
      </c>
      <c r="U25" s="41" t="s">
        <v>121</v>
      </c>
      <c r="V25" s="41" t="s">
        <v>121</v>
      </c>
      <c r="W25" s="42">
        <v>947.9</v>
      </c>
      <c r="X25" s="42">
        <v>921.4</v>
      </c>
      <c r="Y25" s="42">
        <v>949.9</v>
      </c>
      <c r="Z25" s="42">
        <v>962.4</v>
      </c>
      <c r="AA25" s="42">
        <v>969.2</v>
      </c>
      <c r="AB25" s="41" t="s">
        <v>121</v>
      </c>
      <c r="AC25" s="41" t="s">
        <v>121</v>
      </c>
      <c r="AD25" s="41" t="s">
        <v>121</v>
      </c>
      <c r="AE25" s="41" t="s">
        <v>121</v>
      </c>
      <c r="AF25" s="41">
        <v>354.5</v>
      </c>
      <c r="AG25" s="41">
        <v>371.4</v>
      </c>
      <c r="AH25" s="41">
        <v>385.8</v>
      </c>
      <c r="AI25" s="41">
        <v>383.2</v>
      </c>
      <c r="AJ25" s="41">
        <v>384.8</v>
      </c>
      <c r="AK25" s="41" t="s">
        <v>121</v>
      </c>
      <c r="AL25" s="41" t="s">
        <v>121</v>
      </c>
      <c r="AM25" s="41" t="s">
        <v>121</v>
      </c>
      <c r="AN25" s="41" t="s">
        <v>121</v>
      </c>
      <c r="AO25" s="41">
        <v>261.60000000000002</v>
      </c>
      <c r="AP25" s="41">
        <v>235.6</v>
      </c>
      <c r="AQ25" s="41">
        <v>252</v>
      </c>
      <c r="AR25" s="41">
        <v>274.7</v>
      </c>
      <c r="AS25" s="41">
        <v>279.7</v>
      </c>
      <c r="AT25" s="41" t="s">
        <v>121</v>
      </c>
      <c r="AU25" s="33" t="e">
        <v>#N/A</v>
      </c>
      <c r="AV25" s="33" t="e">
        <v>#N/A</v>
      </c>
      <c r="AW25" s="33" t="e">
        <v>#N/A</v>
      </c>
      <c r="AX25" s="33">
        <v>0.64996307627386862</v>
      </c>
      <c r="AY25" s="33">
        <v>0.65878011721293683</v>
      </c>
      <c r="AZ25" s="33">
        <v>0.67143909885251074</v>
      </c>
      <c r="BA25" s="37">
        <v>0.68561700371440359</v>
      </c>
      <c r="BB25" s="37"/>
      <c r="BC25" s="37" t="e">
        <v>#N/A</v>
      </c>
      <c r="BD25" s="37" t="e">
        <v>#N/A</v>
      </c>
      <c r="BE25" s="37" t="e">
        <v>#N/A</v>
      </c>
      <c r="BF25" s="37">
        <v>0.37398459753138519</v>
      </c>
      <c r="BG25" s="37">
        <v>0.40308226611677878</v>
      </c>
      <c r="BH25" s="37">
        <v>0.40614801558058744</v>
      </c>
      <c r="BI25" s="37">
        <v>0.39702847709451095</v>
      </c>
      <c r="BJ25" s="37"/>
      <c r="BK25" s="37" t="e">
        <v>#N/A</v>
      </c>
      <c r="BL25" s="37" t="e">
        <v>#N/A</v>
      </c>
      <c r="BM25" s="37" t="e">
        <v>#N/A</v>
      </c>
      <c r="BN25" s="37">
        <v>0.27597847874248344</v>
      </c>
      <c r="BO25" s="37">
        <v>0.255697851096158</v>
      </c>
      <c r="BP25" s="37">
        <v>0.26529108327192336</v>
      </c>
      <c r="BQ25" s="37">
        <v>0.28858852661989265</v>
      </c>
      <c r="BR25" s="37"/>
      <c r="BS25" s="69"/>
    </row>
    <row r="26" spans="1:71" x14ac:dyDescent="0.25">
      <c r="A26" s="83"/>
      <c r="R26" s="33" t="s">
        <v>71</v>
      </c>
      <c r="S26" s="39" t="s">
        <v>145</v>
      </c>
      <c r="T26" s="41" t="s">
        <v>121</v>
      </c>
      <c r="U26" s="41" t="s">
        <v>121</v>
      </c>
      <c r="V26" s="41" t="s">
        <v>121</v>
      </c>
      <c r="W26" s="42">
        <v>676.6</v>
      </c>
      <c r="X26" s="42">
        <v>687.6</v>
      </c>
      <c r="Y26" s="42">
        <v>691.1</v>
      </c>
      <c r="Z26" s="43">
        <v>700</v>
      </c>
      <c r="AA26" s="43">
        <v>688</v>
      </c>
      <c r="AB26" s="41" t="s">
        <v>121</v>
      </c>
      <c r="AC26" s="41" t="s">
        <v>121</v>
      </c>
      <c r="AD26" s="41" t="s">
        <v>121</v>
      </c>
      <c r="AE26" s="41" t="s">
        <v>121</v>
      </c>
      <c r="AF26" s="41">
        <v>286.8</v>
      </c>
      <c r="AG26" s="41">
        <v>293.7</v>
      </c>
      <c r="AH26" s="41">
        <v>300.8</v>
      </c>
      <c r="AI26" s="41">
        <v>303.2</v>
      </c>
      <c r="AJ26" s="41">
        <v>290.5</v>
      </c>
      <c r="AK26" s="41" t="s">
        <v>121</v>
      </c>
      <c r="AL26" s="41" t="s">
        <v>121</v>
      </c>
      <c r="AM26" s="41" t="s">
        <v>121</v>
      </c>
      <c r="AN26" s="41" t="s">
        <v>121</v>
      </c>
      <c r="AO26" s="41">
        <v>185.6</v>
      </c>
      <c r="AP26" s="41">
        <v>189.1</v>
      </c>
      <c r="AQ26" s="41">
        <v>186.5</v>
      </c>
      <c r="AR26" s="41">
        <v>193.4</v>
      </c>
      <c r="AS26" s="41">
        <v>194.1</v>
      </c>
      <c r="AT26" s="41" t="s">
        <v>121</v>
      </c>
      <c r="AU26" s="33" t="e">
        <v>#N/A</v>
      </c>
      <c r="AV26" s="33" t="e">
        <v>#N/A</v>
      </c>
      <c r="AW26" s="33" t="e">
        <v>#N/A</v>
      </c>
      <c r="AX26" s="33">
        <v>0.69819686668637293</v>
      </c>
      <c r="AY26" s="33">
        <v>0.70215241419429897</v>
      </c>
      <c r="AZ26" s="33">
        <v>0.70510779916075816</v>
      </c>
      <c r="BA26" s="37">
        <v>0.70436046511627914</v>
      </c>
      <c r="BB26" s="37"/>
      <c r="BC26" s="37" t="e">
        <v>#N/A</v>
      </c>
      <c r="BD26" s="37" t="e">
        <v>#N/A</v>
      </c>
      <c r="BE26" s="37" t="e">
        <v>#N/A</v>
      </c>
      <c r="BF26" s="37">
        <v>0.42388412651492757</v>
      </c>
      <c r="BG26" s="37">
        <v>0.42713787085514832</v>
      </c>
      <c r="BH26" s="37">
        <v>0.43524815511503401</v>
      </c>
      <c r="BI26" s="37">
        <v>0.42223837209302323</v>
      </c>
      <c r="BJ26" s="37"/>
      <c r="BK26" s="37" t="e">
        <v>#N/A</v>
      </c>
      <c r="BL26" s="37" t="e">
        <v>#N/A</v>
      </c>
      <c r="BM26" s="37" t="e">
        <v>#N/A</v>
      </c>
      <c r="BN26" s="37">
        <v>0.27431274017144547</v>
      </c>
      <c r="BO26" s="37">
        <v>0.27501454333915065</v>
      </c>
      <c r="BP26" s="37">
        <v>0.26985964404572421</v>
      </c>
      <c r="BQ26" s="37">
        <v>0.2821220930232558</v>
      </c>
      <c r="BR26" s="37"/>
      <c r="BS26" s="69"/>
    </row>
    <row r="27" spans="1:71" x14ac:dyDescent="0.25">
      <c r="A27" s="83"/>
      <c r="C27" s="70" t="s">
        <v>332</v>
      </c>
      <c r="R27" s="33" t="s">
        <v>71</v>
      </c>
      <c r="S27" s="39" t="s">
        <v>146</v>
      </c>
      <c r="T27" s="41" t="s">
        <v>121</v>
      </c>
      <c r="U27" s="41" t="s">
        <v>121</v>
      </c>
      <c r="V27" s="41" t="s">
        <v>121</v>
      </c>
      <c r="W27" s="43">
        <v>1931</v>
      </c>
      <c r="X27" s="43">
        <v>1871</v>
      </c>
      <c r="Y27" s="43">
        <v>1954</v>
      </c>
      <c r="Z27" s="43">
        <v>1944</v>
      </c>
      <c r="AA27" s="43">
        <v>1969</v>
      </c>
      <c r="AB27" s="41" t="s">
        <v>121</v>
      </c>
      <c r="AC27" s="41" t="s">
        <v>121</v>
      </c>
      <c r="AD27" s="41" t="s">
        <v>121</v>
      </c>
      <c r="AE27" s="41" t="s">
        <v>121</v>
      </c>
      <c r="AF27" s="41">
        <v>705</v>
      </c>
      <c r="AG27" s="41">
        <v>659</v>
      </c>
      <c r="AH27" s="41">
        <v>722</v>
      </c>
      <c r="AI27" s="41">
        <v>724</v>
      </c>
      <c r="AJ27" s="41">
        <v>719</v>
      </c>
      <c r="AK27" s="41" t="s">
        <v>121</v>
      </c>
      <c r="AL27" s="41" t="s">
        <v>121</v>
      </c>
      <c r="AM27" s="41" t="s">
        <v>121</v>
      </c>
      <c r="AN27" s="41" t="s">
        <v>121</v>
      </c>
      <c r="AO27" s="41">
        <v>467</v>
      </c>
      <c r="AP27" s="41">
        <v>436</v>
      </c>
      <c r="AQ27" s="41">
        <v>444</v>
      </c>
      <c r="AR27" s="41">
        <v>441</v>
      </c>
      <c r="AS27" s="41">
        <v>479</v>
      </c>
      <c r="AT27" s="41" t="s">
        <v>121</v>
      </c>
      <c r="AU27" s="33" t="e">
        <v>#N/A</v>
      </c>
      <c r="AV27" s="33" t="e">
        <v>#N/A</v>
      </c>
      <c r="AW27" s="33" t="e">
        <v>#N/A</v>
      </c>
      <c r="AX27" s="33">
        <v>0.60693940963231485</v>
      </c>
      <c r="AY27" s="33">
        <v>0.58524853019775525</v>
      </c>
      <c r="AZ27" s="33">
        <v>0.59672466734902763</v>
      </c>
      <c r="BA27" s="37">
        <v>0.60843067546978158</v>
      </c>
      <c r="BB27" s="37"/>
      <c r="BC27" s="37" t="e">
        <v>#N/A</v>
      </c>
      <c r="BD27" s="37" t="e">
        <v>#N/A</v>
      </c>
      <c r="BE27" s="37" t="e">
        <v>#N/A</v>
      </c>
      <c r="BF27" s="37">
        <v>0.36509580528223717</v>
      </c>
      <c r="BG27" s="37">
        <v>0.35221806520577231</v>
      </c>
      <c r="BH27" s="37">
        <v>0.36949846468781988</v>
      </c>
      <c r="BI27" s="37">
        <v>0.36515997968511937</v>
      </c>
      <c r="BJ27" s="37"/>
      <c r="BK27" s="37" t="e">
        <v>#N/A</v>
      </c>
      <c r="BL27" s="37" t="e">
        <v>#N/A</v>
      </c>
      <c r="BM27" s="37" t="e">
        <v>#N/A</v>
      </c>
      <c r="BN27" s="37">
        <v>0.24184360435007768</v>
      </c>
      <c r="BO27" s="37">
        <v>0.23303046499198291</v>
      </c>
      <c r="BP27" s="37">
        <v>0.22722620266120777</v>
      </c>
      <c r="BQ27" s="37">
        <v>0.24327069578466226</v>
      </c>
      <c r="BR27" s="37"/>
      <c r="BS27" s="69"/>
    </row>
    <row r="28" spans="1:71" x14ac:dyDescent="0.25">
      <c r="A28" s="83"/>
      <c r="D28" s="31" t="s">
        <v>329</v>
      </c>
      <c r="E28" s="31" t="s">
        <v>330</v>
      </c>
      <c r="F28" s="31" t="s">
        <v>331</v>
      </c>
      <c r="R28" s="33" t="s">
        <v>71</v>
      </c>
      <c r="S28" s="39" t="s">
        <v>147</v>
      </c>
      <c r="T28" s="41" t="s">
        <v>121</v>
      </c>
      <c r="U28" s="41" t="s">
        <v>121</v>
      </c>
      <c r="V28" s="41" t="s">
        <v>121</v>
      </c>
      <c r="W28" s="43">
        <v>497</v>
      </c>
      <c r="X28" s="43">
        <v>529</v>
      </c>
      <c r="Y28" s="43">
        <v>533</v>
      </c>
      <c r="Z28" s="43">
        <v>540</v>
      </c>
      <c r="AA28" s="43">
        <v>548</v>
      </c>
      <c r="AB28" s="41" t="s">
        <v>121</v>
      </c>
      <c r="AC28" s="41" t="s">
        <v>121</v>
      </c>
      <c r="AD28" s="41" t="s">
        <v>121</v>
      </c>
      <c r="AE28" s="41" t="s">
        <v>121</v>
      </c>
      <c r="AF28" s="41">
        <v>149</v>
      </c>
      <c r="AG28" s="41">
        <v>175</v>
      </c>
      <c r="AH28" s="41">
        <v>169</v>
      </c>
      <c r="AI28" s="41">
        <v>169</v>
      </c>
      <c r="AJ28" s="41">
        <v>170</v>
      </c>
      <c r="AK28" s="41" t="s">
        <v>121</v>
      </c>
      <c r="AL28" s="41" t="s">
        <v>121</v>
      </c>
      <c r="AM28" s="41" t="s">
        <v>121</v>
      </c>
      <c r="AN28" s="41" t="s">
        <v>121</v>
      </c>
      <c r="AO28" s="41">
        <v>182</v>
      </c>
      <c r="AP28" s="41">
        <v>187</v>
      </c>
      <c r="AQ28" s="41">
        <v>191</v>
      </c>
      <c r="AR28" s="41">
        <v>198</v>
      </c>
      <c r="AS28" s="41">
        <v>204</v>
      </c>
      <c r="AT28" s="41" t="s">
        <v>121</v>
      </c>
      <c r="AU28" s="33" t="e">
        <v>#N/A</v>
      </c>
      <c r="AV28" s="33" t="e">
        <v>#N/A</v>
      </c>
      <c r="AW28" s="33" t="e">
        <v>#N/A</v>
      </c>
      <c r="AX28" s="33">
        <v>0.66599597585513082</v>
      </c>
      <c r="AY28" s="33">
        <v>0.68431001890359167</v>
      </c>
      <c r="AZ28" s="33">
        <v>0.67542213883677293</v>
      </c>
      <c r="BA28" s="37">
        <v>0.68248175182481752</v>
      </c>
      <c r="BB28" s="37"/>
      <c r="BC28" s="37" t="e">
        <v>#N/A</v>
      </c>
      <c r="BD28" s="37" t="e">
        <v>#N/A</v>
      </c>
      <c r="BE28" s="37" t="e">
        <v>#N/A</v>
      </c>
      <c r="BF28" s="37">
        <v>0.29979879275653926</v>
      </c>
      <c r="BG28" s="37">
        <v>0.33081285444234404</v>
      </c>
      <c r="BH28" s="37">
        <v>0.31707317073170732</v>
      </c>
      <c r="BI28" s="37">
        <v>0.31021897810218979</v>
      </c>
      <c r="BJ28" s="37"/>
      <c r="BK28" s="37" t="e">
        <v>#N/A</v>
      </c>
      <c r="BL28" s="37" t="e">
        <v>#N/A</v>
      </c>
      <c r="BM28" s="37" t="e">
        <v>#N/A</v>
      </c>
      <c r="BN28" s="37">
        <v>0.36619718309859156</v>
      </c>
      <c r="BO28" s="37">
        <v>0.35349716446124763</v>
      </c>
      <c r="BP28" s="37">
        <v>0.35834896810506567</v>
      </c>
      <c r="BQ28" s="37">
        <v>0.37226277372262773</v>
      </c>
      <c r="BR28" s="37"/>
      <c r="BS28" s="69"/>
    </row>
    <row r="29" spans="1:71" x14ac:dyDescent="0.25">
      <c r="C29" s="33" t="s">
        <v>62</v>
      </c>
      <c r="D29" s="36">
        <f t="shared" ref="D29:D38" si="8">L10-K10</f>
        <v>0.33999999999999997</v>
      </c>
      <c r="E29" s="36">
        <f t="shared" ref="E29:E38" si="9">N10-M10</f>
        <v>0.22</v>
      </c>
      <c r="F29" s="36">
        <f t="shared" ref="F29:F38" si="10">P10-O10</f>
        <v>0.21999999999999997</v>
      </c>
      <c r="R29" s="33" t="s">
        <v>71</v>
      </c>
      <c r="S29" s="39" t="s">
        <v>148</v>
      </c>
      <c r="T29" s="41" t="s">
        <v>121</v>
      </c>
      <c r="U29" s="41" t="s">
        <v>121</v>
      </c>
      <c r="V29" s="41" t="s">
        <v>121</v>
      </c>
      <c r="W29" s="43">
        <v>437</v>
      </c>
      <c r="X29" s="43">
        <v>456</v>
      </c>
      <c r="Y29" s="43">
        <v>457</v>
      </c>
      <c r="Z29" s="43">
        <v>458</v>
      </c>
      <c r="AA29" s="43">
        <v>472</v>
      </c>
      <c r="AB29" s="41" t="s">
        <v>121</v>
      </c>
      <c r="AC29" s="41" t="s">
        <v>121</v>
      </c>
      <c r="AD29" s="41" t="s">
        <v>121</v>
      </c>
      <c r="AE29" s="41" t="s">
        <v>121</v>
      </c>
      <c r="AF29" s="41">
        <v>135</v>
      </c>
      <c r="AG29" s="41">
        <v>158</v>
      </c>
      <c r="AH29" s="41">
        <v>158</v>
      </c>
      <c r="AI29" s="41">
        <v>159</v>
      </c>
      <c r="AJ29" s="41">
        <v>159</v>
      </c>
      <c r="AK29" s="41" t="s">
        <v>121</v>
      </c>
      <c r="AL29" s="41" t="s">
        <v>121</v>
      </c>
      <c r="AM29" s="41" t="s">
        <v>121</v>
      </c>
      <c r="AN29" s="41" t="s">
        <v>121</v>
      </c>
      <c r="AO29" s="41">
        <v>131</v>
      </c>
      <c r="AP29" s="41">
        <v>128</v>
      </c>
      <c r="AQ29" s="41">
        <v>129</v>
      </c>
      <c r="AR29" s="41">
        <v>131</v>
      </c>
      <c r="AS29" s="41">
        <v>140</v>
      </c>
      <c r="AT29" s="41" t="s">
        <v>121</v>
      </c>
      <c r="AU29" s="33" t="e">
        <v>#N/A</v>
      </c>
      <c r="AV29" s="33" t="e">
        <v>#N/A</v>
      </c>
      <c r="AW29" s="33" t="e">
        <v>#N/A</v>
      </c>
      <c r="AX29" s="33">
        <v>0.60869565217391308</v>
      </c>
      <c r="AY29" s="33">
        <v>0.6271929824561403</v>
      </c>
      <c r="AZ29" s="33">
        <v>0.62800875273522971</v>
      </c>
      <c r="BA29" s="37">
        <v>0.63347457627118642</v>
      </c>
      <c r="BB29" s="37"/>
      <c r="BC29" s="37" t="e">
        <v>#N/A</v>
      </c>
      <c r="BD29" s="37" t="e">
        <v>#N/A</v>
      </c>
      <c r="BE29" s="37" t="e">
        <v>#N/A</v>
      </c>
      <c r="BF29" s="37">
        <v>0.30892448512585813</v>
      </c>
      <c r="BG29" s="37">
        <v>0.34649122807017546</v>
      </c>
      <c r="BH29" s="37">
        <v>0.34573304157549234</v>
      </c>
      <c r="BI29" s="37">
        <v>0.33686440677966101</v>
      </c>
      <c r="BJ29" s="37"/>
      <c r="BK29" s="37" t="e">
        <v>#N/A</v>
      </c>
      <c r="BL29" s="37" t="e">
        <v>#N/A</v>
      </c>
      <c r="BM29" s="37" t="e">
        <v>#N/A</v>
      </c>
      <c r="BN29" s="37">
        <v>0.2997711670480549</v>
      </c>
      <c r="BO29" s="37">
        <v>0.2807017543859649</v>
      </c>
      <c r="BP29" s="37">
        <v>0.28227571115973743</v>
      </c>
      <c r="BQ29" s="37">
        <v>0.29661016949152541</v>
      </c>
      <c r="BR29" s="37"/>
      <c r="BS29" s="69"/>
    </row>
    <row r="30" spans="1:71" x14ac:dyDescent="0.25">
      <c r="C30" s="33" t="s">
        <v>58</v>
      </c>
      <c r="D30" s="36">
        <f t="shared" si="8"/>
        <v>0.49700620823659458</v>
      </c>
      <c r="E30" s="36">
        <f t="shared" si="9"/>
        <v>0.3537159690392972</v>
      </c>
      <c r="F30" s="36">
        <f t="shared" si="10"/>
        <v>0.37544740835406376</v>
      </c>
      <c r="R30" s="33" t="s">
        <v>71</v>
      </c>
      <c r="S30" s="39" t="s">
        <v>149</v>
      </c>
      <c r="T30" s="41" t="s">
        <v>121</v>
      </c>
      <c r="U30" s="41" t="s">
        <v>121</v>
      </c>
      <c r="V30" s="41" t="s">
        <v>121</v>
      </c>
      <c r="W30" s="43">
        <v>541</v>
      </c>
      <c r="X30" s="43">
        <v>553</v>
      </c>
      <c r="Y30" s="43">
        <v>540</v>
      </c>
      <c r="Z30" s="43">
        <v>549</v>
      </c>
      <c r="AA30" s="43">
        <v>540</v>
      </c>
      <c r="AB30" s="41" t="s">
        <v>121</v>
      </c>
      <c r="AC30" s="41" t="s">
        <v>121</v>
      </c>
      <c r="AD30" s="41" t="s">
        <v>121</v>
      </c>
      <c r="AE30" s="41" t="s">
        <v>121</v>
      </c>
      <c r="AF30" s="41">
        <v>138</v>
      </c>
      <c r="AG30" s="41">
        <v>162</v>
      </c>
      <c r="AH30" s="41">
        <v>158</v>
      </c>
      <c r="AI30" s="41">
        <v>160</v>
      </c>
      <c r="AJ30" s="41">
        <v>162</v>
      </c>
      <c r="AK30" s="41" t="s">
        <v>121</v>
      </c>
      <c r="AL30" s="41" t="s">
        <v>121</v>
      </c>
      <c r="AM30" s="41" t="s">
        <v>121</v>
      </c>
      <c r="AN30" s="41" t="s">
        <v>121</v>
      </c>
      <c r="AO30" s="41">
        <v>219</v>
      </c>
      <c r="AP30" s="41">
        <v>206</v>
      </c>
      <c r="AQ30" s="41">
        <v>200</v>
      </c>
      <c r="AR30" s="41">
        <v>208</v>
      </c>
      <c r="AS30" s="41">
        <v>201</v>
      </c>
      <c r="AT30" s="41" t="s">
        <v>121</v>
      </c>
      <c r="AU30" s="33" t="e">
        <v>#N/A</v>
      </c>
      <c r="AV30" s="33" t="e">
        <v>#N/A</v>
      </c>
      <c r="AW30" s="33" t="e">
        <v>#N/A</v>
      </c>
      <c r="AX30" s="33">
        <v>0.65988909426987064</v>
      </c>
      <c r="AY30" s="33">
        <v>0.6654611211573237</v>
      </c>
      <c r="AZ30" s="33">
        <v>0.66296296296296298</v>
      </c>
      <c r="BA30" s="37">
        <v>0.67222222222222228</v>
      </c>
      <c r="BB30" s="37"/>
      <c r="BC30" s="37" t="e">
        <v>#N/A</v>
      </c>
      <c r="BD30" s="37" t="e">
        <v>#N/A</v>
      </c>
      <c r="BE30" s="37" t="e">
        <v>#N/A</v>
      </c>
      <c r="BF30" s="37">
        <v>0.25508317929759705</v>
      </c>
      <c r="BG30" s="37">
        <v>0.29294755877034356</v>
      </c>
      <c r="BH30" s="37">
        <v>0.29259259259259257</v>
      </c>
      <c r="BI30" s="37">
        <v>0.3</v>
      </c>
      <c r="BJ30" s="37"/>
      <c r="BK30" s="37" t="e">
        <v>#N/A</v>
      </c>
      <c r="BL30" s="37" t="e">
        <v>#N/A</v>
      </c>
      <c r="BM30" s="37" t="e">
        <v>#N/A</v>
      </c>
      <c r="BN30" s="37">
        <v>0.40480591497227358</v>
      </c>
      <c r="BO30" s="37">
        <v>0.37251356238698013</v>
      </c>
      <c r="BP30" s="37">
        <v>0.37037037037037035</v>
      </c>
      <c r="BQ30" s="37">
        <v>0.37222222222222223</v>
      </c>
      <c r="BR30" s="37"/>
      <c r="BS30" s="69"/>
    </row>
    <row r="31" spans="1:71" x14ac:dyDescent="0.25">
      <c r="C31" s="33" t="s">
        <v>59</v>
      </c>
      <c r="D31" s="36">
        <f t="shared" si="8"/>
        <v>0.33999999999999997</v>
      </c>
      <c r="E31" s="36">
        <f t="shared" si="9"/>
        <v>0.24999999999999997</v>
      </c>
      <c r="F31" s="36">
        <f t="shared" si="10"/>
        <v>0.24</v>
      </c>
      <c r="R31" s="33" t="s">
        <v>71</v>
      </c>
      <c r="S31" s="39" t="s">
        <v>150</v>
      </c>
      <c r="T31" s="41" t="s">
        <v>121</v>
      </c>
      <c r="U31" s="41" t="s">
        <v>121</v>
      </c>
      <c r="V31" s="41" t="s">
        <v>121</v>
      </c>
      <c r="W31" s="43">
        <v>774</v>
      </c>
      <c r="X31" s="43">
        <v>787</v>
      </c>
      <c r="Y31" s="43">
        <v>795</v>
      </c>
      <c r="Z31" s="43">
        <v>806</v>
      </c>
      <c r="AA31" s="43">
        <v>808</v>
      </c>
      <c r="AB31" s="41" t="s">
        <v>121</v>
      </c>
      <c r="AC31" s="41" t="s">
        <v>121</v>
      </c>
      <c r="AD31" s="41" t="s">
        <v>121</v>
      </c>
      <c r="AE31" s="41" t="s">
        <v>121</v>
      </c>
      <c r="AF31" s="41">
        <v>270</v>
      </c>
      <c r="AG31" s="41">
        <v>294</v>
      </c>
      <c r="AH31" s="41">
        <v>292</v>
      </c>
      <c r="AI31" s="41">
        <v>299</v>
      </c>
      <c r="AJ31" s="41">
        <v>297</v>
      </c>
      <c r="AK31" s="41" t="s">
        <v>121</v>
      </c>
      <c r="AL31" s="41" t="s">
        <v>121</v>
      </c>
      <c r="AM31" s="41" t="s">
        <v>121</v>
      </c>
      <c r="AN31" s="41" t="s">
        <v>121</v>
      </c>
      <c r="AO31" s="41">
        <v>199</v>
      </c>
      <c r="AP31" s="41">
        <v>194</v>
      </c>
      <c r="AQ31" s="41">
        <v>201</v>
      </c>
      <c r="AR31" s="41">
        <v>209</v>
      </c>
      <c r="AS31" s="41">
        <v>213</v>
      </c>
      <c r="AT31" s="41" t="s">
        <v>121</v>
      </c>
      <c r="AU31" s="33" t="e">
        <v>#N/A</v>
      </c>
      <c r="AV31" s="33" t="e">
        <v>#N/A</v>
      </c>
      <c r="AW31" s="33" t="e">
        <v>#N/A</v>
      </c>
      <c r="AX31" s="33">
        <v>0.60594315245478036</v>
      </c>
      <c r="AY31" s="33">
        <v>0.62007623888182972</v>
      </c>
      <c r="AZ31" s="33">
        <v>0.62012578616352199</v>
      </c>
      <c r="BA31" s="37">
        <v>0.63118811881188119</v>
      </c>
      <c r="BB31" s="37"/>
      <c r="BC31" s="37" t="e">
        <v>#N/A</v>
      </c>
      <c r="BD31" s="37" t="e">
        <v>#N/A</v>
      </c>
      <c r="BE31" s="37" t="e">
        <v>#N/A</v>
      </c>
      <c r="BF31" s="37">
        <v>0.34883720930232559</v>
      </c>
      <c r="BG31" s="37">
        <v>0.37357052096569249</v>
      </c>
      <c r="BH31" s="37">
        <v>0.3672955974842767</v>
      </c>
      <c r="BI31" s="37">
        <v>0.36757425742574257</v>
      </c>
      <c r="BJ31" s="37"/>
      <c r="BK31" s="37" t="e">
        <v>#N/A</v>
      </c>
      <c r="BL31" s="37" t="e">
        <v>#N/A</v>
      </c>
      <c r="BM31" s="37" t="e">
        <v>#N/A</v>
      </c>
      <c r="BN31" s="37">
        <v>0.25710594315245477</v>
      </c>
      <c r="BO31" s="37">
        <v>0.24650571791613723</v>
      </c>
      <c r="BP31" s="37">
        <v>0.25283018867924528</v>
      </c>
      <c r="BQ31" s="37">
        <v>0.26361386138613863</v>
      </c>
      <c r="BR31" s="37"/>
      <c r="BS31" s="69"/>
    </row>
    <row r="32" spans="1:71" x14ac:dyDescent="0.25">
      <c r="C32" s="33" t="s">
        <v>123</v>
      </c>
      <c r="D32" s="36">
        <f t="shared" si="8"/>
        <v>0.67999999999999994</v>
      </c>
      <c r="E32" s="36">
        <f t="shared" si="9"/>
        <v>0.56000000000000005</v>
      </c>
      <c r="F32" s="36">
        <f t="shared" si="10"/>
        <v>0.33</v>
      </c>
      <c r="R32" s="33" t="s">
        <v>71</v>
      </c>
      <c r="S32" s="39" t="s">
        <v>151</v>
      </c>
      <c r="T32" s="41" t="s">
        <v>121</v>
      </c>
      <c r="U32" s="41" t="s">
        <v>121</v>
      </c>
      <c r="V32" s="41" t="s">
        <v>121</v>
      </c>
      <c r="W32" s="43">
        <v>644</v>
      </c>
      <c r="X32" s="43">
        <v>635</v>
      </c>
      <c r="Y32" s="43">
        <v>650</v>
      </c>
      <c r="Z32" s="43">
        <v>650</v>
      </c>
      <c r="AA32" s="43">
        <v>653</v>
      </c>
      <c r="AB32" s="41" t="s">
        <v>121</v>
      </c>
      <c r="AC32" s="41" t="s">
        <v>121</v>
      </c>
      <c r="AD32" s="41" t="s">
        <v>121</v>
      </c>
      <c r="AE32" s="41" t="s">
        <v>121</v>
      </c>
      <c r="AF32" s="41">
        <v>223</v>
      </c>
      <c r="AG32" s="41">
        <v>231</v>
      </c>
      <c r="AH32" s="41">
        <v>230</v>
      </c>
      <c r="AI32" s="41">
        <v>230</v>
      </c>
      <c r="AJ32" s="41">
        <v>229</v>
      </c>
      <c r="AK32" s="41" t="s">
        <v>121</v>
      </c>
      <c r="AL32" s="41" t="s">
        <v>121</v>
      </c>
      <c r="AM32" s="41" t="s">
        <v>121</v>
      </c>
      <c r="AN32" s="41" t="s">
        <v>121</v>
      </c>
      <c r="AO32" s="41">
        <v>238</v>
      </c>
      <c r="AP32" s="41">
        <v>227</v>
      </c>
      <c r="AQ32" s="41">
        <v>240</v>
      </c>
      <c r="AR32" s="41">
        <v>239</v>
      </c>
      <c r="AS32" s="41">
        <v>243</v>
      </c>
      <c r="AT32" s="41" t="s">
        <v>121</v>
      </c>
      <c r="AU32" s="33" t="e">
        <v>#N/A</v>
      </c>
      <c r="AV32" s="33" t="e">
        <v>#N/A</v>
      </c>
      <c r="AW32" s="33" t="e">
        <v>#N/A</v>
      </c>
      <c r="AX32" s="33">
        <v>0.71583850931677018</v>
      </c>
      <c r="AY32" s="33">
        <v>0.721259842519685</v>
      </c>
      <c r="AZ32" s="33">
        <v>0.72307692307692306</v>
      </c>
      <c r="BA32" s="37">
        <v>0.72281776416539045</v>
      </c>
      <c r="BB32" s="37"/>
      <c r="BC32" s="37" t="e">
        <v>#N/A</v>
      </c>
      <c r="BD32" s="37" t="e">
        <v>#N/A</v>
      </c>
      <c r="BE32" s="37" t="e">
        <v>#N/A</v>
      </c>
      <c r="BF32" s="37">
        <v>0.34627329192546585</v>
      </c>
      <c r="BG32" s="37">
        <v>0.36377952755905513</v>
      </c>
      <c r="BH32" s="37">
        <v>0.35384615384615387</v>
      </c>
      <c r="BI32" s="37">
        <v>0.35068912710566613</v>
      </c>
      <c r="BJ32" s="37"/>
      <c r="BK32" s="37" t="e">
        <v>#N/A</v>
      </c>
      <c r="BL32" s="37" t="e">
        <v>#N/A</v>
      </c>
      <c r="BM32" s="37" t="e">
        <v>#N/A</v>
      </c>
      <c r="BN32" s="37">
        <v>0.36956521739130432</v>
      </c>
      <c r="BO32" s="37">
        <v>0.35748031496062993</v>
      </c>
      <c r="BP32" s="37">
        <v>0.36923076923076925</v>
      </c>
      <c r="BQ32" s="37">
        <v>0.37212863705972438</v>
      </c>
      <c r="BR32" s="37"/>
      <c r="BS32" s="69"/>
    </row>
    <row r="33" spans="1:71" x14ac:dyDescent="0.25">
      <c r="C33" s="33" t="s">
        <v>60</v>
      </c>
      <c r="D33" s="36">
        <f t="shared" si="8"/>
        <v>7.0000000000000007E-2</v>
      </c>
      <c r="E33" s="36">
        <f t="shared" si="9"/>
        <v>6.9999999999999993E-2</v>
      </c>
      <c r="F33" s="36">
        <f t="shared" si="10"/>
        <v>0.03</v>
      </c>
      <c r="R33" s="33" t="s">
        <v>71</v>
      </c>
      <c r="S33" s="39" t="s">
        <v>152</v>
      </c>
      <c r="T33" s="41" t="s">
        <v>121</v>
      </c>
      <c r="U33" s="41" t="s">
        <v>121</v>
      </c>
      <c r="V33" s="41" t="s">
        <v>121</v>
      </c>
      <c r="W33" s="43">
        <v>802</v>
      </c>
      <c r="X33" s="43">
        <v>788</v>
      </c>
      <c r="Y33" s="43">
        <v>803</v>
      </c>
      <c r="Z33" s="43">
        <v>796</v>
      </c>
      <c r="AA33" s="43">
        <v>785</v>
      </c>
      <c r="AB33" s="41" t="s">
        <v>121</v>
      </c>
      <c r="AC33" s="41" t="s">
        <v>121</v>
      </c>
      <c r="AD33" s="41" t="s">
        <v>121</v>
      </c>
      <c r="AE33" s="41" t="s">
        <v>121</v>
      </c>
      <c r="AF33" s="41">
        <v>288</v>
      </c>
      <c r="AG33" s="41">
        <v>297</v>
      </c>
      <c r="AH33" s="41">
        <v>300</v>
      </c>
      <c r="AI33" s="41">
        <v>303</v>
      </c>
      <c r="AJ33" s="41">
        <v>283</v>
      </c>
      <c r="AK33" s="41" t="s">
        <v>121</v>
      </c>
      <c r="AL33" s="41" t="s">
        <v>121</v>
      </c>
      <c r="AM33" s="41" t="s">
        <v>121</v>
      </c>
      <c r="AN33" s="41" t="s">
        <v>121</v>
      </c>
      <c r="AO33" s="41">
        <v>241</v>
      </c>
      <c r="AP33" s="41">
        <v>218</v>
      </c>
      <c r="AQ33" s="41">
        <v>225</v>
      </c>
      <c r="AR33" s="41">
        <v>227</v>
      </c>
      <c r="AS33" s="41">
        <v>235</v>
      </c>
      <c r="AT33" s="41" t="s">
        <v>121</v>
      </c>
      <c r="AU33" s="33" t="e">
        <v>#N/A</v>
      </c>
      <c r="AV33" s="33" t="e">
        <v>#N/A</v>
      </c>
      <c r="AW33" s="33" t="e">
        <v>#N/A</v>
      </c>
      <c r="AX33" s="33">
        <v>0.65960099750623447</v>
      </c>
      <c r="AY33" s="33">
        <v>0.65355329949238583</v>
      </c>
      <c r="AZ33" s="33">
        <v>0.65379825653798251</v>
      </c>
      <c r="BA33" s="37">
        <v>0.65987261146496812</v>
      </c>
      <c r="BB33" s="37"/>
      <c r="BC33" s="37" t="e">
        <v>#N/A</v>
      </c>
      <c r="BD33" s="37" t="e">
        <v>#N/A</v>
      </c>
      <c r="BE33" s="37" t="e">
        <v>#N/A</v>
      </c>
      <c r="BF33" s="37">
        <v>0.35910224438902744</v>
      </c>
      <c r="BG33" s="37">
        <v>0.37690355329949238</v>
      </c>
      <c r="BH33" s="37">
        <v>0.37359900373599003</v>
      </c>
      <c r="BI33" s="37">
        <v>0.36050955414012736</v>
      </c>
      <c r="BJ33" s="37"/>
      <c r="BK33" s="37" t="e">
        <v>#N/A</v>
      </c>
      <c r="BL33" s="37" t="e">
        <v>#N/A</v>
      </c>
      <c r="BM33" s="37" t="e">
        <v>#N/A</v>
      </c>
      <c r="BN33" s="37">
        <v>0.30049875311720697</v>
      </c>
      <c r="BO33" s="37">
        <v>0.2766497461928934</v>
      </c>
      <c r="BP33" s="37">
        <v>0.28019925280199254</v>
      </c>
      <c r="BQ33" s="37">
        <v>0.29936305732484075</v>
      </c>
      <c r="BR33" s="37"/>
      <c r="BS33" s="69"/>
    </row>
    <row r="34" spans="1:71" x14ac:dyDescent="0.25">
      <c r="C34" s="33" t="s">
        <v>61</v>
      </c>
      <c r="D34" s="36">
        <f t="shared" si="8"/>
        <v>0.24</v>
      </c>
      <c r="E34" s="36">
        <f t="shared" si="9"/>
        <v>0.12000000000000002</v>
      </c>
      <c r="F34" s="36">
        <f t="shared" si="10"/>
        <v>0.19999999999999998</v>
      </c>
      <c r="R34" s="33" t="s">
        <v>71</v>
      </c>
      <c r="S34" s="39" t="s">
        <v>153</v>
      </c>
      <c r="T34" s="41" t="s">
        <v>121</v>
      </c>
      <c r="U34" s="41" t="s">
        <v>121</v>
      </c>
      <c r="V34" s="41" t="s">
        <v>121</v>
      </c>
      <c r="W34" s="42">
        <v>1465.9</v>
      </c>
      <c r="X34" s="43">
        <v>1501</v>
      </c>
      <c r="Y34" s="42">
        <v>1479.5</v>
      </c>
      <c r="Z34" s="43">
        <v>1472</v>
      </c>
      <c r="AA34" s="43">
        <v>1421</v>
      </c>
      <c r="AB34" s="41" t="s">
        <v>121</v>
      </c>
      <c r="AC34" s="41" t="s">
        <v>121</v>
      </c>
      <c r="AD34" s="41" t="s">
        <v>121</v>
      </c>
      <c r="AE34" s="41" t="s">
        <v>121</v>
      </c>
      <c r="AF34" s="41">
        <v>442.6</v>
      </c>
      <c r="AG34" s="41">
        <v>459.2</v>
      </c>
      <c r="AH34" s="41">
        <v>457.8</v>
      </c>
      <c r="AI34" s="41">
        <v>459.9</v>
      </c>
      <c r="AJ34" s="41">
        <v>447.4</v>
      </c>
      <c r="AK34" s="41" t="s">
        <v>121</v>
      </c>
      <c r="AL34" s="41" t="s">
        <v>121</v>
      </c>
      <c r="AM34" s="41" t="s">
        <v>121</v>
      </c>
      <c r="AN34" s="41" t="s">
        <v>121</v>
      </c>
      <c r="AO34" s="41">
        <v>99.2</v>
      </c>
      <c r="AP34" s="41">
        <v>113.8</v>
      </c>
      <c r="AQ34" s="41">
        <v>118.3</v>
      </c>
      <c r="AR34" s="41">
        <v>120.7</v>
      </c>
      <c r="AS34" s="41">
        <v>109.5</v>
      </c>
      <c r="AT34" s="41" t="s">
        <v>121</v>
      </c>
      <c r="AU34" s="33" t="e">
        <v>#N/A</v>
      </c>
      <c r="AV34" s="33" t="e">
        <v>#N/A</v>
      </c>
      <c r="AW34" s="33" t="e">
        <v>#N/A</v>
      </c>
      <c r="AX34" s="33">
        <v>0.36960229210723788</v>
      </c>
      <c r="AY34" s="33">
        <v>0.38174550299800131</v>
      </c>
      <c r="AZ34" s="33">
        <v>0.38938830686042586</v>
      </c>
      <c r="BA34" s="37">
        <v>0.39190710767065445</v>
      </c>
      <c r="BB34" s="37"/>
      <c r="BC34" s="37" t="e">
        <v>#N/A</v>
      </c>
      <c r="BD34" s="37" t="e">
        <v>#N/A</v>
      </c>
      <c r="BE34" s="37" t="e">
        <v>#N/A</v>
      </c>
      <c r="BF34" s="37">
        <v>0.3019305546080906</v>
      </c>
      <c r="BG34" s="37">
        <v>0.30592938041305795</v>
      </c>
      <c r="BH34" s="37">
        <v>0.30942886110172357</v>
      </c>
      <c r="BI34" s="37">
        <v>0.3148486980999296</v>
      </c>
      <c r="BJ34" s="37"/>
      <c r="BK34" s="37" t="e">
        <v>#N/A</v>
      </c>
      <c r="BL34" s="37" t="e">
        <v>#N/A</v>
      </c>
      <c r="BM34" s="37" t="e">
        <v>#N/A</v>
      </c>
      <c r="BN34" s="37">
        <v>6.7671737499147275E-2</v>
      </c>
      <c r="BO34" s="37">
        <v>7.5816122584943371E-2</v>
      </c>
      <c r="BP34" s="37">
        <v>7.9959445758702258E-2</v>
      </c>
      <c r="BQ34" s="37">
        <v>7.7058409570724837E-2</v>
      </c>
      <c r="BR34" s="37"/>
      <c r="BS34" s="69"/>
    </row>
    <row r="35" spans="1:71" x14ac:dyDescent="0.25">
      <c r="C35" s="33" t="s">
        <v>63</v>
      </c>
      <c r="D35" s="36">
        <f t="shared" si="8"/>
        <v>0.19</v>
      </c>
      <c r="E35" s="36">
        <f t="shared" si="9"/>
        <v>0.09</v>
      </c>
      <c r="F35" s="36">
        <f t="shared" si="10"/>
        <v>0.18000000000000002</v>
      </c>
      <c r="R35" s="33" t="s">
        <v>71</v>
      </c>
      <c r="S35" s="39" t="s">
        <v>154</v>
      </c>
      <c r="T35" s="41" t="s">
        <v>121</v>
      </c>
      <c r="U35" s="41" t="s">
        <v>121</v>
      </c>
      <c r="V35" s="41" t="s">
        <v>121</v>
      </c>
      <c r="W35" s="42">
        <v>438.7</v>
      </c>
      <c r="X35" s="42">
        <v>451.4</v>
      </c>
      <c r="Y35" s="42">
        <v>452.2</v>
      </c>
      <c r="Z35" s="42">
        <v>452.3</v>
      </c>
      <c r="AA35" s="42">
        <v>401.4</v>
      </c>
      <c r="AB35" s="41" t="s">
        <v>121</v>
      </c>
      <c r="AC35" s="41" t="s">
        <v>121</v>
      </c>
      <c r="AD35" s="41" t="s">
        <v>121</v>
      </c>
      <c r="AE35" s="41" t="s">
        <v>121</v>
      </c>
      <c r="AF35" s="41">
        <v>158.5</v>
      </c>
      <c r="AG35" s="41">
        <v>203.1</v>
      </c>
      <c r="AH35" s="41">
        <v>257.8</v>
      </c>
      <c r="AI35" s="41">
        <v>247</v>
      </c>
      <c r="AJ35" s="41">
        <v>239.7</v>
      </c>
      <c r="AK35" s="41" t="s">
        <v>121</v>
      </c>
      <c r="AL35" s="41" t="s">
        <v>121</v>
      </c>
      <c r="AM35" s="41" t="s">
        <v>121</v>
      </c>
      <c r="AN35" s="41" t="s">
        <v>121</v>
      </c>
      <c r="AO35" s="41">
        <v>32.5</v>
      </c>
      <c r="AP35" s="41">
        <v>33.1</v>
      </c>
      <c r="AQ35" s="41">
        <v>26.6</v>
      </c>
      <c r="AR35" s="41">
        <v>39.700000000000003</v>
      </c>
      <c r="AS35" s="41">
        <v>33.799999999999997</v>
      </c>
      <c r="AT35" s="41" t="s">
        <v>121</v>
      </c>
      <c r="AU35" s="33" t="e">
        <v>#N/A</v>
      </c>
      <c r="AV35" s="33" t="e">
        <v>#N/A</v>
      </c>
      <c r="AW35" s="33" t="e">
        <v>#N/A</v>
      </c>
      <c r="AX35" s="33">
        <v>0.43537725096877139</v>
      </c>
      <c r="AY35" s="33">
        <v>0.52326096588391668</v>
      </c>
      <c r="AZ35" s="33">
        <v>0.62892525431225133</v>
      </c>
      <c r="BA35" s="37">
        <v>0.68136522172396619</v>
      </c>
      <c r="BB35" s="37"/>
      <c r="BC35" s="37" t="e">
        <v>#N/A</v>
      </c>
      <c r="BD35" s="37" t="e">
        <v>#N/A</v>
      </c>
      <c r="BE35" s="37" t="e">
        <v>#N/A</v>
      </c>
      <c r="BF35" s="37">
        <v>0.36129473444267152</v>
      </c>
      <c r="BG35" s="37">
        <v>0.44993354009747455</v>
      </c>
      <c r="BH35" s="37">
        <v>0.5701017249004865</v>
      </c>
      <c r="BI35" s="37">
        <v>0.59715994020926755</v>
      </c>
      <c r="BJ35" s="37"/>
      <c r="BK35" s="37" t="e">
        <v>#N/A</v>
      </c>
      <c r="BL35" s="37" t="e">
        <v>#N/A</v>
      </c>
      <c r="BM35" s="37" t="e">
        <v>#N/A</v>
      </c>
      <c r="BN35" s="37">
        <v>7.4082516526099845E-2</v>
      </c>
      <c r="BO35" s="37">
        <v>7.3327425786442191E-2</v>
      </c>
      <c r="BP35" s="37">
        <v>5.8823529411764712E-2</v>
      </c>
      <c r="BQ35" s="37">
        <v>8.4205281514698554E-2</v>
      </c>
      <c r="BR35" s="37"/>
      <c r="BS35" s="69"/>
    </row>
    <row r="36" spans="1:71" x14ac:dyDescent="0.25">
      <c r="C36" s="33" t="s">
        <v>65</v>
      </c>
      <c r="D36" s="36">
        <f t="shared" si="8"/>
        <v>0.18</v>
      </c>
      <c r="E36" s="36">
        <f t="shared" si="9"/>
        <v>0.12000000000000001</v>
      </c>
      <c r="F36" s="36">
        <f t="shared" si="10"/>
        <v>0.11</v>
      </c>
      <c r="R36" s="33" t="s">
        <v>71</v>
      </c>
      <c r="S36" s="39" t="s">
        <v>155</v>
      </c>
      <c r="T36" s="41" t="s">
        <v>121</v>
      </c>
      <c r="U36" s="41" t="s">
        <v>121</v>
      </c>
      <c r="V36" s="41" t="s">
        <v>121</v>
      </c>
      <c r="W36" s="42">
        <v>543.5</v>
      </c>
      <c r="X36" s="42">
        <v>540.5</v>
      </c>
      <c r="Y36" s="42">
        <v>532.79999999999995</v>
      </c>
      <c r="Z36" s="42">
        <v>548.79999999999995</v>
      </c>
      <c r="AA36" s="42">
        <v>532.1</v>
      </c>
      <c r="AB36" s="41" t="s">
        <v>121</v>
      </c>
      <c r="AC36" s="41" t="s">
        <v>121</v>
      </c>
      <c r="AD36" s="41" t="s">
        <v>121</v>
      </c>
      <c r="AE36" s="41" t="s">
        <v>121</v>
      </c>
      <c r="AF36" s="41">
        <v>214</v>
      </c>
      <c r="AG36" s="41">
        <v>252.4</v>
      </c>
      <c r="AH36" s="41">
        <v>264.3</v>
      </c>
      <c r="AI36" s="41">
        <v>295.8</v>
      </c>
      <c r="AJ36" s="41">
        <v>296.8</v>
      </c>
      <c r="AK36" s="41" t="s">
        <v>121</v>
      </c>
      <c r="AL36" s="41" t="s">
        <v>121</v>
      </c>
      <c r="AM36" s="41" t="s">
        <v>121</v>
      </c>
      <c r="AN36" s="41" t="s">
        <v>121</v>
      </c>
      <c r="AO36" s="41">
        <v>39.5</v>
      </c>
      <c r="AP36" s="41">
        <v>39.5</v>
      </c>
      <c r="AQ36" s="41">
        <v>30.3</v>
      </c>
      <c r="AR36" s="41">
        <v>45.6</v>
      </c>
      <c r="AS36" s="41">
        <v>46.8</v>
      </c>
      <c r="AT36" s="41" t="s">
        <v>121</v>
      </c>
      <c r="AU36" s="33" t="e">
        <v>#N/A</v>
      </c>
      <c r="AV36" s="33" t="e">
        <v>#N/A</v>
      </c>
      <c r="AW36" s="33" t="e">
        <v>#N/A</v>
      </c>
      <c r="AX36" s="33">
        <v>0.46642134314627415</v>
      </c>
      <c r="AY36" s="33">
        <v>0.54005550416281212</v>
      </c>
      <c r="AZ36" s="33">
        <v>0.552927927927928</v>
      </c>
      <c r="BA36" s="37">
        <v>0.64574328133809433</v>
      </c>
      <c r="BB36" s="37"/>
      <c r="BC36" s="37" t="e">
        <v>#N/A</v>
      </c>
      <c r="BD36" s="37" t="e">
        <v>#N/A</v>
      </c>
      <c r="BE36" s="37" t="e">
        <v>#N/A</v>
      </c>
      <c r="BF36" s="37">
        <v>0.39374425022999082</v>
      </c>
      <c r="BG36" s="37">
        <v>0.4669750231267345</v>
      </c>
      <c r="BH36" s="37">
        <v>0.49605855855855863</v>
      </c>
      <c r="BI36" s="37">
        <v>0.55778988911858673</v>
      </c>
      <c r="BJ36" s="37"/>
      <c r="BK36" s="37" t="e">
        <v>#N/A</v>
      </c>
      <c r="BL36" s="37" t="e">
        <v>#N/A</v>
      </c>
      <c r="BM36" s="37" t="e">
        <v>#N/A</v>
      </c>
      <c r="BN36" s="37">
        <v>7.2677092916283353E-2</v>
      </c>
      <c r="BO36" s="37">
        <v>7.3080481036077699E-2</v>
      </c>
      <c r="BP36" s="37">
        <v>5.6869369369369378E-2</v>
      </c>
      <c r="BQ36" s="37">
        <v>8.7953392219507598E-2</v>
      </c>
      <c r="BR36" s="37"/>
      <c r="BS36" s="69"/>
    </row>
    <row r="37" spans="1:71" x14ac:dyDescent="0.25">
      <c r="C37" s="33" t="s">
        <v>66</v>
      </c>
      <c r="D37" s="36">
        <f t="shared" si="8"/>
        <v>0.15999999999999998</v>
      </c>
      <c r="E37" s="36">
        <f t="shared" si="9"/>
        <v>0.13</v>
      </c>
      <c r="F37" s="36">
        <f t="shared" si="10"/>
        <v>0.11</v>
      </c>
      <c r="R37" s="33" t="s">
        <v>71</v>
      </c>
      <c r="S37" s="39" t="s">
        <v>156</v>
      </c>
      <c r="T37" s="41" t="s">
        <v>121</v>
      </c>
      <c r="U37" s="41" t="s">
        <v>121</v>
      </c>
      <c r="V37" s="41" t="s">
        <v>121</v>
      </c>
      <c r="W37" s="42">
        <v>319.2</v>
      </c>
      <c r="X37" s="42">
        <v>310.5</v>
      </c>
      <c r="Y37" s="42">
        <v>309.5</v>
      </c>
      <c r="Z37" s="42">
        <v>309.7</v>
      </c>
      <c r="AA37" s="42">
        <v>303.8</v>
      </c>
      <c r="AB37" s="41" t="s">
        <v>121</v>
      </c>
      <c r="AC37" s="41" t="s">
        <v>121</v>
      </c>
      <c r="AD37" s="41" t="s">
        <v>121</v>
      </c>
      <c r="AE37" s="41" t="s">
        <v>121</v>
      </c>
      <c r="AF37" s="41">
        <v>95.1</v>
      </c>
      <c r="AG37" s="41">
        <v>88.2</v>
      </c>
      <c r="AH37" s="41">
        <v>86.5</v>
      </c>
      <c r="AI37" s="41">
        <v>114.7</v>
      </c>
      <c r="AJ37" s="41">
        <v>112.5</v>
      </c>
      <c r="AK37" s="41" t="s">
        <v>121</v>
      </c>
      <c r="AL37" s="41" t="s">
        <v>121</v>
      </c>
      <c r="AM37" s="41" t="s">
        <v>121</v>
      </c>
      <c r="AN37" s="41" t="s">
        <v>121</v>
      </c>
      <c r="AO37" s="41">
        <v>57</v>
      </c>
      <c r="AP37" s="41">
        <v>55.8</v>
      </c>
      <c r="AQ37" s="41">
        <v>56.8</v>
      </c>
      <c r="AR37" s="41">
        <v>59.4</v>
      </c>
      <c r="AS37" s="41">
        <v>58.1</v>
      </c>
      <c r="AT37" s="41" t="s">
        <v>121</v>
      </c>
      <c r="AU37" s="33" t="e">
        <v>#N/A</v>
      </c>
      <c r="AV37" s="33" t="e">
        <v>#N/A</v>
      </c>
      <c r="AW37" s="33" t="e">
        <v>#N/A</v>
      </c>
      <c r="AX37" s="33">
        <v>0.47650375939849626</v>
      </c>
      <c r="AY37" s="33">
        <v>0.46376811594202899</v>
      </c>
      <c r="AZ37" s="33">
        <v>0.46300484652665591</v>
      </c>
      <c r="BA37" s="37">
        <v>0.56155365371955235</v>
      </c>
      <c r="BB37" s="37"/>
      <c r="BC37" s="37" t="e">
        <v>#N/A</v>
      </c>
      <c r="BD37" s="37" t="e">
        <v>#N/A</v>
      </c>
      <c r="BE37" s="37" t="e">
        <v>#N/A</v>
      </c>
      <c r="BF37" s="37">
        <v>0.29793233082706766</v>
      </c>
      <c r="BG37" s="37">
        <v>0.28405797101449276</v>
      </c>
      <c r="BH37" s="37">
        <v>0.27948303715670436</v>
      </c>
      <c r="BI37" s="37">
        <v>0.37030941408821594</v>
      </c>
      <c r="BJ37" s="37"/>
      <c r="BK37" s="37" t="e">
        <v>#N/A</v>
      </c>
      <c r="BL37" s="37" t="e">
        <v>#N/A</v>
      </c>
      <c r="BM37" s="37" t="e">
        <v>#N/A</v>
      </c>
      <c r="BN37" s="37">
        <v>0.17857142857142858</v>
      </c>
      <c r="BO37" s="37">
        <v>0.17971014492753623</v>
      </c>
      <c r="BP37" s="37">
        <v>0.18352180936995152</v>
      </c>
      <c r="BQ37" s="37">
        <v>0.19124423963133641</v>
      </c>
      <c r="BR37" s="37"/>
      <c r="BS37" s="69"/>
    </row>
    <row r="38" spans="1:71" x14ac:dyDescent="0.25">
      <c r="C38" s="33" t="s">
        <v>69</v>
      </c>
      <c r="D38" s="36">
        <f t="shared" si="8"/>
        <v>0.02</v>
      </c>
      <c r="E38" s="36">
        <f t="shared" si="9"/>
        <v>0.02</v>
      </c>
      <c r="F38" s="36">
        <f t="shared" si="10"/>
        <v>0</v>
      </c>
      <c r="R38" s="33" t="s">
        <v>71</v>
      </c>
      <c r="S38" s="39" t="s">
        <v>157</v>
      </c>
      <c r="T38" s="41" t="s">
        <v>121</v>
      </c>
      <c r="U38" s="41" t="s">
        <v>121</v>
      </c>
      <c r="V38" s="41" t="s">
        <v>121</v>
      </c>
      <c r="W38" s="42">
        <v>849.1</v>
      </c>
      <c r="X38" s="42">
        <v>831.7</v>
      </c>
      <c r="Y38" s="42">
        <v>818.1</v>
      </c>
      <c r="Z38" s="42">
        <v>835.7</v>
      </c>
      <c r="AA38" s="42">
        <v>818.4</v>
      </c>
      <c r="AB38" s="41" t="s">
        <v>121</v>
      </c>
      <c r="AC38" s="41" t="s">
        <v>121</v>
      </c>
      <c r="AD38" s="41" t="s">
        <v>121</v>
      </c>
      <c r="AE38" s="41" t="s">
        <v>121</v>
      </c>
      <c r="AF38" s="41">
        <v>174.2</v>
      </c>
      <c r="AG38" s="41">
        <v>205.8</v>
      </c>
      <c r="AH38" s="41">
        <v>237.9</v>
      </c>
      <c r="AI38" s="41">
        <v>239.5</v>
      </c>
      <c r="AJ38" s="41">
        <v>224</v>
      </c>
      <c r="AK38" s="41" t="s">
        <v>121</v>
      </c>
      <c r="AL38" s="41" t="s">
        <v>121</v>
      </c>
      <c r="AM38" s="41" t="s">
        <v>121</v>
      </c>
      <c r="AN38" s="41" t="s">
        <v>121</v>
      </c>
      <c r="AO38" s="41">
        <v>37.299999999999997</v>
      </c>
      <c r="AP38" s="41">
        <v>36.200000000000003</v>
      </c>
      <c r="AQ38" s="41">
        <v>35.700000000000003</v>
      </c>
      <c r="AR38" s="41">
        <v>37.799999999999997</v>
      </c>
      <c r="AS38" s="41">
        <v>35</v>
      </c>
      <c r="AT38" s="41" t="s">
        <v>121</v>
      </c>
      <c r="AU38" s="33" t="e">
        <v>#N/A</v>
      </c>
      <c r="AV38" s="33" t="e">
        <v>#N/A</v>
      </c>
      <c r="AW38" s="33" t="e">
        <v>#N/A</v>
      </c>
      <c r="AX38" s="33">
        <v>0.24908726887292426</v>
      </c>
      <c r="AY38" s="33">
        <v>0.29097030179151134</v>
      </c>
      <c r="AZ38" s="33">
        <v>0.33443344334433445</v>
      </c>
      <c r="BA38" s="37">
        <v>0.31647116324535679</v>
      </c>
      <c r="BB38" s="37"/>
      <c r="BC38" s="37" t="e">
        <v>#N/A</v>
      </c>
      <c r="BD38" s="37" t="e">
        <v>#N/A</v>
      </c>
      <c r="BE38" s="37" t="e">
        <v>#N/A</v>
      </c>
      <c r="BF38" s="37">
        <v>0.205158403014957</v>
      </c>
      <c r="BG38" s="37">
        <v>0.24744499218468197</v>
      </c>
      <c r="BH38" s="37">
        <v>0.29079574624129079</v>
      </c>
      <c r="BI38" s="37">
        <v>0.27370478983382213</v>
      </c>
      <c r="BJ38" s="37"/>
      <c r="BK38" s="37" t="e">
        <v>#N/A</v>
      </c>
      <c r="BL38" s="37" t="e">
        <v>#N/A</v>
      </c>
      <c r="BM38" s="37" t="e">
        <v>#N/A</v>
      </c>
      <c r="BN38" s="37">
        <v>4.3928865857967257E-2</v>
      </c>
      <c r="BO38" s="37">
        <v>4.3525309606829383E-2</v>
      </c>
      <c r="BP38" s="37">
        <v>4.3637697103043639E-2</v>
      </c>
      <c r="BQ38" s="37">
        <v>4.2766373411534706E-2</v>
      </c>
      <c r="BR38" s="37"/>
    </row>
    <row r="39" spans="1:71" x14ac:dyDescent="0.25">
      <c r="C39" s="33" t="s">
        <v>68</v>
      </c>
      <c r="D39" s="36">
        <f>L21-K21</f>
        <v>0.03</v>
      </c>
      <c r="E39" s="36">
        <f>N21-M21</f>
        <v>0.04</v>
      </c>
      <c r="F39" s="36">
        <f>P21-O21</f>
        <v>0.05</v>
      </c>
      <c r="R39" s="33" t="s">
        <v>71</v>
      </c>
      <c r="S39" s="39" t="s">
        <v>158</v>
      </c>
      <c r="T39" s="41" t="s">
        <v>121</v>
      </c>
      <c r="U39" s="41" t="s">
        <v>121</v>
      </c>
      <c r="V39" s="41" t="s">
        <v>121</v>
      </c>
      <c r="W39" s="42">
        <v>1741.4</v>
      </c>
      <c r="X39" s="42">
        <v>1717.4</v>
      </c>
      <c r="Y39" s="42">
        <v>1799.4</v>
      </c>
      <c r="Z39" s="42">
        <v>1766.3</v>
      </c>
      <c r="AA39" s="42">
        <v>1755.8</v>
      </c>
      <c r="AB39" s="41" t="s">
        <v>121</v>
      </c>
      <c r="AC39" s="41" t="s">
        <v>121</v>
      </c>
      <c r="AD39" s="41" t="s">
        <v>121</v>
      </c>
      <c r="AE39" s="41" t="s">
        <v>121</v>
      </c>
      <c r="AF39" s="41">
        <v>580.20000000000005</v>
      </c>
      <c r="AG39" s="41">
        <v>565.70000000000005</v>
      </c>
      <c r="AH39" s="41">
        <v>603.5</v>
      </c>
      <c r="AI39" s="41">
        <v>586.9</v>
      </c>
      <c r="AJ39" s="41">
        <v>568.9</v>
      </c>
      <c r="AK39" s="41" t="s">
        <v>121</v>
      </c>
      <c r="AL39" s="41" t="s">
        <v>121</v>
      </c>
      <c r="AM39" s="41" t="s">
        <v>121</v>
      </c>
      <c r="AN39" s="41" t="s">
        <v>121</v>
      </c>
      <c r="AO39" s="41">
        <v>416.9</v>
      </c>
      <c r="AP39" s="41">
        <v>401.5</v>
      </c>
      <c r="AQ39" s="41">
        <v>415.9</v>
      </c>
      <c r="AR39" s="41">
        <v>426.8</v>
      </c>
      <c r="AS39" s="41">
        <v>432.4</v>
      </c>
      <c r="AT39" s="41" t="s">
        <v>121</v>
      </c>
      <c r="AU39" s="33" t="e">
        <v>#N/A</v>
      </c>
      <c r="AV39" s="33" t="e">
        <v>#N/A</v>
      </c>
      <c r="AW39" s="33" t="e">
        <v>#N/A</v>
      </c>
      <c r="AX39" s="33">
        <v>0.57258527621454003</v>
      </c>
      <c r="AY39" s="33">
        <v>0.56317689530685922</v>
      </c>
      <c r="AZ39" s="33">
        <v>0.5665221740580193</v>
      </c>
      <c r="BA39" s="37">
        <v>0.57028135322929718</v>
      </c>
      <c r="BB39" s="37"/>
      <c r="BC39" s="37" t="e">
        <v>#N/A</v>
      </c>
      <c r="BD39" s="37" t="e">
        <v>#N/A</v>
      </c>
      <c r="BE39" s="37" t="e">
        <v>#N/A</v>
      </c>
      <c r="BF39" s="37">
        <v>0.33318019983920982</v>
      </c>
      <c r="BG39" s="37">
        <v>0.32939326889484105</v>
      </c>
      <c r="BH39" s="37">
        <v>0.33538957430254529</v>
      </c>
      <c r="BI39" s="37">
        <v>0.3240118464517599</v>
      </c>
      <c r="BJ39" s="37"/>
      <c r="BK39" s="37" t="e">
        <v>#N/A</v>
      </c>
      <c r="BL39" s="37" t="e">
        <v>#N/A</v>
      </c>
      <c r="BM39" s="37" t="e">
        <v>#N/A</v>
      </c>
      <c r="BN39" s="37">
        <v>0.23940507637533018</v>
      </c>
      <c r="BO39" s="37">
        <v>0.23378362641201816</v>
      </c>
      <c r="BP39" s="37">
        <v>0.23113259975547401</v>
      </c>
      <c r="BQ39" s="37">
        <v>0.24626950677753731</v>
      </c>
      <c r="BR39" s="37"/>
    </row>
    <row r="40" spans="1:71" x14ac:dyDescent="0.25">
      <c r="C40" s="33" t="s">
        <v>64</v>
      </c>
      <c r="D40" s="36">
        <f>L22-K22</f>
        <v>0.35</v>
      </c>
      <c r="E40" s="36">
        <f>N22-M22</f>
        <v>0.15999999999999998</v>
      </c>
      <c r="F40" s="36">
        <f>P22-O22</f>
        <v>0.22</v>
      </c>
      <c r="R40" s="33" t="s">
        <v>71</v>
      </c>
      <c r="S40" s="39" t="s">
        <v>159</v>
      </c>
      <c r="T40" s="41" t="s">
        <v>121</v>
      </c>
      <c r="U40" s="41" t="s">
        <v>121</v>
      </c>
      <c r="V40" s="41" t="s">
        <v>121</v>
      </c>
      <c r="W40" s="42">
        <v>496.7</v>
      </c>
      <c r="X40" s="42">
        <v>486.8</v>
      </c>
      <c r="Y40" s="42">
        <v>485.9</v>
      </c>
      <c r="Z40" s="42">
        <v>484.8</v>
      </c>
      <c r="AA40" s="42">
        <v>474.6</v>
      </c>
      <c r="AB40" s="41" t="s">
        <v>121</v>
      </c>
      <c r="AC40" s="41" t="s">
        <v>121</v>
      </c>
      <c r="AD40" s="41" t="s">
        <v>121</v>
      </c>
      <c r="AE40" s="41" t="s">
        <v>121</v>
      </c>
      <c r="AF40" s="41">
        <v>263.2</v>
      </c>
      <c r="AG40" s="41">
        <v>142.80000000000001</v>
      </c>
      <c r="AH40" s="41">
        <v>155.19999999999999</v>
      </c>
      <c r="AI40" s="41">
        <v>156.80000000000001</v>
      </c>
      <c r="AJ40" s="41">
        <v>191.5</v>
      </c>
      <c r="AK40" s="41" t="s">
        <v>121</v>
      </c>
      <c r="AL40" s="41" t="s">
        <v>121</v>
      </c>
      <c r="AM40" s="41" t="s">
        <v>121</v>
      </c>
      <c r="AN40" s="41" t="s">
        <v>121</v>
      </c>
      <c r="AO40" s="41">
        <v>144.30000000000001</v>
      </c>
      <c r="AP40" s="41">
        <v>141.30000000000001</v>
      </c>
      <c r="AQ40" s="41">
        <v>143.1</v>
      </c>
      <c r="AR40" s="41">
        <v>142.9</v>
      </c>
      <c r="AS40" s="41">
        <v>138.19999999999999</v>
      </c>
      <c r="AT40" s="41" t="s">
        <v>121</v>
      </c>
      <c r="AU40" s="33" t="e">
        <v>#N/A</v>
      </c>
      <c r="AV40" s="33" t="e">
        <v>#N/A</v>
      </c>
      <c r="AW40" s="33" t="e">
        <v>#N/A</v>
      </c>
      <c r="AX40" s="33">
        <v>0.82041473726595537</v>
      </c>
      <c r="AY40" s="33">
        <v>0.58360723089564503</v>
      </c>
      <c r="AZ40" s="33">
        <v>0.61391232763943193</v>
      </c>
      <c r="BA40" s="37">
        <v>0.69469026548672563</v>
      </c>
      <c r="BB40" s="37"/>
      <c r="BC40" s="37" t="e">
        <v>#N/A</v>
      </c>
      <c r="BD40" s="37" t="e">
        <v>#N/A</v>
      </c>
      <c r="BE40" s="37" t="e">
        <v>#N/A</v>
      </c>
      <c r="BF40" s="37">
        <v>0.52989732232736053</v>
      </c>
      <c r="BG40" s="37">
        <v>0.29334428923582584</v>
      </c>
      <c r="BH40" s="37">
        <v>0.319407285449681</v>
      </c>
      <c r="BI40" s="37">
        <v>0.40349768225874416</v>
      </c>
      <c r="BJ40" s="37"/>
      <c r="BK40" s="37" t="e">
        <v>#N/A</v>
      </c>
      <c r="BL40" s="37" t="e">
        <v>#N/A</v>
      </c>
      <c r="BM40" s="37" t="e">
        <v>#N/A</v>
      </c>
      <c r="BN40" s="37">
        <v>0.29051741493859473</v>
      </c>
      <c r="BO40" s="37">
        <v>0.29026294165981925</v>
      </c>
      <c r="BP40" s="37">
        <v>0.29450504218975099</v>
      </c>
      <c r="BQ40" s="37">
        <v>0.29119258322798142</v>
      </c>
      <c r="BR40" s="37"/>
    </row>
    <row r="41" spans="1:71" x14ac:dyDescent="0.25">
      <c r="C41" s="36"/>
      <c r="D41" s="36"/>
      <c r="E41" s="57"/>
      <c r="F41" s="57"/>
      <c r="R41" s="33" t="s">
        <v>71</v>
      </c>
      <c r="S41" s="39" t="s">
        <v>160</v>
      </c>
      <c r="T41" s="41" t="s">
        <v>121</v>
      </c>
      <c r="U41" s="41" t="s">
        <v>121</v>
      </c>
      <c r="V41" s="41" t="s">
        <v>121</v>
      </c>
      <c r="W41" s="42">
        <v>581.70000000000005</v>
      </c>
      <c r="X41" s="42">
        <v>579.4</v>
      </c>
      <c r="Y41" s="42">
        <v>591.4</v>
      </c>
      <c r="Z41" s="42">
        <v>591.1</v>
      </c>
      <c r="AA41" s="43">
        <v>581</v>
      </c>
      <c r="AB41" s="41" t="s">
        <v>121</v>
      </c>
      <c r="AC41" s="41" t="s">
        <v>121</v>
      </c>
      <c r="AD41" s="41" t="s">
        <v>121</v>
      </c>
      <c r="AE41" s="41" t="s">
        <v>121</v>
      </c>
      <c r="AF41" s="41">
        <v>159.9</v>
      </c>
      <c r="AG41" s="41">
        <v>180.4</v>
      </c>
      <c r="AH41" s="41">
        <v>197.1</v>
      </c>
      <c r="AI41" s="41">
        <v>201.4</v>
      </c>
      <c r="AJ41" s="41">
        <v>207</v>
      </c>
      <c r="AK41" s="41" t="s">
        <v>121</v>
      </c>
      <c r="AL41" s="41" t="s">
        <v>121</v>
      </c>
      <c r="AM41" s="41" t="s">
        <v>121</v>
      </c>
      <c r="AN41" s="41" t="s">
        <v>121</v>
      </c>
      <c r="AO41" s="41">
        <v>166.6</v>
      </c>
      <c r="AP41" s="41">
        <v>162.5</v>
      </c>
      <c r="AQ41" s="41">
        <v>163.30000000000001</v>
      </c>
      <c r="AR41" s="41">
        <v>172.9</v>
      </c>
      <c r="AS41" s="41">
        <v>171.6</v>
      </c>
      <c r="AT41" s="41" t="s">
        <v>121</v>
      </c>
      <c r="AU41" s="33" t="e">
        <v>#N/A</v>
      </c>
      <c r="AV41" s="33" t="e">
        <v>#N/A</v>
      </c>
      <c r="AW41" s="33" t="e">
        <v>#N/A</v>
      </c>
      <c r="AX41" s="33">
        <v>0.56128588619563347</v>
      </c>
      <c r="AY41" s="33">
        <v>0.59181912323092856</v>
      </c>
      <c r="AZ41" s="33">
        <v>0.60940142035847145</v>
      </c>
      <c r="BA41" s="37">
        <v>0.65163511187607581</v>
      </c>
      <c r="BB41" s="37"/>
      <c r="BC41" s="37" t="e">
        <v>#N/A</v>
      </c>
      <c r="BD41" s="37" t="e">
        <v>#N/A</v>
      </c>
      <c r="BE41" s="37" t="e">
        <v>#N/A</v>
      </c>
      <c r="BF41" s="37">
        <v>0.27488396080453842</v>
      </c>
      <c r="BG41" s="37">
        <v>0.31135657576803594</v>
      </c>
      <c r="BH41" s="37">
        <v>0.33327696990192762</v>
      </c>
      <c r="BI41" s="37">
        <v>0.35628227194492257</v>
      </c>
      <c r="BJ41" s="37"/>
      <c r="BK41" s="37" t="e">
        <v>#N/A</v>
      </c>
      <c r="BL41" s="37" t="e">
        <v>#N/A</v>
      </c>
      <c r="BM41" s="37" t="e">
        <v>#N/A</v>
      </c>
      <c r="BN41" s="37">
        <v>0.28640192539109505</v>
      </c>
      <c r="BO41" s="37">
        <v>0.28046254746289268</v>
      </c>
      <c r="BP41" s="37">
        <v>0.27612445045654382</v>
      </c>
      <c r="BQ41" s="37">
        <v>0.29535283993115319</v>
      </c>
      <c r="BR41" s="37"/>
    </row>
    <row r="42" spans="1:71" x14ac:dyDescent="0.25">
      <c r="A42" s="33"/>
      <c r="B42" s="36"/>
      <c r="C42" s="36"/>
      <c r="D42" s="36"/>
      <c r="E42" s="57"/>
      <c r="F42" s="57"/>
      <c r="G42" s="57"/>
      <c r="H42" s="57"/>
      <c r="I42" s="57"/>
      <c r="J42" s="57"/>
      <c r="K42" s="58"/>
      <c r="L42" s="58"/>
      <c r="M42" s="58"/>
      <c r="N42" s="58"/>
      <c r="O42" s="58"/>
      <c r="P42" s="58"/>
      <c r="R42" s="33" t="s">
        <v>71</v>
      </c>
      <c r="S42" s="39" t="s">
        <v>161</v>
      </c>
      <c r="T42" s="41" t="s">
        <v>121</v>
      </c>
      <c r="U42" s="41" t="s">
        <v>121</v>
      </c>
      <c r="V42" s="41" t="s">
        <v>121</v>
      </c>
      <c r="W42" s="42">
        <v>731.8</v>
      </c>
      <c r="X42" s="43">
        <v>718</v>
      </c>
      <c r="Y42" s="42">
        <v>715.1</v>
      </c>
      <c r="Z42" s="42">
        <v>720.4</v>
      </c>
      <c r="AA42" s="43">
        <v>691</v>
      </c>
      <c r="AB42" s="41" t="s">
        <v>121</v>
      </c>
      <c r="AC42" s="41" t="s">
        <v>121</v>
      </c>
      <c r="AD42" s="41" t="s">
        <v>121</v>
      </c>
      <c r="AE42" s="41" t="s">
        <v>121</v>
      </c>
      <c r="AF42" s="41">
        <v>294.2</v>
      </c>
      <c r="AG42" s="41">
        <v>283.7</v>
      </c>
      <c r="AH42" s="41">
        <v>290.10000000000002</v>
      </c>
      <c r="AI42" s="41">
        <v>287.7</v>
      </c>
      <c r="AJ42" s="41">
        <v>294.10000000000002</v>
      </c>
      <c r="AK42" s="41" t="s">
        <v>121</v>
      </c>
      <c r="AL42" s="41" t="s">
        <v>121</v>
      </c>
      <c r="AM42" s="41" t="s">
        <v>121</v>
      </c>
      <c r="AN42" s="41" t="s">
        <v>121</v>
      </c>
      <c r="AO42" s="41">
        <v>69.7</v>
      </c>
      <c r="AP42" s="41">
        <v>70.900000000000006</v>
      </c>
      <c r="AQ42" s="41">
        <v>74.099999999999994</v>
      </c>
      <c r="AR42" s="41">
        <v>81</v>
      </c>
      <c r="AS42" s="41">
        <v>79</v>
      </c>
      <c r="AT42" s="41" t="s">
        <v>121</v>
      </c>
      <c r="AU42" s="33" t="e">
        <v>#N/A</v>
      </c>
      <c r="AV42" s="33" t="e">
        <v>#N/A</v>
      </c>
      <c r="AW42" s="33" t="e">
        <v>#N/A</v>
      </c>
      <c r="AX42" s="33">
        <v>0.4972670128450396</v>
      </c>
      <c r="AY42" s="33">
        <v>0.49387186629526464</v>
      </c>
      <c r="AZ42" s="33">
        <v>0.50929939868549856</v>
      </c>
      <c r="BA42" s="37">
        <v>0.53994211287988425</v>
      </c>
      <c r="BB42" s="37"/>
      <c r="BC42" s="37" t="e">
        <v>#N/A</v>
      </c>
      <c r="BD42" s="37" t="e">
        <v>#N/A</v>
      </c>
      <c r="BE42" s="37" t="e">
        <v>#N/A</v>
      </c>
      <c r="BF42" s="37">
        <v>0.40202241049467069</v>
      </c>
      <c r="BG42" s="37">
        <v>0.39512534818941503</v>
      </c>
      <c r="BH42" s="37">
        <v>0.40567752761851489</v>
      </c>
      <c r="BI42" s="37">
        <v>0.42561505065123012</v>
      </c>
      <c r="BJ42" s="37"/>
      <c r="BK42" s="37" t="e">
        <v>#N/A</v>
      </c>
      <c r="BL42" s="37" t="e">
        <v>#N/A</v>
      </c>
      <c r="BM42" s="37" t="e">
        <v>#N/A</v>
      </c>
      <c r="BN42" s="37">
        <v>9.5244602350368968E-2</v>
      </c>
      <c r="BO42" s="37">
        <v>9.8746518105849584E-2</v>
      </c>
      <c r="BP42" s="37">
        <v>0.10362187106698363</v>
      </c>
      <c r="BQ42" s="37">
        <v>0.11432706222865413</v>
      </c>
      <c r="BR42" s="37"/>
    </row>
    <row r="43" spans="1:71" x14ac:dyDescent="0.25">
      <c r="A43" s="33"/>
      <c r="B43" s="36"/>
      <c r="C43" s="36"/>
      <c r="D43" s="36"/>
      <c r="E43" s="57"/>
      <c r="F43" s="57"/>
      <c r="G43" s="57"/>
      <c r="H43" s="57"/>
      <c r="I43" s="57"/>
      <c r="J43" s="57"/>
      <c r="K43" s="58"/>
      <c r="L43" s="58"/>
      <c r="M43" s="58"/>
      <c r="N43" s="58"/>
      <c r="O43" s="58"/>
      <c r="P43" s="58"/>
      <c r="R43" s="33" t="s">
        <v>71</v>
      </c>
      <c r="S43" s="39" t="s">
        <v>162</v>
      </c>
      <c r="T43" s="41" t="s">
        <v>121</v>
      </c>
      <c r="U43" s="41" t="s">
        <v>121</v>
      </c>
      <c r="V43" s="41" t="s">
        <v>121</v>
      </c>
      <c r="W43" s="43">
        <v>799</v>
      </c>
      <c r="X43" s="43">
        <v>762</v>
      </c>
      <c r="Y43" s="43">
        <v>785</v>
      </c>
      <c r="Z43" s="43">
        <v>793</v>
      </c>
      <c r="AA43" s="43">
        <v>773</v>
      </c>
      <c r="AB43" s="41" t="s">
        <v>121</v>
      </c>
      <c r="AC43" s="41" t="s">
        <v>121</v>
      </c>
      <c r="AD43" s="41" t="s">
        <v>121</v>
      </c>
      <c r="AE43" s="41" t="s">
        <v>121</v>
      </c>
      <c r="AF43" s="41">
        <v>237</v>
      </c>
      <c r="AG43" s="41">
        <v>230</v>
      </c>
      <c r="AH43" s="41">
        <v>255</v>
      </c>
      <c r="AI43" s="41">
        <v>253</v>
      </c>
      <c r="AJ43" s="41">
        <v>244</v>
      </c>
      <c r="AK43" s="41" t="s">
        <v>121</v>
      </c>
      <c r="AL43" s="41" t="s">
        <v>121</v>
      </c>
      <c r="AM43" s="41" t="s">
        <v>121</v>
      </c>
      <c r="AN43" s="41" t="s">
        <v>121</v>
      </c>
      <c r="AO43" s="41">
        <v>196</v>
      </c>
      <c r="AP43" s="41">
        <v>179</v>
      </c>
      <c r="AQ43" s="41">
        <v>182</v>
      </c>
      <c r="AR43" s="41">
        <v>204</v>
      </c>
      <c r="AS43" s="41">
        <v>199</v>
      </c>
      <c r="AT43" s="41" t="s">
        <v>121</v>
      </c>
      <c r="AU43" s="33" t="e">
        <v>#N/A</v>
      </c>
      <c r="AV43" s="33" t="e">
        <v>#N/A</v>
      </c>
      <c r="AW43" s="33" t="e">
        <v>#N/A</v>
      </c>
      <c r="AX43" s="33">
        <v>0.54192740926157701</v>
      </c>
      <c r="AY43" s="33">
        <v>0.53674540682414695</v>
      </c>
      <c r="AZ43" s="33">
        <v>0.55668789808917196</v>
      </c>
      <c r="BA43" s="37">
        <v>0.57309184993531692</v>
      </c>
      <c r="BB43" s="37"/>
      <c r="BC43" s="37" t="e">
        <v>#N/A</v>
      </c>
      <c r="BD43" s="37" t="e">
        <v>#N/A</v>
      </c>
      <c r="BE43" s="37" t="e">
        <v>#N/A</v>
      </c>
      <c r="BF43" s="37">
        <v>0.29662077596996245</v>
      </c>
      <c r="BG43" s="37">
        <v>0.30183727034120733</v>
      </c>
      <c r="BH43" s="37">
        <v>0.32484076433121017</v>
      </c>
      <c r="BI43" s="37">
        <v>0.31565329883570503</v>
      </c>
      <c r="BJ43" s="37"/>
      <c r="BK43" s="37" t="e">
        <v>#N/A</v>
      </c>
      <c r="BL43" s="37" t="e">
        <v>#N/A</v>
      </c>
      <c r="BM43" s="37" t="e">
        <v>#N/A</v>
      </c>
      <c r="BN43" s="37">
        <v>0.24530663329161451</v>
      </c>
      <c r="BO43" s="37">
        <v>0.23490813648293962</v>
      </c>
      <c r="BP43" s="37">
        <v>0.23184713375796179</v>
      </c>
      <c r="BQ43" s="37">
        <v>0.25743855109961189</v>
      </c>
      <c r="BR43" s="37"/>
    </row>
    <row r="44" spans="1:71" x14ac:dyDescent="0.25">
      <c r="A44" s="33"/>
      <c r="B44" s="36"/>
      <c r="C44" s="37"/>
      <c r="D44" s="37"/>
      <c r="E44" s="57"/>
      <c r="F44" s="57"/>
      <c r="G44" s="57"/>
      <c r="H44" s="57"/>
      <c r="I44" s="57"/>
      <c r="J44" s="57"/>
      <c r="K44" s="58"/>
      <c r="L44" s="58"/>
      <c r="M44" s="58"/>
      <c r="N44" s="58"/>
      <c r="O44" s="58"/>
      <c r="P44" s="58"/>
      <c r="R44" s="33" t="s">
        <v>71</v>
      </c>
      <c r="S44" s="39" t="s">
        <v>163</v>
      </c>
      <c r="T44" s="41" t="s">
        <v>121</v>
      </c>
      <c r="U44" s="41" t="s">
        <v>121</v>
      </c>
      <c r="V44" s="41" t="s">
        <v>121</v>
      </c>
      <c r="W44" s="43">
        <v>1128</v>
      </c>
      <c r="X44" s="43">
        <v>1205</v>
      </c>
      <c r="Y44" s="43">
        <v>1201</v>
      </c>
      <c r="Z44" s="43">
        <v>1217</v>
      </c>
      <c r="AA44" s="43">
        <v>1193</v>
      </c>
      <c r="AB44" s="41" t="s">
        <v>121</v>
      </c>
      <c r="AC44" s="41" t="s">
        <v>121</v>
      </c>
      <c r="AD44" s="41" t="s">
        <v>121</v>
      </c>
      <c r="AE44" s="41" t="s">
        <v>121</v>
      </c>
      <c r="AF44" s="41">
        <v>337</v>
      </c>
      <c r="AG44" s="41">
        <v>361</v>
      </c>
      <c r="AH44" s="41">
        <v>372</v>
      </c>
      <c r="AI44" s="41">
        <v>366</v>
      </c>
      <c r="AJ44" s="41">
        <v>363</v>
      </c>
      <c r="AK44" s="41" t="s">
        <v>121</v>
      </c>
      <c r="AL44" s="41" t="s">
        <v>121</v>
      </c>
      <c r="AM44" s="41" t="s">
        <v>121</v>
      </c>
      <c r="AN44" s="41" t="s">
        <v>121</v>
      </c>
      <c r="AO44" s="41">
        <v>311</v>
      </c>
      <c r="AP44" s="41">
        <v>364</v>
      </c>
      <c r="AQ44" s="41">
        <v>371</v>
      </c>
      <c r="AR44" s="41">
        <v>404</v>
      </c>
      <c r="AS44" s="41">
        <v>386</v>
      </c>
      <c r="AT44" s="41" t="s">
        <v>121</v>
      </c>
      <c r="AU44" s="33" t="e">
        <v>#N/A</v>
      </c>
      <c r="AV44" s="33" t="e">
        <v>#N/A</v>
      </c>
      <c r="AW44" s="33" t="e">
        <v>#N/A</v>
      </c>
      <c r="AX44" s="33">
        <v>0.57446808510638303</v>
      </c>
      <c r="AY44" s="33">
        <v>0.60165975103734437</v>
      </c>
      <c r="AZ44" s="33">
        <v>0.6186511240632806</v>
      </c>
      <c r="BA44" s="37">
        <v>0.62782900251466889</v>
      </c>
      <c r="BB44" s="37"/>
      <c r="BC44" s="37" t="e">
        <v>#N/A</v>
      </c>
      <c r="BD44" s="37" t="e">
        <v>#N/A</v>
      </c>
      <c r="BE44" s="37" t="e">
        <v>#N/A</v>
      </c>
      <c r="BF44" s="37">
        <v>0.29875886524822692</v>
      </c>
      <c r="BG44" s="37">
        <v>0.29958506224066389</v>
      </c>
      <c r="BH44" s="37">
        <v>0.30974188176519568</v>
      </c>
      <c r="BI44" s="37">
        <v>0.30427493713327747</v>
      </c>
      <c r="BJ44" s="37"/>
      <c r="BK44" s="37" t="e">
        <v>#N/A</v>
      </c>
      <c r="BL44" s="37" t="e">
        <v>#N/A</v>
      </c>
      <c r="BM44" s="37" t="e">
        <v>#N/A</v>
      </c>
      <c r="BN44" s="37">
        <v>0.27570921985815605</v>
      </c>
      <c r="BO44" s="37">
        <v>0.30207468879668048</v>
      </c>
      <c r="BP44" s="37">
        <v>0.30890924229808492</v>
      </c>
      <c r="BQ44" s="37">
        <v>0.32355406538139148</v>
      </c>
      <c r="BR44" s="37"/>
    </row>
    <row r="45" spans="1:71" x14ac:dyDescent="0.25">
      <c r="A45" s="33"/>
      <c r="B45" s="36"/>
      <c r="G45" s="57"/>
      <c r="H45" s="57"/>
      <c r="I45" s="57"/>
      <c r="J45" s="57"/>
      <c r="K45" s="58"/>
      <c r="L45" s="58"/>
      <c r="M45" s="58"/>
      <c r="N45" s="58"/>
      <c r="O45" s="58"/>
      <c r="P45" s="58"/>
      <c r="R45" s="33" t="s">
        <v>71</v>
      </c>
      <c r="S45" s="39" t="s">
        <v>164</v>
      </c>
      <c r="T45" s="41" t="s">
        <v>121</v>
      </c>
      <c r="U45" s="41" t="s">
        <v>121</v>
      </c>
      <c r="V45" s="41" t="s">
        <v>121</v>
      </c>
      <c r="W45" s="43">
        <v>788</v>
      </c>
      <c r="X45" s="43">
        <v>770</v>
      </c>
      <c r="Y45" s="43">
        <v>785</v>
      </c>
      <c r="Z45" s="43">
        <v>803</v>
      </c>
      <c r="AA45" s="43">
        <v>804</v>
      </c>
      <c r="AB45" s="41" t="s">
        <v>121</v>
      </c>
      <c r="AC45" s="41" t="s">
        <v>121</v>
      </c>
      <c r="AD45" s="41" t="s">
        <v>121</v>
      </c>
      <c r="AE45" s="41" t="s">
        <v>121</v>
      </c>
      <c r="AF45" s="41">
        <v>268</v>
      </c>
      <c r="AG45" s="41">
        <v>277</v>
      </c>
      <c r="AH45" s="41">
        <v>271</v>
      </c>
      <c r="AI45" s="41">
        <v>299</v>
      </c>
      <c r="AJ45" s="41">
        <v>291</v>
      </c>
      <c r="AK45" s="41" t="s">
        <v>121</v>
      </c>
      <c r="AL45" s="41" t="s">
        <v>121</v>
      </c>
      <c r="AM45" s="41" t="s">
        <v>121</v>
      </c>
      <c r="AN45" s="41" t="s">
        <v>121</v>
      </c>
      <c r="AO45" s="41">
        <v>174</v>
      </c>
      <c r="AP45" s="41">
        <v>174</v>
      </c>
      <c r="AQ45" s="41">
        <v>179</v>
      </c>
      <c r="AR45" s="41">
        <v>188</v>
      </c>
      <c r="AS45" s="41">
        <v>204</v>
      </c>
      <c r="AT45" s="41" t="s">
        <v>121</v>
      </c>
      <c r="AU45" s="33" t="e">
        <v>#N/A</v>
      </c>
      <c r="AV45" s="33" t="e">
        <v>#N/A</v>
      </c>
      <c r="AW45" s="33" t="e">
        <v>#N/A</v>
      </c>
      <c r="AX45" s="33">
        <v>0.56091370558375631</v>
      </c>
      <c r="AY45" s="33">
        <v>0.58571428571428574</v>
      </c>
      <c r="AZ45" s="33">
        <v>0.57324840764331209</v>
      </c>
      <c r="BA45" s="37">
        <v>0.61567164179104472</v>
      </c>
      <c r="BB45" s="37"/>
      <c r="BC45" s="37" t="e">
        <v>#N/A</v>
      </c>
      <c r="BD45" s="37" t="e">
        <v>#N/A</v>
      </c>
      <c r="BE45" s="37" t="e">
        <v>#N/A</v>
      </c>
      <c r="BF45" s="37">
        <v>0.34010152284263961</v>
      </c>
      <c r="BG45" s="37">
        <v>0.35974025974025975</v>
      </c>
      <c r="BH45" s="37">
        <v>0.34522292993630571</v>
      </c>
      <c r="BI45" s="37">
        <v>0.36194029850746268</v>
      </c>
      <c r="BJ45" s="37"/>
      <c r="BK45" s="37" t="e">
        <v>#N/A</v>
      </c>
      <c r="BL45" s="37" t="e">
        <v>#N/A</v>
      </c>
      <c r="BM45" s="37" t="e">
        <v>#N/A</v>
      </c>
      <c r="BN45" s="37">
        <v>0.22081218274111675</v>
      </c>
      <c r="BO45" s="37">
        <v>0.22597402597402597</v>
      </c>
      <c r="BP45" s="37">
        <v>0.22802547770700637</v>
      </c>
      <c r="BQ45" s="37">
        <v>0.2537313432835821</v>
      </c>
      <c r="BR45" s="37"/>
    </row>
    <row r="46" spans="1:71" x14ac:dyDescent="0.25">
      <c r="R46" s="33" t="s">
        <v>71</v>
      </c>
      <c r="S46" s="39" t="s">
        <v>165</v>
      </c>
      <c r="T46" s="41" t="s">
        <v>121</v>
      </c>
      <c r="U46" s="41" t="s">
        <v>121</v>
      </c>
      <c r="V46" s="41" t="s">
        <v>121</v>
      </c>
      <c r="W46" s="43">
        <v>1219</v>
      </c>
      <c r="X46" s="43">
        <v>1182</v>
      </c>
      <c r="Y46" s="43">
        <v>1206</v>
      </c>
      <c r="Z46" s="43">
        <v>1220</v>
      </c>
      <c r="AA46" s="43">
        <v>1211</v>
      </c>
      <c r="AB46" s="41" t="s">
        <v>121</v>
      </c>
      <c r="AC46" s="41" t="s">
        <v>121</v>
      </c>
      <c r="AD46" s="41" t="s">
        <v>121</v>
      </c>
      <c r="AE46" s="41" t="s">
        <v>121</v>
      </c>
      <c r="AF46" s="41">
        <v>382</v>
      </c>
      <c r="AG46" s="41">
        <v>404</v>
      </c>
      <c r="AH46" s="41">
        <v>462</v>
      </c>
      <c r="AI46" s="41">
        <v>439</v>
      </c>
      <c r="AJ46" s="41">
        <v>434</v>
      </c>
      <c r="AK46" s="41" t="s">
        <v>121</v>
      </c>
      <c r="AL46" s="41" t="s">
        <v>121</v>
      </c>
      <c r="AM46" s="41" t="s">
        <v>121</v>
      </c>
      <c r="AN46" s="41" t="s">
        <v>121</v>
      </c>
      <c r="AO46" s="41">
        <v>415</v>
      </c>
      <c r="AP46" s="41">
        <v>396</v>
      </c>
      <c r="AQ46" s="41">
        <v>406</v>
      </c>
      <c r="AR46" s="41">
        <v>412</v>
      </c>
      <c r="AS46" s="41">
        <v>418</v>
      </c>
      <c r="AT46" s="41" t="s">
        <v>121</v>
      </c>
      <c r="AU46" s="33" t="e">
        <v>#N/A</v>
      </c>
      <c r="AV46" s="33" t="e">
        <v>#N/A</v>
      </c>
      <c r="AW46" s="33" t="e">
        <v>#N/A</v>
      </c>
      <c r="AX46" s="33">
        <v>0.65381460213289577</v>
      </c>
      <c r="AY46" s="33">
        <v>0.67681895093062605</v>
      </c>
      <c r="AZ46" s="33">
        <v>0.71973466003316755</v>
      </c>
      <c r="BA46" s="37">
        <v>0.70355078447564001</v>
      </c>
      <c r="BB46" s="37"/>
      <c r="BC46" s="37" t="e">
        <v>#N/A</v>
      </c>
      <c r="BD46" s="37" t="e">
        <v>#N/A</v>
      </c>
      <c r="BE46" s="37" t="e">
        <v>#N/A</v>
      </c>
      <c r="BF46" s="37">
        <v>0.31337161607875308</v>
      </c>
      <c r="BG46" s="37">
        <v>0.34179357021996615</v>
      </c>
      <c r="BH46" s="37">
        <v>0.38308457711442784</v>
      </c>
      <c r="BI46" s="37">
        <v>0.3583815028901734</v>
      </c>
      <c r="BJ46" s="37"/>
      <c r="BK46" s="37" t="e">
        <v>#N/A</v>
      </c>
      <c r="BL46" s="37" t="e">
        <v>#N/A</v>
      </c>
      <c r="BM46" s="37" t="e">
        <v>#N/A</v>
      </c>
      <c r="BN46" s="37">
        <v>0.34044298605414275</v>
      </c>
      <c r="BO46" s="37">
        <v>0.3350253807106599</v>
      </c>
      <c r="BP46" s="37">
        <v>0.33665008291873966</v>
      </c>
      <c r="BQ46" s="37">
        <v>0.34516928158546656</v>
      </c>
      <c r="BR46" s="37"/>
    </row>
    <row r="47" spans="1:71" x14ac:dyDescent="0.25">
      <c r="R47" s="33" t="s">
        <v>71</v>
      </c>
      <c r="S47" s="39" t="s">
        <v>166</v>
      </c>
      <c r="T47" s="41" t="s">
        <v>121</v>
      </c>
      <c r="U47" s="41" t="s">
        <v>121</v>
      </c>
      <c r="V47" s="41" t="s">
        <v>121</v>
      </c>
      <c r="W47" s="42">
        <v>2599.6</v>
      </c>
      <c r="X47" s="42">
        <v>2567.1</v>
      </c>
      <c r="Y47" s="42">
        <v>2556.6999999999998</v>
      </c>
      <c r="Z47" s="42">
        <v>2592.6999999999998</v>
      </c>
      <c r="AA47" s="42">
        <v>2498.5</v>
      </c>
      <c r="AB47" s="41" t="s">
        <v>121</v>
      </c>
      <c r="AC47" s="41" t="s">
        <v>121</v>
      </c>
      <c r="AD47" s="41" t="s">
        <v>121</v>
      </c>
      <c r="AE47" s="41" t="s">
        <v>121</v>
      </c>
      <c r="AF47" s="41">
        <v>693.7</v>
      </c>
      <c r="AG47" s="41">
        <v>736.5</v>
      </c>
      <c r="AH47" s="41">
        <v>597.20000000000005</v>
      </c>
      <c r="AI47" s="41">
        <v>615.6</v>
      </c>
      <c r="AJ47" s="41">
        <v>576</v>
      </c>
      <c r="AK47" s="41" t="s">
        <v>121</v>
      </c>
      <c r="AL47" s="41" t="s">
        <v>121</v>
      </c>
      <c r="AM47" s="41" t="s">
        <v>121</v>
      </c>
      <c r="AN47" s="41" t="s">
        <v>121</v>
      </c>
      <c r="AO47" s="41">
        <v>441.3</v>
      </c>
      <c r="AP47" s="41">
        <v>437.6</v>
      </c>
      <c r="AQ47" s="41">
        <v>438.3</v>
      </c>
      <c r="AR47" s="41">
        <v>473.2</v>
      </c>
      <c r="AS47" s="41">
        <v>449.3</v>
      </c>
      <c r="AT47" s="41" t="s">
        <v>121</v>
      </c>
      <c r="AU47" s="33" t="e">
        <v>#N/A</v>
      </c>
      <c r="AV47" s="33" t="e">
        <v>#N/A</v>
      </c>
      <c r="AW47" s="33" t="e">
        <v>#N/A</v>
      </c>
      <c r="AX47" s="33">
        <v>0.43660563163563626</v>
      </c>
      <c r="AY47" s="33">
        <v>0.4573643410852713</v>
      </c>
      <c r="AZ47" s="33">
        <v>0.40501427621543401</v>
      </c>
      <c r="BA47" s="37">
        <v>0.41036621973183907</v>
      </c>
      <c r="BB47" s="37"/>
      <c r="BC47" s="37" t="e">
        <v>#N/A</v>
      </c>
      <c r="BD47" s="37" t="e">
        <v>#N/A</v>
      </c>
      <c r="BE47" s="37" t="e">
        <v>#N/A</v>
      </c>
      <c r="BF47" s="37">
        <v>0.26684874596091707</v>
      </c>
      <c r="BG47" s="37">
        <v>0.28689961435082389</v>
      </c>
      <c r="BH47" s="37">
        <v>0.23358235225094853</v>
      </c>
      <c r="BI47" s="37">
        <v>0.23053832299379629</v>
      </c>
      <c r="BJ47" s="37"/>
      <c r="BK47" s="37" t="e">
        <v>#N/A</v>
      </c>
      <c r="BL47" s="37" t="e">
        <v>#N/A</v>
      </c>
      <c r="BM47" s="37" t="e">
        <v>#N/A</v>
      </c>
      <c r="BN47" s="37">
        <v>0.16975688567471919</v>
      </c>
      <c r="BO47" s="37">
        <v>0.17046472673444746</v>
      </c>
      <c r="BP47" s="37">
        <v>0.17143192396448548</v>
      </c>
      <c r="BQ47" s="37">
        <v>0.17982789673804284</v>
      </c>
      <c r="BR47" s="37"/>
    </row>
    <row r="48" spans="1:71" x14ac:dyDescent="0.25">
      <c r="R48" s="33" t="s">
        <v>71</v>
      </c>
      <c r="S48" s="39" t="s">
        <v>167</v>
      </c>
      <c r="T48" s="41" t="s">
        <v>121</v>
      </c>
      <c r="U48" s="41" t="s">
        <v>121</v>
      </c>
      <c r="V48" s="41" t="s">
        <v>121</v>
      </c>
      <c r="W48" s="42">
        <v>2107.3000000000002</v>
      </c>
      <c r="X48" s="42">
        <v>2010.4</v>
      </c>
      <c r="Y48" s="42">
        <v>2099.6</v>
      </c>
      <c r="Z48" s="42">
        <v>2105.8000000000002</v>
      </c>
      <c r="AA48" s="43">
        <v>2141</v>
      </c>
      <c r="AB48" s="41" t="s">
        <v>121</v>
      </c>
      <c r="AC48" s="41" t="s">
        <v>121</v>
      </c>
      <c r="AD48" s="41" t="s">
        <v>121</v>
      </c>
      <c r="AE48" s="41" t="s">
        <v>121</v>
      </c>
      <c r="AF48" s="41">
        <v>665.9</v>
      </c>
      <c r="AG48" s="41">
        <v>637.79999999999995</v>
      </c>
      <c r="AH48" s="41">
        <v>530.70000000000005</v>
      </c>
      <c r="AI48" s="41">
        <v>549.70000000000005</v>
      </c>
      <c r="AJ48" s="41">
        <v>549.29999999999995</v>
      </c>
      <c r="AK48" s="41" t="s">
        <v>121</v>
      </c>
      <c r="AL48" s="41" t="s">
        <v>121</v>
      </c>
      <c r="AM48" s="41" t="s">
        <v>121</v>
      </c>
      <c r="AN48" s="41" t="s">
        <v>121</v>
      </c>
      <c r="AO48" s="41">
        <v>431.4</v>
      </c>
      <c r="AP48" s="41">
        <v>437.9</v>
      </c>
      <c r="AQ48" s="41">
        <v>456.8</v>
      </c>
      <c r="AR48" s="41">
        <v>470.4</v>
      </c>
      <c r="AS48" s="41">
        <v>483.5</v>
      </c>
      <c r="AT48" s="41" t="s">
        <v>121</v>
      </c>
      <c r="AU48" s="33" t="e">
        <v>#N/A</v>
      </c>
      <c r="AV48" s="33" t="e">
        <v>#N/A</v>
      </c>
      <c r="AW48" s="33" t="e">
        <v>#N/A</v>
      </c>
      <c r="AX48" s="33">
        <v>0.52071370948607221</v>
      </c>
      <c r="AY48" s="33">
        <v>0.53506764822920805</v>
      </c>
      <c r="AZ48" s="33">
        <v>0.47032768146313586</v>
      </c>
      <c r="BA48" s="37">
        <v>0.48239140588510038</v>
      </c>
      <c r="BB48" s="37"/>
      <c r="BC48" s="37" t="e">
        <v>#N/A</v>
      </c>
      <c r="BD48" s="37" t="e">
        <v>#N/A</v>
      </c>
      <c r="BE48" s="37" t="e">
        <v>#N/A</v>
      </c>
      <c r="BF48" s="37">
        <v>0.31599677312200442</v>
      </c>
      <c r="BG48" s="37">
        <v>0.31725029844807001</v>
      </c>
      <c r="BH48" s="37">
        <v>0.25276243093922657</v>
      </c>
      <c r="BI48" s="37">
        <v>0.25656235404016814</v>
      </c>
      <c r="BJ48" s="37"/>
      <c r="BK48" s="37" t="e">
        <v>#N/A</v>
      </c>
      <c r="BL48" s="37" t="e">
        <v>#N/A</v>
      </c>
      <c r="BM48" s="37" t="e">
        <v>#N/A</v>
      </c>
      <c r="BN48" s="37">
        <v>0.20471693636406774</v>
      </c>
      <c r="BO48" s="37">
        <v>0.21781734978113806</v>
      </c>
      <c r="BP48" s="37">
        <v>0.21756525052390932</v>
      </c>
      <c r="BQ48" s="37">
        <v>0.22582905184493227</v>
      </c>
      <c r="BR48" s="37"/>
    </row>
    <row r="49" spans="18:70" x14ac:dyDescent="0.25">
      <c r="R49" s="33" t="s">
        <v>71</v>
      </c>
      <c r="S49" s="39" t="s">
        <v>168</v>
      </c>
      <c r="T49" s="41" t="s">
        <v>121</v>
      </c>
      <c r="U49" s="41" t="s">
        <v>121</v>
      </c>
      <c r="V49" s="41" t="s">
        <v>121</v>
      </c>
      <c r="W49" s="42">
        <v>1270.5</v>
      </c>
      <c r="X49" s="42">
        <v>1276.4000000000001</v>
      </c>
      <c r="Y49" s="42">
        <v>1295.5999999999999</v>
      </c>
      <c r="Z49" s="43">
        <v>1303</v>
      </c>
      <c r="AA49" s="42">
        <v>1278.7</v>
      </c>
      <c r="AB49" s="41" t="s">
        <v>121</v>
      </c>
      <c r="AC49" s="41" t="s">
        <v>121</v>
      </c>
      <c r="AD49" s="41" t="s">
        <v>121</v>
      </c>
      <c r="AE49" s="41" t="s">
        <v>121</v>
      </c>
      <c r="AF49" s="41">
        <v>371.5</v>
      </c>
      <c r="AG49" s="41">
        <v>397.1</v>
      </c>
      <c r="AH49" s="41">
        <v>305.89999999999998</v>
      </c>
      <c r="AI49" s="41">
        <v>308.60000000000002</v>
      </c>
      <c r="AJ49" s="41">
        <v>315.8</v>
      </c>
      <c r="AK49" s="41" t="s">
        <v>121</v>
      </c>
      <c r="AL49" s="41" t="s">
        <v>121</v>
      </c>
      <c r="AM49" s="41" t="s">
        <v>121</v>
      </c>
      <c r="AN49" s="41" t="s">
        <v>121</v>
      </c>
      <c r="AO49" s="41">
        <v>371.9</v>
      </c>
      <c r="AP49" s="41">
        <v>381.8</v>
      </c>
      <c r="AQ49" s="41">
        <v>352.5</v>
      </c>
      <c r="AR49" s="41">
        <v>395.8</v>
      </c>
      <c r="AS49" s="41">
        <v>384.7</v>
      </c>
      <c r="AT49" s="41" t="s">
        <v>121</v>
      </c>
      <c r="AU49" s="33" t="e">
        <v>#N/A</v>
      </c>
      <c r="AV49" s="33" t="e">
        <v>#N/A</v>
      </c>
      <c r="AW49" s="33" t="e">
        <v>#N/A</v>
      </c>
      <c r="AX49" s="33">
        <v>0.58512396694214874</v>
      </c>
      <c r="AY49" s="33">
        <v>0.61023190222500789</v>
      </c>
      <c r="AZ49" s="33">
        <v>0.50818153751157769</v>
      </c>
      <c r="BA49" s="37">
        <v>0.54782200672558068</v>
      </c>
      <c r="BB49" s="37"/>
      <c r="BC49" s="37" t="e">
        <v>#N/A</v>
      </c>
      <c r="BD49" s="37" t="e">
        <v>#N/A</v>
      </c>
      <c r="BE49" s="37" t="e">
        <v>#N/A</v>
      </c>
      <c r="BF49" s="37">
        <v>0.29240456513183788</v>
      </c>
      <c r="BG49" s="37">
        <v>0.31110937010341583</v>
      </c>
      <c r="BH49" s="37">
        <v>0.23610682309354739</v>
      </c>
      <c r="BI49" s="37">
        <v>0.24696957847814185</v>
      </c>
      <c r="BJ49" s="37"/>
      <c r="BK49" s="37" t="e">
        <v>#N/A</v>
      </c>
      <c r="BL49" s="37" t="e">
        <v>#N/A</v>
      </c>
      <c r="BM49" s="37" t="e">
        <v>#N/A</v>
      </c>
      <c r="BN49" s="37">
        <v>0.29271940181031086</v>
      </c>
      <c r="BO49" s="37">
        <v>0.29912253212159196</v>
      </c>
      <c r="BP49" s="37">
        <v>0.27207471441803027</v>
      </c>
      <c r="BQ49" s="37">
        <v>0.3008524282474388</v>
      </c>
      <c r="BR49" s="37"/>
    </row>
    <row r="50" spans="18:70" x14ac:dyDescent="0.25">
      <c r="R50" s="33" t="s">
        <v>71</v>
      </c>
      <c r="S50" s="39" t="s">
        <v>169</v>
      </c>
      <c r="T50" s="41" t="s">
        <v>121</v>
      </c>
      <c r="U50" s="41" t="s">
        <v>121</v>
      </c>
      <c r="V50" s="41" t="s">
        <v>121</v>
      </c>
      <c r="W50" s="42">
        <v>827.2</v>
      </c>
      <c r="X50" s="42">
        <v>782.4</v>
      </c>
      <c r="Y50" s="42">
        <v>842.3</v>
      </c>
      <c r="Z50" s="42">
        <v>829.8</v>
      </c>
      <c r="AA50" s="42">
        <v>754.3</v>
      </c>
      <c r="AB50" s="41" t="s">
        <v>121</v>
      </c>
      <c r="AC50" s="41" t="s">
        <v>121</v>
      </c>
      <c r="AD50" s="41" t="s">
        <v>121</v>
      </c>
      <c r="AE50" s="41" t="s">
        <v>121</v>
      </c>
      <c r="AF50" s="41">
        <v>276.60000000000002</v>
      </c>
      <c r="AG50" s="41">
        <v>297.7</v>
      </c>
      <c r="AH50" s="41">
        <v>249.8</v>
      </c>
      <c r="AI50" s="41">
        <v>219.9</v>
      </c>
      <c r="AJ50" s="41">
        <v>172.4</v>
      </c>
      <c r="AK50" s="41" t="s">
        <v>121</v>
      </c>
      <c r="AL50" s="41" t="s">
        <v>121</v>
      </c>
      <c r="AM50" s="41" t="s">
        <v>121</v>
      </c>
      <c r="AN50" s="41" t="s">
        <v>121</v>
      </c>
      <c r="AO50" s="41">
        <v>262.8</v>
      </c>
      <c r="AP50" s="41">
        <v>257.3</v>
      </c>
      <c r="AQ50" s="41">
        <v>264.3</v>
      </c>
      <c r="AR50" s="41">
        <v>279.5</v>
      </c>
      <c r="AS50" s="41">
        <v>268.39999999999998</v>
      </c>
      <c r="AT50" s="41" t="s">
        <v>121</v>
      </c>
      <c r="AU50" s="33" t="e">
        <v>#N/A</v>
      </c>
      <c r="AV50" s="33" t="e">
        <v>#N/A</v>
      </c>
      <c r="AW50" s="33" t="e">
        <v>#N/A</v>
      </c>
      <c r="AX50" s="33">
        <v>0.65207930367504841</v>
      </c>
      <c r="AY50" s="33">
        <v>0.70935582822085896</v>
      </c>
      <c r="AZ50" s="33">
        <v>0.61035260595987184</v>
      </c>
      <c r="BA50" s="37">
        <v>0.58438287153652391</v>
      </c>
      <c r="BB50" s="37"/>
      <c r="BC50" s="37" t="e">
        <v>#N/A</v>
      </c>
      <c r="BD50" s="37" t="e">
        <v>#N/A</v>
      </c>
      <c r="BE50" s="37" t="e">
        <v>#N/A</v>
      </c>
      <c r="BF50" s="37">
        <v>0.33438104448742745</v>
      </c>
      <c r="BG50" s="37">
        <v>0.38049591002044991</v>
      </c>
      <c r="BH50" s="37">
        <v>0.29656891843761135</v>
      </c>
      <c r="BI50" s="37">
        <v>0.22855627734323217</v>
      </c>
      <c r="BJ50" s="37"/>
      <c r="BK50" s="37" t="e">
        <v>#N/A</v>
      </c>
      <c r="BL50" s="37" t="e">
        <v>#N/A</v>
      </c>
      <c r="BM50" s="37" t="e">
        <v>#N/A</v>
      </c>
      <c r="BN50" s="37">
        <v>0.3176982591876209</v>
      </c>
      <c r="BO50" s="37">
        <v>0.328859918200409</v>
      </c>
      <c r="BP50" s="37">
        <v>0.31378368752226049</v>
      </c>
      <c r="BQ50" s="37">
        <v>0.35582659419329177</v>
      </c>
      <c r="BR50" s="37"/>
    </row>
    <row r="51" spans="18:70" x14ac:dyDescent="0.25">
      <c r="R51" s="33" t="s">
        <v>71</v>
      </c>
      <c r="S51" s="39" t="s">
        <v>170</v>
      </c>
      <c r="T51" s="41" t="s">
        <v>121</v>
      </c>
      <c r="U51" s="41" t="s">
        <v>121</v>
      </c>
      <c r="V51" s="41" t="s">
        <v>121</v>
      </c>
      <c r="W51" s="42">
        <v>1671.1</v>
      </c>
      <c r="X51" s="42">
        <v>1704.6</v>
      </c>
      <c r="Y51" s="42">
        <v>1684.1</v>
      </c>
      <c r="Z51" s="42">
        <v>1702.1</v>
      </c>
      <c r="AA51" s="42">
        <v>1624.7</v>
      </c>
      <c r="AB51" s="41" t="s">
        <v>121</v>
      </c>
      <c r="AC51" s="41" t="s">
        <v>121</v>
      </c>
      <c r="AD51" s="41" t="s">
        <v>121</v>
      </c>
      <c r="AE51" s="41" t="s">
        <v>121</v>
      </c>
      <c r="AF51" s="41">
        <v>613.6</v>
      </c>
      <c r="AG51" s="41">
        <v>602.4</v>
      </c>
      <c r="AH51" s="41">
        <v>438.5</v>
      </c>
      <c r="AI51" s="41">
        <v>434</v>
      </c>
      <c r="AJ51" s="41">
        <v>415.9</v>
      </c>
      <c r="AK51" s="41" t="s">
        <v>121</v>
      </c>
      <c r="AL51" s="41" t="s">
        <v>121</v>
      </c>
      <c r="AM51" s="41" t="s">
        <v>121</v>
      </c>
      <c r="AN51" s="41" t="s">
        <v>121</v>
      </c>
      <c r="AO51" s="41">
        <v>309.39999999999998</v>
      </c>
      <c r="AP51" s="41">
        <v>321.89999999999998</v>
      </c>
      <c r="AQ51" s="41">
        <v>311.3</v>
      </c>
      <c r="AR51" s="41">
        <v>334.4</v>
      </c>
      <c r="AS51" s="41">
        <v>303.8</v>
      </c>
      <c r="AT51" s="41" t="s">
        <v>121</v>
      </c>
      <c r="AU51" s="33" t="e">
        <v>#N/A</v>
      </c>
      <c r="AV51" s="33" t="e">
        <v>#N/A</v>
      </c>
      <c r="AW51" s="33" t="e">
        <v>#N/A</v>
      </c>
      <c r="AX51" s="33">
        <v>0.55233080007180901</v>
      </c>
      <c r="AY51" s="33">
        <v>0.54223864836325242</v>
      </c>
      <c r="AZ51" s="33">
        <v>0.44522296775725906</v>
      </c>
      <c r="BA51" s="37">
        <v>0.44297408752385059</v>
      </c>
      <c r="BB51" s="37"/>
      <c r="BC51" s="37" t="e">
        <v>#N/A</v>
      </c>
      <c r="BD51" s="37" t="e">
        <v>#N/A</v>
      </c>
      <c r="BE51" s="37" t="e">
        <v>#N/A</v>
      </c>
      <c r="BF51" s="37">
        <v>0.36718329244210401</v>
      </c>
      <c r="BG51" s="37">
        <v>0.3533966913058782</v>
      </c>
      <c r="BH51" s="37">
        <v>0.26037646220533223</v>
      </c>
      <c r="BI51" s="37">
        <v>0.25598572044069673</v>
      </c>
      <c r="BJ51" s="37"/>
      <c r="BK51" s="37" t="e">
        <v>#N/A</v>
      </c>
      <c r="BL51" s="37" t="e">
        <v>#N/A</v>
      </c>
      <c r="BM51" s="37" t="e">
        <v>#N/A</v>
      </c>
      <c r="BN51" s="37">
        <v>0.18514750762970497</v>
      </c>
      <c r="BO51" s="37">
        <v>0.18884195705737417</v>
      </c>
      <c r="BP51" s="37">
        <v>0.18484650555192686</v>
      </c>
      <c r="BQ51" s="37">
        <v>0.18698836708315381</v>
      </c>
      <c r="BR51" s="37"/>
    </row>
    <row r="52" spans="18:70" x14ac:dyDescent="0.25">
      <c r="R52" s="33" t="s">
        <v>71</v>
      </c>
      <c r="S52" s="39" t="s">
        <v>171</v>
      </c>
      <c r="T52" s="41" t="s">
        <v>121</v>
      </c>
      <c r="U52" s="41" t="s">
        <v>121</v>
      </c>
      <c r="V52" s="41" t="s">
        <v>121</v>
      </c>
      <c r="W52" s="42">
        <v>741.3</v>
      </c>
      <c r="X52" s="43">
        <v>749</v>
      </c>
      <c r="Y52" s="42">
        <v>758.5</v>
      </c>
      <c r="Z52" s="42">
        <v>740.6</v>
      </c>
      <c r="AA52" s="42">
        <v>735.2</v>
      </c>
      <c r="AB52" s="41" t="s">
        <v>121</v>
      </c>
      <c r="AC52" s="41" t="s">
        <v>121</v>
      </c>
      <c r="AD52" s="41" t="s">
        <v>121</v>
      </c>
      <c r="AE52" s="41" t="s">
        <v>121</v>
      </c>
      <c r="AF52" s="41">
        <v>321.89999999999998</v>
      </c>
      <c r="AG52" s="41">
        <v>329</v>
      </c>
      <c r="AH52" s="41">
        <v>350.1</v>
      </c>
      <c r="AI52" s="41">
        <v>348.6</v>
      </c>
      <c r="AJ52" s="41">
        <v>347.2</v>
      </c>
      <c r="AK52" s="41" t="s">
        <v>121</v>
      </c>
      <c r="AL52" s="41" t="s">
        <v>121</v>
      </c>
      <c r="AM52" s="41" t="s">
        <v>121</v>
      </c>
      <c r="AN52" s="41" t="s">
        <v>121</v>
      </c>
      <c r="AO52" s="41">
        <v>224.6</v>
      </c>
      <c r="AP52" s="41">
        <v>219</v>
      </c>
      <c r="AQ52" s="41">
        <v>222.1</v>
      </c>
      <c r="AR52" s="41">
        <v>221.9</v>
      </c>
      <c r="AS52" s="41">
        <v>222.3</v>
      </c>
      <c r="AT52" s="41" t="s">
        <v>121</v>
      </c>
      <c r="AU52" s="33" t="e">
        <v>#N/A</v>
      </c>
      <c r="AV52" s="33" t="e">
        <v>#N/A</v>
      </c>
      <c r="AW52" s="33" t="e">
        <v>#N/A</v>
      </c>
      <c r="AX52" s="33">
        <v>0.73721840010791861</v>
      </c>
      <c r="AY52" s="33">
        <v>0.73164218958611482</v>
      </c>
      <c r="AZ52" s="33">
        <v>0.75438365194462764</v>
      </c>
      <c r="BA52" s="37">
        <v>0.77461915125136016</v>
      </c>
      <c r="BB52" s="37"/>
      <c r="BC52" s="37" t="e">
        <v>#N/A</v>
      </c>
      <c r="BD52" s="37" t="e">
        <v>#N/A</v>
      </c>
      <c r="BE52" s="37" t="e">
        <v>#N/A</v>
      </c>
      <c r="BF52" s="37">
        <v>0.43423715095103199</v>
      </c>
      <c r="BG52" s="37">
        <v>0.43925233644859812</v>
      </c>
      <c r="BH52" s="37">
        <v>0.46156888595912987</v>
      </c>
      <c r="BI52" s="37">
        <v>0.47225244831338409</v>
      </c>
      <c r="BJ52" s="37"/>
      <c r="BK52" s="37" t="e">
        <v>#N/A</v>
      </c>
      <c r="BL52" s="37" t="e">
        <v>#N/A</v>
      </c>
      <c r="BM52" s="37" t="e">
        <v>#N/A</v>
      </c>
      <c r="BN52" s="37">
        <v>0.30298124915688657</v>
      </c>
      <c r="BO52" s="37">
        <v>0.2923898531375167</v>
      </c>
      <c r="BP52" s="37">
        <v>0.29281476598549766</v>
      </c>
      <c r="BQ52" s="37">
        <v>0.30236670293797607</v>
      </c>
      <c r="BR52" s="37"/>
    </row>
    <row r="53" spans="18:70" x14ac:dyDescent="0.25">
      <c r="R53" s="33" t="s">
        <v>71</v>
      </c>
      <c r="S53" s="39" t="s">
        <v>172</v>
      </c>
      <c r="T53" s="41" t="s">
        <v>121</v>
      </c>
      <c r="U53" s="41" t="s">
        <v>121</v>
      </c>
      <c r="V53" s="41" t="s">
        <v>121</v>
      </c>
      <c r="W53" s="43">
        <v>226</v>
      </c>
      <c r="X53" s="42">
        <v>230.9</v>
      </c>
      <c r="Y53" s="43">
        <v>228</v>
      </c>
      <c r="Z53" s="42">
        <v>240.8</v>
      </c>
      <c r="AA53" s="42">
        <v>250.5</v>
      </c>
      <c r="AB53" s="41" t="s">
        <v>121</v>
      </c>
      <c r="AC53" s="41" t="s">
        <v>121</v>
      </c>
      <c r="AD53" s="41" t="s">
        <v>121</v>
      </c>
      <c r="AE53" s="41" t="s">
        <v>121</v>
      </c>
      <c r="AF53" s="41">
        <v>82.4</v>
      </c>
      <c r="AG53" s="41">
        <v>78.400000000000006</v>
      </c>
      <c r="AH53" s="41">
        <v>87.8</v>
      </c>
      <c r="AI53" s="41">
        <v>164.7</v>
      </c>
      <c r="AJ53" s="41">
        <v>197.7</v>
      </c>
      <c r="AK53" s="41" t="s">
        <v>121</v>
      </c>
      <c r="AL53" s="41" t="s">
        <v>121</v>
      </c>
      <c r="AM53" s="41" t="s">
        <v>121</v>
      </c>
      <c r="AN53" s="41" t="s">
        <v>121</v>
      </c>
      <c r="AO53" s="41">
        <v>31.9</v>
      </c>
      <c r="AP53" s="41">
        <v>35.200000000000003</v>
      </c>
      <c r="AQ53" s="41">
        <v>38.5</v>
      </c>
      <c r="AR53" s="41">
        <v>45.6</v>
      </c>
      <c r="AS53" s="41">
        <v>51.7</v>
      </c>
      <c r="AT53" s="41" t="s">
        <v>121</v>
      </c>
      <c r="AU53" s="33" t="e">
        <v>#N/A</v>
      </c>
      <c r="AV53" s="33" t="e">
        <v>#N/A</v>
      </c>
      <c r="AW53" s="33" t="e">
        <v>#N/A</v>
      </c>
      <c r="AX53" s="33">
        <v>0.50575221238938062</v>
      </c>
      <c r="AY53" s="33">
        <v>0.49198787353832829</v>
      </c>
      <c r="AZ53" s="33">
        <v>0.55394736842105263</v>
      </c>
      <c r="BA53" s="37">
        <v>0.99560878243512962</v>
      </c>
      <c r="BB53" s="37"/>
      <c r="BC53" s="37" t="e">
        <v>#N/A</v>
      </c>
      <c r="BD53" s="37" t="e">
        <v>#N/A</v>
      </c>
      <c r="BE53" s="37" t="e">
        <v>#N/A</v>
      </c>
      <c r="BF53" s="37">
        <v>0.36460176991150445</v>
      </c>
      <c r="BG53" s="37">
        <v>0.33954092680814207</v>
      </c>
      <c r="BH53" s="37">
        <v>0.38508771929824559</v>
      </c>
      <c r="BI53" s="37">
        <v>0.78922155688622753</v>
      </c>
      <c r="BJ53" s="37"/>
      <c r="BK53" s="37" t="e">
        <v>#N/A</v>
      </c>
      <c r="BL53" s="37" t="e">
        <v>#N/A</v>
      </c>
      <c r="BM53" s="37" t="e">
        <v>#N/A</v>
      </c>
      <c r="BN53" s="37">
        <v>0.14115044247787609</v>
      </c>
      <c r="BO53" s="37">
        <v>0.15244694673018624</v>
      </c>
      <c r="BP53" s="37">
        <v>0.16885964912280702</v>
      </c>
      <c r="BQ53" s="37">
        <v>0.20638722554890221</v>
      </c>
      <c r="BR53" s="37"/>
    </row>
    <row r="54" spans="18:70" x14ac:dyDescent="0.25">
      <c r="R54" s="33" t="s">
        <v>71</v>
      </c>
      <c r="S54" s="39" t="s">
        <v>173</v>
      </c>
      <c r="T54" s="41" t="s">
        <v>121</v>
      </c>
      <c r="U54" s="41" t="s">
        <v>121</v>
      </c>
      <c r="V54" s="41" t="s">
        <v>121</v>
      </c>
      <c r="W54" s="43">
        <v>1034</v>
      </c>
      <c r="X54" s="42">
        <v>1024.9000000000001</v>
      </c>
      <c r="Y54" s="42">
        <v>1044.4000000000001</v>
      </c>
      <c r="Z54" s="42">
        <v>1046.5999999999999</v>
      </c>
      <c r="AA54" s="42">
        <v>1032.7</v>
      </c>
      <c r="AB54" s="41" t="s">
        <v>121</v>
      </c>
      <c r="AC54" s="41" t="s">
        <v>121</v>
      </c>
      <c r="AD54" s="41" t="s">
        <v>121</v>
      </c>
      <c r="AE54" s="41" t="s">
        <v>121</v>
      </c>
      <c r="AF54" s="41">
        <v>369.8</v>
      </c>
      <c r="AG54" s="41">
        <v>376.1</v>
      </c>
      <c r="AH54" s="41">
        <v>384.2</v>
      </c>
      <c r="AI54" s="41">
        <v>382.6</v>
      </c>
      <c r="AJ54" s="41">
        <v>379.8</v>
      </c>
      <c r="AK54" s="41" t="s">
        <v>121</v>
      </c>
      <c r="AL54" s="41" t="s">
        <v>121</v>
      </c>
      <c r="AM54" s="41" t="s">
        <v>121</v>
      </c>
      <c r="AN54" s="41" t="s">
        <v>121</v>
      </c>
      <c r="AO54" s="41">
        <v>276.10000000000002</v>
      </c>
      <c r="AP54" s="41">
        <v>269</v>
      </c>
      <c r="AQ54" s="41">
        <v>275.10000000000002</v>
      </c>
      <c r="AR54" s="41">
        <v>281</v>
      </c>
      <c r="AS54" s="41">
        <v>281.60000000000002</v>
      </c>
      <c r="AT54" s="41" t="s">
        <v>121</v>
      </c>
      <c r="AU54" s="33" t="e">
        <v>#N/A</v>
      </c>
      <c r="AV54" s="33" t="e">
        <v>#N/A</v>
      </c>
      <c r="AW54" s="33" t="e">
        <v>#N/A</v>
      </c>
      <c r="AX54" s="33">
        <v>0.62466150870406201</v>
      </c>
      <c r="AY54" s="33">
        <v>0.62942726119621428</v>
      </c>
      <c r="AZ54" s="33">
        <v>0.63127154346993475</v>
      </c>
      <c r="BA54" s="37">
        <v>0.64045705432361777</v>
      </c>
      <c r="BB54" s="37"/>
      <c r="BC54" s="37" t="e">
        <v>#N/A</v>
      </c>
      <c r="BD54" s="37" t="e">
        <v>#N/A</v>
      </c>
      <c r="BE54" s="37" t="e">
        <v>#N/A</v>
      </c>
      <c r="BF54" s="37">
        <v>0.35764023210831725</v>
      </c>
      <c r="BG54" s="37">
        <v>0.36696263050053662</v>
      </c>
      <c r="BH54" s="37">
        <v>0.36786671773266943</v>
      </c>
      <c r="BI54" s="37">
        <v>0.36777379684322647</v>
      </c>
      <c r="BJ54" s="37"/>
      <c r="BK54" s="37" t="e">
        <v>#N/A</v>
      </c>
      <c r="BL54" s="37" t="e">
        <v>#N/A</v>
      </c>
      <c r="BM54" s="37" t="e">
        <v>#N/A</v>
      </c>
      <c r="BN54" s="37">
        <v>0.26702127659574471</v>
      </c>
      <c r="BO54" s="37">
        <v>0.2624646306956776</v>
      </c>
      <c r="BP54" s="37">
        <v>0.26340482573726542</v>
      </c>
      <c r="BQ54" s="37">
        <v>0.27268325748039124</v>
      </c>
      <c r="BR54" s="37"/>
    </row>
    <row r="55" spans="18:70" x14ac:dyDescent="0.25">
      <c r="R55" s="33" t="s">
        <v>71</v>
      </c>
      <c r="S55" s="39" t="s">
        <v>174</v>
      </c>
      <c r="T55" s="41" t="s">
        <v>121</v>
      </c>
      <c r="U55" s="41" t="s">
        <v>121</v>
      </c>
      <c r="V55" s="41" t="s">
        <v>121</v>
      </c>
      <c r="W55" s="43">
        <v>556</v>
      </c>
      <c r="X55" s="42">
        <v>537.1</v>
      </c>
      <c r="Y55" s="42">
        <v>526.1</v>
      </c>
      <c r="Z55" s="42">
        <v>524.9</v>
      </c>
      <c r="AA55" s="42">
        <v>512.9</v>
      </c>
      <c r="AB55" s="41" t="s">
        <v>121</v>
      </c>
      <c r="AC55" s="41" t="s">
        <v>121</v>
      </c>
      <c r="AD55" s="41" t="s">
        <v>121</v>
      </c>
      <c r="AE55" s="41" t="s">
        <v>121</v>
      </c>
      <c r="AF55" s="41">
        <v>128</v>
      </c>
      <c r="AG55" s="41">
        <v>129.69999999999999</v>
      </c>
      <c r="AH55" s="41">
        <v>140.69999999999999</v>
      </c>
      <c r="AI55" s="41">
        <v>141.1</v>
      </c>
      <c r="AJ55" s="41">
        <v>129.4</v>
      </c>
      <c r="AK55" s="41" t="s">
        <v>121</v>
      </c>
      <c r="AL55" s="41" t="s">
        <v>121</v>
      </c>
      <c r="AM55" s="41" t="s">
        <v>121</v>
      </c>
      <c r="AN55" s="41" t="s">
        <v>121</v>
      </c>
      <c r="AO55" s="41">
        <v>160.30000000000001</v>
      </c>
      <c r="AP55" s="41">
        <v>141.19999999999999</v>
      </c>
      <c r="AQ55" s="41">
        <v>134.6</v>
      </c>
      <c r="AR55" s="41">
        <v>134.30000000000001</v>
      </c>
      <c r="AS55" s="41">
        <v>136.6</v>
      </c>
      <c r="AT55" s="41" t="s">
        <v>121</v>
      </c>
      <c r="AU55" s="33" t="e">
        <v>#N/A</v>
      </c>
      <c r="AV55" s="33" t="e">
        <v>#N/A</v>
      </c>
      <c r="AW55" s="33" t="e">
        <v>#N/A</v>
      </c>
      <c r="AX55" s="33">
        <v>0.51852517985611513</v>
      </c>
      <c r="AY55" s="33">
        <v>0.50437534909700232</v>
      </c>
      <c r="AZ55" s="33">
        <v>0.52328454666413216</v>
      </c>
      <c r="BA55" s="37">
        <v>0.51861961395983625</v>
      </c>
      <c r="BB55" s="37"/>
      <c r="BC55" s="37" t="e">
        <v>#N/A</v>
      </c>
      <c r="BD55" s="37" t="e">
        <v>#N/A</v>
      </c>
      <c r="BE55" s="37" t="e">
        <v>#N/A</v>
      </c>
      <c r="BF55" s="37">
        <v>0.23021582733812951</v>
      </c>
      <c r="BG55" s="37">
        <v>0.24148203314094208</v>
      </c>
      <c r="BH55" s="37">
        <v>0.26743965025660515</v>
      </c>
      <c r="BI55" s="37">
        <v>0.25229089491128875</v>
      </c>
      <c r="BJ55" s="37"/>
      <c r="BK55" s="37" t="e">
        <v>#N/A</v>
      </c>
      <c r="BL55" s="37" t="e">
        <v>#N/A</v>
      </c>
      <c r="BM55" s="37" t="e">
        <v>#N/A</v>
      </c>
      <c r="BN55" s="37">
        <v>0.28830935251798562</v>
      </c>
      <c r="BO55" s="37">
        <v>0.2628933159560603</v>
      </c>
      <c r="BP55" s="37">
        <v>0.25584489640752706</v>
      </c>
      <c r="BQ55" s="37">
        <v>0.26632871904854749</v>
      </c>
      <c r="BR55" s="37"/>
    </row>
    <row r="56" spans="18:70" x14ac:dyDescent="0.25">
      <c r="R56" s="33" t="s">
        <v>71</v>
      </c>
      <c r="S56" s="39" t="s">
        <v>175</v>
      </c>
      <c r="T56" s="41" t="s">
        <v>121</v>
      </c>
      <c r="U56" s="41" t="s">
        <v>121</v>
      </c>
      <c r="V56" s="41" t="s">
        <v>121</v>
      </c>
      <c r="W56" s="42">
        <v>522.4</v>
      </c>
      <c r="X56" s="42">
        <v>516.4</v>
      </c>
      <c r="Y56" s="42">
        <v>513.1</v>
      </c>
      <c r="Z56" s="42">
        <v>487.2</v>
      </c>
      <c r="AA56" s="42">
        <v>479.2</v>
      </c>
      <c r="AB56" s="41" t="s">
        <v>121</v>
      </c>
      <c r="AC56" s="41" t="s">
        <v>121</v>
      </c>
      <c r="AD56" s="41" t="s">
        <v>121</v>
      </c>
      <c r="AE56" s="41" t="s">
        <v>121</v>
      </c>
      <c r="AF56" s="41">
        <v>238.5</v>
      </c>
      <c r="AG56" s="41">
        <v>359.5</v>
      </c>
      <c r="AH56" s="41">
        <v>447.4</v>
      </c>
      <c r="AI56" s="41">
        <v>375.4</v>
      </c>
      <c r="AJ56" s="41">
        <v>342.7</v>
      </c>
      <c r="AK56" s="41" t="s">
        <v>121</v>
      </c>
      <c r="AL56" s="41" t="s">
        <v>121</v>
      </c>
      <c r="AM56" s="41" t="s">
        <v>121</v>
      </c>
      <c r="AN56" s="41" t="s">
        <v>121</v>
      </c>
      <c r="AO56" s="41">
        <v>58.9</v>
      </c>
      <c r="AP56" s="41">
        <v>64.400000000000006</v>
      </c>
      <c r="AQ56" s="41">
        <v>61.5</v>
      </c>
      <c r="AR56" s="41">
        <v>59.1</v>
      </c>
      <c r="AS56" s="41">
        <v>60.3</v>
      </c>
      <c r="AT56" s="41" t="s">
        <v>121</v>
      </c>
      <c r="AU56" s="33" t="e">
        <v>#N/A</v>
      </c>
      <c r="AV56" s="33" t="e">
        <v>#N/A</v>
      </c>
      <c r="AW56" s="33" t="e">
        <v>#N/A</v>
      </c>
      <c r="AX56" s="33">
        <v>0.56929555895865236</v>
      </c>
      <c r="AY56" s="33">
        <v>0.82087529047250196</v>
      </c>
      <c r="AZ56" s="33">
        <v>0.9918144611186902</v>
      </c>
      <c r="BA56" s="37">
        <v>0.84098497495826374</v>
      </c>
      <c r="BB56" s="37"/>
      <c r="BC56" s="37" t="e">
        <v>#N/A</v>
      </c>
      <c r="BD56" s="37" t="e">
        <v>#N/A</v>
      </c>
      <c r="BE56" s="37" t="e">
        <v>#N/A</v>
      </c>
      <c r="BF56" s="37">
        <v>0.45654670750382853</v>
      </c>
      <c r="BG56" s="37">
        <v>0.69616576297443844</v>
      </c>
      <c r="BH56" s="37">
        <v>0.87195478464236986</v>
      </c>
      <c r="BI56" s="37">
        <v>0.71515025041736224</v>
      </c>
      <c r="BJ56" s="37"/>
      <c r="BK56" s="37" t="e">
        <v>#N/A</v>
      </c>
      <c r="BL56" s="37" t="e">
        <v>#N/A</v>
      </c>
      <c r="BM56" s="37" t="e">
        <v>#N/A</v>
      </c>
      <c r="BN56" s="37">
        <v>0.1127488514548239</v>
      </c>
      <c r="BO56" s="37">
        <v>0.12470952749806354</v>
      </c>
      <c r="BP56" s="37">
        <v>0.1198596764763204</v>
      </c>
      <c r="BQ56" s="37">
        <v>0.1258347245409015</v>
      </c>
      <c r="BR56" s="37"/>
    </row>
    <row r="57" spans="18:70" x14ac:dyDescent="0.25">
      <c r="R57" s="33" t="s">
        <v>71</v>
      </c>
      <c r="S57" s="39" t="s">
        <v>176</v>
      </c>
      <c r="T57" s="41" t="s">
        <v>121</v>
      </c>
      <c r="U57" s="41" t="s">
        <v>121</v>
      </c>
      <c r="V57" s="41" t="s">
        <v>121</v>
      </c>
      <c r="W57" s="42">
        <v>605.79999999999995</v>
      </c>
      <c r="X57" s="42">
        <v>589.4</v>
      </c>
      <c r="Y57" s="42">
        <v>590.70000000000005</v>
      </c>
      <c r="Z57" s="42">
        <v>578.4</v>
      </c>
      <c r="AA57" s="42">
        <v>540.1</v>
      </c>
      <c r="AB57" s="41" t="s">
        <v>121</v>
      </c>
      <c r="AC57" s="41" t="s">
        <v>121</v>
      </c>
      <c r="AD57" s="41" t="s">
        <v>121</v>
      </c>
      <c r="AE57" s="41" t="s">
        <v>121</v>
      </c>
      <c r="AF57" s="41">
        <v>345.3</v>
      </c>
      <c r="AG57" s="41">
        <v>323.2</v>
      </c>
      <c r="AH57" s="41">
        <v>322.3</v>
      </c>
      <c r="AI57" s="41">
        <v>312.3</v>
      </c>
      <c r="AJ57" s="41">
        <v>274.89999999999998</v>
      </c>
      <c r="AK57" s="41" t="s">
        <v>121</v>
      </c>
      <c r="AL57" s="41" t="s">
        <v>121</v>
      </c>
      <c r="AM57" s="41" t="s">
        <v>121</v>
      </c>
      <c r="AN57" s="41" t="s">
        <v>121</v>
      </c>
      <c r="AO57" s="41">
        <v>98.1</v>
      </c>
      <c r="AP57" s="41">
        <v>104.6</v>
      </c>
      <c r="AQ57" s="41">
        <v>108.2</v>
      </c>
      <c r="AR57" s="41">
        <v>114.7</v>
      </c>
      <c r="AS57" s="41">
        <v>103.9</v>
      </c>
      <c r="AT57" s="41" t="s">
        <v>121</v>
      </c>
      <c r="AU57" s="33" t="e">
        <v>#N/A</v>
      </c>
      <c r="AV57" s="33" t="e">
        <v>#N/A</v>
      </c>
      <c r="AW57" s="33" t="e">
        <v>#N/A</v>
      </c>
      <c r="AX57" s="33">
        <v>0.73192472763288219</v>
      </c>
      <c r="AY57" s="33">
        <v>0.72582287071598228</v>
      </c>
      <c r="AZ57" s="33">
        <v>0.72879634332148291</v>
      </c>
      <c r="BA57" s="37">
        <v>0.70135160155526743</v>
      </c>
      <c r="BB57" s="37"/>
      <c r="BC57" s="37" t="e">
        <v>#N/A</v>
      </c>
      <c r="BD57" s="37" t="e">
        <v>#N/A</v>
      </c>
      <c r="BE57" s="37" t="e">
        <v>#N/A</v>
      </c>
      <c r="BF57" s="37">
        <v>0.56999009574116877</v>
      </c>
      <c r="BG57" s="37">
        <v>0.54835425856803532</v>
      </c>
      <c r="BH57" s="37">
        <v>0.54562383612662935</v>
      </c>
      <c r="BI57" s="37">
        <v>0.50897981855211993</v>
      </c>
      <c r="BJ57" s="37"/>
      <c r="BK57" s="37" t="e">
        <v>#N/A</v>
      </c>
      <c r="BL57" s="37" t="e">
        <v>#N/A</v>
      </c>
      <c r="BM57" s="37" t="e">
        <v>#N/A</v>
      </c>
      <c r="BN57" s="37">
        <v>0.16193463189171345</v>
      </c>
      <c r="BO57" s="37">
        <v>0.17746861214794707</v>
      </c>
      <c r="BP57" s="37">
        <v>0.18317250719485356</v>
      </c>
      <c r="BQ57" s="37">
        <v>0.19237178300314756</v>
      </c>
      <c r="BR57" s="37"/>
    </row>
    <row r="58" spans="18:70" x14ac:dyDescent="0.25">
      <c r="R58" s="33" t="s">
        <v>71</v>
      </c>
      <c r="S58" s="39" t="s">
        <v>177</v>
      </c>
      <c r="T58" s="41" t="s">
        <v>121</v>
      </c>
      <c r="U58" s="41" t="s">
        <v>121</v>
      </c>
      <c r="V58" s="41" t="s">
        <v>121</v>
      </c>
      <c r="W58" s="42">
        <v>362.5</v>
      </c>
      <c r="X58" s="42">
        <v>358.1</v>
      </c>
      <c r="Y58" s="42">
        <v>340.2</v>
      </c>
      <c r="Z58" s="42">
        <v>341.5</v>
      </c>
      <c r="AA58" s="42">
        <v>332.7</v>
      </c>
      <c r="AB58" s="41" t="s">
        <v>121</v>
      </c>
      <c r="AC58" s="41" t="s">
        <v>121</v>
      </c>
      <c r="AD58" s="41" t="s">
        <v>121</v>
      </c>
      <c r="AE58" s="41" t="s">
        <v>121</v>
      </c>
      <c r="AF58" s="41">
        <v>155.19999999999999</v>
      </c>
      <c r="AG58" s="41">
        <v>244.5</v>
      </c>
      <c r="AH58" s="41">
        <v>301.5</v>
      </c>
      <c r="AI58" s="41">
        <v>157.5</v>
      </c>
      <c r="AJ58" s="41">
        <v>218.4</v>
      </c>
      <c r="AK58" s="41" t="s">
        <v>121</v>
      </c>
      <c r="AL58" s="41" t="s">
        <v>121</v>
      </c>
      <c r="AM58" s="41" t="s">
        <v>121</v>
      </c>
      <c r="AN58" s="41" t="s">
        <v>121</v>
      </c>
      <c r="AO58" s="41">
        <v>46.1</v>
      </c>
      <c r="AP58" s="41">
        <v>48</v>
      </c>
      <c r="AQ58" s="41">
        <v>38.5</v>
      </c>
      <c r="AR58" s="41">
        <v>43.4</v>
      </c>
      <c r="AS58" s="41">
        <v>42.7</v>
      </c>
      <c r="AT58" s="41" t="s">
        <v>121</v>
      </c>
      <c r="AU58" s="33" t="e">
        <v>#N/A</v>
      </c>
      <c r="AV58" s="33" t="e">
        <v>#N/A</v>
      </c>
      <c r="AW58" s="33" t="e">
        <v>#N/A</v>
      </c>
      <c r="AX58" s="33">
        <v>0.55531034482758612</v>
      </c>
      <c r="AY58" s="33">
        <v>0.81681094666294329</v>
      </c>
      <c r="AZ58" s="33">
        <v>0.99941211052322165</v>
      </c>
      <c r="BA58" s="37">
        <v>0.78479110309588229</v>
      </c>
      <c r="BB58" s="37"/>
      <c r="BC58" s="37" t="e">
        <v>#N/A</v>
      </c>
      <c r="BD58" s="37" t="e">
        <v>#N/A</v>
      </c>
      <c r="BE58" s="37" t="e">
        <v>#N/A</v>
      </c>
      <c r="BF58" s="37">
        <v>0.42813793103448272</v>
      </c>
      <c r="BG58" s="37">
        <v>0.68277017592851152</v>
      </c>
      <c r="BH58" s="37">
        <v>0.88624338624338628</v>
      </c>
      <c r="BI58" s="37">
        <v>0.6564472497745717</v>
      </c>
      <c r="BJ58" s="37"/>
      <c r="BK58" s="37" t="e">
        <v>#N/A</v>
      </c>
      <c r="BL58" s="37" t="e">
        <v>#N/A</v>
      </c>
      <c r="BM58" s="37" t="e">
        <v>#N/A</v>
      </c>
      <c r="BN58" s="37">
        <v>0.12717241379310346</v>
      </c>
      <c r="BO58" s="37">
        <v>0.13404077073443171</v>
      </c>
      <c r="BP58" s="37">
        <v>0.11316872427983539</v>
      </c>
      <c r="BQ58" s="37">
        <v>0.12834385332131051</v>
      </c>
      <c r="BR58" s="37"/>
    </row>
    <row r="59" spans="18:70" x14ac:dyDescent="0.25">
      <c r="R59" s="33" t="s">
        <v>71</v>
      </c>
      <c r="S59" s="39" t="s">
        <v>178</v>
      </c>
      <c r="T59" s="41" t="s">
        <v>121</v>
      </c>
      <c r="U59" s="41" t="s">
        <v>121</v>
      </c>
      <c r="V59" s="41" t="s">
        <v>121</v>
      </c>
      <c r="W59" s="42">
        <v>1167.8</v>
      </c>
      <c r="X59" s="42">
        <v>1109.4000000000001</v>
      </c>
      <c r="Y59" s="42">
        <v>1075.0999999999999</v>
      </c>
      <c r="Z59" s="43">
        <v>1054</v>
      </c>
      <c r="AA59" s="42">
        <v>1030.8</v>
      </c>
      <c r="AB59" s="41" t="s">
        <v>121</v>
      </c>
      <c r="AC59" s="41" t="s">
        <v>121</v>
      </c>
      <c r="AD59" s="41" t="s">
        <v>121</v>
      </c>
      <c r="AE59" s="41" t="s">
        <v>121</v>
      </c>
      <c r="AF59" s="41">
        <v>364.9</v>
      </c>
      <c r="AG59" s="41">
        <v>366.8</v>
      </c>
      <c r="AH59" s="41">
        <v>541.29999999999995</v>
      </c>
      <c r="AI59" s="41">
        <v>489.7</v>
      </c>
      <c r="AJ59" s="41">
        <v>474.3</v>
      </c>
      <c r="AK59" s="41" t="s">
        <v>121</v>
      </c>
      <c r="AL59" s="41" t="s">
        <v>121</v>
      </c>
      <c r="AM59" s="41" t="s">
        <v>121</v>
      </c>
      <c r="AN59" s="41" t="s">
        <v>121</v>
      </c>
      <c r="AO59" s="41">
        <v>181</v>
      </c>
      <c r="AP59" s="41">
        <v>183.1</v>
      </c>
      <c r="AQ59" s="41">
        <v>207.7</v>
      </c>
      <c r="AR59" s="41">
        <v>220.1</v>
      </c>
      <c r="AS59" s="41">
        <v>219.2</v>
      </c>
      <c r="AT59" s="41" t="s">
        <v>121</v>
      </c>
      <c r="AU59" s="33" t="e">
        <v>#N/A</v>
      </c>
      <c r="AV59" s="33" t="e">
        <v>#N/A</v>
      </c>
      <c r="AW59" s="33" t="e">
        <v>#N/A</v>
      </c>
      <c r="AX59" s="33">
        <v>0.46746018153793456</v>
      </c>
      <c r="AY59" s="33">
        <v>0.49567333693888582</v>
      </c>
      <c r="AZ59" s="33">
        <v>0.69667937866245011</v>
      </c>
      <c r="BA59" s="37">
        <v>0.67277842452464109</v>
      </c>
      <c r="BB59" s="37"/>
      <c r="BC59" s="37" t="e">
        <v>#N/A</v>
      </c>
      <c r="BD59" s="37" t="e">
        <v>#N/A</v>
      </c>
      <c r="BE59" s="37" t="e">
        <v>#N/A</v>
      </c>
      <c r="BF59" s="37">
        <v>0.31246788833704403</v>
      </c>
      <c r="BG59" s="37">
        <v>0.330629168920137</v>
      </c>
      <c r="BH59" s="37">
        <v>0.50348804762347688</v>
      </c>
      <c r="BI59" s="37">
        <v>0.46012805587892902</v>
      </c>
      <c r="BJ59" s="37"/>
      <c r="BK59" s="37" t="e">
        <v>#N/A</v>
      </c>
      <c r="BL59" s="37" t="e">
        <v>#N/A</v>
      </c>
      <c r="BM59" s="37" t="e">
        <v>#N/A</v>
      </c>
      <c r="BN59" s="37">
        <v>0.15499229320089056</v>
      </c>
      <c r="BO59" s="37">
        <v>0.16504416801874885</v>
      </c>
      <c r="BP59" s="37">
        <v>0.19319133103897312</v>
      </c>
      <c r="BQ59" s="37">
        <v>0.21265036864571207</v>
      </c>
      <c r="BR59" s="37"/>
    </row>
    <row r="60" spans="18:70" x14ac:dyDescent="0.25">
      <c r="R60" s="33" t="s">
        <v>71</v>
      </c>
      <c r="S60" s="39" t="s">
        <v>179</v>
      </c>
      <c r="T60" s="41" t="s">
        <v>121</v>
      </c>
      <c r="U60" s="41" t="s">
        <v>121</v>
      </c>
      <c r="V60" s="41" t="s">
        <v>121</v>
      </c>
      <c r="W60" s="42">
        <v>1384.7</v>
      </c>
      <c r="X60" s="42">
        <v>1336.1</v>
      </c>
      <c r="Y60" s="42">
        <v>1364.1</v>
      </c>
      <c r="Z60" s="42">
        <v>1356.5</v>
      </c>
      <c r="AA60" s="42">
        <v>1329.6</v>
      </c>
      <c r="AB60" s="41" t="s">
        <v>121</v>
      </c>
      <c r="AC60" s="41" t="s">
        <v>121</v>
      </c>
      <c r="AD60" s="41" t="s">
        <v>121</v>
      </c>
      <c r="AE60" s="41" t="s">
        <v>121</v>
      </c>
      <c r="AF60" s="41">
        <v>426.7</v>
      </c>
      <c r="AG60" s="41">
        <v>429.3</v>
      </c>
      <c r="AH60" s="41">
        <v>518.79999999999995</v>
      </c>
      <c r="AI60" s="41">
        <v>489.1</v>
      </c>
      <c r="AJ60" s="41">
        <v>504</v>
      </c>
      <c r="AK60" s="41" t="s">
        <v>121</v>
      </c>
      <c r="AL60" s="41" t="s">
        <v>121</v>
      </c>
      <c r="AM60" s="41" t="s">
        <v>121</v>
      </c>
      <c r="AN60" s="41" t="s">
        <v>121</v>
      </c>
      <c r="AO60" s="41">
        <v>280.5</v>
      </c>
      <c r="AP60" s="41">
        <v>269.39999999999998</v>
      </c>
      <c r="AQ60" s="41">
        <v>279.39999999999998</v>
      </c>
      <c r="AR60" s="41">
        <v>278</v>
      </c>
      <c r="AS60" s="41">
        <v>258.10000000000002</v>
      </c>
      <c r="AT60" s="41" t="s">
        <v>121</v>
      </c>
      <c r="AU60" s="33" t="e">
        <v>#N/A</v>
      </c>
      <c r="AV60" s="33" t="e">
        <v>#N/A</v>
      </c>
      <c r="AW60" s="33" t="e">
        <v>#N/A</v>
      </c>
      <c r="AX60" s="33">
        <v>0.51072434462338412</v>
      </c>
      <c r="AY60" s="33">
        <v>0.52293989970810573</v>
      </c>
      <c r="AZ60" s="33">
        <v>0.58514771644307606</v>
      </c>
      <c r="BA60" s="37">
        <v>0.57317990373044525</v>
      </c>
      <c r="BB60" s="37"/>
      <c r="BC60" s="37" t="e">
        <v>#N/A</v>
      </c>
      <c r="BD60" s="37" t="e">
        <v>#N/A</v>
      </c>
      <c r="BE60" s="37" t="e">
        <v>#N/A</v>
      </c>
      <c r="BF60" s="37">
        <v>0.3081533906261284</v>
      </c>
      <c r="BG60" s="37">
        <v>0.32130828530798594</v>
      </c>
      <c r="BH60" s="37">
        <v>0.38032402316545705</v>
      </c>
      <c r="BI60" s="37">
        <v>0.37906137184115524</v>
      </c>
      <c r="BJ60" s="37"/>
      <c r="BK60" s="37" t="e">
        <v>#N/A</v>
      </c>
      <c r="BL60" s="37" t="e">
        <v>#N/A</v>
      </c>
      <c r="BM60" s="37" t="e">
        <v>#N/A</v>
      </c>
      <c r="BN60" s="37">
        <v>0.20257095399725572</v>
      </c>
      <c r="BO60" s="37">
        <v>0.20163161440011976</v>
      </c>
      <c r="BP60" s="37">
        <v>0.20482369327761893</v>
      </c>
      <c r="BQ60" s="37">
        <v>0.19411853188929004</v>
      </c>
      <c r="BR60" s="37"/>
    </row>
    <row r="61" spans="18:70" x14ac:dyDescent="0.25">
      <c r="R61" s="33" t="s">
        <v>71</v>
      </c>
      <c r="S61" s="39" t="s">
        <v>180</v>
      </c>
      <c r="T61" s="41" t="s">
        <v>121</v>
      </c>
      <c r="U61" s="41" t="s">
        <v>121</v>
      </c>
      <c r="V61" s="41" t="s">
        <v>121</v>
      </c>
      <c r="W61" s="42">
        <v>992.3</v>
      </c>
      <c r="X61" s="42">
        <v>960.8</v>
      </c>
      <c r="Y61" s="42">
        <v>949.2</v>
      </c>
      <c r="Z61" s="42">
        <v>895.4</v>
      </c>
      <c r="AA61" s="42">
        <v>863.7</v>
      </c>
      <c r="AB61" s="41" t="s">
        <v>121</v>
      </c>
      <c r="AC61" s="41" t="s">
        <v>121</v>
      </c>
      <c r="AD61" s="41" t="s">
        <v>121</v>
      </c>
      <c r="AE61" s="41" t="s">
        <v>121</v>
      </c>
      <c r="AF61" s="41">
        <v>352.4</v>
      </c>
      <c r="AG61" s="41">
        <v>395.7</v>
      </c>
      <c r="AH61" s="41">
        <v>353.8</v>
      </c>
      <c r="AI61" s="41">
        <v>337.4</v>
      </c>
      <c r="AJ61" s="41">
        <v>316.89999999999998</v>
      </c>
      <c r="AK61" s="41" t="s">
        <v>121</v>
      </c>
      <c r="AL61" s="41" t="s">
        <v>121</v>
      </c>
      <c r="AM61" s="41" t="s">
        <v>121</v>
      </c>
      <c r="AN61" s="41" t="s">
        <v>121</v>
      </c>
      <c r="AO61" s="41">
        <v>143.80000000000001</v>
      </c>
      <c r="AP61" s="41">
        <v>132.9</v>
      </c>
      <c r="AQ61" s="41">
        <v>127.9</v>
      </c>
      <c r="AR61" s="41">
        <v>153.1</v>
      </c>
      <c r="AS61" s="41">
        <v>151</v>
      </c>
      <c r="AT61" s="41" t="s">
        <v>121</v>
      </c>
      <c r="AU61" s="33" t="e">
        <v>#N/A</v>
      </c>
      <c r="AV61" s="33" t="e">
        <v>#N/A</v>
      </c>
      <c r="AW61" s="33" t="e">
        <v>#N/A</v>
      </c>
      <c r="AX61" s="33">
        <v>0.50005038798750379</v>
      </c>
      <c r="AY61" s="33">
        <v>0.55016652789342224</v>
      </c>
      <c r="AZ61" s="33">
        <v>0.50747998314370002</v>
      </c>
      <c r="BA61" s="37">
        <v>0.54173902975570221</v>
      </c>
      <c r="BB61" s="37"/>
      <c r="BC61" s="37" t="e">
        <v>#N/A</v>
      </c>
      <c r="BD61" s="37" t="e">
        <v>#N/A</v>
      </c>
      <c r="BE61" s="37" t="e">
        <v>#N/A</v>
      </c>
      <c r="BF61" s="37">
        <v>0.35513453592663508</v>
      </c>
      <c r="BG61" s="37">
        <v>0.41184429641965031</v>
      </c>
      <c r="BH61" s="37">
        <v>0.37273493468183733</v>
      </c>
      <c r="BI61" s="37">
        <v>0.36690980664582606</v>
      </c>
      <c r="BJ61" s="37"/>
      <c r="BK61" s="37" t="e">
        <v>#N/A</v>
      </c>
      <c r="BL61" s="37" t="e">
        <v>#N/A</v>
      </c>
      <c r="BM61" s="37" t="e">
        <v>#N/A</v>
      </c>
      <c r="BN61" s="37">
        <v>0.14491585206086871</v>
      </c>
      <c r="BO61" s="37">
        <v>0.13832223147377187</v>
      </c>
      <c r="BP61" s="37">
        <v>0.13474504846186261</v>
      </c>
      <c r="BQ61" s="37">
        <v>0.17482922310987611</v>
      </c>
      <c r="BR61" s="37"/>
    </row>
    <row r="62" spans="18:70" x14ac:dyDescent="0.25">
      <c r="R62" s="39" t="s">
        <v>59</v>
      </c>
      <c r="S62" s="39"/>
      <c r="T62" s="41" t="s">
        <v>121</v>
      </c>
      <c r="U62" s="40">
        <v>44794.39</v>
      </c>
      <c r="V62" s="41" t="s">
        <v>121</v>
      </c>
      <c r="W62" s="40">
        <v>46783.55</v>
      </c>
      <c r="X62" s="41" t="s">
        <v>121</v>
      </c>
      <c r="Y62" s="40">
        <v>47547.25</v>
      </c>
      <c r="Z62" s="41" t="s">
        <v>121</v>
      </c>
      <c r="AA62" s="40">
        <v>47111.39</v>
      </c>
      <c r="AB62" s="41" t="s">
        <v>121</v>
      </c>
      <c r="AC62" s="41" t="s">
        <v>121</v>
      </c>
      <c r="AD62" s="41">
        <v>5212.7</v>
      </c>
      <c r="AE62" s="41" t="s">
        <v>121</v>
      </c>
      <c r="AF62" s="41">
        <v>6338.5</v>
      </c>
      <c r="AG62" s="41" t="s">
        <v>121</v>
      </c>
      <c r="AH62" s="41">
        <v>6385.3</v>
      </c>
      <c r="AI62" s="41" t="s">
        <v>121</v>
      </c>
      <c r="AJ62" s="41">
        <v>7190.9</v>
      </c>
      <c r="AK62" s="41" t="s">
        <v>121</v>
      </c>
      <c r="AL62" s="41" t="s">
        <v>121</v>
      </c>
      <c r="AM62" s="41">
        <v>4148.8999999999996</v>
      </c>
      <c r="AN62" s="41" t="s">
        <v>121</v>
      </c>
      <c r="AO62" s="41">
        <v>4745.3999999999996</v>
      </c>
      <c r="AP62" s="41" t="s">
        <v>121</v>
      </c>
      <c r="AQ62" s="41">
        <v>5257.4</v>
      </c>
      <c r="AR62" s="41" t="s">
        <v>121</v>
      </c>
      <c r="AS62" s="41">
        <v>5499.3</v>
      </c>
      <c r="AT62" s="41" t="s">
        <v>121</v>
      </c>
      <c r="AU62" s="33" t="e">
        <v>#N/A</v>
      </c>
      <c r="AV62" s="33">
        <v>0.20899045617096246</v>
      </c>
      <c r="AW62" s="33" t="e">
        <v>#N/A</v>
      </c>
      <c r="AX62" s="33">
        <v>0.23691874601222007</v>
      </c>
      <c r="AY62" s="33" t="e">
        <v>#N/A</v>
      </c>
      <c r="AZ62" s="33">
        <v>0.24486589655553162</v>
      </c>
      <c r="BA62" s="37">
        <v>0.26936585823513171</v>
      </c>
      <c r="BB62" s="37"/>
      <c r="BC62" s="37" t="e">
        <v>#N/A</v>
      </c>
      <c r="BD62" s="37">
        <v>0.11636948287497609</v>
      </c>
      <c r="BE62" s="37" t="e">
        <v>#N/A</v>
      </c>
      <c r="BF62" s="37">
        <v>0.13548565681740696</v>
      </c>
      <c r="BG62" s="37" t="e">
        <v>#N/A</v>
      </c>
      <c r="BH62" s="37">
        <v>0.13429378144897972</v>
      </c>
      <c r="BI62" s="37">
        <v>0.15263612472482768</v>
      </c>
      <c r="BJ62" s="37"/>
      <c r="BK62" s="37" t="e">
        <v>#N/A</v>
      </c>
      <c r="BL62" s="37">
        <v>9.2620973295986384E-2</v>
      </c>
      <c r="BM62" s="37" t="e">
        <v>#N/A</v>
      </c>
      <c r="BN62" s="37">
        <v>0.10143308919481311</v>
      </c>
      <c r="BO62" s="37" t="e">
        <v>#N/A</v>
      </c>
      <c r="BP62" s="37">
        <v>0.11057211510655189</v>
      </c>
      <c r="BQ62" s="37">
        <v>0.116729733510304</v>
      </c>
      <c r="BR62" s="37"/>
    </row>
    <row r="63" spans="18:70" x14ac:dyDescent="0.25">
      <c r="R63" s="33" t="s">
        <v>59</v>
      </c>
      <c r="S63" s="39" t="s">
        <v>181</v>
      </c>
      <c r="T63" s="41" t="s">
        <v>121</v>
      </c>
      <c r="U63" s="40">
        <v>8506.1200000000008</v>
      </c>
      <c r="V63" s="41" t="s">
        <v>121</v>
      </c>
      <c r="W63" s="43">
        <v>8725</v>
      </c>
      <c r="X63" s="41" t="s">
        <v>121</v>
      </c>
      <c r="Y63" s="40">
        <v>8708.7800000000007</v>
      </c>
      <c r="Z63" s="41" t="s">
        <v>121</v>
      </c>
      <c r="AA63" s="40">
        <v>9165.4599999999991</v>
      </c>
      <c r="AB63" s="41" t="s">
        <v>121</v>
      </c>
      <c r="AC63" s="41" t="s">
        <v>121</v>
      </c>
      <c r="AD63" s="41">
        <v>1036</v>
      </c>
      <c r="AE63" s="41" t="s">
        <v>121</v>
      </c>
      <c r="AF63" s="41">
        <v>1126.7</v>
      </c>
      <c r="AG63" s="41" t="s">
        <v>121</v>
      </c>
      <c r="AH63" s="41">
        <v>1071.0999999999999</v>
      </c>
      <c r="AI63" s="41" t="s">
        <v>121</v>
      </c>
      <c r="AJ63" s="41">
        <v>1540.1</v>
      </c>
      <c r="AK63" s="41" t="s">
        <v>121</v>
      </c>
      <c r="AL63" s="41" t="s">
        <v>121</v>
      </c>
      <c r="AM63" s="41">
        <v>597.20000000000005</v>
      </c>
      <c r="AN63" s="41" t="s">
        <v>121</v>
      </c>
      <c r="AO63" s="41">
        <v>549.5</v>
      </c>
      <c r="AP63" s="41" t="s">
        <v>121</v>
      </c>
      <c r="AQ63" s="41">
        <v>582.20000000000005</v>
      </c>
      <c r="AR63" s="41" t="s">
        <v>121</v>
      </c>
      <c r="AS63" s="41">
        <v>602.4</v>
      </c>
      <c r="AT63" s="41" t="s">
        <v>121</v>
      </c>
      <c r="AU63" s="33" t="e">
        <v>#N/A</v>
      </c>
      <c r="AV63" s="33">
        <v>0.19200293435785057</v>
      </c>
      <c r="AW63" s="33" t="e">
        <v>#N/A</v>
      </c>
      <c r="AX63" s="33">
        <v>0.19211461318051576</v>
      </c>
      <c r="AY63" s="33" t="e">
        <v>#N/A</v>
      </c>
      <c r="AZ63" s="33">
        <v>0.18984289418265243</v>
      </c>
      <c r="BA63" s="37">
        <v>0.2337580437861275</v>
      </c>
      <c r="BB63" s="37"/>
      <c r="BC63" s="37" t="e">
        <v>#N/A</v>
      </c>
      <c r="BD63" s="37">
        <v>0.12179466078541096</v>
      </c>
      <c r="BE63" s="37" t="e">
        <v>#N/A</v>
      </c>
      <c r="BF63" s="37">
        <v>0.12913467048710603</v>
      </c>
      <c r="BG63" s="37" t="e">
        <v>#N/A</v>
      </c>
      <c r="BH63" s="37">
        <v>0.12299082075790177</v>
      </c>
      <c r="BI63" s="37">
        <v>0.16803302834773159</v>
      </c>
      <c r="BJ63" s="37"/>
      <c r="BK63" s="37" t="e">
        <v>#N/A</v>
      </c>
      <c r="BL63" s="37">
        <v>7.0208273572439611E-2</v>
      </c>
      <c r="BM63" s="37" t="e">
        <v>#N/A</v>
      </c>
      <c r="BN63" s="37">
        <v>6.2979942693409743E-2</v>
      </c>
      <c r="BO63" s="37" t="e">
        <v>#N/A</v>
      </c>
      <c r="BP63" s="37">
        <v>6.6852073424750649E-2</v>
      </c>
      <c r="BQ63" s="37">
        <v>6.5725015438395901E-2</v>
      </c>
      <c r="BR63" s="37"/>
    </row>
    <row r="64" spans="18:70" x14ac:dyDescent="0.25">
      <c r="R64" s="33" t="s">
        <v>59</v>
      </c>
      <c r="S64" s="39" t="s">
        <v>182</v>
      </c>
      <c r="T64" s="41" t="s">
        <v>121</v>
      </c>
      <c r="U64" s="40">
        <v>981.26</v>
      </c>
      <c r="V64" s="41" t="s">
        <v>121</v>
      </c>
      <c r="W64" s="40">
        <v>811.31</v>
      </c>
      <c r="X64" s="41" t="s">
        <v>121</v>
      </c>
      <c r="Y64" s="42">
        <v>925.5</v>
      </c>
      <c r="Z64" s="41" t="s">
        <v>121</v>
      </c>
      <c r="AA64" s="40">
        <v>903.95</v>
      </c>
      <c r="AB64" s="41" t="s">
        <v>121</v>
      </c>
      <c r="AC64" s="41" t="s">
        <v>121</v>
      </c>
      <c r="AD64" s="41">
        <v>96.3</v>
      </c>
      <c r="AE64" s="41" t="s">
        <v>121</v>
      </c>
      <c r="AF64" s="41">
        <v>104.4</v>
      </c>
      <c r="AG64" s="41" t="s">
        <v>121</v>
      </c>
      <c r="AH64" s="41">
        <v>124</v>
      </c>
      <c r="AI64" s="41" t="s">
        <v>121</v>
      </c>
      <c r="AJ64" s="41">
        <v>98.4</v>
      </c>
      <c r="AK64" s="41" t="s">
        <v>121</v>
      </c>
      <c r="AL64" s="41" t="s">
        <v>121</v>
      </c>
      <c r="AM64" s="41">
        <v>9.3000000000000007</v>
      </c>
      <c r="AN64" s="41" t="s">
        <v>121</v>
      </c>
      <c r="AO64" s="41">
        <v>20.2</v>
      </c>
      <c r="AP64" s="41" t="s">
        <v>121</v>
      </c>
      <c r="AQ64" s="41">
        <v>92.5</v>
      </c>
      <c r="AR64" s="41" t="s">
        <v>121</v>
      </c>
      <c r="AS64" s="41">
        <v>108.8</v>
      </c>
      <c r="AT64" s="41" t="s">
        <v>121</v>
      </c>
      <c r="AU64" s="33" t="e">
        <v>#N/A</v>
      </c>
      <c r="AV64" s="33">
        <v>0.10761673766381998</v>
      </c>
      <c r="AW64" s="33" t="e">
        <v>#N/A</v>
      </c>
      <c r="AX64" s="33">
        <v>0.15357877999778138</v>
      </c>
      <c r="AY64" s="33" t="e">
        <v>#N/A</v>
      </c>
      <c r="AZ64" s="33">
        <v>0.23392760669908158</v>
      </c>
      <c r="BA64" s="37">
        <v>0.22921621771115658</v>
      </c>
      <c r="BB64" s="37"/>
      <c r="BC64" s="37" t="e">
        <v>#N/A</v>
      </c>
      <c r="BD64" s="37">
        <v>9.8139127244563112E-2</v>
      </c>
      <c r="BE64" s="37" t="e">
        <v>#N/A</v>
      </c>
      <c r="BF64" s="37">
        <v>0.12868077553586177</v>
      </c>
      <c r="BG64" s="37" t="e">
        <v>#N/A</v>
      </c>
      <c r="BH64" s="37">
        <v>0.13398163155051324</v>
      </c>
      <c r="BI64" s="37">
        <v>0.1088555782952597</v>
      </c>
      <c r="BJ64" s="37"/>
      <c r="BK64" s="37" t="e">
        <v>#N/A</v>
      </c>
      <c r="BL64" s="37">
        <v>9.4776104192568749E-3</v>
      </c>
      <c r="BM64" s="37" t="e">
        <v>#N/A</v>
      </c>
      <c r="BN64" s="37">
        <v>2.4898004461919612E-2</v>
      </c>
      <c r="BO64" s="37" t="e">
        <v>#N/A</v>
      </c>
      <c r="BP64" s="37">
        <v>9.9945975148568345E-2</v>
      </c>
      <c r="BQ64" s="37">
        <v>0.12036063941589689</v>
      </c>
      <c r="BR64" s="37"/>
    </row>
    <row r="65" spans="18:70" x14ac:dyDescent="0.25">
      <c r="R65" s="33" t="s">
        <v>59</v>
      </c>
      <c r="S65" s="39" t="s">
        <v>183</v>
      </c>
      <c r="T65" s="41" t="s">
        <v>121</v>
      </c>
      <c r="U65" s="40">
        <v>1749.23</v>
      </c>
      <c r="V65" s="41" t="s">
        <v>121</v>
      </c>
      <c r="W65" s="40">
        <v>1508.95</v>
      </c>
      <c r="X65" s="41" t="s">
        <v>121</v>
      </c>
      <c r="Y65" s="40">
        <v>1770.99</v>
      </c>
      <c r="Z65" s="41" t="s">
        <v>121</v>
      </c>
      <c r="AA65" s="40">
        <v>1794.51</v>
      </c>
      <c r="AB65" s="41" t="s">
        <v>121</v>
      </c>
      <c r="AC65" s="41" t="s">
        <v>121</v>
      </c>
      <c r="AD65" s="41">
        <v>77.400000000000006</v>
      </c>
      <c r="AE65" s="41" t="s">
        <v>121</v>
      </c>
      <c r="AF65" s="41">
        <v>94.1</v>
      </c>
      <c r="AG65" s="41" t="s">
        <v>121</v>
      </c>
      <c r="AH65" s="41">
        <v>93.1</v>
      </c>
      <c r="AI65" s="41" t="s">
        <v>121</v>
      </c>
      <c r="AJ65" s="41">
        <v>110.1</v>
      </c>
      <c r="AK65" s="41" t="s">
        <v>121</v>
      </c>
      <c r="AL65" s="41" t="s">
        <v>121</v>
      </c>
      <c r="AM65" s="41">
        <v>212.5</v>
      </c>
      <c r="AN65" s="41" t="s">
        <v>121</v>
      </c>
      <c r="AO65" s="41">
        <v>217.4</v>
      </c>
      <c r="AP65" s="41" t="s">
        <v>121</v>
      </c>
      <c r="AQ65" s="41">
        <v>213</v>
      </c>
      <c r="AR65" s="41" t="s">
        <v>121</v>
      </c>
      <c r="AS65" s="41">
        <v>257.60000000000002</v>
      </c>
      <c r="AT65" s="41" t="s">
        <v>121</v>
      </c>
      <c r="AU65" s="33" t="e">
        <v>#N/A</v>
      </c>
      <c r="AV65" s="33">
        <v>0.16573006408534038</v>
      </c>
      <c r="AW65" s="33" t="e">
        <v>#N/A</v>
      </c>
      <c r="AX65" s="33">
        <v>0.20643493820206102</v>
      </c>
      <c r="AY65" s="33" t="e">
        <v>#N/A</v>
      </c>
      <c r="AZ65" s="33">
        <v>0.17284117922743777</v>
      </c>
      <c r="BA65" s="37">
        <v>0.20490273110765617</v>
      </c>
      <c r="BB65" s="37"/>
      <c r="BC65" s="37" t="e">
        <v>#N/A</v>
      </c>
      <c r="BD65" s="37">
        <v>4.4248040566420656E-2</v>
      </c>
      <c r="BE65" s="37" t="e">
        <v>#N/A</v>
      </c>
      <c r="BF65" s="37">
        <v>6.2361244574041547E-2</v>
      </c>
      <c r="BG65" s="37" t="e">
        <v>#N/A</v>
      </c>
      <c r="BH65" s="37">
        <v>5.2569466795408214E-2</v>
      </c>
      <c r="BI65" s="37">
        <v>6.1353795743684901E-2</v>
      </c>
      <c r="BJ65" s="37"/>
      <c r="BK65" s="37" t="e">
        <v>#N/A</v>
      </c>
      <c r="BL65" s="37">
        <v>0.12148202351891975</v>
      </c>
      <c r="BM65" s="37" t="e">
        <v>#N/A</v>
      </c>
      <c r="BN65" s="37">
        <v>0.14407369362801947</v>
      </c>
      <c r="BO65" s="37" t="e">
        <v>#N/A</v>
      </c>
      <c r="BP65" s="37">
        <v>0.12027171243202954</v>
      </c>
      <c r="BQ65" s="37">
        <v>0.14354893536397123</v>
      </c>
      <c r="BR65" s="37"/>
    </row>
    <row r="66" spans="18:70" x14ac:dyDescent="0.25">
      <c r="R66" s="33" t="s">
        <v>59</v>
      </c>
      <c r="S66" s="39" t="s">
        <v>184</v>
      </c>
      <c r="T66" s="41" t="s">
        <v>121</v>
      </c>
      <c r="U66" s="40">
        <v>1249.99</v>
      </c>
      <c r="V66" s="41" t="s">
        <v>121</v>
      </c>
      <c r="W66" s="40">
        <v>1293.57</v>
      </c>
      <c r="X66" s="41" t="s">
        <v>121</v>
      </c>
      <c r="Y66" s="42">
        <v>1441.8</v>
      </c>
      <c r="Z66" s="41" t="s">
        <v>121</v>
      </c>
      <c r="AA66" s="40">
        <v>1395.51</v>
      </c>
      <c r="AB66" s="41" t="s">
        <v>121</v>
      </c>
      <c r="AC66" s="41" t="s">
        <v>121</v>
      </c>
      <c r="AD66" s="41">
        <v>123.3</v>
      </c>
      <c r="AE66" s="41" t="s">
        <v>121</v>
      </c>
      <c r="AF66" s="41">
        <v>130.69999999999999</v>
      </c>
      <c r="AG66" s="41" t="s">
        <v>121</v>
      </c>
      <c r="AH66" s="41">
        <v>73.8</v>
      </c>
      <c r="AI66" s="41" t="s">
        <v>121</v>
      </c>
      <c r="AJ66" s="41">
        <v>110.7</v>
      </c>
      <c r="AK66" s="41" t="s">
        <v>121</v>
      </c>
      <c r="AL66" s="41" t="s">
        <v>121</v>
      </c>
      <c r="AM66" s="41">
        <v>209</v>
      </c>
      <c r="AN66" s="41" t="s">
        <v>121</v>
      </c>
      <c r="AO66" s="41">
        <v>218.5</v>
      </c>
      <c r="AP66" s="41" t="s">
        <v>121</v>
      </c>
      <c r="AQ66" s="41">
        <v>248.4</v>
      </c>
      <c r="AR66" s="41" t="s">
        <v>121</v>
      </c>
      <c r="AS66" s="41">
        <v>275.89999999999998</v>
      </c>
      <c r="AT66" s="41" t="s">
        <v>121</v>
      </c>
      <c r="AU66" s="33" t="e">
        <v>#N/A</v>
      </c>
      <c r="AV66" s="33">
        <v>0.26584212673701391</v>
      </c>
      <c r="AW66" s="33" t="e">
        <v>#N/A</v>
      </c>
      <c r="AX66" s="33">
        <v>0.26995060182286229</v>
      </c>
      <c r="AY66" s="33" t="e">
        <v>#N/A</v>
      </c>
      <c r="AZ66" s="33">
        <v>0.22347066167290885</v>
      </c>
      <c r="BA66" s="37">
        <v>0.27703133621400061</v>
      </c>
      <c r="BB66" s="37"/>
      <c r="BC66" s="37" t="e">
        <v>#N/A</v>
      </c>
      <c r="BD66" s="37">
        <v>9.8640789126313008E-2</v>
      </c>
      <c r="BE66" s="37" t="e">
        <v>#N/A</v>
      </c>
      <c r="BF66" s="37">
        <v>0.10103821207974829</v>
      </c>
      <c r="BG66" s="37" t="e">
        <v>#N/A</v>
      </c>
      <c r="BH66" s="37">
        <v>5.118601747815231E-2</v>
      </c>
      <c r="BI66" s="37">
        <v>7.9325837865726515E-2</v>
      </c>
      <c r="BJ66" s="37"/>
      <c r="BK66" s="37" t="e">
        <v>#N/A</v>
      </c>
      <c r="BL66" s="37">
        <v>0.16720133761070088</v>
      </c>
      <c r="BM66" s="37" t="e">
        <v>#N/A</v>
      </c>
      <c r="BN66" s="37">
        <v>0.16891238974311404</v>
      </c>
      <c r="BO66" s="37" t="e">
        <v>#N/A</v>
      </c>
      <c r="BP66" s="37">
        <v>0.17228464419475656</v>
      </c>
      <c r="BQ66" s="37">
        <v>0.19770549834827408</v>
      </c>
      <c r="BR66" s="37"/>
    </row>
    <row r="67" spans="18:70" x14ac:dyDescent="0.25">
      <c r="R67" s="33" t="s">
        <v>59</v>
      </c>
      <c r="S67" s="39" t="s">
        <v>185</v>
      </c>
      <c r="T67" s="41" t="s">
        <v>121</v>
      </c>
      <c r="U67" s="40">
        <v>1968.12</v>
      </c>
      <c r="V67" s="41" t="s">
        <v>121</v>
      </c>
      <c r="W67" s="40">
        <v>2075.9499999999998</v>
      </c>
      <c r="X67" s="41" t="s">
        <v>121</v>
      </c>
      <c r="Y67" s="40">
        <v>2038.72</v>
      </c>
      <c r="Z67" s="41" t="s">
        <v>121</v>
      </c>
      <c r="AA67" s="40">
        <v>2107.9699999999998</v>
      </c>
      <c r="AB67" s="41" t="s">
        <v>121</v>
      </c>
      <c r="AC67" s="41" t="s">
        <v>121</v>
      </c>
      <c r="AD67" s="41">
        <v>161.19999999999999</v>
      </c>
      <c r="AE67" s="41" t="s">
        <v>121</v>
      </c>
      <c r="AF67" s="41">
        <v>257.7</v>
      </c>
      <c r="AG67" s="41" t="s">
        <v>121</v>
      </c>
      <c r="AH67" s="41">
        <v>222.9</v>
      </c>
      <c r="AI67" s="41" t="s">
        <v>121</v>
      </c>
      <c r="AJ67" s="41">
        <v>322.39999999999998</v>
      </c>
      <c r="AK67" s="41" t="s">
        <v>121</v>
      </c>
      <c r="AL67" s="41" t="s">
        <v>121</v>
      </c>
      <c r="AM67" s="41">
        <v>292.8</v>
      </c>
      <c r="AN67" s="41" t="s">
        <v>121</v>
      </c>
      <c r="AO67" s="41">
        <v>340.5</v>
      </c>
      <c r="AP67" s="41" t="s">
        <v>121</v>
      </c>
      <c r="AQ67" s="41">
        <v>360.8</v>
      </c>
      <c r="AR67" s="41" t="s">
        <v>121</v>
      </c>
      <c r="AS67" s="41">
        <v>370.2</v>
      </c>
      <c r="AT67" s="41" t="s">
        <v>121</v>
      </c>
      <c r="AU67" s="33" t="e">
        <v>#N/A</v>
      </c>
      <c r="AV67" s="33">
        <v>0.23067699124037153</v>
      </c>
      <c r="AW67" s="33" t="e">
        <v>#N/A</v>
      </c>
      <c r="AX67" s="33">
        <v>0.28815722922035697</v>
      </c>
      <c r="AY67" s="33" t="e">
        <v>#N/A</v>
      </c>
      <c r="AZ67" s="33">
        <v>0.28630709464762205</v>
      </c>
      <c r="BA67" s="37">
        <v>0.32856255070043688</v>
      </c>
      <c r="BB67" s="37"/>
      <c r="BC67" s="37" t="e">
        <v>#N/A</v>
      </c>
      <c r="BD67" s="37">
        <v>8.190557486332134E-2</v>
      </c>
      <c r="BE67" s="37" t="e">
        <v>#N/A</v>
      </c>
      <c r="BF67" s="37">
        <v>0.12413593776343361</v>
      </c>
      <c r="BG67" s="37" t="e">
        <v>#N/A</v>
      </c>
      <c r="BH67" s="37">
        <v>0.10933330717312824</v>
      </c>
      <c r="BI67" s="37">
        <v>0.15294335308377255</v>
      </c>
      <c r="BJ67" s="37"/>
      <c r="BK67" s="37" t="e">
        <v>#N/A</v>
      </c>
      <c r="BL67" s="37">
        <v>0.14877141637705019</v>
      </c>
      <c r="BM67" s="37" t="e">
        <v>#N/A</v>
      </c>
      <c r="BN67" s="37">
        <v>0.16402129145692335</v>
      </c>
      <c r="BO67" s="37" t="e">
        <v>#N/A</v>
      </c>
      <c r="BP67" s="37">
        <v>0.1769737874744938</v>
      </c>
      <c r="BQ67" s="37">
        <v>0.17561919761666439</v>
      </c>
      <c r="BR67" s="37"/>
    </row>
    <row r="68" spans="18:70" x14ac:dyDescent="0.25">
      <c r="R68" s="33" t="s">
        <v>59</v>
      </c>
      <c r="S68" s="39" t="s">
        <v>186</v>
      </c>
      <c r="T68" s="41" t="s">
        <v>121</v>
      </c>
      <c r="U68" s="40">
        <v>939.54</v>
      </c>
      <c r="V68" s="41" t="s">
        <v>121</v>
      </c>
      <c r="W68" s="40">
        <v>1054.81</v>
      </c>
      <c r="X68" s="41" t="s">
        <v>121</v>
      </c>
      <c r="Y68" s="40">
        <v>1173.4100000000001</v>
      </c>
      <c r="Z68" s="41" t="s">
        <v>121</v>
      </c>
      <c r="AA68" s="40">
        <v>1224.9100000000001</v>
      </c>
      <c r="AB68" s="41" t="s">
        <v>121</v>
      </c>
      <c r="AC68" s="41" t="s">
        <v>121</v>
      </c>
      <c r="AD68" s="41">
        <v>117.2</v>
      </c>
      <c r="AE68" s="41" t="s">
        <v>121</v>
      </c>
      <c r="AF68" s="41">
        <v>157</v>
      </c>
      <c r="AG68" s="41" t="s">
        <v>121</v>
      </c>
      <c r="AH68" s="41">
        <v>186.1</v>
      </c>
      <c r="AI68" s="41" t="s">
        <v>121</v>
      </c>
      <c r="AJ68" s="41">
        <v>181.9</v>
      </c>
      <c r="AK68" s="41" t="s">
        <v>121</v>
      </c>
      <c r="AL68" s="41" t="s">
        <v>121</v>
      </c>
      <c r="AM68" s="41">
        <v>68.7</v>
      </c>
      <c r="AN68" s="41" t="s">
        <v>121</v>
      </c>
      <c r="AO68" s="41">
        <v>104.2</v>
      </c>
      <c r="AP68" s="41" t="s">
        <v>121</v>
      </c>
      <c r="AQ68" s="41">
        <v>127</v>
      </c>
      <c r="AR68" s="41" t="s">
        <v>121</v>
      </c>
      <c r="AS68" s="41">
        <v>159.30000000000001</v>
      </c>
      <c r="AT68" s="41" t="s">
        <v>121</v>
      </c>
      <c r="AU68" s="33" t="e">
        <v>#N/A</v>
      </c>
      <c r="AV68" s="33">
        <v>0.19786278391553314</v>
      </c>
      <c r="AW68" s="33" t="e">
        <v>#N/A</v>
      </c>
      <c r="AX68" s="33">
        <v>0.24762753481669686</v>
      </c>
      <c r="AY68" s="33" t="e">
        <v>#N/A</v>
      </c>
      <c r="AZ68" s="33">
        <v>0.26682915604946267</v>
      </c>
      <c r="BA68" s="37">
        <v>0.27855107722200001</v>
      </c>
      <c r="BB68" s="37"/>
      <c r="BC68" s="37" t="e">
        <v>#N/A</v>
      </c>
      <c r="BD68" s="37">
        <v>0.12474189496987889</v>
      </c>
      <c r="BE68" s="37" t="e">
        <v>#N/A</v>
      </c>
      <c r="BF68" s="37">
        <v>0.1488419715398982</v>
      </c>
      <c r="BG68" s="37" t="e">
        <v>#N/A</v>
      </c>
      <c r="BH68" s="37">
        <v>0.15859759163463749</v>
      </c>
      <c r="BI68" s="37">
        <v>0.14850070617433117</v>
      </c>
      <c r="BJ68" s="37"/>
      <c r="BK68" s="37" t="e">
        <v>#N/A</v>
      </c>
      <c r="BL68" s="37">
        <v>7.3120888945654258E-2</v>
      </c>
      <c r="BM68" s="37" t="e">
        <v>#N/A</v>
      </c>
      <c r="BN68" s="37">
        <v>9.8785563276798674E-2</v>
      </c>
      <c r="BO68" s="37" t="e">
        <v>#N/A</v>
      </c>
      <c r="BP68" s="37">
        <v>0.10823156441482516</v>
      </c>
      <c r="BQ68" s="37">
        <v>0.13005037104766881</v>
      </c>
      <c r="BR68" s="37"/>
    </row>
    <row r="69" spans="18:70" x14ac:dyDescent="0.25">
      <c r="R69" s="33" t="s">
        <v>59</v>
      </c>
      <c r="S69" s="39" t="s">
        <v>187</v>
      </c>
      <c r="T69" s="41" t="s">
        <v>121</v>
      </c>
      <c r="U69" s="43">
        <v>1376</v>
      </c>
      <c r="V69" s="41" t="s">
        <v>121</v>
      </c>
      <c r="W69" s="40">
        <v>1409.87</v>
      </c>
      <c r="X69" s="41" t="s">
        <v>121</v>
      </c>
      <c r="Y69" s="40">
        <v>1189.83</v>
      </c>
      <c r="Z69" s="41" t="s">
        <v>121</v>
      </c>
      <c r="AA69" s="40">
        <v>1216.33</v>
      </c>
      <c r="AB69" s="41" t="s">
        <v>121</v>
      </c>
      <c r="AC69" s="41" t="s">
        <v>121</v>
      </c>
      <c r="AD69" s="41">
        <v>107.9</v>
      </c>
      <c r="AE69" s="41" t="s">
        <v>121</v>
      </c>
      <c r="AF69" s="41">
        <v>93.8</v>
      </c>
      <c r="AG69" s="41" t="s">
        <v>121</v>
      </c>
      <c r="AH69" s="41">
        <v>139.30000000000001</v>
      </c>
      <c r="AI69" s="41" t="s">
        <v>121</v>
      </c>
      <c r="AJ69" s="41">
        <v>96.3</v>
      </c>
      <c r="AK69" s="41" t="s">
        <v>121</v>
      </c>
      <c r="AL69" s="41" t="s">
        <v>121</v>
      </c>
      <c r="AM69" s="41">
        <v>121.6</v>
      </c>
      <c r="AN69" s="41" t="s">
        <v>121</v>
      </c>
      <c r="AO69" s="41">
        <v>193.9</v>
      </c>
      <c r="AP69" s="41" t="s">
        <v>121</v>
      </c>
      <c r="AQ69" s="41">
        <v>201.7</v>
      </c>
      <c r="AR69" s="41" t="s">
        <v>121</v>
      </c>
      <c r="AS69" s="41">
        <v>210.2</v>
      </c>
      <c r="AT69" s="41" t="s">
        <v>121</v>
      </c>
      <c r="AU69" s="33" t="e">
        <v>#N/A</v>
      </c>
      <c r="AV69" s="33">
        <v>0.16678779069767441</v>
      </c>
      <c r="AW69" s="33" t="e">
        <v>#N/A</v>
      </c>
      <c r="AX69" s="33">
        <v>0.20406136736011121</v>
      </c>
      <c r="AY69" s="33" t="e">
        <v>#N/A</v>
      </c>
      <c r="AZ69" s="33">
        <v>0.2865955640721784</v>
      </c>
      <c r="BA69" s="37">
        <v>0.25198753627716164</v>
      </c>
      <c r="BB69" s="37"/>
      <c r="BC69" s="37" t="e">
        <v>#N/A</v>
      </c>
      <c r="BD69" s="37">
        <v>7.8415697674418611E-2</v>
      </c>
      <c r="BE69" s="37" t="e">
        <v>#N/A</v>
      </c>
      <c r="BF69" s="37">
        <v>6.6530956754878107E-2</v>
      </c>
      <c r="BG69" s="37" t="e">
        <v>#N/A</v>
      </c>
      <c r="BH69" s="37">
        <v>0.11707554860778432</v>
      </c>
      <c r="BI69" s="37">
        <v>7.9172592964080468E-2</v>
      </c>
      <c r="BJ69" s="37"/>
      <c r="BK69" s="37" t="e">
        <v>#N/A</v>
      </c>
      <c r="BL69" s="37">
        <v>8.8372093023255813E-2</v>
      </c>
      <c r="BM69" s="37" t="e">
        <v>#N/A</v>
      </c>
      <c r="BN69" s="37">
        <v>0.13753041060523313</v>
      </c>
      <c r="BO69" s="37" t="e">
        <v>#N/A</v>
      </c>
      <c r="BP69" s="37">
        <v>0.16952001546439407</v>
      </c>
      <c r="BQ69" s="37">
        <v>0.17281494331308114</v>
      </c>
      <c r="BR69" s="37"/>
    </row>
    <row r="70" spans="18:70" x14ac:dyDescent="0.25">
      <c r="R70" s="33" t="s">
        <v>59</v>
      </c>
      <c r="S70" s="39" t="s">
        <v>188</v>
      </c>
      <c r="T70" s="41" t="s">
        <v>121</v>
      </c>
      <c r="U70" s="40">
        <v>3549.32</v>
      </c>
      <c r="V70" s="41" t="s">
        <v>121</v>
      </c>
      <c r="W70" s="40">
        <v>3544.74</v>
      </c>
      <c r="X70" s="41" t="s">
        <v>121</v>
      </c>
      <c r="Y70" s="40">
        <v>3437.39</v>
      </c>
      <c r="Z70" s="41" t="s">
        <v>121</v>
      </c>
      <c r="AA70" s="40">
        <v>3494.99</v>
      </c>
      <c r="AB70" s="41" t="s">
        <v>121</v>
      </c>
      <c r="AC70" s="41" t="s">
        <v>121</v>
      </c>
      <c r="AD70" s="41">
        <v>514</v>
      </c>
      <c r="AE70" s="41" t="s">
        <v>121</v>
      </c>
      <c r="AF70" s="41">
        <v>650.6</v>
      </c>
      <c r="AG70" s="41" t="s">
        <v>121</v>
      </c>
      <c r="AH70" s="41">
        <v>740.7</v>
      </c>
      <c r="AI70" s="41" t="s">
        <v>121</v>
      </c>
      <c r="AJ70" s="41">
        <v>841.8</v>
      </c>
      <c r="AK70" s="41" t="s">
        <v>121</v>
      </c>
      <c r="AL70" s="41" t="s">
        <v>121</v>
      </c>
      <c r="AM70" s="41">
        <v>344.2</v>
      </c>
      <c r="AN70" s="41" t="s">
        <v>121</v>
      </c>
      <c r="AO70" s="41">
        <v>392.8</v>
      </c>
      <c r="AP70" s="41" t="s">
        <v>121</v>
      </c>
      <c r="AQ70" s="41">
        <v>440</v>
      </c>
      <c r="AR70" s="41" t="s">
        <v>121</v>
      </c>
      <c r="AS70" s="41">
        <v>377.9</v>
      </c>
      <c r="AT70" s="41" t="s">
        <v>121</v>
      </c>
      <c r="AU70" s="33" t="e">
        <v>#N/A</v>
      </c>
      <c r="AV70" s="33">
        <v>0.2417927941126751</v>
      </c>
      <c r="AW70" s="33" t="e">
        <v>#N/A</v>
      </c>
      <c r="AX70" s="33">
        <v>0.29435163086714405</v>
      </c>
      <c r="AY70" s="33" t="e">
        <v>#N/A</v>
      </c>
      <c r="AZ70" s="33">
        <v>0.34348735523173107</v>
      </c>
      <c r="BA70" s="37">
        <v>0.34898526176040556</v>
      </c>
      <c r="BB70" s="37"/>
      <c r="BC70" s="37" t="e">
        <v>#N/A</v>
      </c>
      <c r="BD70" s="37">
        <v>0.14481647188757282</v>
      </c>
      <c r="BE70" s="37" t="e">
        <v>#N/A</v>
      </c>
      <c r="BF70" s="37">
        <v>0.18353955438198571</v>
      </c>
      <c r="BG70" s="37" t="e">
        <v>#N/A</v>
      </c>
      <c r="BH70" s="37">
        <v>0.21548325910065488</v>
      </c>
      <c r="BI70" s="37">
        <v>0.24085905825195494</v>
      </c>
      <c r="BJ70" s="37"/>
      <c r="BK70" s="37" t="e">
        <v>#N/A</v>
      </c>
      <c r="BL70" s="37">
        <v>9.697632222510226E-2</v>
      </c>
      <c r="BM70" s="37" t="e">
        <v>#N/A</v>
      </c>
      <c r="BN70" s="37">
        <v>0.1108120764851583</v>
      </c>
      <c r="BO70" s="37" t="e">
        <v>#N/A</v>
      </c>
      <c r="BP70" s="37">
        <v>0.12800409613107619</v>
      </c>
      <c r="BQ70" s="37">
        <v>0.10812620350845067</v>
      </c>
      <c r="BR70" s="37"/>
    </row>
    <row r="71" spans="18:70" x14ac:dyDescent="0.25">
      <c r="R71" s="33" t="s">
        <v>59</v>
      </c>
      <c r="S71" s="39" t="s">
        <v>189</v>
      </c>
      <c r="T71" s="41" t="s">
        <v>121</v>
      </c>
      <c r="U71" s="40">
        <v>1815.08</v>
      </c>
      <c r="V71" s="41" t="s">
        <v>121</v>
      </c>
      <c r="W71" s="40">
        <v>1949.94</v>
      </c>
      <c r="X71" s="41" t="s">
        <v>121</v>
      </c>
      <c r="Y71" s="40">
        <v>1963.92</v>
      </c>
      <c r="Z71" s="41" t="s">
        <v>121</v>
      </c>
      <c r="AA71" s="40">
        <v>1941.65</v>
      </c>
      <c r="AB71" s="41" t="s">
        <v>121</v>
      </c>
      <c r="AC71" s="41" t="s">
        <v>121</v>
      </c>
      <c r="AD71" s="41">
        <v>171.4</v>
      </c>
      <c r="AE71" s="41" t="s">
        <v>121</v>
      </c>
      <c r="AF71" s="41">
        <v>365.7</v>
      </c>
      <c r="AG71" s="41" t="s">
        <v>121</v>
      </c>
      <c r="AH71" s="41">
        <v>345.8</v>
      </c>
      <c r="AI71" s="41" t="s">
        <v>121</v>
      </c>
      <c r="AJ71" s="41">
        <v>399.1</v>
      </c>
      <c r="AK71" s="41" t="s">
        <v>121</v>
      </c>
      <c r="AL71" s="41" t="s">
        <v>121</v>
      </c>
      <c r="AM71" s="41">
        <v>104.2</v>
      </c>
      <c r="AN71" s="41" t="s">
        <v>121</v>
      </c>
      <c r="AO71" s="41">
        <v>170.7</v>
      </c>
      <c r="AP71" s="41" t="s">
        <v>121</v>
      </c>
      <c r="AQ71" s="41">
        <v>226</v>
      </c>
      <c r="AR71" s="41" t="s">
        <v>121</v>
      </c>
      <c r="AS71" s="41">
        <v>260.10000000000002</v>
      </c>
      <c r="AT71" s="41" t="s">
        <v>121</v>
      </c>
      <c r="AU71" s="33" t="e">
        <v>#N/A</v>
      </c>
      <c r="AV71" s="33">
        <v>0.15183903739780066</v>
      </c>
      <c r="AW71" s="33" t="e">
        <v>#N/A</v>
      </c>
      <c r="AX71" s="33">
        <v>0.27508538724268439</v>
      </c>
      <c r="AY71" s="33" t="e">
        <v>#N/A</v>
      </c>
      <c r="AZ71" s="33">
        <v>0.29115238909935226</v>
      </c>
      <c r="BA71" s="37">
        <v>0.33950506012927151</v>
      </c>
      <c r="BB71" s="37"/>
      <c r="BC71" s="37" t="e">
        <v>#N/A</v>
      </c>
      <c r="BD71" s="37">
        <v>9.443109945567138E-2</v>
      </c>
      <c r="BE71" s="37" t="e">
        <v>#N/A</v>
      </c>
      <c r="BF71" s="37">
        <v>0.18754423213021937</v>
      </c>
      <c r="BG71" s="37" t="e">
        <v>#N/A</v>
      </c>
      <c r="BH71" s="37">
        <v>0.17607641859138864</v>
      </c>
      <c r="BI71" s="37">
        <v>0.20554682872814359</v>
      </c>
      <c r="BJ71" s="37"/>
      <c r="BK71" s="37" t="e">
        <v>#N/A</v>
      </c>
      <c r="BL71" s="37">
        <v>5.7407937942129277E-2</v>
      </c>
      <c r="BM71" s="37" t="e">
        <v>#N/A</v>
      </c>
      <c r="BN71" s="37">
        <v>8.7541155112464991E-2</v>
      </c>
      <c r="BO71" s="37" t="e">
        <v>#N/A</v>
      </c>
      <c r="BP71" s="37">
        <v>0.11507597050796366</v>
      </c>
      <c r="BQ71" s="37">
        <v>0.13395823140112792</v>
      </c>
      <c r="BR71" s="37"/>
    </row>
    <row r="72" spans="18:70" x14ac:dyDescent="0.25">
      <c r="R72" s="33" t="s">
        <v>59</v>
      </c>
      <c r="S72" s="39" t="s">
        <v>190</v>
      </c>
      <c r="T72" s="41" t="s">
        <v>121</v>
      </c>
      <c r="U72" s="40">
        <v>1888.68</v>
      </c>
      <c r="V72" s="41" t="s">
        <v>121</v>
      </c>
      <c r="W72" s="40">
        <v>1719.86</v>
      </c>
      <c r="X72" s="41" t="s">
        <v>121</v>
      </c>
      <c r="Y72" s="40">
        <v>1712.04</v>
      </c>
      <c r="Z72" s="41" t="s">
        <v>121</v>
      </c>
      <c r="AA72" s="40">
        <v>1673.65</v>
      </c>
      <c r="AB72" s="41" t="s">
        <v>121</v>
      </c>
      <c r="AC72" s="41" t="s">
        <v>121</v>
      </c>
      <c r="AD72" s="41">
        <v>531.6</v>
      </c>
      <c r="AE72" s="41" t="s">
        <v>121</v>
      </c>
      <c r="AF72" s="41">
        <v>519.9</v>
      </c>
      <c r="AG72" s="41" t="s">
        <v>121</v>
      </c>
      <c r="AH72" s="41">
        <v>515.29999999999995</v>
      </c>
      <c r="AI72" s="41" t="s">
        <v>121</v>
      </c>
      <c r="AJ72" s="41">
        <v>486.5</v>
      </c>
      <c r="AK72" s="41" t="s">
        <v>121</v>
      </c>
      <c r="AL72" s="41" t="s">
        <v>121</v>
      </c>
      <c r="AM72" s="41">
        <v>229</v>
      </c>
      <c r="AN72" s="41" t="s">
        <v>121</v>
      </c>
      <c r="AO72" s="41">
        <v>242.6</v>
      </c>
      <c r="AP72" s="41" t="s">
        <v>121</v>
      </c>
      <c r="AQ72" s="41">
        <v>237.9</v>
      </c>
      <c r="AR72" s="41" t="s">
        <v>121</v>
      </c>
      <c r="AS72" s="41">
        <v>246</v>
      </c>
      <c r="AT72" s="41" t="s">
        <v>121</v>
      </c>
      <c r="AU72" s="33" t="e">
        <v>#N/A</v>
      </c>
      <c r="AV72" s="33">
        <v>0.40271512379016033</v>
      </c>
      <c r="AW72" s="33" t="e">
        <v>#N/A</v>
      </c>
      <c r="AX72" s="33">
        <v>0.44335004011954465</v>
      </c>
      <c r="AY72" s="33" t="e">
        <v>#N/A</v>
      </c>
      <c r="AZ72" s="33">
        <v>0.43994299198616854</v>
      </c>
      <c r="BA72" s="37">
        <v>0.43766617871120006</v>
      </c>
      <c r="BB72" s="37"/>
      <c r="BC72" s="37" t="e">
        <v>#N/A</v>
      </c>
      <c r="BD72" s="37">
        <v>0.28146642099243918</v>
      </c>
      <c r="BE72" s="37" t="e">
        <v>#N/A</v>
      </c>
      <c r="BF72" s="37">
        <v>0.30229204702708362</v>
      </c>
      <c r="BG72" s="37" t="e">
        <v>#N/A</v>
      </c>
      <c r="BH72" s="37">
        <v>0.30098595827200297</v>
      </c>
      <c r="BI72" s="37">
        <v>0.29068204224300181</v>
      </c>
      <c r="BJ72" s="37"/>
      <c r="BK72" s="37" t="e">
        <v>#N/A</v>
      </c>
      <c r="BL72" s="37">
        <v>0.12124870279772115</v>
      </c>
      <c r="BM72" s="37" t="e">
        <v>#N/A</v>
      </c>
      <c r="BN72" s="37">
        <v>0.14105799309246103</v>
      </c>
      <c r="BO72" s="37" t="e">
        <v>#N/A</v>
      </c>
      <c r="BP72" s="37">
        <v>0.13895703371416557</v>
      </c>
      <c r="BQ72" s="37">
        <v>0.14698413646819825</v>
      </c>
      <c r="BR72" s="37"/>
    </row>
    <row r="73" spans="18:70" x14ac:dyDescent="0.25">
      <c r="R73" s="33" t="s">
        <v>59</v>
      </c>
      <c r="S73" s="39" t="s">
        <v>191</v>
      </c>
      <c r="T73" s="41" t="s">
        <v>121</v>
      </c>
      <c r="U73" s="40">
        <v>770.19</v>
      </c>
      <c r="V73" s="41" t="s">
        <v>121</v>
      </c>
      <c r="W73" s="40">
        <v>752.97</v>
      </c>
      <c r="X73" s="41" t="s">
        <v>121</v>
      </c>
      <c r="Y73" s="40">
        <v>680.09</v>
      </c>
      <c r="Z73" s="41" t="s">
        <v>121</v>
      </c>
      <c r="AA73" s="40">
        <v>703.81</v>
      </c>
      <c r="AB73" s="41" t="s">
        <v>121</v>
      </c>
      <c r="AC73" s="41" t="s">
        <v>121</v>
      </c>
      <c r="AD73" s="41">
        <v>155</v>
      </c>
      <c r="AE73" s="41" t="s">
        <v>121</v>
      </c>
      <c r="AF73" s="41">
        <v>133.80000000000001</v>
      </c>
      <c r="AG73" s="41" t="s">
        <v>121</v>
      </c>
      <c r="AH73" s="41">
        <v>99.5</v>
      </c>
      <c r="AI73" s="41" t="s">
        <v>121</v>
      </c>
      <c r="AJ73" s="41">
        <v>91.1</v>
      </c>
      <c r="AK73" s="41" t="s">
        <v>121</v>
      </c>
      <c r="AL73" s="41" t="s">
        <v>121</v>
      </c>
      <c r="AM73" s="41">
        <v>47.1</v>
      </c>
      <c r="AN73" s="41" t="s">
        <v>121</v>
      </c>
      <c r="AO73" s="41">
        <v>98.7</v>
      </c>
      <c r="AP73" s="41" t="s">
        <v>121</v>
      </c>
      <c r="AQ73" s="41">
        <v>49.3</v>
      </c>
      <c r="AR73" s="41" t="s">
        <v>121</v>
      </c>
      <c r="AS73" s="41">
        <v>36.4</v>
      </c>
      <c r="AT73" s="41" t="s">
        <v>121</v>
      </c>
      <c r="AU73" s="33" t="e">
        <v>#N/A</v>
      </c>
      <c r="AV73" s="33">
        <v>0.2624027837286903</v>
      </c>
      <c r="AW73" s="33" t="e">
        <v>#N/A</v>
      </c>
      <c r="AX73" s="33">
        <v>0.30877724212120006</v>
      </c>
      <c r="AY73" s="33" t="e">
        <v>#N/A</v>
      </c>
      <c r="AZ73" s="33">
        <v>0.21879457130673882</v>
      </c>
      <c r="BA73" s="37">
        <v>0.18115684630795245</v>
      </c>
      <c r="BB73" s="37"/>
      <c r="BC73" s="37" t="e">
        <v>#N/A</v>
      </c>
      <c r="BD73" s="37">
        <v>0.20124904244407224</v>
      </c>
      <c r="BE73" s="37" t="e">
        <v>#N/A</v>
      </c>
      <c r="BF73" s="37">
        <v>0.17769632256265191</v>
      </c>
      <c r="BG73" s="37" t="e">
        <v>#N/A</v>
      </c>
      <c r="BH73" s="37">
        <v>0.14630416562513784</v>
      </c>
      <c r="BI73" s="37">
        <v>0.12943834273454483</v>
      </c>
      <c r="BJ73" s="37"/>
      <c r="BK73" s="37" t="e">
        <v>#N/A</v>
      </c>
      <c r="BL73" s="37">
        <v>6.1153741284618077E-2</v>
      </c>
      <c r="BM73" s="37" t="e">
        <v>#N/A</v>
      </c>
      <c r="BN73" s="37">
        <v>0.13108091955854814</v>
      </c>
      <c r="BO73" s="37" t="e">
        <v>#N/A</v>
      </c>
      <c r="BP73" s="37">
        <v>7.249040568160095E-2</v>
      </c>
      <c r="BQ73" s="37">
        <v>5.1718503573407598E-2</v>
      </c>
      <c r="BR73" s="37"/>
    </row>
    <row r="74" spans="18:70" x14ac:dyDescent="0.25">
      <c r="R74" s="33" t="s">
        <v>59</v>
      </c>
      <c r="S74" s="39" t="s">
        <v>192</v>
      </c>
      <c r="T74" s="41" t="s">
        <v>121</v>
      </c>
      <c r="U74" s="40">
        <v>2751.43</v>
      </c>
      <c r="V74" s="41" t="s">
        <v>121</v>
      </c>
      <c r="W74" s="40">
        <v>2963.52</v>
      </c>
      <c r="X74" s="41" t="s">
        <v>121</v>
      </c>
      <c r="Y74" s="40">
        <v>3103.77</v>
      </c>
      <c r="Z74" s="41" t="s">
        <v>121</v>
      </c>
      <c r="AA74" s="42">
        <v>2658.8</v>
      </c>
      <c r="AB74" s="41" t="s">
        <v>121</v>
      </c>
      <c r="AC74" s="41" t="s">
        <v>121</v>
      </c>
      <c r="AD74" s="41">
        <v>323</v>
      </c>
      <c r="AE74" s="41" t="s">
        <v>121</v>
      </c>
      <c r="AF74" s="41">
        <v>387.6</v>
      </c>
      <c r="AG74" s="41" t="s">
        <v>121</v>
      </c>
      <c r="AH74" s="41">
        <v>401.9</v>
      </c>
      <c r="AI74" s="41" t="s">
        <v>121</v>
      </c>
      <c r="AJ74" s="41">
        <v>422.4</v>
      </c>
      <c r="AK74" s="41" t="s">
        <v>121</v>
      </c>
      <c r="AL74" s="41" t="s">
        <v>121</v>
      </c>
      <c r="AM74" s="41">
        <v>337.1</v>
      </c>
      <c r="AN74" s="41" t="s">
        <v>121</v>
      </c>
      <c r="AO74" s="41">
        <v>391.8</v>
      </c>
      <c r="AP74" s="41" t="s">
        <v>121</v>
      </c>
      <c r="AQ74" s="41">
        <v>389.1</v>
      </c>
      <c r="AR74" s="41" t="s">
        <v>121</v>
      </c>
      <c r="AS74" s="41">
        <v>409.2</v>
      </c>
      <c r="AT74" s="41" t="s">
        <v>121</v>
      </c>
      <c r="AU74" s="33" t="e">
        <v>#N/A</v>
      </c>
      <c r="AV74" s="33">
        <v>0.23991160959937199</v>
      </c>
      <c r="AW74" s="33" t="e">
        <v>#N/A</v>
      </c>
      <c r="AX74" s="33">
        <v>0.26299805636540335</v>
      </c>
      <c r="AY74" s="33" t="e">
        <v>#N/A</v>
      </c>
      <c r="AZ74" s="33">
        <v>0.25485135818697907</v>
      </c>
      <c r="BA74" s="37">
        <v>0.31277267940424247</v>
      </c>
      <c r="BB74" s="37"/>
      <c r="BC74" s="37" t="e">
        <v>#N/A</v>
      </c>
      <c r="BD74" s="37">
        <v>0.11739350083411172</v>
      </c>
      <c r="BE74" s="37" t="e">
        <v>#N/A</v>
      </c>
      <c r="BF74" s="37">
        <v>0.13079041140265632</v>
      </c>
      <c r="BG74" s="37" t="e">
        <v>#N/A</v>
      </c>
      <c r="BH74" s="37">
        <v>0.12948768755416798</v>
      </c>
      <c r="BI74" s="37">
        <v>0.15886866255453586</v>
      </c>
      <c r="BJ74" s="37"/>
      <c r="BK74" s="37" t="e">
        <v>#N/A</v>
      </c>
      <c r="BL74" s="37">
        <v>0.12251810876526026</v>
      </c>
      <c r="BM74" s="37" t="e">
        <v>#N/A</v>
      </c>
      <c r="BN74" s="37">
        <v>0.13220764496274701</v>
      </c>
      <c r="BO74" s="37" t="e">
        <v>#N/A</v>
      </c>
      <c r="BP74" s="37">
        <v>0.12536367063281106</v>
      </c>
      <c r="BQ74" s="37">
        <v>0.15390401684970662</v>
      </c>
      <c r="BR74" s="37"/>
    </row>
    <row r="75" spans="18:70" x14ac:dyDescent="0.25">
      <c r="R75" s="33" t="s">
        <v>59</v>
      </c>
      <c r="S75" s="39" t="s">
        <v>193</v>
      </c>
      <c r="T75" s="41" t="s">
        <v>121</v>
      </c>
      <c r="U75" s="40">
        <v>1678.14</v>
      </c>
      <c r="V75" s="41" t="s">
        <v>121</v>
      </c>
      <c r="W75" s="40">
        <v>1601.71</v>
      </c>
      <c r="X75" s="41" t="s">
        <v>121</v>
      </c>
      <c r="Y75" s="42">
        <v>1338.7</v>
      </c>
      <c r="Z75" s="41" t="s">
        <v>121</v>
      </c>
      <c r="AA75" s="40">
        <v>1584.12</v>
      </c>
      <c r="AB75" s="41" t="s">
        <v>121</v>
      </c>
      <c r="AC75" s="41" t="s">
        <v>121</v>
      </c>
      <c r="AD75" s="41">
        <v>228.1</v>
      </c>
      <c r="AE75" s="41" t="s">
        <v>121</v>
      </c>
      <c r="AF75" s="41">
        <v>239.3</v>
      </c>
      <c r="AG75" s="41" t="s">
        <v>121</v>
      </c>
      <c r="AH75" s="41">
        <v>204.6</v>
      </c>
      <c r="AI75" s="41" t="s">
        <v>121</v>
      </c>
      <c r="AJ75" s="41">
        <v>273.3</v>
      </c>
      <c r="AK75" s="41" t="s">
        <v>121</v>
      </c>
      <c r="AL75" s="41" t="s">
        <v>121</v>
      </c>
      <c r="AM75" s="41">
        <v>375.5</v>
      </c>
      <c r="AN75" s="41" t="s">
        <v>121</v>
      </c>
      <c r="AO75" s="41">
        <v>355</v>
      </c>
      <c r="AP75" s="41" t="s">
        <v>121</v>
      </c>
      <c r="AQ75" s="41">
        <v>318</v>
      </c>
      <c r="AR75" s="41" t="s">
        <v>121</v>
      </c>
      <c r="AS75" s="41">
        <v>299.5</v>
      </c>
      <c r="AT75" s="41" t="s">
        <v>121</v>
      </c>
      <c r="AU75" s="33" t="e">
        <v>#N/A</v>
      </c>
      <c r="AV75" s="33">
        <v>0.35968393578604885</v>
      </c>
      <c r="AW75" s="33" t="e">
        <v>#N/A</v>
      </c>
      <c r="AX75" s="33">
        <v>0.37104094998470383</v>
      </c>
      <c r="AY75" s="33" t="e">
        <v>#N/A</v>
      </c>
      <c r="AZ75" s="33">
        <v>0.39037872562934189</v>
      </c>
      <c r="BA75" s="37">
        <v>0.36158876852763677</v>
      </c>
      <c r="BB75" s="37"/>
      <c r="BC75" s="37" t="e">
        <v>#N/A</v>
      </c>
      <c r="BD75" s="37">
        <v>0.13592429713849857</v>
      </c>
      <c r="BE75" s="37" t="e">
        <v>#N/A</v>
      </c>
      <c r="BF75" s="37">
        <v>0.14940282573000108</v>
      </c>
      <c r="BG75" s="37" t="e">
        <v>#N/A</v>
      </c>
      <c r="BH75" s="37">
        <v>0.15283483976992604</v>
      </c>
      <c r="BI75" s="37">
        <v>0.17252480872661163</v>
      </c>
      <c r="BJ75" s="37"/>
      <c r="BK75" s="37" t="e">
        <v>#N/A</v>
      </c>
      <c r="BL75" s="37">
        <v>0.22375963864755025</v>
      </c>
      <c r="BM75" s="37" t="e">
        <v>#N/A</v>
      </c>
      <c r="BN75" s="37">
        <v>0.22163812425470278</v>
      </c>
      <c r="BO75" s="37" t="e">
        <v>#N/A</v>
      </c>
      <c r="BP75" s="37">
        <v>0.23754388585941585</v>
      </c>
      <c r="BQ75" s="37">
        <v>0.18906395980102519</v>
      </c>
      <c r="BR75" s="37"/>
    </row>
    <row r="76" spans="18:70" x14ac:dyDescent="0.25">
      <c r="R76" s="33" t="s">
        <v>59</v>
      </c>
      <c r="S76" s="39" t="s">
        <v>194</v>
      </c>
      <c r="T76" s="41" t="s">
        <v>121</v>
      </c>
      <c r="U76" s="40">
        <v>1210.69</v>
      </c>
      <c r="V76" s="41" t="s">
        <v>121</v>
      </c>
      <c r="W76" s="40">
        <v>1158.57</v>
      </c>
      <c r="X76" s="41" t="s">
        <v>121</v>
      </c>
      <c r="Y76" s="40">
        <v>1335.07</v>
      </c>
      <c r="Z76" s="41" t="s">
        <v>121</v>
      </c>
      <c r="AA76" s="40">
        <v>1189.05</v>
      </c>
      <c r="AB76" s="41" t="s">
        <v>121</v>
      </c>
      <c r="AC76" s="41" t="s">
        <v>121</v>
      </c>
      <c r="AD76" s="41">
        <v>118.8</v>
      </c>
      <c r="AE76" s="41" t="s">
        <v>121</v>
      </c>
      <c r="AF76" s="41">
        <v>96.8</v>
      </c>
      <c r="AG76" s="41" t="s">
        <v>121</v>
      </c>
      <c r="AH76" s="41">
        <v>104.2</v>
      </c>
      <c r="AI76" s="41" t="s">
        <v>121</v>
      </c>
      <c r="AJ76" s="41">
        <v>120.7</v>
      </c>
      <c r="AK76" s="41" t="s">
        <v>121</v>
      </c>
      <c r="AL76" s="41" t="s">
        <v>121</v>
      </c>
      <c r="AM76" s="41">
        <v>134</v>
      </c>
      <c r="AN76" s="41" t="s">
        <v>121</v>
      </c>
      <c r="AO76" s="41">
        <v>183.1</v>
      </c>
      <c r="AP76" s="41" t="s">
        <v>121</v>
      </c>
      <c r="AQ76" s="41">
        <v>277.2</v>
      </c>
      <c r="AR76" s="41" t="s">
        <v>121</v>
      </c>
      <c r="AS76" s="41">
        <v>338.9</v>
      </c>
      <c r="AT76" s="41" t="s">
        <v>121</v>
      </c>
      <c r="AU76" s="33" t="e">
        <v>#N/A</v>
      </c>
      <c r="AV76" s="33">
        <v>0.20880654833194295</v>
      </c>
      <c r="AW76" s="33" t="e">
        <v>#N/A</v>
      </c>
      <c r="AX76" s="33">
        <v>0.24159092674590227</v>
      </c>
      <c r="AY76" s="33" t="e">
        <v>#N/A</v>
      </c>
      <c r="AZ76" s="33">
        <v>0.28567790452935049</v>
      </c>
      <c r="BA76" s="37">
        <v>0.3865270594171818</v>
      </c>
      <c r="BB76" s="37"/>
      <c r="BC76" s="37" t="e">
        <v>#N/A</v>
      </c>
      <c r="BD76" s="37">
        <v>9.8125862111688375E-2</v>
      </c>
      <c r="BE76" s="37" t="e">
        <v>#N/A</v>
      </c>
      <c r="BF76" s="37">
        <v>8.3551274415874746E-2</v>
      </c>
      <c r="BG76" s="37" t="e">
        <v>#N/A</v>
      </c>
      <c r="BH76" s="37">
        <v>7.8048342034500076E-2</v>
      </c>
      <c r="BI76" s="37">
        <v>0.10150960851099618</v>
      </c>
      <c r="BJ76" s="37"/>
      <c r="BK76" s="37" t="e">
        <v>#N/A</v>
      </c>
      <c r="BL76" s="37">
        <v>0.11068068622025456</v>
      </c>
      <c r="BM76" s="37" t="e">
        <v>#N/A</v>
      </c>
      <c r="BN76" s="37">
        <v>0.15803965233002754</v>
      </c>
      <c r="BO76" s="37" t="e">
        <v>#N/A</v>
      </c>
      <c r="BP76" s="37">
        <v>0.20762956249485046</v>
      </c>
      <c r="BQ76" s="37">
        <v>0.28501745090618558</v>
      </c>
      <c r="BR76" s="37"/>
    </row>
    <row r="77" spans="18:70" x14ac:dyDescent="0.25">
      <c r="R77" s="33" t="s">
        <v>59</v>
      </c>
      <c r="S77" s="39" t="s">
        <v>195</v>
      </c>
      <c r="T77" s="41" t="s">
        <v>121</v>
      </c>
      <c r="U77" s="42">
        <v>1967.2</v>
      </c>
      <c r="V77" s="41" t="s">
        <v>121</v>
      </c>
      <c r="W77" s="40">
        <v>2224.27</v>
      </c>
      <c r="X77" s="41" t="s">
        <v>121</v>
      </c>
      <c r="Y77" s="40">
        <v>2008.99</v>
      </c>
      <c r="Z77" s="41" t="s">
        <v>121</v>
      </c>
      <c r="AA77" s="40">
        <v>1893.74</v>
      </c>
      <c r="AB77" s="41" t="s">
        <v>121</v>
      </c>
      <c r="AC77" s="41" t="s">
        <v>121</v>
      </c>
      <c r="AD77" s="41">
        <v>293.60000000000002</v>
      </c>
      <c r="AE77" s="41" t="s">
        <v>121</v>
      </c>
      <c r="AF77" s="41">
        <v>371.7</v>
      </c>
      <c r="AG77" s="41" t="s">
        <v>121</v>
      </c>
      <c r="AH77" s="41">
        <v>214.1</v>
      </c>
      <c r="AI77" s="41" t="s">
        <v>121</v>
      </c>
      <c r="AJ77" s="41">
        <v>200.1</v>
      </c>
      <c r="AK77" s="41" t="s">
        <v>121</v>
      </c>
      <c r="AL77" s="41" t="s">
        <v>121</v>
      </c>
      <c r="AM77" s="41">
        <v>261.7</v>
      </c>
      <c r="AN77" s="41" t="s">
        <v>121</v>
      </c>
      <c r="AO77" s="41">
        <v>261.2</v>
      </c>
      <c r="AP77" s="41" t="s">
        <v>121</v>
      </c>
      <c r="AQ77" s="41">
        <v>227.9</v>
      </c>
      <c r="AR77" s="41" t="s">
        <v>121</v>
      </c>
      <c r="AS77" s="41">
        <v>269.60000000000002</v>
      </c>
      <c r="AT77" s="41" t="s">
        <v>121</v>
      </c>
      <c r="AU77" s="33" t="e">
        <v>#N/A</v>
      </c>
      <c r="AV77" s="33">
        <v>0.2822793818625457</v>
      </c>
      <c r="AW77" s="33" t="e">
        <v>#N/A</v>
      </c>
      <c r="AX77" s="33">
        <v>0.28454279381549902</v>
      </c>
      <c r="AY77" s="33" t="e">
        <v>#N/A</v>
      </c>
      <c r="AZ77" s="33">
        <v>0.22001105032877216</v>
      </c>
      <c r="BA77" s="37">
        <v>0.24802771235755702</v>
      </c>
      <c r="BB77" s="37"/>
      <c r="BC77" s="37" t="e">
        <v>#N/A</v>
      </c>
      <c r="BD77" s="37">
        <v>0.1492476616510777</v>
      </c>
      <c r="BE77" s="37" t="e">
        <v>#N/A</v>
      </c>
      <c r="BF77" s="37">
        <v>0.16711100720685887</v>
      </c>
      <c r="BG77" s="37" t="e">
        <v>#N/A</v>
      </c>
      <c r="BH77" s="37">
        <v>0.10657096351898217</v>
      </c>
      <c r="BI77" s="37">
        <v>0.10566392429795009</v>
      </c>
      <c r="BJ77" s="37"/>
      <c r="BK77" s="37" t="e">
        <v>#N/A</v>
      </c>
      <c r="BL77" s="37">
        <v>0.13303172021146806</v>
      </c>
      <c r="BM77" s="37" t="e">
        <v>#N/A</v>
      </c>
      <c r="BN77" s="37">
        <v>0.11743178660864013</v>
      </c>
      <c r="BO77" s="37" t="e">
        <v>#N/A</v>
      </c>
      <c r="BP77" s="37">
        <v>0.11344008680978999</v>
      </c>
      <c r="BQ77" s="37">
        <v>0.14236378805960692</v>
      </c>
      <c r="BR77" s="37"/>
    </row>
    <row r="78" spans="18:70" x14ac:dyDescent="0.25">
      <c r="R78" s="33" t="s">
        <v>59</v>
      </c>
      <c r="S78" s="39" t="s">
        <v>196</v>
      </c>
      <c r="T78" s="41" t="s">
        <v>121</v>
      </c>
      <c r="U78" s="40">
        <v>1543.61</v>
      </c>
      <c r="V78" s="41" t="s">
        <v>121</v>
      </c>
      <c r="W78" s="40">
        <v>1599.73</v>
      </c>
      <c r="X78" s="41" t="s">
        <v>121</v>
      </c>
      <c r="Y78" s="40">
        <v>1849.82</v>
      </c>
      <c r="Z78" s="41" t="s">
        <v>121</v>
      </c>
      <c r="AA78" s="40">
        <v>2032.02</v>
      </c>
      <c r="AB78" s="41" t="s">
        <v>121</v>
      </c>
      <c r="AC78" s="41" t="s">
        <v>121</v>
      </c>
      <c r="AD78" s="41">
        <v>203.5</v>
      </c>
      <c r="AE78" s="41" t="s">
        <v>121</v>
      </c>
      <c r="AF78" s="41">
        <v>238.7</v>
      </c>
      <c r="AG78" s="41" t="s">
        <v>121</v>
      </c>
      <c r="AH78" s="41">
        <v>326.5</v>
      </c>
      <c r="AI78" s="41" t="s">
        <v>121</v>
      </c>
      <c r="AJ78" s="41">
        <v>304.2</v>
      </c>
      <c r="AK78" s="41" t="s">
        <v>121</v>
      </c>
      <c r="AL78" s="41" t="s">
        <v>121</v>
      </c>
      <c r="AM78" s="41">
        <v>84.1</v>
      </c>
      <c r="AN78" s="41" t="s">
        <v>121</v>
      </c>
      <c r="AO78" s="41">
        <v>168.2</v>
      </c>
      <c r="AP78" s="41" t="s">
        <v>121</v>
      </c>
      <c r="AQ78" s="41">
        <v>227.6</v>
      </c>
      <c r="AR78" s="41" t="s">
        <v>121</v>
      </c>
      <c r="AS78" s="41">
        <v>261.39999999999998</v>
      </c>
      <c r="AT78" s="41" t="s">
        <v>121</v>
      </c>
      <c r="AU78" s="33" t="e">
        <v>#N/A</v>
      </c>
      <c r="AV78" s="33">
        <v>0.18631649185999058</v>
      </c>
      <c r="AW78" s="33" t="e">
        <v>#N/A</v>
      </c>
      <c r="AX78" s="33">
        <v>0.25435542247754306</v>
      </c>
      <c r="AY78" s="33" t="e">
        <v>#N/A</v>
      </c>
      <c r="AZ78" s="33">
        <v>0.29954265820458209</v>
      </c>
      <c r="BA78" s="37">
        <v>0.2783437170893987</v>
      </c>
      <c r="BB78" s="37"/>
      <c r="BC78" s="37" t="e">
        <v>#N/A</v>
      </c>
      <c r="BD78" s="37">
        <v>0.13183381812763587</v>
      </c>
      <c r="BE78" s="37" t="e">
        <v>#N/A</v>
      </c>
      <c r="BF78" s="37">
        <v>0.14921267963968918</v>
      </c>
      <c r="BG78" s="37" t="e">
        <v>#N/A</v>
      </c>
      <c r="BH78" s="37">
        <v>0.17650365981554964</v>
      </c>
      <c r="BI78" s="37">
        <v>0.1497032509522544</v>
      </c>
      <c r="BJ78" s="37"/>
      <c r="BK78" s="37" t="e">
        <v>#N/A</v>
      </c>
      <c r="BL78" s="37">
        <v>5.4482673732354672E-2</v>
      </c>
      <c r="BM78" s="37" t="e">
        <v>#N/A</v>
      </c>
      <c r="BN78" s="37">
        <v>0.10514274283785388</v>
      </c>
      <c r="BO78" s="37" t="e">
        <v>#N/A</v>
      </c>
      <c r="BP78" s="37">
        <v>0.12303899838903244</v>
      </c>
      <c r="BQ78" s="37">
        <v>0.1286404661371443</v>
      </c>
      <c r="BR78" s="37"/>
    </row>
    <row r="79" spans="18:70" x14ac:dyDescent="0.25">
      <c r="R79" s="33" t="s">
        <v>59</v>
      </c>
      <c r="S79" s="39" t="s">
        <v>197</v>
      </c>
      <c r="T79" s="41" t="s">
        <v>121</v>
      </c>
      <c r="U79" s="40">
        <v>459.77</v>
      </c>
      <c r="V79" s="41" t="s">
        <v>121</v>
      </c>
      <c r="W79" s="40">
        <v>466.32</v>
      </c>
      <c r="X79" s="41" t="s">
        <v>121</v>
      </c>
      <c r="Y79" s="42">
        <v>479.4</v>
      </c>
      <c r="Z79" s="41" t="s">
        <v>121</v>
      </c>
      <c r="AA79" s="40">
        <v>403.08</v>
      </c>
      <c r="AB79" s="41" t="s">
        <v>121</v>
      </c>
      <c r="AC79" s="41" t="s">
        <v>121</v>
      </c>
      <c r="AD79" s="41">
        <v>47.8</v>
      </c>
      <c r="AE79" s="41" t="s">
        <v>121</v>
      </c>
      <c r="AF79" s="41">
        <v>86.7</v>
      </c>
      <c r="AG79" s="41" t="s">
        <v>121</v>
      </c>
      <c r="AH79" s="41">
        <v>37.5</v>
      </c>
      <c r="AI79" s="41" t="s">
        <v>121</v>
      </c>
      <c r="AJ79" s="41">
        <v>27.5</v>
      </c>
      <c r="AK79" s="41" t="s">
        <v>121</v>
      </c>
      <c r="AL79" s="41" t="s">
        <v>121</v>
      </c>
      <c r="AM79" s="41">
        <v>9.8000000000000007</v>
      </c>
      <c r="AN79" s="41" t="s">
        <v>121</v>
      </c>
      <c r="AO79" s="41">
        <v>19</v>
      </c>
      <c r="AP79" s="41" t="s">
        <v>121</v>
      </c>
      <c r="AQ79" s="41">
        <v>52.6</v>
      </c>
      <c r="AR79" s="41" t="s">
        <v>121</v>
      </c>
      <c r="AS79" s="41">
        <v>51.5</v>
      </c>
      <c r="AT79" s="41" t="s">
        <v>121</v>
      </c>
      <c r="AU79" s="33" t="e">
        <v>#N/A</v>
      </c>
      <c r="AV79" s="33">
        <v>0.12528003132000781</v>
      </c>
      <c r="AW79" s="33" t="e">
        <v>#N/A</v>
      </c>
      <c r="AX79" s="33">
        <v>0.22666838222679705</v>
      </c>
      <c r="AY79" s="33" t="e">
        <v>#N/A</v>
      </c>
      <c r="AZ79" s="33">
        <v>0.18794326241134751</v>
      </c>
      <c r="BA79" s="37">
        <v>0.19599087029870002</v>
      </c>
      <c r="BB79" s="37"/>
      <c r="BC79" s="37" t="e">
        <v>#N/A</v>
      </c>
      <c r="BD79" s="37">
        <v>0.1039650259912565</v>
      </c>
      <c r="BE79" s="37" t="e">
        <v>#N/A</v>
      </c>
      <c r="BF79" s="37">
        <v>0.18592382913021102</v>
      </c>
      <c r="BG79" s="37" t="e">
        <v>#N/A</v>
      </c>
      <c r="BH79" s="37">
        <v>7.8222778473091364E-2</v>
      </c>
      <c r="BI79" s="37">
        <v>6.8224670040686719E-2</v>
      </c>
      <c r="BJ79" s="37"/>
      <c r="BK79" s="37" t="e">
        <v>#N/A</v>
      </c>
      <c r="BL79" s="37">
        <v>2.1315005328751333E-2</v>
      </c>
      <c r="BM79" s="37" t="e">
        <v>#N/A</v>
      </c>
      <c r="BN79" s="37">
        <v>4.0744553096586034E-2</v>
      </c>
      <c r="BO79" s="37" t="e">
        <v>#N/A</v>
      </c>
      <c r="BP79" s="37">
        <v>0.10972048393825616</v>
      </c>
      <c r="BQ79" s="37">
        <v>0.1277662002580133</v>
      </c>
      <c r="BR79" s="37"/>
    </row>
    <row r="80" spans="18:70" x14ac:dyDescent="0.25">
      <c r="R80" s="33" t="s">
        <v>59</v>
      </c>
      <c r="S80" s="39" t="s">
        <v>198</v>
      </c>
      <c r="T80" s="41" t="s">
        <v>121</v>
      </c>
      <c r="U80" s="40">
        <v>4416.66</v>
      </c>
      <c r="V80" s="41" t="s">
        <v>121</v>
      </c>
      <c r="W80" s="40">
        <v>4823.5600000000004</v>
      </c>
      <c r="X80" s="41" t="s">
        <v>121</v>
      </c>
      <c r="Y80" s="40">
        <v>4987.1400000000003</v>
      </c>
      <c r="Z80" s="41" t="s">
        <v>121</v>
      </c>
      <c r="AA80" s="40">
        <v>4625.99</v>
      </c>
      <c r="AB80" s="41" t="s">
        <v>121</v>
      </c>
      <c r="AC80" s="41" t="s">
        <v>121</v>
      </c>
      <c r="AD80" s="41">
        <v>577.4</v>
      </c>
      <c r="AE80" s="41" t="s">
        <v>121</v>
      </c>
      <c r="AF80" s="41">
        <v>946.9</v>
      </c>
      <c r="AG80" s="41" t="s">
        <v>121</v>
      </c>
      <c r="AH80" s="41">
        <v>1012</v>
      </c>
      <c r="AI80" s="41" t="s">
        <v>121</v>
      </c>
      <c r="AJ80" s="41">
        <v>1017.6</v>
      </c>
      <c r="AK80" s="41" t="s">
        <v>121</v>
      </c>
      <c r="AL80" s="41" t="s">
        <v>121</v>
      </c>
      <c r="AM80" s="41">
        <v>365.7</v>
      </c>
      <c r="AN80" s="41" t="s">
        <v>121</v>
      </c>
      <c r="AO80" s="41">
        <v>359.3</v>
      </c>
      <c r="AP80" s="41" t="s">
        <v>121</v>
      </c>
      <c r="AQ80" s="41">
        <v>434.4</v>
      </c>
      <c r="AR80" s="41" t="s">
        <v>121</v>
      </c>
      <c r="AS80" s="41">
        <v>516.9</v>
      </c>
      <c r="AT80" s="41" t="s">
        <v>121</v>
      </c>
      <c r="AU80" s="33" t="e">
        <v>#N/A</v>
      </c>
      <c r="AV80" s="33">
        <v>0.21353239778475136</v>
      </c>
      <c r="AW80" s="33" t="e">
        <v>#N/A</v>
      </c>
      <c r="AX80" s="33">
        <v>0.27079584373367388</v>
      </c>
      <c r="AY80" s="33" t="e">
        <v>#N/A</v>
      </c>
      <c r="AZ80" s="33">
        <v>0.29002594673500243</v>
      </c>
      <c r="BA80" s="37">
        <v>0.33171277931858911</v>
      </c>
      <c r="BB80" s="37"/>
      <c r="BC80" s="37" t="e">
        <v>#N/A</v>
      </c>
      <c r="BD80" s="37">
        <v>0.13073227280343064</v>
      </c>
      <c r="BE80" s="37" t="e">
        <v>#N/A</v>
      </c>
      <c r="BF80" s="37">
        <v>0.19630729170985742</v>
      </c>
      <c r="BG80" s="37" t="e">
        <v>#N/A</v>
      </c>
      <c r="BH80" s="37">
        <v>0.20292191516580643</v>
      </c>
      <c r="BI80" s="37">
        <v>0.21997453518057758</v>
      </c>
      <c r="BJ80" s="37"/>
      <c r="BK80" s="37" t="e">
        <v>#N/A</v>
      </c>
      <c r="BL80" s="37">
        <v>8.2800124981320722E-2</v>
      </c>
      <c r="BM80" s="37" t="e">
        <v>#N/A</v>
      </c>
      <c r="BN80" s="37">
        <v>7.4488552023816434E-2</v>
      </c>
      <c r="BO80" s="37" t="e">
        <v>#N/A</v>
      </c>
      <c r="BP80" s="37">
        <v>8.7104031569195967E-2</v>
      </c>
      <c r="BQ80" s="37">
        <v>0.11173824413801153</v>
      </c>
      <c r="BR80" s="37"/>
    </row>
    <row r="81" spans="18:70" x14ac:dyDescent="0.25">
      <c r="R81" s="33" t="s">
        <v>59</v>
      </c>
      <c r="S81" s="39" t="s">
        <v>199</v>
      </c>
      <c r="T81" s="41" t="s">
        <v>121</v>
      </c>
      <c r="U81" s="40">
        <v>910.35</v>
      </c>
      <c r="V81" s="41" t="s">
        <v>121</v>
      </c>
      <c r="W81" s="40">
        <v>912.97</v>
      </c>
      <c r="X81" s="41" t="s">
        <v>121</v>
      </c>
      <c r="Y81" s="40">
        <v>957.56</v>
      </c>
      <c r="Z81" s="41" t="s">
        <v>121</v>
      </c>
      <c r="AA81" s="40">
        <v>870.51</v>
      </c>
      <c r="AB81" s="41" t="s">
        <v>121</v>
      </c>
      <c r="AC81" s="41" t="s">
        <v>121</v>
      </c>
      <c r="AD81" s="41">
        <v>84.4</v>
      </c>
      <c r="AE81" s="41" t="s">
        <v>121</v>
      </c>
      <c r="AF81" s="41">
        <v>108.8</v>
      </c>
      <c r="AG81" s="41" t="s">
        <v>121</v>
      </c>
      <c r="AH81" s="41">
        <v>136.19999999999999</v>
      </c>
      <c r="AI81" s="41" t="s">
        <v>121</v>
      </c>
      <c r="AJ81" s="41">
        <v>111.5</v>
      </c>
      <c r="AK81" s="41" t="s">
        <v>121</v>
      </c>
      <c r="AL81" s="41" t="s">
        <v>121</v>
      </c>
      <c r="AM81" s="41">
        <v>20</v>
      </c>
      <c r="AN81" s="41" t="s">
        <v>121</v>
      </c>
      <c r="AO81" s="41">
        <v>52.6</v>
      </c>
      <c r="AP81" s="41" t="s">
        <v>121</v>
      </c>
      <c r="AQ81" s="41">
        <v>77.900000000000006</v>
      </c>
      <c r="AR81" s="41" t="s">
        <v>121</v>
      </c>
      <c r="AS81" s="41">
        <v>54.6</v>
      </c>
      <c r="AT81" s="41" t="s">
        <v>121</v>
      </c>
      <c r="AU81" s="33" t="e">
        <v>#N/A</v>
      </c>
      <c r="AV81" s="33">
        <v>0.11468116658428078</v>
      </c>
      <c r="AW81" s="33" t="e">
        <v>#N/A</v>
      </c>
      <c r="AX81" s="33">
        <v>0.17678565560752271</v>
      </c>
      <c r="AY81" s="33" t="e">
        <v>#N/A</v>
      </c>
      <c r="AZ81" s="33">
        <v>0.2235891223526463</v>
      </c>
      <c r="BA81" s="37">
        <v>0.19080768744758819</v>
      </c>
      <c r="BB81" s="37"/>
      <c r="BC81" s="37" t="e">
        <v>#N/A</v>
      </c>
      <c r="BD81" s="37">
        <v>9.2711594441698256E-2</v>
      </c>
      <c r="BE81" s="37" t="e">
        <v>#N/A</v>
      </c>
      <c r="BF81" s="37">
        <v>0.11917149522985421</v>
      </c>
      <c r="BG81" s="37" t="e">
        <v>#N/A</v>
      </c>
      <c r="BH81" s="37">
        <v>0.14223651781611596</v>
      </c>
      <c r="BI81" s="37">
        <v>0.12808583474055438</v>
      </c>
      <c r="BJ81" s="37"/>
      <c r="BK81" s="37" t="e">
        <v>#N/A</v>
      </c>
      <c r="BL81" s="37">
        <v>2.1969572142582522E-2</v>
      </c>
      <c r="BM81" s="37" t="e">
        <v>#N/A</v>
      </c>
      <c r="BN81" s="37">
        <v>5.7614160377668491E-2</v>
      </c>
      <c r="BO81" s="37" t="e">
        <v>#N/A</v>
      </c>
      <c r="BP81" s="37">
        <v>8.1352604536530357E-2</v>
      </c>
      <c r="BQ81" s="37">
        <v>6.2721852707033815E-2</v>
      </c>
      <c r="BR81" s="37"/>
    </row>
    <row r="82" spans="18:70" x14ac:dyDescent="0.25">
      <c r="R82" s="33" t="s">
        <v>59</v>
      </c>
      <c r="S82" s="39" t="s">
        <v>200</v>
      </c>
      <c r="T82" s="41" t="s">
        <v>121</v>
      </c>
      <c r="U82" s="40">
        <v>1684.13</v>
      </c>
      <c r="V82" s="41" t="s">
        <v>121</v>
      </c>
      <c r="W82" s="40">
        <v>1567.28</v>
      </c>
      <c r="X82" s="41" t="s">
        <v>121</v>
      </c>
      <c r="Y82" s="40">
        <v>1427.62</v>
      </c>
      <c r="Z82" s="41" t="s">
        <v>121</v>
      </c>
      <c r="AA82" s="40">
        <v>1302.52</v>
      </c>
      <c r="AB82" s="41" t="s">
        <v>121</v>
      </c>
      <c r="AC82" s="41" t="s">
        <v>121</v>
      </c>
      <c r="AD82" s="41">
        <v>118.3</v>
      </c>
      <c r="AE82" s="41" t="s">
        <v>121</v>
      </c>
      <c r="AF82" s="41">
        <v>141.69999999999999</v>
      </c>
      <c r="AG82" s="41" t="s">
        <v>121</v>
      </c>
      <c r="AH82" s="41">
        <v>142.6</v>
      </c>
      <c r="AI82" s="41" t="s">
        <v>121</v>
      </c>
      <c r="AJ82" s="41">
        <v>211.2</v>
      </c>
      <c r="AK82" s="41" t="s">
        <v>121</v>
      </c>
      <c r="AL82" s="41" t="s">
        <v>121</v>
      </c>
      <c r="AM82" s="41">
        <v>148.19999999999999</v>
      </c>
      <c r="AN82" s="41" t="s">
        <v>121</v>
      </c>
      <c r="AO82" s="41">
        <v>202.5</v>
      </c>
      <c r="AP82" s="41" t="s">
        <v>121</v>
      </c>
      <c r="AQ82" s="41">
        <v>201.2</v>
      </c>
      <c r="AR82" s="41" t="s">
        <v>121</v>
      </c>
      <c r="AS82" s="41">
        <v>112.2</v>
      </c>
      <c r="AT82" s="41" t="s">
        <v>121</v>
      </c>
      <c r="AU82" s="33" t="e">
        <v>#N/A</v>
      </c>
      <c r="AV82" s="33">
        <v>0.15824194094280131</v>
      </c>
      <c r="AW82" s="33" t="e">
        <v>#N/A</v>
      </c>
      <c r="AX82" s="33">
        <v>0.21961615027308456</v>
      </c>
      <c r="AY82" s="33" t="e">
        <v>#N/A</v>
      </c>
      <c r="AZ82" s="33">
        <v>0.24082038637732728</v>
      </c>
      <c r="BA82" s="37">
        <v>0.24828793415840061</v>
      </c>
      <c r="BB82" s="37"/>
      <c r="BC82" s="37" t="e">
        <v>#N/A</v>
      </c>
      <c r="BD82" s="37">
        <v>7.0243983540463018E-2</v>
      </c>
      <c r="BE82" s="37" t="e">
        <v>#N/A</v>
      </c>
      <c r="BF82" s="37">
        <v>9.0411413404114127E-2</v>
      </c>
      <c r="BG82" s="37" t="e">
        <v>#N/A</v>
      </c>
      <c r="BH82" s="37">
        <v>9.9886524425267229E-2</v>
      </c>
      <c r="BI82" s="37">
        <v>0.16214722230752693</v>
      </c>
      <c r="BJ82" s="37"/>
      <c r="BK82" s="37" t="e">
        <v>#N/A</v>
      </c>
      <c r="BL82" s="37">
        <v>8.7997957402338289E-2</v>
      </c>
      <c r="BM82" s="37" t="e">
        <v>#N/A</v>
      </c>
      <c r="BN82" s="37">
        <v>0.12920473686897044</v>
      </c>
      <c r="BO82" s="37" t="e">
        <v>#N/A</v>
      </c>
      <c r="BP82" s="37">
        <v>0.14093386195206006</v>
      </c>
      <c r="BQ82" s="37">
        <v>8.61407118508737E-2</v>
      </c>
      <c r="BR82" s="37"/>
    </row>
    <row r="83" spans="18:70" x14ac:dyDescent="0.25">
      <c r="R83" s="33" t="s">
        <v>59</v>
      </c>
      <c r="S83" s="39" t="s">
        <v>201</v>
      </c>
      <c r="T83" s="41" t="s">
        <v>121</v>
      </c>
      <c r="U83" s="40">
        <v>3200.45</v>
      </c>
      <c r="V83" s="41" t="s">
        <v>121</v>
      </c>
      <c r="W83" s="40">
        <v>3468.04</v>
      </c>
      <c r="X83" s="41" t="s">
        <v>121</v>
      </c>
      <c r="Y83" s="42">
        <v>3831.6</v>
      </c>
      <c r="Z83" s="41" t="s">
        <v>121</v>
      </c>
      <c r="AA83" s="40">
        <v>3731.32</v>
      </c>
      <c r="AB83" s="41" t="s">
        <v>121</v>
      </c>
      <c r="AC83" s="41" t="s">
        <v>121</v>
      </c>
      <c r="AD83" s="41">
        <v>106.5</v>
      </c>
      <c r="AE83" s="41" t="s">
        <v>121</v>
      </c>
      <c r="AF83" s="41">
        <v>36</v>
      </c>
      <c r="AG83" s="41" t="s">
        <v>121</v>
      </c>
      <c r="AH83" s="41">
        <v>129.19999999999999</v>
      </c>
      <c r="AI83" s="41" t="s">
        <v>121</v>
      </c>
      <c r="AJ83" s="41">
        <v>144.1</v>
      </c>
      <c r="AK83" s="41" t="s">
        <v>121</v>
      </c>
      <c r="AL83" s="41" t="s">
        <v>121</v>
      </c>
      <c r="AM83" s="41">
        <v>177.2</v>
      </c>
      <c r="AN83" s="41" t="s">
        <v>121</v>
      </c>
      <c r="AO83" s="41">
        <v>177.8</v>
      </c>
      <c r="AP83" s="41" t="s">
        <v>121</v>
      </c>
      <c r="AQ83" s="41">
        <v>219.1</v>
      </c>
      <c r="AR83" s="41" t="s">
        <v>121</v>
      </c>
      <c r="AS83" s="41">
        <v>212</v>
      </c>
      <c r="AT83" s="41" t="s">
        <v>121</v>
      </c>
      <c r="AU83" s="33" t="e">
        <v>#N/A</v>
      </c>
      <c r="AV83" s="33">
        <v>8.8643784467809211E-2</v>
      </c>
      <c r="AW83" s="33" t="e">
        <v>#N/A</v>
      </c>
      <c r="AX83" s="33">
        <v>6.1648654571458232E-2</v>
      </c>
      <c r="AY83" s="33" t="e">
        <v>#N/A</v>
      </c>
      <c r="AZ83" s="33">
        <v>9.090197306608204E-2</v>
      </c>
      <c r="BA83" s="37">
        <v>9.5435395516868027E-2</v>
      </c>
      <c r="BB83" s="37"/>
      <c r="BC83" s="37" t="e">
        <v>#N/A</v>
      </c>
      <c r="BD83" s="37">
        <v>3.3276570482275933E-2</v>
      </c>
      <c r="BE83" s="37" t="e">
        <v>#N/A</v>
      </c>
      <c r="BF83" s="37">
        <v>1.0380503108383987E-2</v>
      </c>
      <c r="BG83" s="37" t="e">
        <v>#N/A</v>
      </c>
      <c r="BH83" s="37">
        <v>3.371959494728051E-2</v>
      </c>
      <c r="BI83" s="37">
        <v>3.8619040982815732E-2</v>
      </c>
      <c r="BJ83" s="37"/>
      <c r="BK83" s="37" t="e">
        <v>#N/A</v>
      </c>
      <c r="BL83" s="37">
        <v>5.5367213985533285E-2</v>
      </c>
      <c r="BM83" s="37" t="e">
        <v>#N/A</v>
      </c>
      <c r="BN83" s="37">
        <v>5.126815146307425E-2</v>
      </c>
      <c r="BO83" s="37" t="e">
        <v>#N/A</v>
      </c>
      <c r="BP83" s="37">
        <v>5.7182378118801544E-2</v>
      </c>
      <c r="BQ83" s="37">
        <v>5.6816354534052288E-2</v>
      </c>
      <c r="BR83" s="37"/>
    </row>
    <row r="84" spans="18:70" x14ac:dyDescent="0.25">
      <c r="R84" s="33" t="s">
        <v>59</v>
      </c>
      <c r="S84" s="39" t="s">
        <v>202</v>
      </c>
      <c r="T84" s="41" t="s">
        <v>121</v>
      </c>
      <c r="U84" s="40">
        <v>178.45</v>
      </c>
      <c r="V84" s="41" t="s">
        <v>121</v>
      </c>
      <c r="W84" s="40">
        <v>192.02</v>
      </c>
      <c r="X84" s="41" t="s">
        <v>121</v>
      </c>
      <c r="Y84" s="40">
        <v>185.82</v>
      </c>
      <c r="Z84" s="41" t="s">
        <v>121</v>
      </c>
      <c r="AA84" s="40">
        <v>205.36</v>
      </c>
      <c r="AB84" s="41" t="s">
        <v>121</v>
      </c>
      <c r="AC84" s="41" t="s">
        <v>121</v>
      </c>
      <c r="AD84" s="41">
        <v>20</v>
      </c>
      <c r="AE84" s="41" t="s">
        <v>121</v>
      </c>
      <c r="AF84" s="41">
        <v>25.3</v>
      </c>
      <c r="AG84" s="41" t="s">
        <v>121</v>
      </c>
      <c r="AH84" s="41">
        <v>21.6</v>
      </c>
      <c r="AI84" s="41" t="s">
        <v>121</v>
      </c>
      <c r="AJ84" s="41">
        <v>21.6</v>
      </c>
      <c r="AK84" s="41" t="s">
        <v>121</v>
      </c>
      <c r="AL84" s="41" t="s">
        <v>121</v>
      </c>
      <c r="AM84" s="41" t="s">
        <v>121</v>
      </c>
      <c r="AN84" s="41" t="s">
        <v>121</v>
      </c>
      <c r="AO84" s="41" t="s">
        <v>121</v>
      </c>
      <c r="AP84" s="41" t="s">
        <v>121</v>
      </c>
      <c r="AQ84" s="41">
        <v>1.5</v>
      </c>
      <c r="AR84" s="41" t="s">
        <v>121</v>
      </c>
      <c r="AS84" s="41">
        <v>1.7</v>
      </c>
      <c r="AT84" s="41" t="s">
        <v>121</v>
      </c>
      <c r="AU84" s="33" t="e">
        <v>#N/A</v>
      </c>
      <c r="AV84" s="33">
        <v>0.11207621182404036</v>
      </c>
      <c r="AW84" s="33" t="e">
        <v>#N/A</v>
      </c>
      <c r="AX84" s="33">
        <v>0.13175710863451723</v>
      </c>
      <c r="AY84" s="33" t="e">
        <v>#N/A</v>
      </c>
      <c r="AZ84" s="33">
        <v>0.12431385211494997</v>
      </c>
      <c r="BA84" s="37">
        <v>0.11345929100116868</v>
      </c>
      <c r="BB84" s="37"/>
      <c r="BC84" s="37" t="e">
        <v>#N/A</v>
      </c>
      <c r="BD84" s="37">
        <v>0.11207621182404036</v>
      </c>
      <c r="BE84" s="37" t="e">
        <v>#N/A</v>
      </c>
      <c r="BF84" s="37">
        <v>0.13175710863451723</v>
      </c>
      <c r="BG84" s="37" t="e">
        <v>#N/A</v>
      </c>
      <c r="BH84" s="37">
        <v>0.11624152405553763</v>
      </c>
      <c r="BI84" s="37">
        <v>0.10518114530580444</v>
      </c>
      <c r="BJ84" s="37"/>
      <c r="BK84" s="37" t="e">
        <v>#N/A</v>
      </c>
      <c r="BL84" s="37">
        <v>0</v>
      </c>
      <c r="BM84" s="37" t="e">
        <v>#N/A</v>
      </c>
      <c r="BN84" s="37">
        <v>0</v>
      </c>
      <c r="BO84" s="37" t="e">
        <v>#N/A</v>
      </c>
      <c r="BP84" s="37">
        <v>8.0723280594123346E-3</v>
      </c>
      <c r="BQ84" s="37">
        <v>8.2781456953642373E-3</v>
      </c>
      <c r="BR84" s="37"/>
    </row>
    <row r="85" spans="18:70" x14ac:dyDescent="0.25">
      <c r="R85" s="33" t="s">
        <v>59</v>
      </c>
      <c r="S85" s="39" t="s">
        <v>203</v>
      </c>
      <c r="T85" s="41" t="s">
        <v>121</v>
      </c>
      <c r="U85" s="41" t="s">
        <v>121</v>
      </c>
      <c r="V85" s="41" t="s">
        <v>121</v>
      </c>
      <c r="W85" s="40">
        <v>88.78</v>
      </c>
      <c r="X85" s="41" t="s">
        <v>121</v>
      </c>
      <c r="Y85" s="40">
        <v>36.58</v>
      </c>
      <c r="Z85" s="41" t="s">
        <v>121</v>
      </c>
      <c r="AA85" s="40">
        <v>126.12</v>
      </c>
      <c r="AB85" s="41" t="s">
        <v>121</v>
      </c>
      <c r="AC85" s="41" t="s">
        <v>121</v>
      </c>
      <c r="AD85" s="41" t="s">
        <v>121</v>
      </c>
      <c r="AE85" s="41" t="s">
        <v>121</v>
      </c>
      <c r="AF85" s="41">
        <v>1.5</v>
      </c>
      <c r="AG85" s="41" t="s">
        <v>121</v>
      </c>
      <c r="AH85" s="41">
        <v>0.9</v>
      </c>
      <c r="AI85" s="41" t="s">
        <v>121</v>
      </c>
      <c r="AJ85" s="41">
        <v>11.3</v>
      </c>
      <c r="AK85" s="41" t="s">
        <v>121</v>
      </c>
      <c r="AL85" s="41" t="s">
        <v>121</v>
      </c>
      <c r="AM85" s="41" t="s">
        <v>121</v>
      </c>
      <c r="AN85" s="41" t="s">
        <v>121</v>
      </c>
      <c r="AO85" s="41">
        <v>0.1</v>
      </c>
      <c r="AP85" s="41" t="s">
        <v>121</v>
      </c>
      <c r="AQ85" s="41">
        <v>0.3</v>
      </c>
      <c r="AR85" s="41" t="s">
        <v>121</v>
      </c>
      <c r="AS85" s="41">
        <v>11.3</v>
      </c>
      <c r="AT85" s="41" t="s">
        <v>121</v>
      </c>
      <c r="AU85" s="33" t="e">
        <v>#N/A</v>
      </c>
      <c r="AV85" s="33" t="e">
        <v>#N/A</v>
      </c>
      <c r="AW85" s="33" t="e">
        <v>#N/A</v>
      </c>
      <c r="AX85" s="33">
        <v>1.8022077044379366E-2</v>
      </c>
      <c r="AY85" s="33" t="e">
        <v>#N/A</v>
      </c>
      <c r="AZ85" s="33">
        <v>3.2804811372334611E-2</v>
      </c>
      <c r="BA85" s="37">
        <v>0.1791944180145893</v>
      </c>
      <c r="BB85" s="37"/>
      <c r="BC85" s="37" t="e">
        <v>#N/A</v>
      </c>
      <c r="BD85" s="37" t="e">
        <v>#N/A</v>
      </c>
      <c r="BE85" s="37" t="e">
        <v>#N/A</v>
      </c>
      <c r="BF85" s="37">
        <v>1.6895697229105656E-2</v>
      </c>
      <c r="BG85" s="37" t="e">
        <v>#N/A</v>
      </c>
      <c r="BH85" s="37">
        <v>2.4603608529250958E-2</v>
      </c>
      <c r="BI85" s="37">
        <v>8.9597209007294648E-2</v>
      </c>
      <c r="BJ85" s="37"/>
      <c r="BK85" s="37" t="e">
        <v>#N/A</v>
      </c>
      <c r="BL85" s="37" t="e">
        <v>#N/A</v>
      </c>
      <c r="BM85" s="37" t="e">
        <v>#N/A</v>
      </c>
      <c r="BN85" s="37">
        <v>1.1263798152737104E-3</v>
      </c>
      <c r="BO85" s="37" t="e">
        <v>#N/A</v>
      </c>
      <c r="BP85" s="37">
        <v>8.2012028430836527E-3</v>
      </c>
      <c r="BQ85" s="37">
        <v>8.9597209007294648E-2</v>
      </c>
      <c r="BR85" s="37"/>
    </row>
    <row r="86" spans="18:70" x14ac:dyDescent="0.25">
      <c r="R86" s="33" t="s">
        <v>59</v>
      </c>
      <c r="S86" s="39" t="s">
        <v>204</v>
      </c>
      <c r="T86" s="41" t="s">
        <v>121</v>
      </c>
      <c r="U86" s="41" t="s">
        <v>121</v>
      </c>
      <c r="V86" s="41" t="s">
        <v>121</v>
      </c>
      <c r="W86" s="40">
        <v>340.29</v>
      </c>
      <c r="X86" s="41" t="s">
        <v>121</v>
      </c>
      <c r="Y86" s="43">
        <v>325</v>
      </c>
      <c r="Z86" s="41" t="s">
        <v>121</v>
      </c>
      <c r="AA86" s="40">
        <v>265.31</v>
      </c>
      <c r="AB86" s="41" t="s">
        <v>121</v>
      </c>
      <c r="AC86" s="41" t="s">
        <v>121</v>
      </c>
      <c r="AD86" s="41" t="s">
        <v>121</v>
      </c>
      <c r="AE86" s="41" t="s">
        <v>121</v>
      </c>
      <c r="AF86" s="41">
        <v>2.1</v>
      </c>
      <c r="AG86" s="41" t="s">
        <v>121</v>
      </c>
      <c r="AH86" s="41">
        <v>3.3</v>
      </c>
      <c r="AI86" s="41" t="s">
        <v>121</v>
      </c>
      <c r="AJ86" s="41">
        <v>4.0999999999999996</v>
      </c>
      <c r="AK86" s="41" t="s">
        <v>121</v>
      </c>
      <c r="AL86" s="41" t="s">
        <v>121</v>
      </c>
      <c r="AM86" s="41" t="s">
        <v>121</v>
      </c>
      <c r="AN86" s="41" t="s">
        <v>121</v>
      </c>
      <c r="AO86" s="41" t="s">
        <v>121</v>
      </c>
      <c r="AP86" s="41" t="s">
        <v>121</v>
      </c>
      <c r="AQ86" s="41">
        <v>9.9</v>
      </c>
      <c r="AR86" s="41" t="s">
        <v>121</v>
      </c>
      <c r="AS86" s="41">
        <v>11</v>
      </c>
      <c r="AT86" s="41" t="s">
        <v>121</v>
      </c>
      <c r="AU86" s="33" t="e">
        <v>#N/A</v>
      </c>
      <c r="AV86" s="33" t="e">
        <v>#N/A</v>
      </c>
      <c r="AW86" s="33" t="e">
        <v>#N/A</v>
      </c>
      <c r="AX86" s="33">
        <v>6.1712069117517412E-3</v>
      </c>
      <c r="AY86" s="33" t="e">
        <v>#N/A</v>
      </c>
      <c r="AZ86" s="33">
        <v>4.0615384615384616E-2</v>
      </c>
      <c r="BA86" s="37">
        <v>5.6914552787305416E-2</v>
      </c>
      <c r="BB86" s="37"/>
      <c r="BC86" s="37" t="e">
        <v>#N/A</v>
      </c>
      <c r="BD86" s="37" t="e">
        <v>#N/A</v>
      </c>
      <c r="BE86" s="37" t="e">
        <v>#N/A</v>
      </c>
      <c r="BF86" s="37">
        <v>6.1712069117517412E-3</v>
      </c>
      <c r="BG86" s="37" t="e">
        <v>#N/A</v>
      </c>
      <c r="BH86" s="37">
        <v>1.0153846153846154E-2</v>
      </c>
      <c r="BI86" s="37">
        <v>1.5453620293241866E-2</v>
      </c>
      <c r="BJ86" s="37"/>
      <c r="BK86" s="37" t="e">
        <v>#N/A</v>
      </c>
      <c r="BL86" s="37" t="e">
        <v>#N/A</v>
      </c>
      <c r="BM86" s="37" t="e">
        <v>#N/A</v>
      </c>
      <c r="BN86" s="37">
        <v>0</v>
      </c>
      <c r="BO86" s="37" t="e">
        <v>#N/A</v>
      </c>
      <c r="BP86" s="37">
        <v>3.0461538461538464E-2</v>
      </c>
      <c r="BQ86" s="37">
        <v>4.1460932494063546E-2</v>
      </c>
      <c r="BR86" s="37"/>
    </row>
    <row r="87" spans="18:70" x14ac:dyDescent="0.25">
      <c r="R87" s="33" t="s">
        <v>59</v>
      </c>
      <c r="S87" s="39" t="s">
        <v>205</v>
      </c>
      <c r="T87" s="41" t="s">
        <v>121</v>
      </c>
      <c r="U87" s="41" t="s">
        <v>121</v>
      </c>
      <c r="V87" s="41" t="s">
        <v>121</v>
      </c>
      <c r="W87" s="40">
        <v>68.709999999999994</v>
      </c>
      <c r="X87" s="41" t="s">
        <v>121</v>
      </c>
      <c r="Y87" s="40">
        <v>66.239999999999995</v>
      </c>
      <c r="Z87" s="41" t="s">
        <v>121</v>
      </c>
      <c r="AA87" s="40">
        <v>59.64</v>
      </c>
      <c r="AB87" s="41" t="s">
        <v>121</v>
      </c>
      <c r="AC87" s="41" t="s">
        <v>121</v>
      </c>
      <c r="AD87" s="41" t="s">
        <v>121</v>
      </c>
      <c r="AE87" s="41" t="s">
        <v>121</v>
      </c>
      <c r="AF87" s="41" t="s">
        <v>121</v>
      </c>
      <c r="AG87" s="41" t="s">
        <v>121</v>
      </c>
      <c r="AH87" s="41" t="s">
        <v>121</v>
      </c>
      <c r="AI87" s="41" t="s">
        <v>121</v>
      </c>
      <c r="AJ87" s="41" t="s">
        <v>121</v>
      </c>
      <c r="AK87" s="41" t="s">
        <v>121</v>
      </c>
      <c r="AL87" s="41" t="s">
        <v>121</v>
      </c>
      <c r="AM87" s="41" t="s">
        <v>121</v>
      </c>
      <c r="AN87" s="41" t="s">
        <v>121</v>
      </c>
      <c r="AO87" s="41" t="s">
        <v>121</v>
      </c>
      <c r="AP87" s="41" t="s">
        <v>121</v>
      </c>
      <c r="AQ87" s="41">
        <v>4.4000000000000004</v>
      </c>
      <c r="AR87" s="41" t="s">
        <v>121</v>
      </c>
      <c r="AS87" s="41">
        <v>4.4000000000000004</v>
      </c>
      <c r="AT87" s="41" t="s">
        <v>121</v>
      </c>
      <c r="AU87" s="33" t="e">
        <v>#N/A</v>
      </c>
      <c r="AV87" s="33" t="e">
        <v>#N/A</v>
      </c>
      <c r="AW87" s="33" t="e">
        <v>#N/A</v>
      </c>
      <c r="AX87" s="33">
        <v>0</v>
      </c>
      <c r="AY87" s="33" t="e">
        <v>#N/A</v>
      </c>
      <c r="AZ87" s="33">
        <v>6.6425120772946877E-2</v>
      </c>
      <c r="BA87" s="37" t="e">
        <v>#N/A</v>
      </c>
      <c r="BB87" s="37"/>
      <c r="BC87" s="37" t="e">
        <v>#N/A</v>
      </c>
      <c r="BD87" s="37" t="e">
        <v>#N/A</v>
      </c>
      <c r="BE87" s="37" t="e">
        <v>#N/A</v>
      </c>
      <c r="BF87" s="37">
        <v>0</v>
      </c>
      <c r="BG87" s="37" t="e">
        <v>#N/A</v>
      </c>
      <c r="BH87" s="37">
        <v>0</v>
      </c>
      <c r="BI87" s="37" t="e">
        <v>#N/A</v>
      </c>
      <c r="BJ87" s="37"/>
      <c r="BK87" s="37" t="e">
        <v>#N/A</v>
      </c>
      <c r="BL87" s="37" t="e">
        <v>#N/A</v>
      </c>
      <c r="BM87" s="37" t="e">
        <v>#N/A</v>
      </c>
      <c r="BN87" s="37">
        <v>0</v>
      </c>
      <c r="BO87" s="37" t="e">
        <v>#N/A</v>
      </c>
      <c r="BP87" s="37">
        <v>6.6425120772946877E-2</v>
      </c>
      <c r="BQ87" s="37">
        <v>7.3775989268947018E-2</v>
      </c>
      <c r="BR87" s="37"/>
    </row>
    <row r="88" spans="18:70" x14ac:dyDescent="0.25">
      <c r="R88" s="33" t="s">
        <v>59</v>
      </c>
      <c r="S88" s="39" t="s">
        <v>206</v>
      </c>
      <c r="T88" s="41" t="s">
        <v>121</v>
      </c>
      <c r="U88" s="41" t="s">
        <v>121</v>
      </c>
      <c r="V88" s="41" t="s">
        <v>121</v>
      </c>
      <c r="W88" s="40">
        <v>460.81</v>
      </c>
      <c r="X88" s="41" t="s">
        <v>121</v>
      </c>
      <c r="Y88" s="40">
        <v>571.47</v>
      </c>
      <c r="Z88" s="41" t="s">
        <v>121</v>
      </c>
      <c r="AA88" s="40">
        <v>541.08000000000004</v>
      </c>
      <c r="AB88" s="41" t="s">
        <v>121</v>
      </c>
      <c r="AC88" s="41" t="s">
        <v>121</v>
      </c>
      <c r="AD88" s="41" t="s">
        <v>121</v>
      </c>
      <c r="AE88" s="41" t="s">
        <v>121</v>
      </c>
      <c r="AF88" s="41">
        <v>21</v>
      </c>
      <c r="AG88" s="41" t="s">
        <v>121</v>
      </c>
      <c r="AH88" s="41">
        <v>39.1</v>
      </c>
      <c r="AI88" s="41" t="s">
        <v>121</v>
      </c>
      <c r="AJ88" s="41">
        <v>42.9</v>
      </c>
      <c r="AK88" s="41" t="s">
        <v>121</v>
      </c>
      <c r="AL88" s="41" t="s">
        <v>121</v>
      </c>
      <c r="AM88" s="41" t="s">
        <v>121</v>
      </c>
      <c r="AN88" s="41" t="s">
        <v>121</v>
      </c>
      <c r="AO88" s="41">
        <v>25.8</v>
      </c>
      <c r="AP88" s="41" t="s">
        <v>121</v>
      </c>
      <c r="AQ88" s="41">
        <v>37.5</v>
      </c>
      <c r="AR88" s="41" t="s">
        <v>121</v>
      </c>
      <c r="AS88" s="41">
        <v>40.299999999999997</v>
      </c>
      <c r="AT88" s="41" t="s">
        <v>121</v>
      </c>
      <c r="AU88" s="33" t="e">
        <v>#N/A</v>
      </c>
      <c r="AV88" s="33" t="e">
        <v>#N/A</v>
      </c>
      <c r="AW88" s="33" t="e">
        <v>#N/A</v>
      </c>
      <c r="AX88" s="33">
        <v>0.10156029600052081</v>
      </c>
      <c r="AY88" s="33" t="e">
        <v>#N/A</v>
      </c>
      <c r="AZ88" s="33">
        <v>0.13404028207954921</v>
      </c>
      <c r="BA88" s="37">
        <v>0.15376654099208986</v>
      </c>
      <c r="BB88" s="37"/>
      <c r="BC88" s="37" t="e">
        <v>#N/A</v>
      </c>
      <c r="BD88" s="37" t="e">
        <v>#N/A</v>
      </c>
      <c r="BE88" s="37" t="e">
        <v>#N/A</v>
      </c>
      <c r="BF88" s="37">
        <v>4.5571927692541397E-2</v>
      </c>
      <c r="BG88" s="37" t="e">
        <v>#N/A</v>
      </c>
      <c r="BH88" s="37">
        <v>6.8420039547132827E-2</v>
      </c>
      <c r="BI88" s="37">
        <v>7.9285872699046342E-2</v>
      </c>
      <c r="BJ88" s="37"/>
      <c r="BK88" s="37" t="e">
        <v>#N/A</v>
      </c>
      <c r="BL88" s="37" t="e">
        <v>#N/A</v>
      </c>
      <c r="BM88" s="37" t="e">
        <v>#N/A</v>
      </c>
      <c r="BN88" s="37">
        <v>5.598836830797943E-2</v>
      </c>
      <c r="BO88" s="37" t="e">
        <v>#N/A</v>
      </c>
      <c r="BP88" s="37">
        <v>6.5620242532416398E-2</v>
      </c>
      <c r="BQ88" s="37">
        <v>7.4480668293043534E-2</v>
      </c>
      <c r="BR88" s="37"/>
    </row>
    <row r="89" spans="18:70" ht="12" customHeight="1" x14ac:dyDescent="0.25">
      <c r="R89" s="39" t="s">
        <v>60</v>
      </c>
      <c r="S89" s="39"/>
      <c r="T89" s="40">
        <v>4603.03</v>
      </c>
      <c r="U89" s="40">
        <v>4645.97</v>
      </c>
      <c r="V89" s="43">
        <v>4700</v>
      </c>
      <c r="W89" s="40">
        <v>4591.6099999999997</v>
      </c>
      <c r="X89" s="43">
        <v>4646</v>
      </c>
      <c r="Y89" s="43">
        <v>4711</v>
      </c>
      <c r="Z89" s="40">
        <v>4593.5200000000004</v>
      </c>
      <c r="AA89" s="40">
        <v>4552.09</v>
      </c>
      <c r="AB89" s="41" t="s">
        <v>121</v>
      </c>
      <c r="AC89" s="41" t="s">
        <v>121</v>
      </c>
      <c r="AD89" s="41" t="s">
        <v>121</v>
      </c>
      <c r="AE89" s="41" t="s">
        <v>121</v>
      </c>
      <c r="AF89" s="41" t="s">
        <v>121</v>
      </c>
      <c r="AG89" s="41" t="s">
        <v>121</v>
      </c>
      <c r="AH89" s="41" t="s">
        <v>121</v>
      </c>
      <c r="AI89" s="41" t="s">
        <v>121</v>
      </c>
      <c r="AJ89" s="41">
        <v>606.55999999999995</v>
      </c>
      <c r="AK89" s="41" t="s">
        <v>121</v>
      </c>
      <c r="AL89" s="41" t="s">
        <v>121</v>
      </c>
      <c r="AM89" s="41" t="s">
        <v>121</v>
      </c>
      <c r="AN89" s="41" t="s">
        <v>121</v>
      </c>
      <c r="AO89" s="41" t="s">
        <v>121</v>
      </c>
      <c r="AP89" s="41" t="s">
        <v>121</v>
      </c>
      <c r="AQ89" s="41" t="s">
        <v>121</v>
      </c>
      <c r="AR89" s="41" t="s">
        <v>121</v>
      </c>
      <c r="AS89" s="41">
        <v>85.22</v>
      </c>
      <c r="AT89" s="41" t="s">
        <v>121</v>
      </c>
      <c r="AU89" s="33">
        <v>0</v>
      </c>
      <c r="AV89" s="33">
        <v>0</v>
      </c>
      <c r="AW89" s="33">
        <v>0</v>
      </c>
      <c r="AX89" s="33">
        <v>0</v>
      </c>
      <c r="AY89" s="33">
        <v>0</v>
      </c>
      <c r="AZ89" s="33">
        <v>0</v>
      </c>
      <c r="BA89" s="37">
        <v>0.15196975455230455</v>
      </c>
      <c r="BB89" s="37"/>
      <c r="BC89" s="37">
        <v>0</v>
      </c>
      <c r="BD89" s="37">
        <v>0</v>
      </c>
      <c r="BE89" s="37">
        <v>0</v>
      </c>
      <c r="BF89" s="37">
        <v>0</v>
      </c>
      <c r="BG89" s="37">
        <v>0</v>
      </c>
      <c r="BH89" s="37">
        <v>0</v>
      </c>
      <c r="BI89" s="37">
        <v>0.13324868357172198</v>
      </c>
      <c r="BJ89" s="37"/>
      <c r="BK89" s="37">
        <v>0</v>
      </c>
      <c r="BL89" s="37">
        <v>0</v>
      </c>
      <c r="BM89" s="37">
        <v>0</v>
      </c>
      <c r="BN89" s="37">
        <v>0</v>
      </c>
      <c r="BO89" s="37">
        <v>0</v>
      </c>
      <c r="BP89" s="37">
        <v>0</v>
      </c>
      <c r="BQ89" s="37">
        <v>1.8721070980582545E-2</v>
      </c>
      <c r="BR89" s="37"/>
    </row>
    <row r="90" spans="18:70" x14ac:dyDescent="0.25">
      <c r="R90" s="33" t="s">
        <v>60</v>
      </c>
      <c r="S90" s="39" t="s">
        <v>207</v>
      </c>
      <c r="T90" s="40">
        <v>1368.86</v>
      </c>
      <c r="U90" s="40">
        <v>1365.83</v>
      </c>
      <c r="V90" s="40">
        <v>1392.19</v>
      </c>
      <c r="W90" s="40">
        <v>1524.06</v>
      </c>
      <c r="X90" s="40">
        <v>1384.51</v>
      </c>
      <c r="Y90" s="40">
        <v>1403.88</v>
      </c>
      <c r="Z90" s="40">
        <v>1655.84</v>
      </c>
      <c r="AA90" s="40">
        <v>1516.33</v>
      </c>
      <c r="AB90" s="41" t="s">
        <v>121</v>
      </c>
      <c r="AC90" s="41" t="s">
        <v>121</v>
      </c>
      <c r="AD90" s="41" t="s">
        <v>121</v>
      </c>
      <c r="AE90" s="41" t="s">
        <v>121</v>
      </c>
      <c r="AF90" s="41" t="s">
        <v>121</v>
      </c>
      <c r="AG90" s="41" t="s">
        <v>121</v>
      </c>
      <c r="AH90" s="41" t="s">
        <v>121</v>
      </c>
      <c r="AI90" s="41" t="s">
        <v>121</v>
      </c>
      <c r="AJ90" s="41">
        <v>181.74</v>
      </c>
      <c r="AK90" s="41" t="s">
        <v>121</v>
      </c>
      <c r="AL90" s="41" t="s">
        <v>121</v>
      </c>
      <c r="AM90" s="41" t="s">
        <v>121</v>
      </c>
      <c r="AN90" s="41" t="s">
        <v>121</v>
      </c>
      <c r="AO90" s="41" t="s">
        <v>121</v>
      </c>
      <c r="AP90" s="41" t="s">
        <v>121</v>
      </c>
      <c r="AQ90" s="41" t="s">
        <v>121</v>
      </c>
      <c r="AR90" s="41" t="s">
        <v>121</v>
      </c>
      <c r="AS90" s="41">
        <v>30.42</v>
      </c>
      <c r="AT90" s="41" t="s">
        <v>121</v>
      </c>
      <c r="AU90" s="33">
        <v>0</v>
      </c>
      <c r="AV90" s="33">
        <v>0</v>
      </c>
      <c r="AW90" s="33">
        <v>0</v>
      </c>
      <c r="AX90" s="33">
        <v>0</v>
      </c>
      <c r="AY90" s="33">
        <v>0</v>
      </c>
      <c r="AZ90" s="33">
        <v>0</v>
      </c>
      <c r="BA90" s="37">
        <v>0.13991677273416739</v>
      </c>
      <c r="BB90" s="37"/>
      <c r="BC90" s="37">
        <v>0</v>
      </c>
      <c r="BD90" s="37">
        <v>0</v>
      </c>
      <c r="BE90" s="37">
        <v>0</v>
      </c>
      <c r="BF90" s="37">
        <v>0</v>
      </c>
      <c r="BG90" s="37">
        <v>0</v>
      </c>
      <c r="BH90" s="37">
        <v>0</v>
      </c>
      <c r="BI90" s="37">
        <v>0.11985517664360662</v>
      </c>
      <c r="BJ90" s="37"/>
      <c r="BK90" s="37">
        <v>0</v>
      </c>
      <c r="BL90" s="37">
        <v>0</v>
      </c>
      <c r="BM90" s="37">
        <v>0</v>
      </c>
      <c r="BN90" s="37">
        <v>0</v>
      </c>
      <c r="BO90" s="37">
        <v>0</v>
      </c>
      <c r="BP90" s="37">
        <v>0</v>
      </c>
      <c r="BQ90" s="37">
        <v>2.0061596090560765E-2</v>
      </c>
      <c r="BR90" s="37"/>
    </row>
    <row r="91" spans="18:70" x14ac:dyDescent="0.25">
      <c r="R91" s="33" t="s">
        <v>60</v>
      </c>
      <c r="S91" s="39" t="s">
        <v>208</v>
      </c>
      <c r="T91" s="40">
        <v>624.23</v>
      </c>
      <c r="U91" s="40">
        <v>601.85</v>
      </c>
      <c r="V91" s="40">
        <v>628.41999999999996</v>
      </c>
      <c r="W91" s="40">
        <v>586.84</v>
      </c>
      <c r="X91" s="40">
        <v>641.15</v>
      </c>
      <c r="Y91" s="40">
        <v>650.12</v>
      </c>
      <c r="Z91" s="40">
        <v>576.78</v>
      </c>
      <c r="AA91" s="42">
        <v>539.79999999999995</v>
      </c>
      <c r="AB91" s="41" t="s">
        <v>121</v>
      </c>
      <c r="AC91" s="41" t="s">
        <v>121</v>
      </c>
      <c r="AD91" s="41" t="s">
        <v>121</v>
      </c>
      <c r="AE91" s="41" t="s">
        <v>121</v>
      </c>
      <c r="AF91" s="41" t="s">
        <v>121</v>
      </c>
      <c r="AG91" s="41" t="s">
        <v>121</v>
      </c>
      <c r="AH91" s="41" t="s">
        <v>121</v>
      </c>
      <c r="AI91" s="41" t="s">
        <v>121</v>
      </c>
      <c r="AJ91" s="41">
        <v>82.27</v>
      </c>
      <c r="AK91" s="41" t="s">
        <v>121</v>
      </c>
      <c r="AL91" s="41" t="s">
        <v>121</v>
      </c>
      <c r="AM91" s="41" t="s">
        <v>121</v>
      </c>
      <c r="AN91" s="41" t="s">
        <v>121</v>
      </c>
      <c r="AO91" s="41" t="s">
        <v>121</v>
      </c>
      <c r="AP91" s="41" t="s">
        <v>121</v>
      </c>
      <c r="AQ91" s="41" t="s">
        <v>121</v>
      </c>
      <c r="AR91" s="41" t="s">
        <v>121</v>
      </c>
      <c r="AS91" s="41">
        <v>11.39</v>
      </c>
      <c r="AT91" s="41" t="s">
        <v>121</v>
      </c>
      <c r="AU91" s="33">
        <v>0</v>
      </c>
      <c r="AV91" s="33">
        <v>0</v>
      </c>
      <c r="AW91" s="33">
        <v>0</v>
      </c>
      <c r="AX91" s="33">
        <v>0</v>
      </c>
      <c r="AY91" s="33">
        <v>0</v>
      </c>
      <c r="AZ91" s="33">
        <v>0</v>
      </c>
      <c r="BA91" s="37">
        <v>0.17350870692849205</v>
      </c>
      <c r="BB91" s="37"/>
      <c r="BC91" s="37">
        <v>0</v>
      </c>
      <c r="BD91" s="37">
        <v>0</v>
      </c>
      <c r="BE91" s="37">
        <v>0</v>
      </c>
      <c r="BF91" s="37">
        <v>0</v>
      </c>
      <c r="BG91" s="37">
        <v>0</v>
      </c>
      <c r="BH91" s="37">
        <v>0</v>
      </c>
      <c r="BI91" s="37">
        <v>0.15240829937013708</v>
      </c>
      <c r="BJ91" s="37"/>
      <c r="BK91" s="37">
        <v>0</v>
      </c>
      <c r="BL91" s="37">
        <v>0</v>
      </c>
      <c r="BM91" s="37">
        <v>0</v>
      </c>
      <c r="BN91" s="37">
        <v>0</v>
      </c>
      <c r="BO91" s="37">
        <v>0</v>
      </c>
      <c r="BP91" s="37">
        <v>0</v>
      </c>
      <c r="BQ91" s="37">
        <v>2.1100407558354951E-2</v>
      </c>
      <c r="BR91" s="37"/>
    </row>
    <row r="92" spans="18:70" x14ac:dyDescent="0.25">
      <c r="R92" s="33" t="s">
        <v>60</v>
      </c>
      <c r="S92" s="39" t="s">
        <v>209</v>
      </c>
      <c r="T92" s="40">
        <v>489.03</v>
      </c>
      <c r="U92" s="40">
        <v>475.22</v>
      </c>
      <c r="V92" s="40">
        <v>484.72</v>
      </c>
      <c r="W92" s="40">
        <v>381.04</v>
      </c>
      <c r="X92" s="40">
        <v>455.31</v>
      </c>
      <c r="Y92" s="40">
        <v>461.68</v>
      </c>
      <c r="Z92" s="40">
        <v>481.86</v>
      </c>
      <c r="AA92" s="40">
        <v>481.67</v>
      </c>
      <c r="AB92" s="41" t="s">
        <v>121</v>
      </c>
      <c r="AC92" s="41" t="s">
        <v>121</v>
      </c>
      <c r="AD92" s="41" t="s">
        <v>121</v>
      </c>
      <c r="AE92" s="41" t="s">
        <v>121</v>
      </c>
      <c r="AF92" s="41" t="s">
        <v>121</v>
      </c>
      <c r="AG92" s="41" t="s">
        <v>121</v>
      </c>
      <c r="AH92" s="41" t="s">
        <v>121</v>
      </c>
      <c r="AI92" s="41" t="s">
        <v>121</v>
      </c>
      <c r="AJ92" s="41">
        <v>88.68</v>
      </c>
      <c r="AK92" s="41" t="s">
        <v>121</v>
      </c>
      <c r="AL92" s="41" t="s">
        <v>121</v>
      </c>
      <c r="AM92" s="41" t="s">
        <v>121</v>
      </c>
      <c r="AN92" s="41" t="s">
        <v>121</v>
      </c>
      <c r="AO92" s="41" t="s">
        <v>121</v>
      </c>
      <c r="AP92" s="41" t="s">
        <v>121</v>
      </c>
      <c r="AQ92" s="41" t="s">
        <v>121</v>
      </c>
      <c r="AR92" s="41" t="s">
        <v>121</v>
      </c>
      <c r="AS92" s="41">
        <v>2.83</v>
      </c>
      <c r="AT92" s="41" t="s">
        <v>121</v>
      </c>
      <c r="AU92" s="33">
        <v>0</v>
      </c>
      <c r="AV92" s="33">
        <v>0</v>
      </c>
      <c r="AW92" s="33">
        <v>0</v>
      </c>
      <c r="AX92" s="33">
        <v>0</v>
      </c>
      <c r="AY92" s="33">
        <v>0</v>
      </c>
      <c r="AZ92" s="33">
        <v>0</v>
      </c>
      <c r="BA92" s="37">
        <v>0.18998484439554053</v>
      </c>
      <c r="BB92" s="37"/>
      <c r="BC92" s="37">
        <v>0</v>
      </c>
      <c r="BD92" s="37">
        <v>0</v>
      </c>
      <c r="BE92" s="37">
        <v>0</v>
      </c>
      <c r="BF92" s="37">
        <v>0</v>
      </c>
      <c r="BG92" s="37">
        <v>0</v>
      </c>
      <c r="BH92" s="37">
        <v>0</v>
      </c>
      <c r="BI92" s="37">
        <v>0.18410945252974029</v>
      </c>
      <c r="BJ92" s="37"/>
      <c r="BK92" s="37">
        <v>0</v>
      </c>
      <c r="BL92" s="37">
        <v>0</v>
      </c>
      <c r="BM92" s="37">
        <v>0</v>
      </c>
      <c r="BN92" s="37">
        <v>0</v>
      </c>
      <c r="BO92" s="37">
        <v>0</v>
      </c>
      <c r="BP92" s="37">
        <v>0</v>
      </c>
      <c r="BQ92" s="37">
        <v>5.8753918658002368E-3</v>
      </c>
      <c r="BR92" s="37"/>
    </row>
    <row r="93" spans="18:70" x14ac:dyDescent="0.25">
      <c r="R93" s="33" t="s">
        <v>60</v>
      </c>
      <c r="S93" s="39" t="s">
        <v>210</v>
      </c>
      <c r="T93" s="40">
        <v>420.96</v>
      </c>
      <c r="U93" s="40">
        <v>465.37</v>
      </c>
      <c r="V93" s="40">
        <v>444.07</v>
      </c>
      <c r="W93" s="40">
        <v>377.01</v>
      </c>
      <c r="X93" s="40">
        <v>385.62</v>
      </c>
      <c r="Y93" s="40">
        <v>391.01</v>
      </c>
      <c r="Z93" s="40">
        <v>421.61</v>
      </c>
      <c r="AA93" s="40">
        <v>450.11</v>
      </c>
      <c r="AB93" s="41" t="s">
        <v>121</v>
      </c>
      <c r="AC93" s="41" t="s">
        <v>121</v>
      </c>
      <c r="AD93" s="41" t="s">
        <v>121</v>
      </c>
      <c r="AE93" s="41" t="s">
        <v>121</v>
      </c>
      <c r="AF93" s="41" t="s">
        <v>121</v>
      </c>
      <c r="AG93" s="41" t="s">
        <v>121</v>
      </c>
      <c r="AH93" s="41" t="s">
        <v>121</v>
      </c>
      <c r="AI93" s="41" t="s">
        <v>121</v>
      </c>
      <c r="AJ93" s="41">
        <v>48.07</v>
      </c>
      <c r="AK93" s="41" t="s">
        <v>121</v>
      </c>
      <c r="AL93" s="41" t="s">
        <v>121</v>
      </c>
      <c r="AM93" s="41" t="s">
        <v>121</v>
      </c>
      <c r="AN93" s="41" t="s">
        <v>121</v>
      </c>
      <c r="AO93" s="41" t="s">
        <v>121</v>
      </c>
      <c r="AP93" s="41" t="s">
        <v>121</v>
      </c>
      <c r="AQ93" s="41" t="s">
        <v>121</v>
      </c>
      <c r="AR93" s="41" t="s">
        <v>121</v>
      </c>
      <c r="AS93" s="41">
        <v>10.66</v>
      </c>
      <c r="AT93" s="41" t="s">
        <v>121</v>
      </c>
      <c r="AU93" s="33">
        <v>0</v>
      </c>
      <c r="AV93" s="33">
        <v>0</v>
      </c>
      <c r="AW93" s="33">
        <v>0</v>
      </c>
      <c r="AX93" s="33">
        <v>0</v>
      </c>
      <c r="AY93" s="33">
        <v>0</v>
      </c>
      <c r="AZ93" s="33">
        <v>0</v>
      </c>
      <c r="BA93" s="37">
        <v>0.13047921619159761</v>
      </c>
      <c r="BB93" s="37"/>
      <c r="BC93" s="37">
        <v>0</v>
      </c>
      <c r="BD93" s="37">
        <v>0</v>
      </c>
      <c r="BE93" s="37">
        <v>0</v>
      </c>
      <c r="BF93" s="37">
        <v>0</v>
      </c>
      <c r="BG93" s="37">
        <v>0</v>
      </c>
      <c r="BH93" s="37">
        <v>0</v>
      </c>
      <c r="BI93" s="37">
        <v>0.10679611650485436</v>
      </c>
      <c r="BJ93" s="37"/>
      <c r="BK93" s="37">
        <v>0</v>
      </c>
      <c r="BL93" s="37">
        <v>0</v>
      </c>
      <c r="BM93" s="37">
        <v>0</v>
      </c>
      <c r="BN93" s="37">
        <v>0</v>
      </c>
      <c r="BO93" s="37">
        <v>0</v>
      </c>
      <c r="BP93" s="37">
        <v>0</v>
      </c>
      <c r="BQ93" s="37">
        <v>2.3683099686743241E-2</v>
      </c>
      <c r="BR93" s="37"/>
    </row>
    <row r="94" spans="18:70" x14ac:dyDescent="0.25">
      <c r="R94" s="33" t="s">
        <v>60</v>
      </c>
      <c r="S94" s="39" t="s">
        <v>211</v>
      </c>
      <c r="T94" s="42">
        <v>557.6</v>
      </c>
      <c r="U94" s="40">
        <v>568.61</v>
      </c>
      <c r="V94" s="40">
        <v>552.91</v>
      </c>
      <c r="W94" s="40">
        <v>552.39</v>
      </c>
      <c r="X94" s="40">
        <v>557.52</v>
      </c>
      <c r="Y94" s="40">
        <v>565.32000000000005</v>
      </c>
      <c r="Z94" s="42">
        <v>453.1</v>
      </c>
      <c r="AA94" s="40">
        <v>503.92</v>
      </c>
      <c r="AB94" s="41" t="s">
        <v>121</v>
      </c>
      <c r="AC94" s="41" t="s">
        <v>121</v>
      </c>
      <c r="AD94" s="41" t="s">
        <v>121</v>
      </c>
      <c r="AE94" s="41" t="s">
        <v>121</v>
      </c>
      <c r="AF94" s="41" t="s">
        <v>121</v>
      </c>
      <c r="AG94" s="41" t="s">
        <v>121</v>
      </c>
      <c r="AH94" s="41" t="s">
        <v>121</v>
      </c>
      <c r="AI94" s="41" t="s">
        <v>121</v>
      </c>
      <c r="AJ94" s="41">
        <v>60.62</v>
      </c>
      <c r="AK94" s="41" t="s">
        <v>121</v>
      </c>
      <c r="AL94" s="41" t="s">
        <v>121</v>
      </c>
      <c r="AM94" s="41" t="s">
        <v>121</v>
      </c>
      <c r="AN94" s="41" t="s">
        <v>121</v>
      </c>
      <c r="AO94" s="41" t="s">
        <v>121</v>
      </c>
      <c r="AP94" s="41" t="s">
        <v>121</v>
      </c>
      <c r="AQ94" s="41" t="s">
        <v>121</v>
      </c>
      <c r="AR94" s="41" t="s">
        <v>121</v>
      </c>
      <c r="AS94" s="41">
        <v>2.33</v>
      </c>
      <c r="AT94" s="41" t="s">
        <v>121</v>
      </c>
      <c r="AU94" s="33">
        <v>0</v>
      </c>
      <c r="AV94" s="33">
        <v>0</v>
      </c>
      <c r="AW94" s="33">
        <v>0</v>
      </c>
      <c r="AX94" s="33">
        <v>0</v>
      </c>
      <c r="AY94" s="33">
        <v>0</v>
      </c>
      <c r="AZ94" s="33">
        <v>0</v>
      </c>
      <c r="BA94" s="37">
        <v>0.12492062232100332</v>
      </c>
      <c r="BB94" s="37"/>
      <c r="BC94" s="37">
        <v>0</v>
      </c>
      <c r="BD94" s="37">
        <v>0</v>
      </c>
      <c r="BE94" s="37">
        <v>0</v>
      </c>
      <c r="BF94" s="37">
        <v>0</v>
      </c>
      <c r="BG94" s="37">
        <v>0</v>
      </c>
      <c r="BH94" s="37">
        <v>0</v>
      </c>
      <c r="BI94" s="37">
        <v>0.12029687251944753</v>
      </c>
      <c r="BJ94" s="37"/>
      <c r="BK94" s="37">
        <v>0</v>
      </c>
      <c r="BL94" s="37">
        <v>0</v>
      </c>
      <c r="BM94" s="37">
        <v>0</v>
      </c>
      <c r="BN94" s="37">
        <v>0</v>
      </c>
      <c r="BO94" s="37">
        <v>0</v>
      </c>
      <c r="BP94" s="37">
        <v>0</v>
      </c>
      <c r="BQ94" s="37">
        <v>4.6237498015558025E-3</v>
      </c>
      <c r="BR94" s="37"/>
    </row>
    <row r="95" spans="18:70" x14ac:dyDescent="0.25">
      <c r="R95" s="33" t="s">
        <v>60</v>
      </c>
      <c r="S95" s="39" t="s">
        <v>212</v>
      </c>
      <c r="T95" s="42">
        <v>553.1</v>
      </c>
      <c r="U95" s="40">
        <v>599.46</v>
      </c>
      <c r="V95" s="40">
        <v>610.41</v>
      </c>
      <c r="W95" s="40">
        <v>559.57000000000005</v>
      </c>
      <c r="X95" s="40">
        <v>645.79</v>
      </c>
      <c r="Y95" s="40">
        <v>654.83000000000004</v>
      </c>
      <c r="Z95" s="40">
        <v>530.91</v>
      </c>
      <c r="AA95" s="40">
        <v>501.64</v>
      </c>
      <c r="AB95" s="41" t="s">
        <v>121</v>
      </c>
      <c r="AC95" s="41" t="s">
        <v>121</v>
      </c>
      <c r="AD95" s="41" t="s">
        <v>121</v>
      </c>
      <c r="AE95" s="41" t="s">
        <v>121</v>
      </c>
      <c r="AF95" s="41" t="s">
        <v>121</v>
      </c>
      <c r="AG95" s="41" t="s">
        <v>121</v>
      </c>
      <c r="AH95" s="41" t="s">
        <v>121</v>
      </c>
      <c r="AI95" s="41" t="s">
        <v>121</v>
      </c>
      <c r="AJ95" s="41">
        <v>67.41</v>
      </c>
      <c r="AK95" s="41" t="s">
        <v>121</v>
      </c>
      <c r="AL95" s="41" t="s">
        <v>121</v>
      </c>
      <c r="AM95" s="41" t="s">
        <v>121</v>
      </c>
      <c r="AN95" s="41" t="s">
        <v>121</v>
      </c>
      <c r="AO95" s="41" t="s">
        <v>121</v>
      </c>
      <c r="AP95" s="41" t="s">
        <v>121</v>
      </c>
      <c r="AQ95" s="41" t="s">
        <v>121</v>
      </c>
      <c r="AR95" s="41" t="s">
        <v>121</v>
      </c>
      <c r="AS95" s="41">
        <v>15.59</v>
      </c>
      <c r="AT95" s="41" t="s">
        <v>121</v>
      </c>
      <c r="AU95" s="33">
        <v>0</v>
      </c>
      <c r="AV95" s="33">
        <v>0</v>
      </c>
      <c r="AW95" s="33">
        <v>0</v>
      </c>
      <c r="AX95" s="33">
        <v>0</v>
      </c>
      <c r="AY95" s="33">
        <v>0</v>
      </c>
      <c r="AZ95" s="33">
        <v>0</v>
      </c>
      <c r="BA95" s="37">
        <v>0.16545730005581694</v>
      </c>
      <c r="BB95" s="37"/>
      <c r="BC95" s="37">
        <v>0</v>
      </c>
      <c r="BD95" s="37">
        <v>0</v>
      </c>
      <c r="BE95" s="37">
        <v>0</v>
      </c>
      <c r="BF95" s="37">
        <v>0</v>
      </c>
      <c r="BG95" s="37">
        <v>0</v>
      </c>
      <c r="BH95" s="37">
        <v>0</v>
      </c>
      <c r="BI95" s="37">
        <v>0.1343792361055737</v>
      </c>
      <c r="BJ95" s="37"/>
      <c r="BK95" s="37">
        <v>0</v>
      </c>
      <c r="BL95" s="37">
        <v>0</v>
      </c>
      <c r="BM95" s="37">
        <v>0</v>
      </c>
      <c r="BN95" s="37">
        <v>0</v>
      </c>
      <c r="BO95" s="37">
        <v>0</v>
      </c>
      <c r="BP95" s="37">
        <v>0</v>
      </c>
      <c r="BQ95" s="37">
        <v>3.1078063950243203E-2</v>
      </c>
      <c r="BR95" s="37"/>
    </row>
    <row r="96" spans="18:70" x14ac:dyDescent="0.25">
      <c r="R96" s="33" t="s">
        <v>60</v>
      </c>
      <c r="S96" s="39" t="s">
        <v>213</v>
      </c>
      <c r="T96" s="40">
        <v>589.25</v>
      </c>
      <c r="U96" s="40">
        <v>569.63</v>
      </c>
      <c r="V96" s="40">
        <v>587.28</v>
      </c>
      <c r="W96" s="42">
        <v>610.70000000000005</v>
      </c>
      <c r="X96" s="42">
        <v>576.1</v>
      </c>
      <c r="Y96" s="40">
        <v>584.16</v>
      </c>
      <c r="Z96" s="40">
        <v>473.42</v>
      </c>
      <c r="AA96" s="40">
        <v>558.62</v>
      </c>
      <c r="AB96" s="41" t="s">
        <v>121</v>
      </c>
      <c r="AC96" s="41" t="s">
        <v>121</v>
      </c>
      <c r="AD96" s="41" t="s">
        <v>121</v>
      </c>
      <c r="AE96" s="41" t="s">
        <v>121</v>
      </c>
      <c r="AF96" s="41" t="s">
        <v>121</v>
      </c>
      <c r="AG96" s="41" t="s">
        <v>121</v>
      </c>
      <c r="AH96" s="41" t="s">
        <v>121</v>
      </c>
      <c r="AI96" s="41" t="s">
        <v>121</v>
      </c>
      <c r="AJ96" s="41">
        <v>77.77</v>
      </c>
      <c r="AK96" s="41" t="s">
        <v>121</v>
      </c>
      <c r="AL96" s="41" t="s">
        <v>121</v>
      </c>
      <c r="AM96" s="41" t="s">
        <v>121</v>
      </c>
      <c r="AN96" s="41" t="s">
        <v>121</v>
      </c>
      <c r="AO96" s="41" t="s">
        <v>121</v>
      </c>
      <c r="AP96" s="41" t="s">
        <v>121</v>
      </c>
      <c r="AQ96" s="41" t="s">
        <v>121</v>
      </c>
      <c r="AR96" s="41" t="s">
        <v>121</v>
      </c>
      <c r="AS96" s="41">
        <v>12</v>
      </c>
      <c r="AT96" s="41" t="s">
        <v>121</v>
      </c>
      <c r="AU96" s="33">
        <v>0</v>
      </c>
      <c r="AV96" s="33">
        <v>0</v>
      </c>
      <c r="AW96" s="33">
        <v>0</v>
      </c>
      <c r="AX96" s="33">
        <v>0</v>
      </c>
      <c r="AY96" s="33">
        <v>0</v>
      </c>
      <c r="AZ96" s="33">
        <v>0</v>
      </c>
      <c r="BA96" s="37">
        <v>0.16069958111059396</v>
      </c>
      <c r="BB96" s="37"/>
      <c r="BC96" s="37">
        <v>0</v>
      </c>
      <c r="BD96" s="37">
        <v>0</v>
      </c>
      <c r="BE96" s="37">
        <v>0</v>
      </c>
      <c r="BF96" s="37">
        <v>0</v>
      </c>
      <c r="BG96" s="37">
        <v>0</v>
      </c>
      <c r="BH96" s="37">
        <v>0</v>
      </c>
      <c r="BI96" s="37">
        <v>0.13921807310873222</v>
      </c>
      <c r="BJ96" s="37"/>
      <c r="BK96" s="37">
        <v>0</v>
      </c>
      <c r="BL96" s="37">
        <v>0</v>
      </c>
      <c r="BM96" s="37">
        <v>0</v>
      </c>
      <c r="BN96" s="37">
        <v>0</v>
      </c>
      <c r="BO96" s="37">
        <v>0</v>
      </c>
      <c r="BP96" s="37">
        <v>0</v>
      </c>
      <c r="BQ96" s="37">
        <v>2.1481508001861729E-2</v>
      </c>
      <c r="BR96" s="37"/>
    </row>
    <row r="97" spans="18:70" x14ac:dyDescent="0.25">
      <c r="R97" s="39" t="s">
        <v>61</v>
      </c>
      <c r="S97" s="39"/>
      <c r="T97" s="43">
        <v>9829</v>
      </c>
      <c r="U97" s="43">
        <v>10018</v>
      </c>
      <c r="V97" s="43">
        <v>9885</v>
      </c>
      <c r="W97" s="43">
        <v>10160</v>
      </c>
      <c r="X97" s="43">
        <v>10177</v>
      </c>
      <c r="Y97" s="43">
        <v>10163</v>
      </c>
      <c r="Z97" s="43">
        <v>10343</v>
      </c>
      <c r="AA97" s="43">
        <v>10258</v>
      </c>
      <c r="AB97" s="43">
        <v>10107</v>
      </c>
      <c r="AC97" s="41">
        <v>2184</v>
      </c>
      <c r="AD97" s="41">
        <v>2341</v>
      </c>
      <c r="AE97" s="41">
        <v>2401</v>
      </c>
      <c r="AF97" s="41">
        <v>2581</v>
      </c>
      <c r="AG97" s="41">
        <v>2535</v>
      </c>
      <c r="AH97" s="41">
        <v>2637</v>
      </c>
      <c r="AI97" s="41">
        <v>2792</v>
      </c>
      <c r="AJ97" s="41">
        <v>2780</v>
      </c>
      <c r="AK97" s="41">
        <v>2703</v>
      </c>
      <c r="AL97" s="41">
        <v>2261</v>
      </c>
      <c r="AM97" s="41">
        <v>2366</v>
      </c>
      <c r="AN97" s="41">
        <v>2293</v>
      </c>
      <c r="AO97" s="41">
        <v>2387</v>
      </c>
      <c r="AP97" s="41">
        <v>2424</v>
      </c>
      <c r="AQ97" s="41">
        <v>2318</v>
      </c>
      <c r="AR97" s="41">
        <v>2401</v>
      </c>
      <c r="AS97" s="41">
        <v>2333</v>
      </c>
      <c r="AT97" s="41">
        <v>2381</v>
      </c>
      <c r="AU97" s="33">
        <v>0.45223318750635871</v>
      </c>
      <c r="AV97" s="33">
        <v>0.46985426232780997</v>
      </c>
      <c r="AW97" s="33">
        <v>0.4748609003540718</v>
      </c>
      <c r="AX97" s="33">
        <v>0.48897637795275589</v>
      </c>
      <c r="AY97" s="33">
        <v>0.4872752284563231</v>
      </c>
      <c r="AZ97" s="33">
        <v>0.48755288792679324</v>
      </c>
      <c r="BA97" s="37"/>
      <c r="BB97" s="37">
        <v>0.50301771049767485</v>
      </c>
      <c r="BC97" s="37">
        <v>0.22219961338895106</v>
      </c>
      <c r="BD97" s="37">
        <v>0.23367937712118186</v>
      </c>
      <c r="BE97" s="37">
        <v>0.24289327263530602</v>
      </c>
      <c r="BF97" s="37">
        <v>0.25403543307086612</v>
      </c>
      <c r="BG97" s="37">
        <v>0.24909108774688021</v>
      </c>
      <c r="BH97" s="37">
        <v>0.25947062875135296</v>
      </c>
      <c r="BI97" s="37"/>
      <c r="BJ97" s="37">
        <v>0.26743840902344912</v>
      </c>
      <c r="BK97" s="37">
        <v>0.23003357411740766</v>
      </c>
      <c r="BL97" s="37">
        <v>0.23617488520662808</v>
      </c>
      <c r="BM97" s="37">
        <v>0.23196762771876581</v>
      </c>
      <c r="BN97" s="37">
        <v>0.23494094488188977</v>
      </c>
      <c r="BO97" s="37">
        <v>0.23818414070944285</v>
      </c>
      <c r="BP97" s="37">
        <v>0.22808225917544031</v>
      </c>
      <c r="BQ97" s="37"/>
      <c r="BR97" s="37">
        <v>0.23557930147422579</v>
      </c>
    </row>
    <row r="98" spans="18:70" x14ac:dyDescent="0.25">
      <c r="R98" s="33" t="s">
        <v>61</v>
      </c>
      <c r="S98" s="39" t="s">
        <v>214</v>
      </c>
      <c r="T98" s="43">
        <v>403</v>
      </c>
      <c r="U98" s="43">
        <v>403</v>
      </c>
      <c r="V98" s="43">
        <v>421</v>
      </c>
      <c r="W98" s="43">
        <v>410</v>
      </c>
      <c r="X98" s="43">
        <v>402</v>
      </c>
      <c r="Y98" s="43">
        <v>407</v>
      </c>
      <c r="Z98" s="43">
        <v>403</v>
      </c>
      <c r="AA98" s="43">
        <v>394</v>
      </c>
      <c r="AB98" s="43">
        <v>392</v>
      </c>
      <c r="AC98" s="41">
        <v>81</v>
      </c>
      <c r="AD98" s="41">
        <v>87</v>
      </c>
      <c r="AE98" s="41">
        <v>90</v>
      </c>
      <c r="AF98" s="41">
        <v>94</v>
      </c>
      <c r="AG98" s="41">
        <v>95</v>
      </c>
      <c r="AH98" s="41">
        <v>99</v>
      </c>
      <c r="AI98" s="41">
        <v>107</v>
      </c>
      <c r="AJ98" s="41">
        <v>106</v>
      </c>
      <c r="AK98" s="41">
        <v>101</v>
      </c>
      <c r="AL98" s="41">
        <v>106</v>
      </c>
      <c r="AM98" s="41">
        <v>102</v>
      </c>
      <c r="AN98" s="41">
        <v>122</v>
      </c>
      <c r="AO98" s="41">
        <v>111</v>
      </c>
      <c r="AP98" s="41">
        <v>105</v>
      </c>
      <c r="AQ98" s="41">
        <v>107</v>
      </c>
      <c r="AR98" s="41">
        <v>99</v>
      </c>
      <c r="AS98" s="41">
        <v>96</v>
      </c>
      <c r="AT98" s="41">
        <v>101</v>
      </c>
      <c r="AU98" s="33">
        <v>0.4640198511166253</v>
      </c>
      <c r="AV98" s="33">
        <v>0.46898263027295284</v>
      </c>
      <c r="AW98" s="33">
        <v>0.50356294536817103</v>
      </c>
      <c r="AX98" s="33">
        <v>0.5</v>
      </c>
      <c r="AY98" s="33">
        <v>0.49751243781094528</v>
      </c>
      <c r="AZ98" s="33">
        <v>0.50614250614250611</v>
      </c>
      <c r="BA98" s="37"/>
      <c r="BB98" s="37">
        <v>0.51530612244897955</v>
      </c>
      <c r="BC98" s="37">
        <v>0.20099255583126552</v>
      </c>
      <c r="BD98" s="37">
        <v>0.21588089330024815</v>
      </c>
      <c r="BE98" s="37">
        <v>0.21377672209026127</v>
      </c>
      <c r="BF98" s="37">
        <v>0.22926829268292684</v>
      </c>
      <c r="BG98" s="37">
        <v>0.23631840796019901</v>
      </c>
      <c r="BH98" s="37">
        <v>0.24324324324324326</v>
      </c>
      <c r="BI98" s="37"/>
      <c r="BJ98" s="37">
        <v>0.25765306122448978</v>
      </c>
      <c r="BK98" s="37">
        <v>0.26302729528535979</v>
      </c>
      <c r="BL98" s="37">
        <v>0.25310173697270472</v>
      </c>
      <c r="BM98" s="37">
        <v>0.28978622327790976</v>
      </c>
      <c r="BN98" s="37">
        <v>0.27073170731707319</v>
      </c>
      <c r="BO98" s="37">
        <v>0.26119402985074625</v>
      </c>
      <c r="BP98" s="37">
        <v>0.26289926289926291</v>
      </c>
      <c r="BQ98" s="37"/>
      <c r="BR98" s="37">
        <v>0.25765306122448978</v>
      </c>
    </row>
    <row r="99" spans="18:70" x14ac:dyDescent="0.25">
      <c r="R99" s="33" t="s">
        <v>61</v>
      </c>
      <c r="S99" s="39" t="s">
        <v>215</v>
      </c>
      <c r="T99" s="43">
        <v>418</v>
      </c>
      <c r="U99" s="43">
        <v>429</v>
      </c>
      <c r="V99" s="43">
        <v>417</v>
      </c>
      <c r="W99" s="43">
        <v>448</v>
      </c>
      <c r="X99" s="43">
        <v>441</v>
      </c>
      <c r="Y99" s="43">
        <v>446</v>
      </c>
      <c r="Z99" s="43">
        <v>466</v>
      </c>
      <c r="AA99" s="43">
        <v>463</v>
      </c>
      <c r="AB99" s="43">
        <v>456</v>
      </c>
      <c r="AC99" s="41">
        <v>105</v>
      </c>
      <c r="AD99" s="41">
        <v>111</v>
      </c>
      <c r="AE99" s="41">
        <v>113</v>
      </c>
      <c r="AF99" s="41">
        <v>133</v>
      </c>
      <c r="AG99" s="41">
        <v>125</v>
      </c>
      <c r="AH99" s="41">
        <v>135</v>
      </c>
      <c r="AI99" s="41">
        <v>142</v>
      </c>
      <c r="AJ99" s="41">
        <v>142</v>
      </c>
      <c r="AK99" s="41">
        <v>129</v>
      </c>
      <c r="AL99" s="41">
        <v>115</v>
      </c>
      <c r="AM99" s="41">
        <v>126</v>
      </c>
      <c r="AN99" s="41">
        <v>118</v>
      </c>
      <c r="AO99" s="41">
        <v>126</v>
      </c>
      <c r="AP99" s="41">
        <v>129</v>
      </c>
      <c r="AQ99" s="41">
        <v>125</v>
      </c>
      <c r="AR99" s="41">
        <v>136</v>
      </c>
      <c r="AS99" s="41">
        <v>138</v>
      </c>
      <c r="AT99" s="41">
        <v>143</v>
      </c>
      <c r="AU99" s="33">
        <v>0.52631578947368418</v>
      </c>
      <c r="AV99" s="33">
        <v>0.55244755244755239</v>
      </c>
      <c r="AW99" s="33">
        <v>0.5539568345323741</v>
      </c>
      <c r="AX99" s="33">
        <v>0.578125</v>
      </c>
      <c r="AY99" s="33">
        <v>0.57596371882086173</v>
      </c>
      <c r="AZ99" s="33">
        <v>0.5829596412556054</v>
      </c>
      <c r="BA99" s="37"/>
      <c r="BB99" s="37">
        <v>0.59649122807017541</v>
      </c>
      <c r="BC99" s="37">
        <v>0.25119617224880381</v>
      </c>
      <c r="BD99" s="37">
        <v>0.25874125874125875</v>
      </c>
      <c r="BE99" s="37">
        <v>0.27098321342925658</v>
      </c>
      <c r="BF99" s="37">
        <v>0.296875</v>
      </c>
      <c r="BG99" s="37">
        <v>0.28344671201814059</v>
      </c>
      <c r="BH99" s="37">
        <v>0.30269058295964124</v>
      </c>
      <c r="BI99" s="37"/>
      <c r="BJ99" s="37">
        <v>0.28289473684210525</v>
      </c>
      <c r="BK99" s="37">
        <v>0.27511961722488038</v>
      </c>
      <c r="BL99" s="37">
        <v>0.2937062937062937</v>
      </c>
      <c r="BM99" s="37">
        <v>0.28297362110311752</v>
      </c>
      <c r="BN99" s="37">
        <v>0.28125</v>
      </c>
      <c r="BO99" s="37">
        <v>0.29251700680272108</v>
      </c>
      <c r="BP99" s="37">
        <v>0.2802690582959641</v>
      </c>
      <c r="BQ99" s="37"/>
      <c r="BR99" s="37">
        <v>0.31359649122807015</v>
      </c>
    </row>
    <row r="100" spans="18:70" x14ac:dyDescent="0.25">
      <c r="R100" s="33" t="s">
        <v>61</v>
      </c>
      <c r="S100" s="39" t="s">
        <v>216</v>
      </c>
      <c r="T100" s="43">
        <v>343</v>
      </c>
      <c r="U100" s="43">
        <v>346</v>
      </c>
      <c r="V100" s="43">
        <v>350</v>
      </c>
      <c r="W100" s="43">
        <v>364</v>
      </c>
      <c r="X100" s="43">
        <v>379</v>
      </c>
      <c r="Y100" s="43">
        <v>361</v>
      </c>
      <c r="Z100" s="43">
        <v>355</v>
      </c>
      <c r="AA100" s="43">
        <v>364</v>
      </c>
      <c r="AB100" s="43">
        <v>359</v>
      </c>
      <c r="AC100" s="41">
        <v>71</v>
      </c>
      <c r="AD100" s="41">
        <v>77</v>
      </c>
      <c r="AE100" s="41">
        <v>79</v>
      </c>
      <c r="AF100" s="41">
        <v>83</v>
      </c>
      <c r="AG100" s="41">
        <v>83</v>
      </c>
      <c r="AH100" s="41">
        <v>80</v>
      </c>
      <c r="AI100" s="41">
        <v>89</v>
      </c>
      <c r="AJ100" s="41">
        <v>91</v>
      </c>
      <c r="AK100" s="41">
        <v>86</v>
      </c>
      <c r="AL100" s="41">
        <v>117</v>
      </c>
      <c r="AM100" s="41">
        <v>116</v>
      </c>
      <c r="AN100" s="41">
        <v>118</v>
      </c>
      <c r="AO100" s="41">
        <v>126</v>
      </c>
      <c r="AP100" s="41">
        <v>134</v>
      </c>
      <c r="AQ100" s="41">
        <v>118</v>
      </c>
      <c r="AR100" s="41">
        <v>114</v>
      </c>
      <c r="AS100" s="41">
        <v>120</v>
      </c>
      <c r="AT100" s="41">
        <v>126</v>
      </c>
      <c r="AU100" s="33">
        <v>0.54810495626822153</v>
      </c>
      <c r="AV100" s="33">
        <v>0.55780346820809246</v>
      </c>
      <c r="AW100" s="33">
        <v>0.56285714285714283</v>
      </c>
      <c r="AX100" s="33">
        <v>0.57417582417582413</v>
      </c>
      <c r="AY100" s="33">
        <v>0.57255936675461738</v>
      </c>
      <c r="AZ100" s="33">
        <v>0.54847645429362879</v>
      </c>
      <c r="BA100" s="37"/>
      <c r="BB100" s="37">
        <v>0.59052924791086348</v>
      </c>
      <c r="BC100" s="37">
        <v>0.20699708454810495</v>
      </c>
      <c r="BD100" s="37">
        <v>0.22254335260115607</v>
      </c>
      <c r="BE100" s="37">
        <v>0.2257142857142857</v>
      </c>
      <c r="BF100" s="37">
        <v>0.22802197802197802</v>
      </c>
      <c r="BG100" s="37">
        <v>0.21899736147757257</v>
      </c>
      <c r="BH100" s="37">
        <v>0.22160664819944598</v>
      </c>
      <c r="BI100" s="37"/>
      <c r="BJ100" s="37">
        <v>0.23955431754874651</v>
      </c>
      <c r="BK100" s="37">
        <v>0.34110787172011664</v>
      </c>
      <c r="BL100" s="37">
        <v>0.33526011560693642</v>
      </c>
      <c r="BM100" s="37">
        <v>0.33714285714285713</v>
      </c>
      <c r="BN100" s="37">
        <v>0.34615384615384615</v>
      </c>
      <c r="BO100" s="37">
        <v>0.35356200527704484</v>
      </c>
      <c r="BP100" s="37">
        <v>0.32686980609418281</v>
      </c>
      <c r="BQ100" s="37"/>
      <c r="BR100" s="37">
        <v>0.35097493036211697</v>
      </c>
    </row>
    <row r="101" spans="18:70" x14ac:dyDescent="0.25">
      <c r="R101" s="33" t="s">
        <v>61</v>
      </c>
      <c r="S101" s="39" t="s">
        <v>217</v>
      </c>
      <c r="T101" s="43">
        <v>634</v>
      </c>
      <c r="U101" s="43">
        <v>658</v>
      </c>
      <c r="V101" s="43">
        <v>637</v>
      </c>
      <c r="W101" s="43">
        <v>658</v>
      </c>
      <c r="X101" s="43">
        <v>654</v>
      </c>
      <c r="Y101" s="43">
        <v>658</v>
      </c>
      <c r="Z101" s="43">
        <v>675</v>
      </c>
      <c r="AA101" s="43">
        <v>669</v>
      </c>
      <c r="AB101" s="43">
        <v>659</v>
      </c>
      <c r="AC101" s="41">
        <v>144</v>
      </c>
      <c r="AD101" s="41">
        <v>162</v>
      </c>
      <c r="AE101" s="41">
        <v>163</v>
      </c>
      <c r="AF101" s="41">
        <v>173</v>
      </c>
      <c r="AG101" s="41">
        <v>161</v>
      </c>
      <c r="AH101" s="41">
        <v>174</v>
      </c>
      <c r="AI101" s="41">
        <v>189</v>
      </c>
      <c r="AJ101" s="41">
        <v>183</v>
      </c>
      <c r="AK101" s="41">
        <v>186</v>
      </c>
      <c r="AL101" s="41">
        <v>149</v>
      </c>
      <c r="AM101" s="41">
        <v>156</v>
      </c>
      <c r="AN101" s="41">
        <v>154</v>
      </c>
      <c r="AO101" s="41">
        <v>153</v>
      </c>
      <c r="AP101" s="41">
        <v>160</v>
      </c>
      <c r="AQ101" s="41">
        <v>151</v>
      </c>
      <c r="AR101" s="41">
        <v>147</v>
      </c>
      <c r="AS101" s="41">
        <v>149</v>
      </c>
      <c r="AT101" s="41">
        <v>150</v>
      </c>
      <c r="AU101" s="33">
        <v>0.46214511041009465</v>
      </c>
      <c r="AV101" s="33">
        <v>0.48328267477203646</v>
      </c>
      <c r="AW101" s="33">
        <v>0.4976452119309262</v>
      </c>
      <c r="AX101" s="33">
        <v>0.49544072948328266</v>
      </c>
      <c r="AY101" s="33">
        <v>0.49082568807339449</v>
      </c>
      <c r="AZ101" s="33">
        <v>0.4939209726443769</v>
      </c>
      <c r="BA101" s="37"/>
      <c r="BB101" s="37">
        <v>0.50986342943854324</v>
      </c>
      <c r="BC101" s="37">
        <v>0.22712933753943218</v>
      </c>
      <c r="BD101" s="37">
        <v>0.24620060790273557</v>
      </c>
      <c r="BE101" s="37">
        <v>0.25588697017268447</v>
      </c>
      <c r="BF101" s="37">
        <v>0.26291793313069911</v>
      </c>
      <c r="BG101" s="37">
        <v>0.24617737003058104</v>
      </c>
      <c r="BH101" s="37">
        <v>0.26443768996960487</v>
      </c>
      <c r="BI101" s="37"/>
      <c r="BJ101" s="37">
        <v>0.28224582701062217</v>
      </c>
      <c r="BK101" s="37">
        <v>0.23501577287066247</v>
      </c>
      <c r="BL101" s="37">
        <v>0.23708206686930092</v>
      </c>
      <c r="BM101" s="37">
        <v>0.24175824175824176</v>
      </c>
      <c r="BN101" s="37">
        <v>0.23252279635258358</v>
      </c>
      <c r="BO101" s="37">
        <v>0.24464831804281345</v>
      </c>
      <c r="BP101" s="37">
        <v>0.22948328267477203</v>
      </c>
      <c r="BQ101" s="37"/>
      <c r="BR101" s="37">
        <v>0.22761760242792109</v>
      </c>
    </row>
    <row r="102" spans="18:70" x14ac:dyDescent="0.25">
      <c r="R102" s="33" t="s">
        <v>61</v>
      </c>
      <c r="S102" s="39" t="s">
        <v>218</v>
      </c>
      <c r="T102" s="43">
        <v>1164</v>
      </c>
      <c r="U102" s="43">
        <v>1183</v>
      </c>
      <c r="V102" s="43">
        <v>1143</v>
      </c>
      <c r="W102" s="43">
        <v>1178</v>
      </c>
      <c r="X102" s="43">
        <v>1182</v>
      </c>
      <c r="Y102" s="43">
        <v>1170</v>
      </c>
      <c r="Z102" s="43">
        <v>1211</v>
      </c>
      <c r="AA102" s="43">
        <v>1186</v>
      </c>
      <c r="AB102" s="43">
        <v>1164</v>
      </c>
      <c r="AC102" s="41">
        <v>267</v>
      </c>
      <c r="AD102" s="41">
        <v>285</v>
      </c>
      <c r="AE102" s="41">
        <v>296</v>
      </c>
      <c r="AF102" s="41">
        <v>315</v>
      </c>
      <c r="AG102" s="41">
        <v>316</v>
      </c>
      <c r="AH102" s="41">
        <v>321</v>
      </c>
      <c r="AI102" s="41">
        <v>342</v>
      </c>
      <c r="AJ102" s="41">
        <v>338</v>
      </c>
      <c r="AK102" s="41">
        <v>325</v>
      </c>
      <c r="AL102" s="41">
        <v>317</v>
      </c>
      <c r="AM102" s="41">
        <v>342</v>
      </c>
      <c r="AN102" s="41">
        <v>325</v>
      </c>
      <c r="AO102" s="41">
        <v>338</v>
      </c>
      <c r="AP102" s="41">
        <v>348</v>
      </c>
      <c r="AQ102" s="41">
        <v>328</v>
      </c>
      <c r="AR102" s="41">
        <v>351</v>
      </c>
      <c r="AS102" s="41">
        <v>336</v>
      </c>
      <c r="AT102" s="41">
        <v>343</v>
      </c>
      <c r="AU102" s="33">
        <v>0.50171821305841924</v>
      </c>
      <c r="AV102" s="33">
        <v>0.53000845308537614</v>
      </c>
      <c r="AW102" s="33">
        <v>0.54330708661417326</v>
      </c>
      <c r="AX102" s="33">
        <v>0.55432937181663833</v>
      </c>
      <c r="AY102" s="33">
        <v>0.56175972927241957</v>
      </c>
      <c r="AZ102" s="33">
        <v>0.55470085470085473</v>
      </c>
      <c r="BA102" s="37"/>
      <c r="BB102" s="37">
        <v>0.57388316151202745</v>
      </c>
      <c r="BC102" s="37">
        <v>0.22938144329896906</v>
      </c>
      <c r="BD102" s="37">
        <v>0.24091293322062554</v>
      </c>
      <c r="BE102" s="37">
        <v>0.25896762904636922</v>
      </c>
      <c r="BF102" s="37">
        <v>0.267402376910017</v>
      </c>
      <c r="BG102" s="37">
        <v>0.2673434856175973</v>
      </c>
      <c r="BH102" s="37">
        <v>0.27435897435897438</v>
      </c>
      <c r="BI102" s="37"/>
      <c r="BJ102" s="37">
        <v>0.27920962199312716</v>
      </c>
      <c r="BK102" s="37">
        <v>0.27233676975945015</v>
      </c>
      <c r="BL102" s="37">
        <v>0.28909551986475063</v>
      </c>
      <c r="BM102" s="37">
        <v>0.28433945756780404</v>
      </c>
      <c r="BN102" s="37">
        <v>0.28692699490662138</v>
      </c>
      <c r="BO102" s="37">
        <v>0.29441624365482233</v>
      </c>
      <c r="BP102" s="37">
        <v>0.28034188034188035</v>
      </c>
      <c r="BQ102" s="37"/>
      <c r="BR102" s="37">
        <v>0.29467353951890035</v>
      </c>
    </row>
    <row r="103" spans="18:70" x14ac:dyDescent="0.25">
      <c r="R103" s="33" t="s">
        <v>61</v>
      </c>
      <c r="S103" s="39" t="s">
        <v>219</v>
      </c>
      <c r="T103" s="43">
        <v>209</v>
      </c>
      <c r="U103" s="43">
        <v>217</v>
      </c>
      <c r="V103" s="43">
        <v>218</v>
      </c>
      <c r="W103" s="43">
        <v>223</v>
      </c>
      <c r="X103" s="43">
        <v>217</v>
      </c>
      <c r="Y103" s="43">
        <v>222</v>
      </c>
      <c r="Z103" s="43">
        <v>229</v>
      </c>
      <c r="AA103" s="43">
        <v>224</v>
      </c>
      <c r="AB103" s="43">
        <v>224</v>
      </c>
      <c r="AC103" s="41">
        <v>53</v>
      </c>
      <c r="AD103" s="41">
        <v>57</v>
      </c>
      <c r="AE103" s="41">
        <v>56</v>
      </c>
      <c r="AF103" s="41">
        <v>60</v>
      </c>
      <c r="AG103" s="41">
        <v>59</v>
      </c>
      <c r="AH103" s="41">
        <v>62</v>
      </c>
      <c r="AI103" s="41">
        <v>68</v>
      </c>
      <c r="AJ103" s="41">
        <v>72</v>
      </c>
      <c r="AK103" s="41">
        <v>70</v>
      </c>
      <c r="AL103" s="41">
        <v>39</v>
      </c>
      <c r="AM103" s="41">
        <v>42</v>
      </c>
      <c r="AN103" s="41">
        <v>45</v>
      </c>
      <c r="AO103" s="41">
        <v>44</v>
      </c>
      <c r="AP103" s="41">
        <v>44</v>
      </c>
      <c r="AQ103" s="41">
        <v>48</v>
      </c>
      <c r="AR103" s="41">
        <v>48</v>
      </c>
      <c r="AS103" s="41">
        <v>41</v>
      </c>
      <c r="AT103" s="41">
        <v>42</v>
      </c>
      <c r="AU103" s="33">
        <v>0.44019138755980863</v>
      </c>
      <c r="AV103" s="33">
        <v>0.45622119815668205</v>
      </c>
      <c r="AW103" s="33">
        <v>0.46330275229357798</v>
      </c>
      <c r="AX103" s="33">
        <v>0.46636771300448432</v>
      </c>
      <c r="AY103" s="33">
        <v>0.47465437788018433</v>
      </c>
      <c r="AZ103" s="33">
        <v>0.49549549549549549</v>
      </c>
      <c r="BA103" s="37"/>
      <c r="BB103" s="37">
        <v>0.5</v>
      </c>
      <c r="BC103" s="37">
        <v>0.25358851674641147</v>
      </c>
      <c r="BD103" s="37">
        <v>0.26267281105990781</v>
      </c>
      <c r="BE103" s="37">
        <v>0.25688073394495414</v>
      </c>
      <c r="BF103" s="37">
        <v>0.26905829596412556</v>
      </c>
      <c r="BG103" s="37">
        <v>0.27188940092165897</v>
      </c>
      <c r="BH103" s="37">
        <v>0.27927927927927926</v>
      </c>
      <c r="BI103" s="37"/>
      <c r="BJ103" s="37">
        <v>0.3125</v>
      </c>
      <c r="BK103" s="37">
        <v>0.18660287081339713</v>
      </c>
      <c r="BL103" s="37">
        <v>0.19354838709677419</v>
      </c>
      <c r="BM103" s="37">
        <v>0.20642201834862386</v>
      </c>
      <c r="BN103" s="37">
        <v>0.19730941704035873</v>
      </c>
      <c r="BO103" s="37">
        <v>0.20276497695852536</v>
      </c>
      <c r="BP103" s="37">
        <v>0.21621621621621623</v>
      </c>
      <c r="BQ103" s="37"/>
      <c r="BR103" s="37">
        <v>0.1875</v>
      </c>
    </row>
    <row r="104" spans="18:70" x14ac:dyDescent="0.25">
      <c r="R104" s="33" t="s">
        <v>61</v>
      </c>
      <c r="S104" s="39" t="s">
        <v>220</v>
      </c>
      <c r="T104" s="43">
        <v>698</v>
      </c>
      <c r="U104" s="43">
        <v>733</v>
      </c>
      <c r="V104" s="43">
        <v>708</v>
      </c>
      <c r="W104" s="43">
        <v>727</v>
      </c>
      <c r="X104" s="43">
        <v>735</v>
      </c>
      <c r="Y104" s="43">
        <v>722</v>
      </c>
      <c r="Z104" s="43">
        <v>745</v>
      </c>
      <c r="AA104" s="43">
        <v>747</v>
      </c>
      <c r="AB104" s="43">
        <v>721</v>
      </c>
      <c r="AC104" s="41">
        <v>153</v>
      </c>
      <c r="AD104" s="41">
        <v>166</v>
      </c>
      <c r="AE104" s="41">
        <v>154</v>
      </c>
      <c r="AF104" s="41">
        <v>177</v>
      </c>
      <c r="AG104" s="41">
        <v>184</v>
      </c>
      <c r="AH104" s="41">
        <v>187</v>
      </c>
      <c r="AI104" s="41">
        <v>201</v>
      </c>
      <c r="AJ104" s="41">
        <v>203</v>
      </c>
      <c r="AK104" s="41">
        <v>187</v>
      </c>
      <c r="AL104" s="41">
        <v>152</v>
      </c>
      <c r="AM104" s="41">
        <v>160</v>
      </c>
      <c r="AN104" s="41">
        <v>152</v>
      </c>
      <c r="AO104" s="41">
        <v>166</v>
      </c>
      <c r="AP104" s="41">
        <v>163</v>
      </c>
      <c r="AQ104" s="41">
        <v>159</v>
      </c>
      <c r="AR104" s="41">
        <v>163</v>
      </c>
      <c r="AS104" s="41">
        <v>163</v>
      </c>
      <c r="AT104" s="41">
        <v>173</v>
      </c>
      <c r="AU104" s="33">
        <v>0.43696275071633239</v>
      </c>
      <c r="AV104" s="33">
        <v>0.44474761255115963</v>
      </c>
      <c r="AW104" s="33">
        <v>0.43220338983050849</v>
      </c>
      <c r="AX104" s="33">
        <v>0.4718019257221458</v>
      </c>
      <c r="AY104" s="33">
        <v>0.47210884353741495</v>
      </c>
      <c r="AZ104" s="33">
        <v>0.47922437673130192</v>
      </c>
      <c r="BA104" s="37"/>
      <c r="BB104" s="37">
        <v>0.49930651872399445</v>
      </c>
      <c r="BC104" s="37">
        <v>0.21919770773638969</v>
      </c>
      <c r="BD104" s="37">
        <v>0.22646657571623466</v>
      </c>
      <c r="BE104" s="37">
        <v>0.2175141242937853</v>
      </c>
      <c r="BF104" s="37">
        <v>0.24346629986244842</v>
      </c>
      <c r="BG104" s="37">
        <v>0.25034013605442179</v>
      </c>
      <c r="BH104" s="37">
        <v>0.25900277008310252</v>
      </c>
      <c r="BI104" s="37"/>
      <c r="BJ104" s="37">
        <v>0.25936199722607489</v>
      </c>
      <c r="BK104" s="37">
        <v>0.2177650429799427</v>
      </c>
      <c r="BL104" s="37">
        <v>0.21828103683492497</v>
      </c>
      <c r="BM104" s="37">
        <v>0.21468926553672316</v>
      </c>
      <c r="BN104" s="37">
        <v>0.22833562585969738</v>
      </c>
      <c r="BO104" s="37">
        <v>0.22176870748299321</v>
      </c>
      <c r="BP104" s="37">
        <v>0.22022160664819945</v>
      </c>
      <c r="BQ104" s="37"/>
      <c r="BR104" s="37">
        <v>0.23994452149791956</v>
      </c>
    </row>
    <row r="105" spans="18:70" x14ac:dyDescent="0.25">
      <c r="R105" s="33" t="s">
        <v>61</v>
      </c>
      <c r="S105" s="39" t="s">
        <v>221</v>
      </c>
      <c r="T105" s="43">
        <v>1501</v>
      </c>
      <c r="U105" s="43">
        <v>1519</v>
      </c>
      <c r="V105" s="43">
        <v>1514</v>
      </c>
      <c r="W105" s="43">
        <v>1556</v>
      </c>
      <c r="X105" s="43">
        <v>1549</v>
      </c>
      <c r="Y105" s="43">
        <v>1558</v>
      </c>
      <c r="Z105" s="43">
        <v>1578</v>
      </c>
      <c r="AA105" s="43">
        <v>1574</v>
      </c>
      <c r="AB105" s="43">
        <v>1533</v>
      </c>
      <c r="AC105" s="41">
        <v>288</v>
      </c>
      <c r="AD105" s="41">
        <v>316</v>
      </c>
      <c r="AE105" s="41">
        <v>313</v>
      </c>
      <c r="AF105" s="41">
        <v>344</v>
      </c>
      <c r="AG105" s="41">
        <v>331</v>
      </c>
      <c r="AH105" s="41">
        <v>348</v>
      </c>
      <c r="AI105" s="41">
        <v>367</v>
      </c>
      <c r="AJ105" s="41">
        <v>371</v>
      </c>
      <c r="AK105" s="41">
        <v>354</v>
      </c>
      <c r="AL105" s="41">
        <v>259</v>
      </c>
      <c r="AM105" s="41">
        <v>255</v>
      </c>
      <c r="AN105" s="41">
        <v>254</v>
      </c>
      <c r="AO105" s="41">
        <v>263</v>
      </c>
      <c r="AP105" s="41">
        <v>269</v>
      </c>
      <c r="AQ105" s="41">
        <v>261</v>
      </c>
      <c r="AR105" s="41">
        <v>267</v>
      </c>
      <c r="AS105" s="41">
        <v>258</v>
      </c>
      <c r="AT105" s="41">
        <v>265</v>
      </c>
      <c r="AU105" s="33">
        <v>0.36442371752165226</v>
      </c>
      <c r="AV105" s="33">
        <v>0.3759052007899934</v>
      </c>
      <c r="AW105" s="33">
        <v>0.37450462351387054</v>
      </c>
      <c r="AX105" s="33">
        <v>0.39010282776349614</v>
      </c>
      <c r="AY105" s="33">
        <v>0.38734667527437056</v>
      </c>
      <c r="AZ105" s="33">
        <v>0.39088575096277278</v>
      </c>
      <c r="BA105" s="37"/>
      <c r="BB105" s="37">
        <v>0.40378343118069143</v>
      </c>
      <c r="BC105" s="37">
        <v>0.19187208527648233</v>
      </c>
      <c r="BD105" s="37">
        <v>0.20803159973666885</v>
      </c>
      <c r="BE105" s="37">
        <v>0.20673712021136065</v>
      </c>
      <c r="BF105" s="37">
        <v>0.2210796915167095</v>
      </c>
      <c r="BG105" s="37">
        <v>0.21368624919302776</v>
      </c>
      <c r="BH105" s="37">
        <v>0.2233632862644416</v>
      </c>
      <c r="BI105" s="37"/>
      <c r="BJ105" s="37">
        <v>0.2309197651663405</v>
      </c>
      <c r="BK105" s="37">
        <v>0.17255163224516989</v>
      </c>
      <c r="BL105" s="37">
        <v>0.16787360105332455</v>
      </c>
      <c r="BM105" s="37">
        <v>0.16776750330250992</v>
      </c>
      <c r="BN105" s="37">
        <v>0.16902313624678664</v>
      </c>
      <c r="BO105" s="37">
        <v>0.1736604260813428</v>
      </c>
      <c r="BP105" s="37">
        <v>0.16752246469833118</v>
      </c>
      <c r="BQ105" s="37"/>
      <c r="BR105" s="37">
        <v>0.17286366601435094</v>
      </c>
    </row>
    <row r="106" spans="18:70" x14ac:dyDescent="0.25">
      <c r="R106" s="33" t="s">
        <v>61</v>
      </c>
      <c r="S106" s="39" t="s">
        <v>222</v>
      </c>
      <c r="T106" s="43">
        <v>1986</v>
      </c>
      <c r="U106" s="43">
        <v>1982</v>
      </c>
      <c r="V106" s="43">
        <v>1967</v>
      </c>
      <c r="W106" s="43">
        <v>2017</v>
      </c>
      <c r="X106" s="43">
        <v>2067</v>
      </c>
      <c r="Y106" s="43">
        <v>2069</v>
      </c>
      <c r="Z106" s="43">
        <v>2037</v>
      </c>
      <c r="AA106" s="43">
        <v>2045</v>
      </c>
      <c r="AB106" s="43">
        <v>2043</v>
      </c>
      <c r="AC106" s="41">
        <v>345</v>
      </c>
      <c r="AD106" s="41">
        <v>367</v>
      </c>
      <c r="AE106" s="41">
        <v>385</v>
      </c>
      <c r="AF106" s="41">
        <v>415</v>
      </c>
      <c r="AG106" s="41">
        <v>413</v>
      </c>
      <c r="AH106" s="41">
        <v>435</v>
      </c>
      <c r="AI106" s="41">
        <v>452</v>
      </c>
      <c r="AJ106" s="41">
        <v>458</v>
      </c>
      <c r="AK106" s="41">
        <v>450</v>
      </c>
      <c r="AL106" s="41">
        <v>336</v>
      </c>
      <c r="AM106" s="41">
        <v>352</v>
      </c>
      <c r="AN106" s="41">
        <v>327</v>
      </c>
      <c r="AO106" s="41">
        <v>348</v>
      </c>
      <c r="AP106" s="41">
        <v>343</v>
      </c>
      <c r="AQ106" s="41">
        <v>307</v>
      </c>
      <c r="AR106" s="41">
        <v>317</v>
      </c>
      <c r="AS106" s="41">
        <v>315</v>
      </c>
      <c r="AT106" s="41">
        <v>308</v>
      </c>
      <c r="AU106" s="33">
        <v>0.3429003021148036</v>
      </c>
      <c r="AV106" s="33">
        <v>0.36276488395560041</v>
      </c>
      <c r="AW106" s="33">
        <v>0.36197254702592779</v>
      </c>
      <c r="AX106" s="33">
        <v>0.37828458106098167</v>
      </c>
      <c r="AY106" s="33">
        <v>0.36574746008708275</v>
      </c>
      <c r="AZ106" s="33">
        <v>0.35862735621072983</v>
      </c>
      <c r="BA106" s="37"/>
      <c r="BB106" s="37">
        <v>0.37102300538423888</v>
      </c>
      <c r="BC106" s="37">
        <v>0.17371601208459214</v>
      </c>
      <c r="BD106" s="37">
        <v>0.1851664984863774</v>
      </c>
      <c r="BE106" s="37">
        <v>0.19572953736654805</v>
      </c>
      <c r="BF106" s="37">
        <v>0.20575111551809619</v>
      </c>
      <c r="BG106" s="37">
        <v>0.19980648282535074</v>
      </c>
      <c r="BH106" s="37">
        <v>0.21024649589173514</v>
      </c>
      <c r="BI106" s="37"/>
      <c r="BJ106" s="37">
        <v>0.22026431718061673</v>
      </c>
      <c r="BK106" s="37">
        <v>0.16918429003021149</v>
      </c>
      <c r="BL106" s="37">
        <v>0.17759838546922302</v>
      </c>
      <c r="BM106" s="37">
        <v>0.16624300965937977</v>
      </c>
      <c r="BN106" s="37">
        <v>0.17253346554288548</v>
      </c>
      <c r="BO106" s="37">
        <v>0.16594097726173199</v>
      </c>
      <c r="BP106" s="37">
        <v>0.1483808603189947</v>
      </c>
      <c r="BQ106" s="37"/>
      <c r="BR106" s="37">
        <v>0.15075868820362212</v>
      </c>
    </row>
    <row r="107" spans="18:70" x14ac:dyDescent="0.25">
      <c r="R107" s="33" t="s">
        <v>61</v>
      </c>
      <c r="S107" s="39" t="s">
        <v>223</v>
      </c>
      <c r="T107" s="43">
        <v>276</v>
      </c>
      <c r="U107" s="43">
        <v>288</v>
      </c>
      <c r="V107" s="43">
        <v>288</v>
      </c>
      <c r="W107" s="43">
        <v>295</v>
      </c>
      <c r="X107" s="43">
        <v>291</v>
      </c>
      <c r="Y107" s="43">
        <v>292</v>
      </c>
      <c r="Z107" s="43">
        <v>305</v>
      </c>
      <c r="AA107" s="43">
        <v>299</v>
      </c>
      <c r="AB107" s="43">
        <v>297</v>
      </c>
      <c r="AC107" s="41">
        <v>76</v>
      </c>
      <c r="AD107" s="41">
        <v>82</v>
      </c>
      <c r="AE107" s="41">
        <v>88</v>
      </c>
      <c r="AF107" s="41">
        <v>88</v>
      </c>
      <c r="AG107" s="41">
        <v>90</v>
      </c>
      <c r="AH107" s="41">
        <v>91</v>
      </c>
      <c r="AI107" s="41">
        <v>100</v>
      </c>
      <c r="AJ107" s="41">
        <v>98</v>
      </c>
      <c r="AK107" s="41">
        <v>102</v>
      </c>
      <c r="AL107" s="41">
        <v>66</v>
      </c>
      <c r="AM107" s="41">
        <v>69</v>
      </c>
      <c r="AN107" s="41">
        <v>69</v>
      </c>
      <c r="AO107" s="41">
        <v>77</v>
      </c>
      <c r="AP107" s="41">
        <v>74</v>
      </c>
      <c r="AQ107" s="41">
        <v>74</v>
      </c>
      <c r="AR107" s="41">
        <v>75</v>
      </c>
      <c r="AS107" s="41">
        <v>75</v>
      </c>
      <c r="AT107" s="41">
        <v>71</v>
      </c>
      <c r="AU107" s="33">
        <v>0.51449275362318836</v>
      </c>
      <c r="AV107" s="33">
        <v>0.52430555555555558</v>
      </c>
      <c r="AW107" s="33">
        <v>0.54513888888888884</v>
      </c>
      <c r="AX107" s="33">
        <v>0.55932203389830504</v>
      </c>
      <c r="AY107" s="33">
        <v>0.56357388316151202</v>
      </c>
      <c r="AZ107" s="33">
        <v>0.56506849315068497</v>
      </c>
      <c r="BA107" s="37"/>
      <c r="BB107" s="37">
        <v>0.5824915824915825</v>
      </c>
      <c r="BC107" s="37">
        <v>0.27536231884057971</v>
      </c>
      <c r="BD107" s="37">
        <v>0.28472222222222221</v>
      </c>
      <c r="BE107" s="37">
        <v>0.30555555555555558</v>
      </c>
      <c r="BF107" s="37">
        <v>0.29830508474576273</v>
      </c>
      <c r="BG107" s="37">
        <v>0.30927835051546393</v>
      </c>
      <c r="BH107" s="37">
        <v>0.31164383561643838</v>
      </c>
      <c r="BI107" s="37"/>
      <c r="BJ107" s="37">
        <v>0.34343434343434343</v>
      </c>
      <c r="BK107" s="37">
        <v>0.2391304347826087</v>
      </c>
      <c r="BL107" s="37">
        <v>0.23958333333333334</v>
      </c>
      <c r="BM107" s="37">
        <v>0.23958333333333334</v>
      </c>
      <c r="BN107" s="37">
        <v>0.26101694915254237</v>
      </c>
      <c r="BO107" s="37">
        <v>0.25429553264604809</v>
      </c>
      <c r="BP107" s="37">
        <v>0.25342465753424659</v>
      </c>
      <c r="BQ107" s="37"/>
      <c r="BR107" s="37">
        <v>0.23905723905723905</v>
      </c>
    </row>
    <row r="108" spans="18:70" x14ac:dyDescent="0.25">
      <c r="R108" s="33" t="s">
        <v>61</v>
      </c>
      <c r="S108" s="39" t="s">
        <v>224</v>
      </c>
      <c r="T108" s="43">
        <v>1526</v>
      </c>
      <c r="U108" s="43">
        <v>1575</v>
      </c>
      <c r="V108" s="43">
        <v>1567</v>
      </c>
      <c r="W108" s="43">
        <v>1607</v>
      </c>
      <c r="X108" s="43">
        <v>1590</v>
      </c>
      <c r="Y108" s="43">
        <v>1591</v>
      </c>
      <c r="Z108" s="43">
        <v>1646</v>
      </c>
      <c r="AA108" s="43">
        <v>1608</v>
      </c>
      <c r="AB108" s="43">
        <v>1589</v>
      </c>
      <c r="AC108" s="41">
        <v>402</v>
      </c>
      <c r="AD108" s="41">
        <v>430</v>
      </c>
      <c r="AE108" s="41">
        <v>456</v>
      </c>
      <c r="AF108" s="41">
        <v>484</v>
      </c>
      <c r="AG108" s="41">
        <v>469</v>
      </c>
      <c r="AH108" s="41">
        <v>488</v>
      </c>
      <c r="AI108" s="41">
        <v>507</v>
      </c>
      <c r="AJ108" s="41">
        <v>491</v>
      </c>
      <c r="AK108" s="41">
        <v>487</v>
      </c>
      <c r="AL108" s="41">
        <v>432</v>
      </c>
      <c r="AM108" s="41">
        <v>457</v>
      </c>
      <c r="AN108" s="41">
        <v>440</v>
      </c>
      <c r="AO108" s="41">
        <v>453</v>
      </c>
      <c r="AP108" s="41">
        <v>467</v>
      </c>
      <c r="AQ108" s="41">
        <v>460</v>
      </c>
      <c r="AR108" s="41">
        <v>489</v>
      </c>
      <c r="AS108" s="41">
        <v>457</v>
      </c>
      <c r="AT108" s="41">
        <v>472</v>
      </c>
      <c r="AU108" s="33">
        <v>0.54652686762778502</v>
      </c>
      <c r="AV108" s="33">
        <v>0.56317460317460322</v>
      </c>
      <c r="AW108" s="33">
        <v>0.57179323548181238</v>
      </c>
      <c r="AX108" s="33">
        <v>0.58307405102675791</v>
      </c>
      <c r="AY108" s="33">
        <v>0.58867924528301885</v>
      </c>
      <c r="AZ108" s="33">
        <v>0.59585166561910752</v>
      </c>
      <c r="BA108" s="37"/>
      <c r="BB108" s="37">
        <v>0.6035242290748899</v>
      </c>
      <c r="BC108" s="37">
        <v>0.26343381389252951</v>
      </c>
      <c r="BD108" s="37">
        <v>0.27301587301587299</v>
      </c>
      <c r="BE108" s="37">
        <v>0.29100191448627949</v>
      </c>
      <c r="BF108" s="37">
        <v>0.30118232731798383</v>
      </c>
      <c r="BG108" s="37">
        <v>0.29496855345911949</v>
      </c>
      <c r="BH108" s="37">
        <v>0.30672532998114393</v>
      </c>
      <c r="BI108" s="37"/>
      <c r="BJ108" s="37">
        <v>0.3064820641913153</v>
      </c>
      <c r="BK108" s="37">
        <v>0.28309305373525556</v>
      </c>
      <c r="BL108" s="37">
        <v>0.29015873015873017</v>
      </c>
      <c r="BM108" s="37">
        <v>0.28079132099553289</v>
      </c>
      <c r="BN108" s="37">
        <v>0.28189172370877413</v>
      </c>
      <c r="BO108" s="37">
        <v>0.29371069182389936</v>
      </c>
      <c r="BP108" s="37">
        <v>0.28912633563796353</v>
      </c>
      <c r="BQ108" s="37"/>
      <c r="BR108" s="37">
        <v>0.2970421648835746</v>
      </c>
    </row>
    <row r="109" spans="18:70" x14ac:dyDescent="0.25">
      <c r="R109" s="33" t="s">
        <v>61</v>
      </c>
      <c r="S109" s="39" t="s">
        <v>225</v>
      </c>
      <c r="T109" s="43">
        <v>673</v>
      </c>
      <c r="U109" s="43">
        <v>685</v>
      </c>
      <c r="V109" s="43">
        <v>655</v>
      </c>
      <c r="W109" s="43">
        <v>678</v>
      </c>
      <c r="X109" s="43">
        <v>670</v>
      </c>
      <c r="Y109" s="43">
        <v>667</v>
      </c>
      <c r="Z109" s="43">
        <v>690</v>
      </c>
      <c r="AA109" s="43">
        <v>685</v>
      </c>
      <c r="AB109" s="43">
        <v>672</v>
      </c>
      <c r="AC109" s="41">
        <v>199</v>
      </c>
      <c r="AD109" s="41">
        <v>201</v>
      </c>
      <c r="AE109" s="41">
        <v>208</v>
      </c>
      <c r="AF109" s="41">
        <v>214</v>
      </c>
      <c r="AG109" s="41">
        <v>211</v>
      </c>
      <c r="AH109" s="41">
        <v>217</v>
      </c>
      <c r="AI109" s="41">
        <v>230</v>
      </c>
      <c r="AJ109" s="41">
        <v>229</v>
      </c>
      <c r="AK109" s="41">
        <v>227</v>
      </c>
      <c r="AL109" s="41">
        <v>174</v>
      </c>
      <c r="AM109" s="41">
        <v>189</v>
      </c>
      <c r="AN109" s="41">
        <v>170</v>
      </c>
      <c r="AO109" s="41">
        <v>184</v>
      </c>
      <c r="AP109" s="41">
        <v>189</v>
      </c>
      <c r="AQ109" s="41">
        <v>181</v>
      </c>
      <c r="AR109" s="41">
        <v>193</v>
      </c>
      <c r="AS109" s="41">
        <v>185</v>
      </c>
      <c r="AT109" s="41">
        <v>185</v>
      </c>
      <c r="AU109" s="33">
        <v>0.55423476968796437</v>
      </c>
      <c r="AV109" s="33">
        <v>0.56934306569343063</v>
      </c>
      <c r="AW109" s="33">
        <v>0.57709923664122142</v>
      </c>
      <c r="AX109" s="33">
        <v>0.58702064896755157</v>
      </c>
      <c r="AY109" s="33">
        <v>0.59701492537313428</v>
      </c>
      <c r="AZ109" s="33">
        <v>0.59670164917541224</v>
      </c>
      <c r="BA109" s="37"/>
      <c r="BB109" s="37">
        <v>0.61309523809523814</v>
      </c>
      <c r="BC109" s="37">
        <v>0.29569093610698366</v>
      </c>
      <c r="BD109" s="37">
        <v>0.29343065693430659</v>
      </c>
      <c r="BE109" s="37">
        <v>0.31755725190839695</v>
      </c>
      <c r="BF109" s="37">
        <v>0.31563421828908556</v>
      </c>
      <c r="BG109" s="37">
        <v>0.31492537313432833</v>
      </c>
      <c r="BH109" s="37">
        <v>0.32533733133433285</v>
      </c>
      <c r="BI109" s="37"/>
      <c r="BJ109" s="37">
        <v>0.33779761904761907</v>
      </c>
      <c r="BK109" s="37">
        <v>0.25854383358098071</v>
      </c>
      <c r="BL109" s="37">
        <v>0.27591240875912409</v>
      </c>
      <c r="BM109" s="37">
        <v>0.25954198473282442</v>
      </c>
      <c r="BN109" s="37">
        <v>0.27138643067846607</v>
      </c>
      <c r="BO109" s="37">
        <v>0.282089552238806</v>
      </c>
      <c r="BP109" s="37">
        <v>0.27136431784107945</v>
      </c>
      <c r="BQ109" s="37"/>
      <c r="BR109" s="37">
        <v>0.27529761904761907</v>
      </c>
    </row>
    <row r="110" spans="18:70" x14ac:dyDescent="0.25">
      <c r="R110" s="39" t="s">
        <v>62</v>
      </c>
      <c r="S110" s="39"/>
      <c r="T110" s="41" t="s">
        <v>121</v>
      </c>
      <c r="U110" s="41" t="s">
        <v>121</v>
      </c>
      <c r="V110" s="41" t="s">
        <v>121</v>
      </c>
      <c r="W110" s="43">
        <v>5471</v>
      </c>
      <c r="X110" s="40">
        <v>5091.71</v>
      </c>
      <c r="Y110" s="42">
        <v>5292.5</v>
      </c>
      <c r="Z110" s="42">
        <v>4951.1000000000004</v>
      </c>
      <c r="AA110" s="42">
        <v>4996.8999999999996</v>
      </c>
      <c r="AB110" s="43">
        <v>4921</v>
      </c>
      <c r="AC110" s="41" t="s">
        <v>121</v>
      </c>
      <c r="AD110" s="41" t="s">
        <v>121</v>
      </c>
      <c r="AE110" s="41" t="s">
        <v>121</v>
      </c>
      <c r="AF110" s="41">
        <v>1116</v>
      </c>
      <c r="AG110" s="41">
        <v>1177.1099999999999</v>
      </c>
      <c r="AH110" s="41">
        <v>1258.5</v>
      </c>
      <c r="AI110" s="41">
        <v>1317.9</v>
      </c>
      <c r="AJ110" s="41">
        <v>1476.1</v>
      </c>
      <c r="AK110" s="41">
        <v>1492</v>
      </c>
      <c r="AL110" s="41" t="s">
        <v>121</v>
      </c>
      <c r="AM110" s="41" t="s">
        <v>121</v>
      </c>
      <c r="AN110" s="41" t="s">
        <v>121</v>
      </c>
      <c r="AO110" s="41">
        <v>2305</v>
      </c>
      <c r="AP110" s="41">
        <v>2312.14</v>
      </c>
      <c r="AQ110" s="41">
        <v>2397.6999999999998</v>
      </c>
      <c r="AR110" s="41">
        <v>2015.9</v>
      </c>
      <c r="AS110" s="41">
        <v>2011.7</v>
      </c>
      <c r="AT110" s="41">
        <v>1962.54</v>
      </c>
      <c r="AU110" s="33" t="e">
        <v>#N/A</v>
      </c>
      <c r="AV110" s="33" t="e">
        <v>#N/A</v>
      </c>
      <c r="AW110" s="33" t="e">
        <v>#N/A</v>
      </c>
      <c r="AX110" s="33">
        <v>0.62529702065435933</v>
      </c>
      <c r="AY110" s="33">
        <v>0.68528058353676857</v>
      </c>
      <c r="AZ110" s="33">
        <v>0.69082664147378359</v>
      </c>
      <c r="BA110" s="37"/>
      <c r="BB110" s="37">
        <v>0.70199959357854091</v>
      </c>
      <c r="BC110" s="37" t="e">
        <v>#N/A</v>
      </c>
      <c r="BD110" s="37" t="e">
        <v>#N/A</v>
      </c>
      <c r="BE110" s="37" t="e">
        <v>#N/A</v>
      </c>
      <c r="BF110" s="37">
        <v>0.20398464631694388</v>
      </c>
      <c r="BG110" s="37">
        <v>0.23118166588434924</v>
      </c>
      <c r="BH110" s="37">
        <v>0.23778932451582427</v>
      </c>
      <c r="BI110" s="37"/>
      <c r="BJ110" s="37">
        <v>0.30319040845356637</v>
      </c>
      <c r="BK110" s="37" t="e">
        <v>#N/A</v>
      </c>
      <c r="BL110" s="37" t="e">
        <v>#N/A</v>
      </c>
      <c r="BM110" s="37" t="e">
        <v>#N/A</v>
      </c>
      <c r="BN110" s="37">
        <v>0.42131237433741547</v>
      </c>
      <c r="BO110" s="37">
        <v>0.45409891765241928</v>
      </c>
      <c r="BP110" s="37">
        <v>0.45303731695795935</v>
      </c>
      <c r="BQ110" s="37"/>
      <c r="BR110" s="37">
        <v>0.3988091851249746</v>
      </c>
    </row>
    <row r="111" spans="18:70" x14ac:dyDescent="0.25">
      <c r="R111" s="33" t="s">
        <v>62</v>
      </c>
      <c r="S111" s="39" t="s">
        <v>226</v>
      </c>
      <c r="T111" s="41" t="s">
        <v>121</v>
      </c>
      <c r="U111" s="41" t="s">
        <v>121</v>
      </c>
      <c r="V111" s="41" t="s">
        <v>121</v>
      </c>
      <c r="W111" s="40">
        <v>120.32</v>
      </c>
      <c r="X111" s="40">
        <v>119.78</v>
      </c>
      <c r="Y111" s="40">
        <v>119.78</v>
      </c>
      <c r="Z111" s="40">
        <v>137.93</v>
      </c>
      <c r="AA111" s="40">
        <v>118.73</v>
      </c>
      <c r="AB111" s="40">
        <v>115.07</v>
      </c>
      <c r="AC111" s="41" t="s">
        <v>121</v>
      </c>
      <c r="AD111" s="41" t="s">
        <v>121</v>
      </c>
      <c r="AE111" s="41" t="s">
        <v>121</v>
      </c>
      <c r="AF111" s="41">
        <v>32.47</v>
      </c>
      <c r="AG111" s="41" t="s">
        <v>121</v>
      </c>
      <c r="AH111" s="41" t="s">
        <v>121</v>
      </c>
      <c r="AI111" s="41">
        <v>46.9</v>
      </c>
      <c r="AJ111" s="41">
        <v>44.66</v>
      </c>
      <c r="AK111" s="41">
        <v>43.91</v>
      </c>
      <c r="AL111" s="41" t="s">
        <v>121</v>
      </c>
      <c r="AM111" s="41" t="s">
        <v>121</v>
      </c>
      <c r="AN111" s="41" t="s">
        <v>121</v>
      </c>
      <c r="AO111" s="41">
        <v>58.99</v>
      </c>
      <c r="AP111" s="41" t="s">
        <v>121</v>
      </c>
      <c r="AQ111" s="41" t="s">
        <v>121</v>
      </c>
      <c r="AR111" s="41">
        <v>68.28</v>
      </c>
      <c r="AS111" s="41">
        <v>53.95</v>
      </c>
      <c r="AT111" s="41">
        <v>50.33</v>
      </c>
      <c r="AU111" s="33" t="e">
        <v>#N/A</v>
      </c>
      <c r="AV111" s="33" t="e">
        <v>#N/A</v>
      </c>
      <c r="AW111" s="33" t="e">
        <v>#N/A</v>
      </c>
      <c r="AX111" s="33">
        <v>0.76013962765957455</v>
      </c>
      <c r="AY111" s="33">
        <v>0</v>
      </c>
      <c r="AZ111" s="33">
        <v>0</v>
      </c>
      <c r="BA111" s="37"/>
      <c r="BB111" s="37">
        <v>0.81897975145563573</v>
      </c>
      <c r="BC111" s="37" t="e">
        <v>#N/A</v>
      </c>
      <c r="BD111" s="37" t="e">
        <v>#N/A</v>
      </c>
      <c r="BE111" s="37" t="e">
        <v>#N/A</v>
      </c>
      <c r="BF111" s="37">
        <v>0.26986369680851063</v>
      </c>
      <c r="BG111" s="37">
        <v>0</v>
      </c>
      <c r="BH111" s="37">
        <v>0</v>
      </c>
      <c r="BI111" s="37"/>
      <c r="BJ111" s="37">
        <v>0.38159381246197965</v>
      </c>
      <c r="BK111" s="37" t="e">
        <v>#N/A</v>
      </c>
      <c r="BL111" s="37" t="e">
        <v>#N/A</v>
      </c>
      <c r="BM111" s="37" t="e">
        <v>#N/A</v>
      </c>
      <c r="BN111" s="37">
        <v>0.49027593085106386</v>
      </c>
      <c r="BO111" s="37">
        <v>0</v>
      </c>
      <c r="BP111" s="37">
        <v>0</v>
      </c>
      <c r="BQ111" s="37"/>
      <c r="BR111" s="37">
        <v>0.43738593899365602</v>
      </c>
    </row>
    <row r="112" spans="18:70" x14ac:dyDescent="0.25">
      <c r="R112" s="33" t="s">
        <v>62</v>
      </c>
      <c r="S112" s="39" t="s">
        <v>227</v>
      </c>
      <c r="T112" s="41" t="s">
        <v>121</v>
      </c>
      <c r="U112" s="41" t="s">
        <v>121</v>
      </c>
      <c r="V112" s="41" t="s">
        <v>121</v>
      </c>
      <c r="W112" s="40">
        <v>945.42</v>
      </c>
      <c r="X112" s="40">
        <v>957.44</v>
      </c>
      <c r="Y112" s="40">
        <v>1088.19</v>
      </c>
      <c r="Z112" s="40">
        <v>1024.8599999999999</v>
      </c>
      <c r="AA112" s="42">
        <v>1070.3</v>
      </c>
      <c r="AB112" s="42">
        <v>1059.7</v>
      </c>
      <c r="AC112" s="41" t="s">
        <v>121</v>
      </c>
      <c r="AD112" s="41" t="s">
        <v>121</v>
      </c>
      <c r="AE112" s="41" t="s">
        <v>121</v>
      </c>
      <c r="AF112" s="41">
        <v>211.58</v>
      </c>
      <c r="AG112" s="41" t="s">
        <v>121</v>
      </c>
      <c r="AH112" s="41" t="s">
        <v>121</v>
      </c>
      <c r="AI112" s="41">
        <v>249.6</v>
      </c>
      <c r="AJ112" s="41">
        <v>280.27</v>
      </c>
      <c r="AK112" s="41">
        <v>286.54000000000002</v>
      </c>
      <c r="AL112" s="41" t="s">
        <v>121</v>
      </c>
      <c r="AM112" s="41" t="s">
        <v>121</v>
      </c>
      <c r="AN112" s="41" t="s">
        <v>121</v>
      </c>
      <c r="AO112" s="41">
        <v>438.69</v>
      </c>
      <c r="AP112" s="41" t="s">
        <v>121</v>
      </c>
      <c r="AQ112" s="41" t="s">
        <v>121</v>
      </c>
      <c r="AR112" s="41">
        <v>479.31</v>
      </c>
      <c r="AS112" s="41">
        <v>506.63</v>
      </c>
      <c r="AT112" s="41">
        <v>477.68</v>
      </c>
      <c r="AU112" s="33" t="e">
        <v>#N/A</v>
      </c>
      <c r="AV112" s="33" t="e">
        <v>#N/A</v>
      </c>
      <c r="AW112" s="33" t="e">
        <v>#N/A</v>
      </c>
      <c r="AX112" s="33">
        <v>0.68781070846819403</v>
      </c>
      <c r="AY112" s="33">
        <v>0</v>
      </c>
      <c r="AZ112" s="33">
        <v>0</v>
      </c>
      <c r="BA112" s="37"/>
      <c r="BB112" s="37">
        <v>0.72116636783995469</v>
      </c>
      <c r="BC112" s="37" t="e">
        <v>#N/A</v>
      </c>
      <c r="BD112" s="37" t="e">
        <v>#N/A</v>
      </c>
      <c r="BE112" s="37" t="e">
        <v>#N/A</v>
      </c>
      <c r="BF112" s="37">
        <v>0.22379471557614608</v>
      </c>
      <c r="BG112" s="37">
        <v>0</v>
      </c>
      <c r="BH112" s="37">
        <v>0</v>
      </c>
      <c r="BI112" s="37"/>
      <c r="BJ112" s="37">
        <v>0.27039728224969334</v>
      </c>
      <c r="BK112" s="37" t="e">
        <v>#N/A</v>
      </c>
      <c r="BL112" s="37" t="e">
        <v>#N/A</v>
      </c>
      <c r="BM112" s="37" t="e">
        <v>#N/A</v>
      </c>
      <c r="BN112" s="37">
        <v>0.46401599289204798</v>
      </c>
      <c r="BO112" s="37">
        <v>0</v>
      </c>
      <c r="BP112" s="37">
        <v>0</v>
      </c>
      <c r="BQ112" s="37"/>
      <c r="BR112" s="37">
        <v>0.45076908559026141</v>
      </c>
    </row>
    <row r="113" spans="18:70" x14ac:dyDescent="0.25">
      <c r="R113" s="33" t="s">
        <v>62</v>
      </c>
      <c r="S113" s="39" t="s">
        <v>228</v>
      </c>
      <c r="T113" s="41" t="s">
        <v>121</v>
      </c>
      <c r="U113" s="41" t="s">
        <v>121</v>
      </c>
      <c r="V113" s="41" t="s">
        <v>121</v>
      </c>
      <c r="W113" s="40">
        <v>1322.02</v>
      </c>
      <c r="X113" s="40">
        <v>1308.28</v>
      </c>
      <c r="Y113" s="40">
        <v>1291.6500000000001</v>
      </c>
      <c r="Z113" s="40">
        <v>1179.9100000000001</v>
      </c>
      <c r="AA113" s="40">
        <v>1142.28</v>
      </c>
      <c r="AB113" s="40">
        <v>1137.08</v>
      </c>
      <c r="AC113" s="41" t="s">
        <v>121</v>
      </c>
      <c r="AD113" s="41" t="s">
        <v>121</v>
      </c>
      <c r="AE113" s="41" t="s">
        <v>121</v>
      </c>
      <c r="AF113" s="41">
        <v>191.85</v>
      </c>
      <c r="AG113" s="41" t="s">
        <v>121</v>
      </c>
      <c r="AH113" s="41" t="s">
        <v>121</v>
      </c>
      <c r="AI113" s="41">
        <v>232.72</v>
      </c>
      <c r="AJ113" s="41">
        <v>254.86</v>
      </c>
      <c r="AK113" s="41">
        <v>250.06</v>
      </c>
      <c r="AL113" s="41" t="s">
        <v>121</v>
      </c>
      <c r="AM113" s="41" t="s">
        <v>121</v>
      </c>
      <c r="AN113" s="41" t="s">
        <v>121</v>
      </c>
      <c r="AO113" s="41">
        <v>462.22</v>
      </c>
      <c r="AP113" s="41" t="s">
        <v>121</v>
      </c>
      <c r="AQ113" s="41" t="s">
        <v>121</v>
      </c>
      <c r="AR113" s="41">
        <v>361.95</v>
      </c>
      <c r="AS113" s="41">
        <v>313.87</v>
      </c>
      <c r="AT113" s="41">
        <v>301.58</v>
      </c>
      <c r="AU113" s="33" t="e">
        <v>#N/A</v>
      </c>
      <c r="AV113" s="33" t="e">
        <v>#N/A</v>
      </c>
      <c r="AW113" s="33" t="e">
        <v>#N/A</v>
      </c>
      <c r="AX113" s="33">
        <v>0.49475045763301617</v>
      </c>
      <c r="AY113" s="33">
        <v>0</v>
      </c>
      <c r="AZ113" s="33">
        <v>0</v>
      </c>
      <c r="BA113" s="37"/>
      <c r="BB113" s="37">
        <v>0.48513736940232877</v>
      </c>
      <c r="BC113" s="37" t="e">
        <v>#N/A</v>
      </c>
      <c r="BD113" s="37" t="e">
        <v>#N/A</v>
      </c>
      <c r="BE113" s="37" t="e">
        <v>#N/A</v>
      </c>
      <c r="BF113" s="37">
        <v>0.14511883330055522</v>
      </c>
      <c r="BG113" s="37">
        <v>0</v>
      </c>
      <c r="BH113" s="37">
        <v>0</v>
      </c>
      <c r="BI113" s="37"/>
      <c r="BJ113" s="37">
        <v>0.21991416610968448</v>
      </c>
      <c r="BK113" s="37" t="e">
        <v>#N/A</v>
      </c>
      <c r="BL113" s="37" t="e">
        <v>#N/A</v>
      </c>
      <c r="BM113" s="37" t="e">
        <v>#N/A</v>
      </c>
      <c r="BN113" s="37">
        <v>0.34963162433246098</v>
      </c>
      <c r="BO113" s="37">
        <v>0</v>
      </c>
      <c r="BP113" s="37">
        <v>0</v>
      </c>
      <c r="BQ113" s="37"/>
      <c r="BR113" s="37">
        <v>0.26522320329264432</v>
      </c>
    </row>
    <row r="114" spans="18:70" x14ac:dyDescent="0.25">
      <c r="R114" s="33" t="s">
        <v>62</v>
      </c>
      <c r="S114" s="39" t="s">
        <v>229</v>
      </c>
      <c r="T114" s="41" t="s">
        <v>121</v>
      </c>
      <c r="U114" s="41" t="s">
        <v>121</v>
      </c>
      <c r="V114" s="41" t="s">
        <v>121</v>
      </c>
      <c r="W114" s="40">
        <v>288.76</v>
      </c>
      <c r="X114" s="40">
        <v>272.39</v>
      </c>
      <c r="Y114" s="40">
        <v>281.32</v>
      </c>
      <c r="Z114" s="40">
        <v>259.02</v>
      </c>
      <c r="AA114" s="42">
        <v>273.10000000000002</v>
      </c>
      <c r="AB114" s="40">
        <v>262.33999999999997</v>
      </c>
      <c r="AC114" s="41" t="s">
        <v>121</v>
      </c>
      <c r="AD114" s="41" t="s">
        <v>121</v>
      </c>
      <c r="AE114" s="41" t="s">
        <v>121</v>
      </c>
      <c r="AF114" s="41">
        <v>57.08</v>
      </c>
      <c r="AG114" s="41" t="s">
        <v>121</v>
      </c>
      <c r="AH114" s="41" t="s">
        <v>121</v>
      </c>
      <c r="AI114" s="41">
        <v>71.94</v>
      </c>
      <c r="AJ114" s="41">
        <v>80.17</v>
      </c>
      <c r="AK114" s="41">
        <v>81.819999999999993</v>
      </c>
      <c r="AL114" s="41" t="s">
        <v>121</v>
      </c>
      <c r="AM114" s="41" t="s">
        <v>121</v>
      </c>
      <c r="AN114" s="41" t="s">
        <v>121</v>
      </c>
      <c r="AO114" s="41">
        <v>94.8</v>
      </c>
      <c r="AP114" s="41" t="s">
        <v>121</v>
      </c>
      <c r="AQ114" s="41" t="s">
        <v>121</v>
      </c>
      <c r="AR114" s="41">
        <v>68.14</v>
      </c>
      <c r="AS114" s="41">
        <v>72.709999999999994</v>
      </c>
      <c r="AT114" s="41">
        <v>70.56</v>
      </c>
      <c r="AU114" s="33" t="e">
        <v>#N/A</v>
      </c>
      <c r="AV114" s="33" t="e">
        <v>#N/A</v>
      </c>
      <c r="AW114" s="33" t="e">
        <v>#N/A</v>
      </c>
      <c r="AX114" s="33">
        <v>0.52597312647181049</v>
      </c>
      <c r="AY114" s="33">
        <v>0</v>
      </c>
      <c r="AZ114" s="33">
        <v>0</v>
      </c>
      <c r="BA114" s="37"/>
      <c r="BB114" s="37">
        <v>0.58084927956087529</v>
      </c>
      <c r="BC114" s="37" t="e">
        <v>#N/A</v>
      </c>
      <c r="BD114" s="37" t="e">
        <v>#N/A</v>
      </c>
      <c r="BE114" s="37" t="e">
        <v>#N/A</v>
      </c>
      <c r="BF114" s="37">
        <v>0.19767280786812577</v>
      </c>
      <c r="BG114" s="37">
        <v>0</v>
      </c>
      <c r="BH114" s="37">
        <v>0</v>
      </c>
      <c r="BI114" s="37"/>
      <c r="BJ114" s="37">
        <v>0.3118853396355874</v>
      </c>
      <c r="BK114" s="37" t="e">
        <v>#N/A</v>
      </c>
      <c r="BL114" s="37" t="e">
        <v>#N/A</v>
      </c>
      <c r="BM114" s="37" t="e">
        <v>#N/A</v>
      </c>
      <c r="BN114" s="37">
        <v>0.32830031860368475</v>
      </c>
      <c r="BO114" s="37">
        <v>0</v>
      </c>
      <c r="BP114" s="37">
        <v>0</v>
      </c>
      <c r="BQ114" s="37"/>
      <c r="BR114" s="37">
        <v>0.26896393992528783</v>
      </c>
    </row>
    <row r="115" spans="18:70" x14ac:dyDescent="0.25">
      <c r="R115" s="33" t="s">
        <v>62</v>
      </c>
      <c r="S115" s="39" t="s">
        <v>230</v>
      </c>
      <c r="T115" s="41" t="s">
        <v>121</v>
      </c>
      <c r="U115" s="41" t="s">
        <v>121</v>
      </c>
      <c r="V115" s="41" t="s">
        <v>121</v>
      </c>
      <c r="W115" s="40">
        <v>628.16</v>
      </c>
      <c r="X115" s="40">
        <v>633.25</v>
      </c>
      <c r="Y115" s="40">
        <v>656.98</v>
      </c>
      <c r="Z115" s="40">
        <v>620.24</v>
      </c>
      <c r="AA115" s="40">
        <v>638.22</v>
      </c>
      <c r="AB115" s="42">
        <v>622.1</v>
      </c>
      <c r="AC115" s="41" t="s">
        <v>121</v>
      </c>
      <c r="AD115" s="41" t="s">
        <v>121</v>
      </c>
      <c r="AE115" s="41" t="s">
        <v>121</v>
      </c>
      <c r="AF115" s="41">
        <v>172.71</v>
      </c>
      <c r="AG115" s="41" t="s">
        <v>121</v>
      </c>
      <c r="AH115" s="41" t="s">
        <v>121</v>
      </c>
      <c r="AI115" s="41">
        <v>199.44</v>
      </c>
      <c r="AJ115" s="41">
        <v>231.3</v>
      </c>
      <c r="AK115" s="41">
        <v>230.18</v>
      </c>
      <c r="AL115" s="41" t="s">
        <v>121</v>
      </c>
      <c r="AM115" s="41" t="s">
        <v>121</v>
      </c>
      <c r="AN115" s="41" t="s">
        <v>121</v>
      </c>
      <c r="AO115" s="41">
        <v>325.68</v>
      </c>
      <c r="AP115" s="41" t="s">
        <v>121</v>
      </c>
      <c r="AQ115" s="41" t="s">
        <v>121</v>
      </c>
      <c r="AR115" s="41">
        <v>293.38</v>
      </c>
      <c r="AS115" s="41">
        <v>294.35000000000002</v>
      </c>
      <c r="AT115" s="41">
        <v>274.58</v>
      </c>
      <c r="AU115" s="33" t="e">
        <v>#N/A</v>
      </c>
      <c r="AV115" s="33" t="e">
        <v>#N/A</v>
      </c>
      <c r="AW115" s="33" t="e">
        <v>#N/A</v>
      </c>
      <c r="AX115" s="33">
        <v>0.79341250636780436</v>
      </c>
      <c r="AY115" s="33">
        <v>0</v>
      </c>
      <c r="AZ115" s="33">
        <v>0</v>
      </c>
      <c r="BA115" s="37"/>
      <c r="BB115" s="37">
        <v>0.8113808069442211</v>
      </c>
      <c r="BC115" s="37" t="e">
        <v>#N/A</v>
      </c>
      <c r="BD115" s="37" t="e">
        <v>#N/A</v>
      </c>
      <c r="BE115" s="37" t="e">
        <v>#N/A</v>
      </c>
      <c r="BF115" s="37">
        <v>0.27494587366276113</v>
      </c>
      <c r="BG115" s="37">
        <v>0</v>
      </c>
      <c r="BH115" s="37">
        <v>0</v>
      </c>
      <c r="BI115" s="37"/>
      <c r="BJ115" s="37">
        <v>0.37000482237582383</v>
      </c>
      <c r="BK115" s="37" t="e">
        <v>#N/A</v>
      </c>
      <c r="BL115" s="37" t="e">
        <v>#N/A</v>
      </c>
      <c r="BM115" s="37" t="e">
        <v>#N/A</v>
      </c>
      <c r="BN115" s="37">
        <v>0.51846663270504334</v>
      </c>
      <c r="BO115" s="37">
        <v>0</v>
      </c>
      <c r="BP115" s="37">
        <v>0</v>
      </c>
      <c r="BQ115" s="37"/>
      <c r="BR115" s="37">
        <v>0.44137598456839733</v>
      </c>
    </row>
    <row r="116" spans="18:70" x14ac:dyDescent="0.25">
      <c r="R116" s="33" t="s">
        <v>62</v>
      </c>
      <c r="S116" s="39" t="s">
        <v>231</v>
      </c>
      <c r="T116" s="41" t="s">
        <v>121</v>
      </c>
      <c r="U116" s="41" t="s">
        <v>121</v>
      </c>
      <c r="V116" s="41" t="s">
        <v>121</v>
      </c>
      <c r="W116" s="40">
        <v>802.66</v>
      </c>
      <c r="X116" s="40">
        <v>824.87</v>
      </c>
      <c r="Y116" s="40">
        <v>845.62</v>
      </c>
      <c r="Z116" s="40">
        <v>794.02</v>
      </c>
      <c r="AA116" s="42">
        <v>818.2</v>
      </c>
      <c r="AB116" s="40">
        <v>801.11</v>
      </c>
      <c r="AC116" s="41" t="s">
        <v>121</v>
      </c>
      <c r="AD116" s="41" t="s">
        <v>121</v>
      </c>
      <c r="AE116" s="41" t="s">
        <v>121</v>
      </c>
      <c r="AF116" s="41">
        <v>208.33</v>
      </c>
      <c r="AG116" s="41" t="s">
        <v>121</v>
      </c>
      <c r="AH116" s="41" t="s">
        <v>121</v>
      </c>
      <c r="AI116" s="41">
        <v>234.44</v>
      </c>
      <c r="AJ116" s="41">
        <v>273.76</v>
      </c>
      <c r="AK116" s="41">
        <v>273.93</v>
      </c>
      <c r="AL116" s="41" t="s">
        <v>121</v>
      </c>
      <c r="AM116" s="41" t="s">
        <v>121</v>
      </c>
      <c r="AN116" s="41" t="s">
        <v>121</v>
      </c>
      <c r="AO116" s="41">
        <v>438.59</v>
      </c>
      <c r="AP116" s="41" t="s">
        <v>121</v>
      </c>
      <c r="AQ116" s="41" t="s">
        <v>121</v>
      </c>
      <c r="AR116" s="41">
        <v>323.77999999999997</v>
      </c>
      <c r="AS116" s="41">
        <v>374</v>
      </c>
      <c r="AT116" s="41">
        <v>349.35</v>
      </c>
      <c r="AU116" s="33" t="e">
        <v>#N/A</v>
      </c>
      <c r="AV116" s="33" t="e">
        <v>#N/A</v>
      </c>
      <c r="AW116" s="33" t="e">
        <v>#N/A</v>
      </c>
      <c r="AX116" s="33">
        <v>0.80597014925373134</v>
      </c>
      <c r="AY116" s="33">
        <v>0</v>
      </c>
      <c r="AZ116" s="33">
        <v>0</v>
      </c>
      <c r="BA116" s="37"/>
      <c r="BB116" s="37">
        <v>0.77802049656102157</v>
      </c>
      <c r="BC116" s="37" t="e">
        <v>#N/A</v>
      </c>
      <c r="BD116" s="37" t="e">
        <v>#N/A</v>
      </c>
      <c r="BE116" s="37" t="e">
        <v>#N/A</v>
      </c>
      <c r="BF116" s="37">
        <v>0.25954949791941795</v>
      </c>
      <c r="BG116" s="37">
        <v>0</v>
      </c>
      <c r="BH116" s="37">
        <v>0</v>
      </c>
      <c r="BI116" s="37"/>
      <c r="BJ116" s="37">
        <v>0.34193806094044515</v>
      </c>
      <c r="BK116" s="37" t="e">
        <v>#N/A</v>
      </c>
      <c r="BL116" s="37" t="e">
        <v>#N/A</v>
      </c>
      <c r="BM116" s="37" t="e">
        <v>#N/A</v>
      </c>
      <c r="BN116" s="37">
        <v>0.54642065133431339</v>
      </c>
      <c r="BO116" s="37">
        <v>0</v>
      </c>
      <c r="BP116" s="37">
        <v>0</v>
      </c>
      <c r="BQ116" s="37"/>
      <c r="BR116" s="37">
        <v>0.43608243562057647</v>
      </c>
    </row>
    <row r="117" spans="18:70" x14ac:dyDescent="0.25">
      <c r="R117" s="33" t="s">
        <v>62</v>
      </c>
      <c r="S117" s="39" t="s">
        <v>232</v>
      </c>
      <c r="T117" s="41" t="s">
        <v>121</v>
      </c>
      <c r="U117" s="41" t="s">
        <v>121</v>
      </c>
      <c r="V117" s="41" t="s">
        <v>121</v>
      </c>
      <c r="W117" s="40">
        <v>341.76</v>
      </c>
      <c r="X117" s="40">
        <v>355.41</v>
      </c>
      <c r="Y117" s="40">
        <v>361.24</v>
      </c>
      <c r="Z117" s="40">
        <v>332.26</v>
      </c>
      <c r="AA117" s="40">
        <v>328.94</v>
      </c>
      <c r="AB117" s="40">
        <v>317.29000000000002</v>
      </c>
      <c r="AC117" s="41" t="s">
        <v>121</v>
      </c>
      <c r="AD117" s="41" t="s">
        <v>121</v>
      </c>
      <c r="AE117" s="41" t="s">
        <v>121</v>
      </c>
      <c r="AF117" s="41">
        <v>73.11</v>
      </c>
      <c r="AG117" s="41" t="s">
        <v>121</v>
      </c>
      <c r="AH117" s="41" t="s">
        <v>121</v>
      </c>
      <c r="AI117" s="41">
        <v>86.91</v>
      </c>
      <c r="AJ117" s="41">
        <v>102.05</v>
      </c>
      <c r="AK117" s="41">
        <v>101.86</v>
      </c>
      <c r="AL117" s="41" t="s">
        <v>121</v>
      </c>
      <c r="AM117" s="41" t="s">
        <v>121</v>
      </c>
      <c r="AN117" s="41" t="s">
        <v>121</v>
      </c>
      <c r="AO117" s="41">
        <v>242.19</v>
      </c>
      <c r="AP117" s="41" t="s">
        <v>121</v>
      </c>
      <c r="AQ117" s="41" t="s">
        <v>121</v>
      </c>
      <c r="AR117" s="41">
        <v>177.84</v>
      </c>
      <c r="AS117" s="41">
        <v>168.33</v>
      </c>
      <c r="AT117" s="41">
        <v>155.79</v>
      </c>
      <c r="AU117" s="33" t="e">
        <v>#N/A</v>
      </c>
      <c r="AV117" s="33" t="e">
        <v>#N/A</v>
      </c>
      <c r="AW117" s="33" t="e">
        <v>#N/A</v>
      </c>
      <c r="AX117" s="33">
        <v>0.92257724719101131</v>
      </c>
      <c r="AY117" s="33">
        <v>0</v>
      </c>
      <c r="AZ117" s="33">
        <v>0</v>
      </c>
      <c r="BA117" s="37"/>
      <c r="BB117" s="37">
        <v>0.81203315578808022</v>
      </c>
      <c r="BC117" s="37" t="e">
        <v>#N/A</v>
      </c>
      <c r="BD117" s="37" t="e">
        <v>#N/A</v>
      </c>
      <c r="BE117" s="37" t="e">
        <v>#N/A</v>
      </c>
      <c r="BF117" s="37">
        <v>0.21392205056179775</v>
      </c>
      <c r="BG117" s="37">
        <v>0</v>
      </c>
      <c r="BH117" s="37">
        <v>0</v>
      </c>
      <c r="BI117" s="37"/>
      <c r="BJ117" s="37">
        <v>0.32103123325664218</v>
      </c>
      <c r="BK117" s="37" t="e">
        <v>#N/A</v>
      </c>
      <c r="BL117" s="37" t="e">
        <v>#N/A</v>
      </c>
      <c r="BM117" s="37" t="e">
        <v>#N/A</v>
      </c>
      <c r="BN117" s="37">
        <v>0.7086551966292135</v>
      </c>
      <c r="BO117" s="37">
        <v>0</v>
      </c>
      <c r="BP117" s="37">
        <v>0</v>
      </c>
      <c r="BQ117" s="37"/>
      <c r="BR117" s="37">
        <v>0.49100192253143804</v>
      </c>
    </row>
    <row r="118" spans="18:70" x14ac:dyDescent="0.25">
      <c r="R118" s="33" t="s">
        <v>62</v>
      </c>
      <c r="S118" s="39" t="s">
        <v>233</v>
      </c>
      <c r="T118" s="41" t="s">
        <v>121</v>
      </c>
      <c r="U118" s="41" t="s">
        <v>121</v>
      </c>
      <c r="V118" s="41" t="s">
        <v>121</v>
      </c>
      <c r="W118" s="40">
        <v>459.87</v>
      </c>
      <c r="X118" s="40">
        <v>480.09</v>
      </c>
      <c r="Y118" s="40">
        <v>497.86</v>
      </c>
      <c r="Z118" s="42">
        <v>461.4</v>
      </c>
      <c r="AA118" s="40">
        <v>461.13</v>
      </c>
      <c r="AB118" s="40">
        <v>466.06</v>
      </c>
      <c r="AC118" s="41" t="s">
        <v>121</v>
      </c>
      <c r="AD118" s="41" t="s">
        <v>121</v>
      </c>
      <c r="AE118" s="41" t="s">
        <v>121</v>
      </c>
      <c r="AF118" s="41">
        <v>119.4</v>
      </c>
      <c r="AG118" s="41" t="s">
        <v>121</v>
      </c>
      <c r="AH118" s="41" t="s">
        <v>121</v>
      </c>
      <c r="AI118" s="41">
        <v>137.69</v>
      </c>
      <c r="AJ118" s="41">
        <v>146.61000000000001</v>
      </c>
      <c r="AK118" s="41">
        <v>161.54</v>
      </c>
      <c r="AL118" s="41" t="s">
        <v>121</v>
      </c>
      <c r="AM118" s="41" t="s">
        <v>121</v>
      </c>
      <c r="AN118" s="41" t="s">
        <v>121</v>
      </c>
      <c r="AO118" s="41">
        <v>195.13</v>
      </c>
      <c r="AP118" s="41" t="s">
        <v>121</v>
      </c>
      <c r="AQ118" s="41" t="s">
        <v>121</v>
      </c>
      <c r="AR118" s="41">
        <v>184.85</v>
      </c>
      <c r="AS118" s="41">
        <v>168.27</v>
      </c>
      <c r="AT118" s="41">
        <v>223.68</v>
      </c>
      <c r="AU118" s="33" t="e">
        <v>#N/A</v>
      </c>
      <c r="AV118" s="33" t="e">
        <v>#N/A</v>
      </c>
      <c r="AW118" s="33" t="e">
        <v>#N/A</v>
      </c>
      <c r="AX118" s="33">
        <v>0.68395416095853168</v>
      </c>
      <c r="AY118" s="33">
        <v>0</v>
      </c>
      <c r="AZ118" s="33">
        <v>0</v>
      </c>
      <c r="BA118" s="37"/>
      <c r="BB118" s="37">
        <v>0.82654593829120715</v>
      </c>
      <c r="BC118" s="37" t="e">
        <v>#N/A</v>
      </c>
      <c r="BD118" s="37" t="e">
        <v>#N/A</v>
      </c>
      <c r="BE118" s="37" t="e">
        <v>#N/A</v>
      </c>
      <c r="BF118" s="37">
        <v>0.25963859351555874</v>
      </c>
      <c r="BG118" s="37">
        <v>0</v>
      </c>
      <c r="BH118" s="37">
        <v>0</v>
      </c>
      <c r="BI118" s="37"/>
      <c r="BJ118" s="37">
        <v>0.34660773290992575</v>
      </c>
      <c r="BK118" s="37" t="e">
        <v>#N/A</v>
      </c>
      <c r="BL118" s="37" t="e">
        <v>#N/A</v>
      </c>
      <c r="BM118" s="37" t="e">
        <v>#N/A</v>
      </c>
      <c r="BN118" s="37">
        <v>0.424315567442973</v>
      </c>
      <c r="BO118" s="37">
        <v>0</v>
      </c>
      <c r="BP118" s="37">
        <v>0</v>
      </c>
      <c r="BQ118" s="37"/>
      <c r="BR118" s="37">
        <v>0.4799382053812814</v>
      </c>
    </row>
    <row r="119" spans="18:70" x14ac:dyDescent="0.25">
      <c r="R119" s="33" t="s">
        <v>62</v>
      </c>
      <c r="S119" s="39" t="s">
        <v>234</v>
      </c>
      <c r="T119" s="41" t="s">
        <v>121</v>
      </c>
      <c r="U119" s="41" t="s">
        <v>121</v>
      </c>
      <c r="V119" s="41" t="s">
        <v>121</v>
      </c>
      <c r="W119" s="40">
        <v>137.88999999999999</v>
      </c>
      <c r="X119" s="42">
        <v>140.19999999999999</v>
      </c>
      <c r="Y119" s="40">
        <v>149.86000000000001</v>
      </c>
      <c r="Z119" s="40">
        <v>141.47</v>
      </c>
      <c r="AA119" s="43">
        <v>146</v>
      </c>
      <c r="AB119" s="40">
        <v>140.26</v>
      </c>
      <c r="AC119" s="41" t="s">
        <v>121</v>
      </c>
      <c r="AD119" s="41" t="s">
        <v>121</v>
      </c>
      <c r="AE119" s="41" t="s">
        <v>121</v>
      </c>
      <c r="AF119" s="41">
        <v>49.51</v>
      </c>
      <c r="AG119" s="41" t="s">
        <v>121</v>
      </c>
      <c r="AH119" s="41" t="s">
        <v>121</v>
      </c>
      <c r="AI119" s="41">
        <v>58.27</v>
      </c>
      <c r="AJ119" s="41">
        <v>62.42</v>
      </c>
      <c r="AK119" s="41">
        <v>62.16</v>
      </c>
      <c r="AL119" s="41" t="s">
        <v>121</v>
      </c>
      <c r="AM119" s="41" t="s">
        <v>121</v>
      </c>
      <c r="AN119" s="41" t="s">
        <v>121</v>
      </c>
      <c r="AO119" s="41">
        <v>48.65</v>
      </c>
      <c r="AP119" s="41" t="s">
        <v>121</v>
      </c>
      <c r="AQ119" s="41" t="s">
        <v>121</v>
      </c>
      <c r="AR119" s="41">
        <v>58.37</v>
      </c>
      <c r="AS119" s="41">
        <v>59.59</v>
      </c>
      <c r="AT119" s="41">
        <v>54.06</v>
      </c>
      <c r="AU119" s="33" t="e">
        <v>#N/A</v>
      </c>
      <c r="AV119" s="33" t="e">
        <v>#N/A</v>
      </c>
      <c r="AW119" s="33" t="e">
        <v>#N/A</v>
      </c>
      <c r="AX119" s="33">
        <v>0.71187178185510191</v>
      </c>
      <c r="AY119" s="33">
        <v>0</v>
      </c>
      <c r="AZ119" s="33">
        <v>0</v>
      </c>
      <c r="BA119" s="37"/>
      <c r="BB119" s="37">
        <v>0.82860402110366471</v>
      </c>
      <c r="BC119" s="37" t="e">
        <v>#N/A</v>
      </c>
      <c r="BD119" s="37" t="e">
        <v>#N/A</v>
      </c>
      <c r="BE119" s="37" t="e">
        <v>#N/A</v>
      </c>
      <c r="BF119" s="37">
        <v>0.35905431865980131</v>
      </c>
      <c r="BG119" s="37">
        <v>0</v>
      </c>
      <c r="BH119" s="37">
        <v>0</v>
      </c>
      <c r="BI119" s="37"/>
      <c r="BJ119" s="37">
        <v>0.44317695707970911</v>
      </c>
      <c r="BK119" s="37" t="e">
        <v>#N/A</v>
      </c>
      <c r="BL119" s="37" t="e">
        <v>#N/A</v>
      </c>
      <c r="BM119" s="37" t="e">
        <v>#N/A</v>
      </c>
      <c r="BN119" s="37">
        <v>0.35281746319530061</v>
      </c>
      <c r="BO119" s="37">
        <v>0</v>
      </c>
      <c r="BP119" s="37">
        <v>0</v>
      </c>
      <c r="BQ119" s="37"/>
      <c r="BR119" s="37">
        <v>0.38542706402395555</v>
      </c>
    </row>
    <row r="120" spans="18:70" x14ac:dyDescent="0.25">
      <c r="R120" s="39" t="s">
        <v>65</v>
      </c>
      <c r="S120" s="39"/>
      <c r="T120" s="42">
        <v>11108.8</v>
      </c>
      <c r="U120" s="42">
        <v>10508.7</v>
      </c>
      <c r="V120" s="40">
        <v>9924.61</v>
      </c>
      <c r="W120" s="40">
        <v>9759.31</v>
      </c>
      <c r="X120" s="40">
        <v>12168.57</v>
      </c>
      <c r="Y120" s="40">
        <v>12234.45</v>
      </c>
      <c r="Z120" s="40">
        <v>12263.79</v>
      </c>
      <c r="AA120" s="40">
        <v>12194.49</v>
      </c>
      <c r="AB120" s="42">
        <v>12052.5</v>
      </c>
      <c r="AC120" s="41">
        <v>147.35</v>
      </c>
      <c r="AD120" s="41">
        <v>115.68</v>
      </c>
      <c r="AE120" s="41">
        <v>144.96</v>
      </c>
      <c r="AF120" s="41">
        <v>243.37</v>
      </c>
      <c r="AG120" s="41">
        <v>366.61</v>
      </c>
      <c r="AH120" s="41">
        <v>487.28</v>
      </c>
      <c r="AI120" s="41">
        <v>580.37</v>
      </c>
      <c r="AJ120" s="41">
        <v>894.86</v>
      </c>
      <c r="AK120" s="41">
        <v>1420.53</v>
      </c>
      <c r="AL120" s="41">
        <v>309.02999999999997</v>
      </c>
      <c r="AM120" s="41">
        <v>214.8</v>
      </c>
      <c r="AN120" s="41">
        <v>128.96</v>
      </c>
      <c r="AO120" s="41">
        <v>234.13</v>
      </c>
      <c r="AP120" s="41">
        <v>317.93</v>
      </c>
      <c r="AQ120" s="41">
        <v>357.54</v>
      </c>
      <c r="AR120" s="41">
        <v>362.84</v>
      </c>
      <c r="AS120" s="41">
        <v>385.57</v>
      </c>
      <c r="AT120" s="41">
        <v>672.47</v>
      </c>
      <c r="AU120" s="33">
        <v>4.1082745211003892E-2</v>
      </c>
      <c r="AV120" s="33">
        <v>3.1448228610579804E-2</v>
      </c>
      <c r="AW120" s="33">
        <v>2.7600076980354896E-2</v>
      </c>
      <c r="AX120" s="33">
        <v>4.8927639351552518E-2</v>
      </c>
      <c r="AY120" s="33">
        <v>5.6254761241460581E-2</v>
      </c>
      <c r="AZ120" s="33">
        <v>6.9052552423688837E-2</v>
      </c>
      <c r="BA120" s="37"/>
      <c r="BB120" s="37">
        <v>0.17365691765193944</v>
      </c>
      <c r="BC120" s="37">
        <v>1.3264258965864899E-2</v>
      </c>
      <c r="BD120" s="37">
        <v>1.1008021924690969E-2</v>
      </c>
      <c r="BE120" s="37">
        <v>1.4606115504790617E-2</v>
      </c>
      <c r="BF120" s="37">
        <v>2.4937213798926359E-2</v>
      </c>
      <c r="BG120" s="37">
        <v>3.0127615652455468E-2</v>
      </c>
      <c r="BH120" s="37">
        <v>3.9828517015476787E-2</v>
      </c>
      <c r="BI120" s="37"/>
      <c r="BJ120" s="37">
        <v>0.11786185438705662</v>
      </c>
      <c r="BK120" s="37">
        <v>2.7818486245138989E-2</v>
      </c>
      <c r="BL120" s="37">
        <v>2.0440206685888834E-2</v>
      </c>
      <c r="BM120" s="37">
        <v>1.2993961475564279E-2</v>
      </c>
      <c r="BN120" s="37">
        <v>2.3990425552626159E-2</v>
      </c>
      <c r="BO120" s="37">
        <v>2.612714558900512E-2</v>
      </c>
      <c r="BP120" s="37">
        <v>2.9224035408212057E-2</v>
      </c>
      <c r="BQ120" s="37"/>
      <c r="BR120" s="37">
        <v>5.5795063264882809E-2</v>
      </c>
    </row>
    <row r="121" spans="18:70" x14ac:dyDescent="0.25">
      <c r="R121" s="33" t="s">
        <v>65</v>
      </c>
      <c r="S121" s="39" t="s">
        <v>235</v>
      </c>
      <c r="T121" s="40">
        <v>898.66</v>
      </c>
      <c r="U121" s="40">
        <v>776.96</v>
      </c>
      <c r="V121" s="40">
        <v>669.75</v>
      </c>
      <c r="W121" s="40">
        <v>661.32</v>
      </c>
      <c r="X121" s="43">
        <v>941</v>
      </c>
      <c r="Y121" s="42">
        <v>999.2</v>
      </c>
      <c r="Z121" s="40">
        <v>931.53</v>
      </c>
      <c r="AA121" s="40">
        <v>861.44</v>
      </c>
      <c r="AB121" s="40">
        <v>833.06</v>
      </c>
      <c r="AC121" s="41">
        <v>35.549999999999997</v>
      </c>
      <c r="AD121" s="41">
        <v>8.34</v>
      </c>
      <c r="AE121" s="41">
        <v>10.3</v>
      </c>
      <c r="AF121" s="41">
        <v>12.88</v>
      </c>
      <c r="AG121" s="41">
        <v>23.25</v>
      </c>
      <c r="AH121" s="41">
        <v>34.1</v>
      </c>
      <c r="AI121" s="41">
        <v>33.61</v>
      </c>
      <c r="AJ121" s="41">
        <v>66.13</v>
      </c>
      <c r="AK121" s="41">
        <v>141.53</v>
      </c>
      <c r="AL121" s="41">
        <v>7.11</v>
      </c>
      <c r="AM121" s="41">
        <v>7.57</v>
      </c>
      <c r="AN121" s="41">
        <v>2.73</v>
      </c>
      <c r="AO121" s="41">
        <v>3.76</v>
      </c>
      <c r="AP121" s="41">
        <v>4.4800000000000004</v>
      </c>
      <c r="AQ121" s="41">
        <v>12.18</v>
      </c>
      <c r="AR121" s="41">
        <v>20.61</v>
      </c>
      <c r="AS121" s="41">
        <v>22.3</v>
      </c>
      <c r="AT121" s="41">
        <v>46.32</v>
      </c>
      <c r="AU121" s="33">
        <v>4.7470678565864732E-2</v>
      </c>
      <c r="AV121" s="33">
        <v>2.047724464579901E-2</v>
      </c>
      <c r="AW121" s="33">
        <v>1.9455020530048526E-2</v>
      </c>
      <c r="AX121" s="33">
        <v>2.5161797616887437E-2</v>
      </c>
      <c r="AY121" s="33">
        <v>2.9468650371944741E-2</v>
      </c>
      <c r="AZ121" s="33">
        <v>4.631705364291433E-2</v>
      </c>
      <c r="BA121" s="37"/>
      <c r="BB121" s="37">
        <v>0.22549396201954242</v>
      </c>
      <c r="BC121" s="37">
        <v>3.9558898804887277E-2</v>
      </c>
      <c r="BD121" s="37">
        <v>1.0734143327841844E-2</v>
      </c>
      <c r="BE121" s="37">
        <v>1.5378872713699143E-2</v>
      </c>
      <c r="BF121" s="37">
        <v>1.947619911691768E-2</v>
      </c>
      <c r="BG121" s="37">
        <v>2.4707757704569608E-2</v>
      </c>
      <c r="BH121" s="37">
        <v>3.4127301841473182E-2</v>
      </c>
      <c r="BI121" s="37"/>
      <c r="BJ121" s="37">
        <v>0.16989172448563131</v>
      </c>
      <c r="BK121" s="37">
        <v>7.9117797609774554E-3</v>
      </c>
      <c r="BL121" s="37">
        <v>9.7431013179571663E-3</v>
      </c>
      <c r="BM121" s="37">
        <v>4.0761478163493844E-3</v>
      </c>
      <c r="BN121" s="37">
        <v>5.6855984999697566E-3</v>
      </c>
      <c r="BO121" s="37">
        <v>4.7608926673751335E-3</v>
      </c>
      <c r="BP121" s="37">
        <v>1.2189751801441152E-2</v>
      </c>
      <c r="BQ121" s="37"/>
      <c r="BR121" s="37">
        <v>5.5602237533911129E-2</v>
      </c>
    </row>
    <row r="122" spans="18:70" x14ac:dyDescent="0.25">
      <c r="R122" s="33" t="s">
        <v>65</v>
      </c>
      <c r="S122" s="39" t="s">
        <v>236</v>
      </c>
      <c r="T122" s="42">
        <v>1443.3</v>
      </c>
      <c r="U122" s="40">
        <v>1462.42</v>
      </c>
      <c r="V122" s="40">
        <v>1542.45</v>
      </c>
      <c r="W122" s="40">
        <v>1610.19</v>
      </c>
      <c r="X122" s="40">
        <v>2009.96</v>
      </c>
      <c r="Y122" s="40">
        <v>1947.66</v>
      </c>
      <c r="Z122" s="40">
        <v>2044.35</v>
      </c>
      <c r="AA122" s="40">
        <v>2052.4899999999998</v>
      </c>
      <c r="AB122" s="40">
        <v>1875.06</v>
      </c>
      <c r="AC122" s="41">
        <v>22.83</v>
      </c>
      <c r="AD122" s="41">
        <v>27.41</v>
      </c>
      <c r="AE122" s="41">
        <v>22.84</v>
      </c>
      <c r="AF122" s="41">
        <v>38.119999999999997</v>
      </c>
      <c r="AG122" s="41">
        <v>61.35</v>
      </c>
      <c r="AH122" s="41">
        <v>62.94</v>
      </c>
      <c r="AI122" s="41">
        <v>77.959999999999994</v>
      </c>
      <c r="AJ122" s="41">
        <v>122.87</v>
      </c>
      <c r="AK122" s="41">
        <v>213.68</v>
      </c>
      <c r="AL122" s="41">
        <v>135.38999999999999</v>
      </c>
      <c r="AM122" s="41">
        <v>60.45</v>
      </c>
      <c r="AN122" s="41">
        <v>57.09</v>
      </c>
      <c r="AO122" s="41">
        <v>70.510000000000005</v>
      </c>
      <c r="AP122" s="41">
        <v>140.32</v>
      </c>
      <c r="AQ122" s="41">
        <v>122.46</v>
      </c>
      <c r="AR122" s="41">
        <v>120.43</v>
      </c>
      <c r="AS122" s="41">
        <v>126.28</v>
      </c>
      <c r="AT122" s="41">
        <v>197.99</v>
      </c>
      <c r="AU122" s="33">
        <v>0.10962377884015795</v>
      </c>
      <c r="AV122" s="33">
        <v>6.0078500020513938E-2</v>
      </c>
      <c r="AW122" s="33">
        <v>5.1820156244935009E-2</v>
      </c>
      <c r="AX122" s="33">
        <v>6.7464088088983284E-2</v>
      </c>
      <c r="AY122" s="33">
        <v>0.10033533005631952</v>
      </c>
      <c r="AZ122" s="33">
        <v>9.5191152459874917E-2</v>
      </c>
      <c r="BA122" s="37"/>
      <c r="BB122" s="37">
        <v>0.21955030772348619</v>
      </c>
      <c r="BC122" s="37">
        <v>1.5817917272916232E-2</v>
      </c>
      <c r="BD122" s="37">
        <v>1.8742905594835955E-2</v>
      </c>
      <c r="BE122" s="37">
        <v>1.4807611267788259E-2</v>
      </c>
      <c r="BF122" s="37">
        <v>2.3674224780926473E-2</v>
      </c>
      <c r="BG122" s="37">
        <v>3.0522995482497164E-2</v>
      </c>
      <c r="BH122" s="37">
        <v>3.2315701919226149E-2</v>
      </c>
      <c r="BI122" s="37"/>
      <c r="BJ122" s="37">
        <v>0.11395901997802738</v>
      </c>
      <c r="BK122" s="37">
        <v>9.380586156724173E-2</v>
      </c>
      <c r="BL122" s="37">
        <v>4.1335594425677982E-2</v>
      </c>
      <c r="BM122" s="37">
        <v>3.7012544977146747E-2</v>
      </c>
      <c r="BN122" s="37">
        <v>4.3789863308056814E-2</v>
      </c>
      <c r="BO122" s="37">
        <v>6.9812334573822354E-2</v>
      </c>
      <c r="BP122" s="37">
        <v>6.2875450540648775E-2</v>
      </c>
      <c r="BQ122" s="37"/>
      <c r="BR122" s="37">
        <v>0.10559128774545883</v>
      </c>
    </row>
    <row r="123" spans="18:70" x14ac:dyDescent="0.25">
      <c r="R123" s="33" t="s">
        <v>65</v>
      </c>
      <c r="S123" s="39" t="s">
        <v>237</v>
      </c>
      <c r="T123" s="40">
        <v>645.28</v>
      </c>
      <c r="U123" s="40">
        <v>621.45000000000005</v>
      </c>
      <c r="V123" s="40">
        <v>606.98</v>
      </c>
      <c r="W123" s="40">
        <v>611.30999999999995</v>
      </c>
      <c r="X123" s="40">
        <v>849.13</v>
      </c>
      <c r="Y123" s="42">
        <v>866.1</v>
      </c>
      <c r="Z123" s="40">
        <v>839.08</v>
      </c>
      <c r="AA123" s="40">
        <v>860.18</v>
      </c>
      <c r="AB123" s="40">
        <v>913.28</v>
      </c>
      <c r="AC123" s="41">
        <v>4.75</v>
      </c>
      <c r="AD123" s="41">
        <v>6.18</v>
      </c>
      <c r="AE123" s="41">
        <v>8.94</v>
      </c>
      <c r="AF123" s="41">
        <v>17.190000000000001</v>
      </c>
      <c r="AG123" s="41">
        <v>31.27</v>
      </c>
      <c r="AH123" s="41">
        <v>48.01</v>
      </c>
      <c r="AI123" s="41">
        <v>46.34</v>
      </c>
      <c r="AJ123" s="41">
        <v>58.16</v>
      </c>
      <c r="AK123" s="41">
        <v>98.84</v>
      </c>
      <c r="AL123" s="41">
        <v>7.47</v>
      </c>
      <c r="AM123" s="41">
        <v>4.25</v>
      </c>
      <c r="AN123" s="41">
        <v>3.76</v>
      </c>
      <c r="AO123" s="41">
        <v>5.1100000000000003</v>
      </c>
      <c r="AP123" s="41">
        <v>4.8899999999999997</v>
      </c>
      <c r="AQ123" s="41">
        <v>9.6</v>
      </c>
      <c r="AR123" s="41">
        <v>13.35</v>
      </c>
      <c r="AS123" s="41">
        <v>13.03</v>
      </c>
      <c r="AT123" s="41">
        <v>29.11</v>
      </c>
      <c r="AU123" s="33">
        <v>1.8937515497148522E-2</v>
      </c>
      <c r="AV123" s="33">
        <v>1.6783329310483545E-2</v>
      </c>
      <c r="AW123" s="33">
        <v>2.0923259415466734E-2</v>
      </c>
      <c r="AX123" s="33">
        <v>3.6479036822561386E-2</v>
      </c>
      <c r="AY123" s="33">
        <v>4.2584763228245379E-2</v>
      </c>
      <c r="AZ123" s="33">
        <v>6.6516568525574415E-2</v>
      </c>
      <c r="BA123" s="37"/>
      <c r="BB123" s="37">
        <v>0.14009942186405047</v>
      </c>
      <c r="BC123" s="37">
        <v>7.3611455492189441E-3</v>
      </c>
      <c r="BD123" s="37">
        <v>9.9444846729423112E-3</v>
      </c>
      <c r="BE123" s="37">
        <v>1.4728656627895482E-2</v>
      </c>
      <c r="BF123" s="37">
        <v>2.8119939147077593E-2</v>
      </c>
      <c r="BG123" s="37">
        <v>3.6825927714248703E-2</v>
      </c>
      <c r="BH123" s="37">
        <v>5.5432398106454214E-2</v>
      </c>
      <c r="BI123" s="37"/>
      <c r="BJ123" s="37">
        <v>0.10822529782761038</v>
      </c>
      <c r="BK123" s="37">
        <v>1.1576369947929582E-2</v>
      </c>
      <c r="BL123" s="37">
        <v>6.8388446375412335E-3</v>
      </c>
      <c r="BM123" s="37">
        <v>6.1946027875712534E-3</v>
      </c>
      <c r="BN123" s="37">
        <v>8.3590976754837985E-3</v>
      </c>
      <c r="BO123" s="37">
        <v>5.7588355139966789E-3</v>
      </c>
      <c r="BP123" s="37">
        <v>1.1084170419120193E-2</v>
      </c>
      <c r="BQ123" s="37"/>
      <c r="BR123" s="37">
        <v>3.1874124036440084E-2</v>
      </c>
    </row>
    <row r="124" spans="18:70" x14ac:dyDescent="0.25">
      <c r="R124" s="33" t="s">
        <v>65</v>
      </c>
      <c r="S124" s="39" t="s">
        <v>238</v>
      </c>
      <c r="T124" s="40">
        <v>1540.58</v>
      </c>
      <c r="U124" s="40">
        <v>1441.02</v>
      </c>
      <c r="V124" s="40">
        <v>1353.24</v>
      </c>
      <c r="W124" s="40">
        <v>1304.1099999999999</v>
      </c>
      <c r="X124" s="40">
        <v>1557.17</v>
      </c>
      <c r="Y124" s="40">
        <v>1626.73</v>
      </c>
      <c r="Z124" s="43">
        <v>1645</v>
      </c>
      <c r="AA124" s="40">
        <v>1617.47</v>
      </c>
      <c r="AB124" s="40">
        <v>1651.82</v>
      </c>
      <c r="AC124" s="41">
        <v>20.5</v>
      </c>
      <c r="AD124" s="41">
        <v>19.91</v>
      </c>
      <c r="AE124" s="41">
        <v>32.770000000000003</v>
      </c>
      <c r="AF124" s="41">
        <v>39.32</v>
      </c>
      <c r="AG124" s="41">
        <v>67.87</v>
      </c>
      <c r="AH124" s="41">
        <v>103.35</v>
      </c>
      <c r="AI124" s="41">
        <v>103.54</v>
      </c>
      <c r="AJ124" s="41">
        <v>126.09</v>
      </c>
      <c r="AK124" s="41">
        <v>249.71</v>
      </c>
      <c r="AL124" s="41">
        <v>49.6</v>
      </c>
      <c r="AM124" s="41">
        <v>59.68</v>
      </c>
      <c r="AN124" s="41">
        <v>11.05</v>
      </c>
      <c r="AO124" s="41">
        <v>46.9</v>
      </c>
      <c r="AP124" s="41">
        <v>59.24</v>
      </c>
      <c r="AQ124" s="41">
        <v>68.38</v>
      </c>
      <c r="AR124" s="41">
        <v>84.63</v>
      </c>
      <c r="AS124" s="41">
        <v>96.78</v>
      </c>
      <c r="AT124" s="41">
        <v>116.56</v>
      </c>
      <c r="AU124" s="33">
        <v>4.5502343273312644E-2</v>
      </c>
      <c r="AV124" s="33">
        <v>5.5231710871466048E-2</v>
      </c>
      <c r="AW124" s="33">
        <v>3.2381543554727915E-2</v>
      </c>
      <c r="AX124" s="33">
        <v>6.611405479599114E-2</v>
      </c>
      <c r="AY124" s="33">
        <v>8.1628852341105992E-2</v>
      </c>
      <c r="AZ124" s="33">
        <v>0.10556761109710891</v>
      </c>
      <c r="BA124" s="37"/>
      <c r="BB124" s="37">
        <v>0.22173723529198097</v>
      </c>
      <c r="BC124" s="37">
        <v>1.3306676706175597E-2</v>
      </c>
      <c r="BD124" s="37">
        <v>1.381660212904748E-2</v>
      </c>
      <c r="BE124" s="37">
        <v>2.4215955780201592E-2</v>
      </c>
      <c r="BF124" s="37">
        <v>3.0150830834822218E-2</v>
      </c>
      <c r="BG124" s="37">
        <v>4.3585478785232182E-2</v>
      </c>
      <c r="BH124" s="37">
        <v>6.3532362469494008E-2</v>
      </c>
      <c r="BI124" s="37"/>
      <c r="BJ124" s="37">
        <v>0.15117264592994395</v>
      </c>
      <c r="BK124" s="37">
        <v>3.2195666567137057E-2</v>
      </c>
      <c r="BL124" s="37">
        <v>4.1415108742418563E-2</v>
      </c>
      <c r="BM124" s="37">
        <v>8.1655877745263217E-3</v>
      </c>
      <c r="BN124" s="37">
        <v>3.5963223961168925E-2</v>
      </c>
      <c r="BO124" s="37">
        <v>3.8043373555873797E-2</v>
      </c>
      <c r="BP124" s="37">
        <v>4.2035248627614902E-2</v>
      </c>
      <c r="BQ124" s="37"/>
      <c r="BR124" s="37">
        <v>7.0564589362037036E-2</v>
      </c>
    </row>
    <row r="125" spans="18:70" x14ac:dyDescent="0.25">
      <c r="R125" s="33" t="s">
        <v>65</v>
      </c>
      <c r="S125" s="39" t="s">
        <v>239</v>
      </c>
      <c r="T125" s="40">
        <v>488.15</v>
      </c>
      <c r="U125" s="40">
        <v>426.21</v>
      </c>
      <c r="V125" s="40">
        <v>358.93</v>
      </c>
      <c r="W125" s="40">
        <v>312.67</v>
      </c>
      <c r="X125" s="40">
        <v>518.14</v>
      </c>
      <c r="Y125" s="42">
        <v>471.2</v>
      </c>
      <c r="Z125" s="40">
        <v>461.49</v>
      </c>
      <c r="AA125" s="40">
        <v>460.69</v>
      </c>
      <c r="AB125" s="40">
        <v>476.32</v>
      </c>
      <c r="AC125" s="41">
        <v>0.94</v>
      </c>
      <c r="AD125" s="41">
        <v>1.39</v>
      </c>
      <c r="AE125" s="41">
        <v>1.8</v>
      </c>
      <c r="AF125" s="41">
        <v>6.03</v>
      </c>
      <c r="AG125" s="41">
        <v>16.78</v>
      </c>
      <c r="AH125" s="41">
        <v>20.7</v>
      </c>
      <c r="AI125" s="41">
        <v>21.49</v>
      </c>
      <c r="AJ125" s="41">
        <v>26.12</v>
      </c>
      <c r="AK125" s="41">
        <v>42.15</v>
      </c>
      <c r="AL125" s="41" t="s">
        <v>121</v>
      </c>
      <c r="AM125" s="41" t="s">
        <v>121</v>
      </c>
      <c r="AN125" s="41" t="s">
        <v>121</v>
      </c>
      <c r="AO125" s="41" t="s">
        <v>121</v>
      </c>
      <c r="AP125" s="41">
        <v>1.69</v>
      </c>
      <c r="AQ125" s="41">
        <v>7.26</v>
      </c>
      <c r="AR125" s="41">
        <v>6.39</v>
      </c>
      <c r="AS125" s="41">
        <v>9.26</v>
      </c>
      <c r="AT125" s="41">
        <v>13.36</v>
      </c>
      <c r="AU125" s="33">
        <v>1.9256376113899415E-3</v>
      </c>
      <c r="AV125" s="33">
        <v>3.2613031134886557E-3</v>
      </c>
      <c r="AW125" s="33">
        <v>5.0149054133117876E-3</v>
      </c>
      <c r="AX125" s="33">
        <v>1.9285508683276296E-2</v>
      </c>
      <c r="AY125" s="33">
        <v>3.5646736403288692E-2</v>
      </c>
      <c r="AZ125" s="33">
        <v>5.9337860780984721E-2</v>
      </c>
      <c r="BA125" s="37"/>
      <c r="BB125" s="37">
        <v>0.11653930131004367</v>
      </c>
      <c r="BC125" s="37">
        <v>1.9256376113899415E-3</v>
      </c>
      <c r="BD125" s="37">
        <v>3.2613031134886557E-3</v>
      </c>
      <c r="BE125" s="37">
        <v>5.0149054133117876E-3</v>
      </c>
      <c r="BF125" s="37">
        <v>1.9285508683276296E-2</v>
      </c>
      <c r="BG125" s="37">
        <v>3.2385069672289345E-2</v>
      </c>
      <c r="BH125" s="37">
        <v>4.393039049235993E-2</v>
      </c>
      <c r="BI125" s="37"/>
      <c r="BJ125" s="37">
        <v>8.8490930466913004E-2</v>
      </c>
      <c r="BK125" s="37">
        <v>0</v>
      </c>
      <c r="BL125" s="37">
        <v>0</v>
      </c>
      <c r="BM125" s="37">
        <v>0</v>
      </c>
      <c r="BN125" s="37">
        <v>0</v>
      </c>
      <c r="BO125" s="37">
        <v>3.2616667309993438E-3</v>
      </c>
      <c r="BP125" s="37">
        <v>1.5407470288624788E-2</v>
      </c>
      <c r="BQ125" s="37"/>
      <c r="BR125" s="37">
        <v>2.8048370843130669E-2</v>
      </c>
    </row>
    <row r="126" spans="18:70" x14ac:dyDescent="0.25">
      <c r="R126" s="33" t="s">
        <v>65</v>
      </c>
      <c r="S126" s="39" t="s">
        <v>240</v>
      </c>
      <c r="T126" s="42">
        <v>423.6</v>
      </c>
      <c r="U126" s="42">
        <v>440.1</v>
      </c>
      <c r="V126" s="40">
        <v>419.56</v>
      </c>
      <c r="W126" s="40">
        <v>378.92</v>
      </c>
      <c r="X126" s="40">
        <v>416.44</v>
      </c>
      <c r="Y126" s="40">
        <v>432.73</v>
      </c>
      <c r="Z126" s="40">
        <v>422.05</v>
      </c>
      <c r="AA126" s="40">
        <v>424.27</v>
      </c>
      <c r="AB126" s="40">
        <v>415.25</v>
      </c>
      <c r="AC126" s="41">
        <v>4.57</v>
      </c>
      <c r="AD126" s="41">
        <v>6.22</v>
      </c>
      <c r="AE126" s="41">
        <v>7.23</v>
      </c>
      <c r="AF126" s="41">
        <v>8.56</v>
      </c>
      <c r="AG126" s="41">
        <v>11.65</v>
      </c>
      <c r="AH126" s="41">
        <v>16.91</v>
      </c>
      <c r="AI126" s="41">
        <v>20.57</v>
      </c>
      <c r="AJ126" s="41">
        <v>30.75</v>
      </c>
      <c r="AK126" s="41">
        <v>51.52</v>
      </c>
      <c r="AL126" s="41">
        <v>0.01</v>
      </c>
      <c r="AM126" s="41">
        <v>0.05</v>
      </c>
      <c r="AN126" s="41">
        <v>0.18</v>
      </c>
      <c r="AO126" s="41" t="s">
        <v>121</v>
      </c>
      <c r="AP126" s="41" t="s">
        <v>121</v>
      </c>
      <c r="AQ126" s="41">
        <v>7.0000000000000007E-2</v>
      </c>
      <c r="AR126" s="41">
        <v>0.17</v>
      </c>
      <c r="AS126" s="41">
        <v>1.02</v>
      </c>
      <c r="AT126" s="41">
        <v>1.95</v>
      </c>
      <c r="AU126" s="33">
        <v>1.0812086874409821E-2</v>
      </c>
      <c r="AV126" s="33">
        <v>1.4246762099522834E-2</v>
      </c>
      <c r="AW126" s="33">
        <v>1.7661359519496617E-2</v>
      </c>
      <c r="AX126" s="33">
        <v>2.2590520426475247E-2</v>
      </c>
      <c r="AY126" s="33">
        <v>2.797521851887427E-2</v>
      </c>
      <c r="AZ126" s="33">
        <v>3.9239248492131354E-2</v>
      </c>
      <c r="BA126" s="37"/>
      <c r="BB126" s="37">
        <v>0.12876580373269117</v>
      </c>
      <c r="BC126" s="37">
        <v>1.0788479697828139E-2</v>
      </c>
      <c r="BD126" s="37">
        <v>1.4133151556464439E-2</v>
      </c>
      <c r="BE126" s="37">
        <v>1.7232338640480505E-2</v>
      </c>
      <c r="BF126" s="37">
        <v>2.2590520426475247E-2</v>
      </c>
      <c r="BG126" s="37">
        <v>2.797521851887427E-2</v>
      </c>
      <c r="BH126" s="37">
        <v>3.9077484805768031E-2</v>
      </c>
      <c r="BI126" s="37"/>
      <c r="BJ126" s="37">
        <v>0.1240698374473209</v>
      </c>
      <c r="BK126" s="37">
        <v>2.3607176581680829E-5</v>
      </c>
      <c r="BL126" s="37">
        <v>1.1361054305839582E-4</v>
      </c>
      <c r="BM126" s="37">
        <v>4.2902087901611208E-4</v>
      </c>
      <c r="BN126" s="37">
        <v>0</v>
      </c>
      <c r="BO126" s="37">
        <v>0</v>
      </c>
      <c r="BP126" s="37">
        <v>1.6176368636332126E-4</v>
      </c>
      <c r="BQ126" s="37"/>
      <c r="BR126" s="37">
        <v>4.6959662853702589E-3</v>
      </c>
    </row>
    <row r="127" spans="18:70" x14ac:dyDescent="0.25">
      <c r="R127" s="33" t="s">
        <v>65</v>
      </c>
      <c r="S127" s="39" t="s">
        <v>241</v>
      </c>
      <c r="T127" s="40">
        <v>229.35</v>
      </c>
      <c r="U127" s="40">
        <v>209.82</v>
      </c>
      <c r="V127" s="40">
        <v>182.15</v>
      </c>
      <c r="W127" s="40">
        <v>179.17</v>
      </c>
      <c r="X127" s="40">
        <v>275.70999999999998</v>
      </c>
      <c r="Y127" s="40">
        <v>265.57</v>
      </c>
      <c r="Z127" s="40">
        <v>273.13</v>
      </c>
      <c r="AA127" s="40">
        <v>275.19</v>
      </c>
      <c r="AB127" s="40">
        <v>259.07</v>
      </c>
      <c r="AC127" s="41">
        <v>0.99</v>
      </c>
      <c r="AD127" s="41">
        <v>1.48</v>
      </c>
      <c r="AE127" s="41">
        <v>2.34</v>
      </c>
      <c r="AF127" s="41">
        <v>3.8</v>
      </c>
      <c r="AG127" s="41">
        <v>5.07</v>
      </c>
      <c r="AH127" s="41">
        <v>6.28</v>
      </c>
      <c r="AI127" s="41">
        <v>22.89</v>
      </c>
      <c r="AJ127" s="41">
        <v>9.8699999999999992</v>
      </c>
      <c r="AK127" s="41">
        <v>13.05</v>
      </c>
      <c r="AL127" s="41">
        <v>0.34</v>
      </c>
      <c r="AM127" s="41" t="s">
        <v>121</v>
      </c>
      <c r="AN127" s="41">
        <v>0.11</v>
      </c>
      <c r="AO127" s="41">
        <v>0.1</v>
      </c>
      <c r="AP127" s="41">
        <v>0.1</v>
      </c>
      <c r="AQ127" s="41">
        <v>0.27</v>
      </c>
      <c r="AR127" s="41">
        <v>0.08</v>
      </c>
      <c r="AS127" s="41">
        <v>0.36</v>
      </c>
      <c r="AT127" s="41">
        <v>1.49</v>
      </c>
      <c r="AU127" s="33">
        <v>5.7989971659036408E-3</v>
      </c>
      <c r="AV127" s="33">
        <v>7.053665046230102E-3</v>
      </c>
      <c r="AW127" s="33">
        <v>1.3450452923414766E-2</v>
      </c>
      <c r="AX127" s="33">
        <v>2.1767036892336888E-2</v>
      </c>
      <c r="AY127" s="33">
        <v>1.8751586812230242E-2</v>
      </c>
      <c r="AZ127" s="33">
        <v>2.4663930413826866E-2</v>
      </c>
      <c r="BA127" s="37"/>
      <c r="BB127" s="37">
        <v>5.6123827536959131E-2</v>
      </c>
      <c r="BC127" s="37">
        <v>4.3165467625899279E-3</v>
      </c>
      <c r="BD127" s="37">
        <v>7.053665046230102E-3</v>
      </c>
      <c r="BE127" s="37">
        <v>1.2846555037057368E-2</v>
      </c>
      <c r="BF127" s="37">
        <v>2.1208907741251327E-2</v>
      </c>
      <c r="BG127" s="37">
        <v>1.8388886873889235E-2</v>
      </c>
      <c r="BH127" s="37">
        <v>2.3647249312798886E-2</v>
      </c>
      <c r="BI127" s="37"/>
      <c r="BJ127" s="37">
        <v>5.0372486200640755E-2</v>
      </c>
      <c r="BK127" s="37">
        <v>1.4824504033137129E-3</v>
      </c>
      <c r="BL127" s="37">
        <v>0</v>
      </c>
      <c r="BM127" s="37">
        <v>6.0389788635739768E-4</v>
      </c>
      <c r="BN127" s="37">
        <v>5.5812915108556125E-4</v>
      </c>
      <c r="BO127" s="37">
        <v>3.6269993834101054E-4</v>
      </c>
      <c r="BP127" s="37">
        <v>1.0166811010279776E-3</v>
      </c>
      <c r="BQ127" s="37"/>
      <c r="BR127" s="37">
        <v>5.7513413363183699E-3</v>
      </c>
    </row>
    <row r="128" spans="18:70" x14ac:dyDescent="0.25">
      <c r="R128" s="33" t="s">
        <v>65</v>
      </c>
      <c r="S128" s="39" t="s">
        <v>242</v>
      </c>
      <c r="T128" s="42">
        <v>338.1</v>
      </c>
      <c r="U128" s="40">
        <v>342.67</v>
      </c>
      <c r="V128" s="40">
        <v>323.11</v>
      </c>
      <c r="W128" s="40">
        <v>292.95</v>
      </c>
      <c r="X128" s="40">
        <v>394.79</v>
      </c>
      <c r="Y128" s="42">
        <v>408.4</v>
      </c>
      <c r="Z128" s="40">
        <v>380.11</v>
      </c>
      <c r="AA128" s="40">
        <v>353.54</v>
      </c>
      <c r="AB128" s="40">
        <v>347.25</v>
      </c>
      <c r="AC128" s="41">
        <v>1.17</v>
      </c>
      <c r="AD128" s="41">
        <v>1.8</v>
      </c>
      <c r="AE128" s="41">
        <v>6.73</v>
      </c>
      <c r="AF128" s="41">
        <v>3.64</v>
      </c>
      <c r="AG128" s="41">
        <v>10.66</v>
      </c>
      <c r="AH128" s="41">
        <v>11.08</v>
      </c>
      <c r="AI128" s="41">
        <v>11.13</v>
      </c>
      <c r="AJ128" s="41">
        <v>9.8699999999999992</v>
      </c>
      <c r="AK128" s="41">
        <v>28.92</v>
      </c>
      <c r="AL128" s="41">
        <v>32.44</v>
      </c>
      <c r="AM128" s="41">
        <v>7.26</v>
      </c>
      <c r="AN128" s="41">
        <v>17.63</v>
      </c>
      <c r="AO128" s="41">
        <v>49.85</v>
      </c>
      <c r="AP128" s="41">
        <v>41.52</v>
      </c>
      <c r="AQ128" s="41">
        <v>35.659999999999997</v>
      </c>
      <c r="AR128" s="41">
        <v>26.53</v>
      </c>
      <c r="AS128" s="41">
        <v>6.84</v>
      </c>
      <c r="AT128" s="41">
        <v>31.58</v>
      </c>
      <c r="AU128" s="33">
        <v>9.9408459035788224E-2</v>
      </c>
      <c r="AV128" s="33">
        <v>2.643943152303966E-2</v>
      </c>
      <c r="AW128" s="33">
        <v>7.5392281266441763E-2</v>
      </c>
      <c r="AX128" s="33">
        <v>0.18259088581669228</v>
      </c>
      <c r="AY128" s="33">
        <v>0.13217153423338993</v>
      </c>
      <c r="AZ128" s="33">
        <v>0.11444662095984329</v>
      </c>
      <c r="BA128" s="37"/>
      <c r="BB128" s="37">
        <v>0.1742260619150468</v>
      </c>
      <c r="BC128" s="37">
        <v>3.4605146406388636E-3</v>
      </c>
      <c r="BD128" s="37">
        <v>5.2528671900078788E-3</v>
      </c>
      <c r="BE128" s="37">
        <v>2.0828819906533378E-2</v>
      </c>
      <c r="BF128" s="37">
        <v>1.2425328554360814E-2</v>
      </c>
      <c r="BG128" s="37">
        <v>2.7001697104789887E-2</v>
      </c>
      <c r="BH128" s="37">
        <v>2.713026444662096E-2</v>
      </c>
      <c r="BI128" s="37"/>
      <c r="BJ128" s="37">
        <v>8.3282937365010801E-2</v>
      </c>
      <c r="BK128" s="37">
        <v>9.5947944395149351E-2</v>
      </c>
      <c r="BL128" s="37">
        <v>2.1186564333031777E-2</v>
      </c>
      <c r="BM128" s="37">
        <v>5.4563461359908388E-2</v>
      </c>
      <c r="BN128" s="37">
        <v>0.17016555726233146</v>
      </c>
      <c r="BO128" s="37">
        <v>0.10516983712860002</v>
      </c>
      <c r="BP128" s="37">
        <v>8.7316356513222323E-2</v>
      </c>
      <c r="BQ128" s="37"/>
      <c r="BR128" s="37">
        <v>9.0943124550035989E-2</v>
      </c>
    </row>
    <row r="129" spans="18:70" x14ac:dyDescent="0.25">
      <c r="R129" s="33" t="s">
        <v>65</v>
      </c>
      <c r="S129" s="39" t="s">
        <v>243</v>
      </c>
      <c r="T129" s="42">
        <v>1077.0999999999999</v>
      </c>
      <c r="U129" s="40">
        <v>1075.1500000000001</v>
      </c>
      <c r="V129" s="42">
        <v>1051.9000000000001</v>
      </c>
      <c r="W129" s="40">
        <v>1002.69</v>
      </c>
      <c r="X129" s="40">
        <v>1093.19</v>
      </c>
      <c r="Y129" s="42">
        <v>1097.9000000000001</v>
      </c>
      <c r="Z129" s="42">
        <v>1046.2</v>
      </c>
      <c r="AA129" s="40">
        <v>1103.82</v>
      </c>
      <c r="AB129" s="40">
        <v>1083.04</v>
      </c>
      <c r="AC129" s="41">
        <v>2.2599999999999998</v>
      </c>
      <c r="AD129" s="41">
        <v>10.74</v>
      </c>
      <c r="AE129" s="41">
        <v>12.61</v>
      </c>
      <c r="AF129" s="41">
        <v>24.98</v>
      </c>
      <c r="AG129" s="41">
        <v>30.01</v>
      </c>
      <c r="AH129" s="41">
        <v>48.84</v>
      </c>
      <c r="AI129" s="41">
        <v>56.2</v>
      </c>
      <c r="AJ129" s="41">
        <v>71.900000000000006</v>
      </c>
      <c r="AK129" s="41">
        <v>102.45</v>
      </c>
      <c r="AL129" s="41">
        <v>2.82</v>
      </c>
      <c r="AM129" s="41">
        <v>0.44</v>
      </c>
      <c r="AN129" s="41">
        <v>0.32</v>
      </c>
      <c r="AO129" s="41">
        <v>3.3</v>
      </c>
      <c r="AP129" s="41">
        <v>1.9</v>
      </c>
      <c r="AQ129" s="41">
        <v>10.8</v>
      </c>
      <c r="AR129" s="41">
        <v>6.93</v>
      </c>
      <c r="AS129" s="41">
        <v>9.2100000000000009</v>
      </c>
      <c r="AT129" s="41">
        <v>36.130000000000003</v>
      </c>
      <c r="AU129" s="33">
        <v>4.7163680252529944E-3</v>
      </c>
      <c r="AV129" s="33">
        <v>1.0398549039668883E-2</v>
      </c>
      <c r="AW129" s="33">
        <v>1.2292042969864055E-2</v>
      </c>
      <c r="AX129" s="33">
        <v>2.8204130887911516E-2</v>
      </c>
      <c r="AY129" s="33">
        <v>2.9189802321645825E-2</v>
      </c>
      <c r="AZ129" s="33">
        <v>5.4321887239274974E-2</v>
      </c>
      <c r="BA129" s="37"/>
      <c r="BB129" s="37">
        <v>0.12795464618111982</v>
      </c>
      <c r="BC129" s="37">
        <v>2.0982267198960173E-3</v>
      </c>
      <c r="BD129" s="37">
        <v>9.9893038180718964E-3</v>
      </c>
      <c r="BE129" s="37">
        <v>1.1987831542922329E-2</v>
      </c>
      <c r="BF129" s="37">
        <v>2.4912984072844049E-2</v>
      </c>
      <c r="BG129" s="37">
        <v>2.7451769591745258E-2</v>
      </c>
      <c r="BH129" s="37">
        <v>4.4484925767374076E-2</v>
      </c>
      <c r="BI129" s="37"/>
      <c r="BJ129" s="37">
        <v>9.4594844142413953E-2</v>
      </c>
      <c r="BK129" s="37">
        <v>2.6181413053569772E-3</v>
      </c>
      <c r="BL129" s="37">
        <v>4.0924522159698645E-4</v>
      </c>
      <c r="BM129" s="37">
        <v>3.0421142694172446E-4</v>
      </c>
      <c r="BN129" s="37">
        <v>3.2911468150674679E-3</v>
      </c>
      <c r="BO129" s="37">
        <v>1.738032729900566E-3</v>
      </c>
      <c r="BP129" s="37">
        <v>9.836961471900902E-3</v>
      </c>
      <c r="BQ129" s="37"/>
      <c r="BR129" s="37">
        <v>3.3359802038705866E-2</v>
      </c>
    </row>
    <row r="130" spans="18:70" x14ac:dyDescent="0.25">
      <c r="R130" s="33" t="s">
        <v>65</v>
      </c>
      <c r="S130" s="39" t="s">
        <v>244</v>
      </c>
      <c r="T130" s="40">
        <v>650.30999999999995</v>
      </c>
      <c r="U130" s="40">
        <v>608.52</v>
      </c>
      <c r="V130" s="40">
        <v>563.66999999999996</v>
      </c>
      <c r="W130" s="40">
        <v>528.36</v>
      </c>
      <c r="X130" s="40">
        <v>562.88</v>
      </c>
      <c r="Y130" s="40">
        <v>582.84</v>
      </c>
      <c r="Z130" s="42">
        <v>613.1</v>
      </c>
      <c r="AA130" s="40">
        <v>623.39</v>
      </c>
      <c r="AB130" s="40">
        <v>616.36</v>
      </c>
      <c r="AC130" s="41">
        <v>36.69</v>
      </c>
      <c r="AD130" s="41">
        <v>9.1300000000000008</v>
      </c>
      <c r="AE130" s="41">
        <v>11.15</v>
      </c>
      <c r="AF130" s="41">
        <v>12.71</v>
      </c>
      <c r="AG130" s="41">
        <v>14.86</v>
      </c>
      <c r="AH130" s="41">
        <v>17.100000000000001</v>
      </c>
      <c r="AI130" s="41">
        <v>20.77</v>
      </c>
      <c r="AJ130" s="41">
        <v>33.520000000000003</v>
      </c>
      <c r="AK130" s="41">
        <v>48.33</v>
      </c>
      <c r="AL130" s="41">
        <v>16.7</v>
      </c>
      <c r="AM130" s="41">
        <v>6.58</v>
      </c>
      <c r="AN130" s="41">
        <v>4.0599999999999996</v>
      </c>
      <c r="AO130" s="41">
        <v>21.11</v>
      </c>
      <c r="AP130" s="41">
        <v>23.97</v>
      </c>
      <c r="AQ130" s="41">
        <v>28.11</v>
      </c>
      <c r="AR130" s="41">
        <v>25.75</v>
      </c>
      <c r="AS130" s="41">
        <v>17.27</v>
      </c>
      <c r="AT130" s="41">
        <v>30.6</v>
      </c>
      <c r="AU130" s="33">
        <v>8.2099306484599663E-2</v>
      </c>
      <c r="AV130" s="33">
        <v>2.5816735686583846E-2</v>
      </c>
      <c r="AW130" s="33">
        <v>2.6983873543030501E-2</v>
      </c>
      <c r="AX130" s="33">
        <v>6.4009387538799298E-2</v>
      </c>
      <c r="AY130" s="33">
        <v>6.8984508243320072E-2</v>
      </c>
      <c r="AZ130" s="33">
        <v>7.7568457895820467E-2</v>
      </c>
      <c r="BA130" s="37"/>
      <c r="BB130" s="37">
        <v>0.12805827762995653</v>
      </c>
      <c r="BC130" s="37">
        <v>5.6419246205655763E-2</v>
      </c>
      <c r="BD130" s="37">
        <v>1.500361532899494E-2</v>
      </c>
      <c r="BE130" s="37">
        <v>1.9781077580854046E-2</v>
      </c>
      <c r="BF130" s="37">
        <v>2.4055568173215233E-2</v>
      </c>
      <c r="BG130" s="37">
        <v>2.6399943149516769E-2</v>
      </c>
      <c r="BH130" s="37">
        <v>2.9339098208770845E-2</v>
      </c>
      <c r="BI130" s="37"/>
      <c r="BJ130" s="37">
        <v>7.8411967032253879E-2</v>
      </c>
      <c r="BK130" s="37">
        <v>2.568006027894389E-2</v>
      </c>
      <c r="BL130" s="37">
        <v>1.0813120357588905E-2</v>
      </c>
      <c r="BM130" s="37">
        <v>7.2027959621764502E-3</v>
      </c>
      <c r="BN130" s="37">
        <v>3.9953819365584071E-2</v>
      </c>
      <c r="BO130" s="37">
        <v>4.2584565093803296E-2</v>
      </c>
      <c r="BP130" s="37">
        <v>4.8229359687049618E-2</v>
      </c>
      <c r="BQ130" s="37"/>
      <c r="BR130" s="37">
        <v>4.9646310597702643E-2</v>
      </c>
    </row>
    <row r="131" spans="18:70" x14ac:dyDescent="0.25">
      <c r="R131" s="33" t="s">
        <v>65</v>
      </c>
      <c r="S131" s="39" t="s">
        <v>245</v>
      </c>
      <c r="T131" s="40">
        <v>362.32</v>
      </c>
      <c r="U131" s="42">
        <v>356.5</v>
      </c>
      <c r="V131" s="40">
        <v>307.36</v>
      </c>
      <c r="W131" s="40">
        <v>283.92</v>
      </c>
      <c r="X131" s="40">
        <v>314.37</v>
      </c>
      <c r="Y131" s="40">
        <v>334.22</v>
      </c>
      <c r="Z131" s="40">
        <v>315.81</v>
      </c>
      <c r="AA131" s="40">
        <v>357.89</v>
      </c>
      <c r="AB131" s="40">
        <v>366.06</v>
      </c>
      <c r="AC131" s="41">
        <v>3.04</v>
      </c>
      <c r="AD131" s="41">
        <v>4.0599999999999996</v>
      </c>
      <c r="AE131" s="41">
        <v>2.02</v>
      </c>
      <c r="AF131" s="41">
        <v>2.74</v>
      </c>
      <c r="AG131" s="41">
        <v>5.85</v>
      </c>
      <c r="AH131" s="41">
        <v>7.87</v>
      </c>
      <c r="AI131" s="41">
        <v>9.5</v>
      </c>
      <c r="AJ131" s="41">
        <v>14.28</v>
      </c>
      <c r="AK131" s="41">
        <v>44.67</v>
      </c>
      <c r="AL131" s="41">
        <v>30.34</v>
      </c>
      <c r="AM131" s="41">
        <v>30.64</v>
      </c>
      <c r="AN131" s="41">
        <v>4.68</v>
      </c>
      <c r="AO131" s="41">
        <v>20.2</v>
      </c>
      <c r="AP131" s="41">
        <v>19.04</v>
      </c>
      <c r="AQ131" s="41">
        <v>22.22</v>
      </c>
      <c r="AR131" s="41">
        <v>21.37</v>
      </c>
      <c r="AS131" s="41">
        <v>20.54</v>
      </c>
      <c r="AT131" s="41">
        <v>41.56</v>
      </c>
      <c r="AU131" s="33">
        <v>9.2128505188783405E-2</v>
      </c>
      <c r="AV131" s="33">
        <v>9.7335203366058914E-2</v>
      </c>
      <c r="AW131" s="33">
        <v>2.1798542425819883E-2</v>
      </c>
      <c r="AX131" s="33">
        <v>8.0797407720484632E-2</v>
      </c>
      <c r="AY131" s="33">
        <v>7.9174221458790592E-2</v>
      </c>
      <c r="AZ131" s="33">
        <v>9.0030518819938954E-2</v>
      </c>
      <c r="BA131" s="37"/>
      <c r="BB131" s="37">
        <v>0.23556247609681474</v>
      </c>
      <c r="BC131" s="37">
        <v>8.3903731508059177E-3</v>
      </c>
      <c r="BD131" s="37">
        <v>1.1388499298737727E-2</v>
      </c>
      <c r="BE131" s="37">
        <v>6.5720978656949505E-3</v>
      </c>
      <c r="BF131" s="37">
        <v>9.6506058044519578E-3</v>
      </c>
      <c r="BG131" s="37">
        <v>1.8608645863154881E-2</v>
      </c>
      <c r="BH131" s="37">
        <v>2.35473640117288E-2</v>
      </c>
      <c r="BI131" s="37"/>
      <c r="BJ131" s="37">
        <v>0.12202917554499262</v>
      </c>
      <c r="BK131" s="37">
        <v>8.3738132037977475E-2</v>
      </c>
      <c r="BL131" s="37">
        <v>8.5946704067321175E-2</v>
      </c>
      <c r="BM131" s="37">
        <v>1.5226444560124933E-2</v>
      </c>
      <c r="BN131" s="37">
        <v>7.1146801916032676E-2</v>
      </c>
      <c r="BO131" s="37">
        <v>6.0565575595635711E-2</v>
      </c>
      <c r="BP131" s="37">
        <v>6.6483154808210154E-2</v>
      </c>
      <c r="BQ131" s="37"/>
      <c r="BR131" s="37">
        <v>0.11353330055182211</v>
      </c>
    </row>
    <row r="132" spans="18:70" x14ac:dyDescent="0.25">
      <c r="R132" s="33" t="s">
        <v>65</v>
      </c>
      <c r="S132" s="39" t="s">
        <v>246</v>
      </c>
      <c r="T132" s="40">
        <v>1071.96</v>
      </c>
      <c r="U132" s="40">
        <v>1031.29</v>
      </c>
      <c r="V132" s="40">
        <v>934.68</v>
      </c>
      <c r="W132" s="40">
        <v>925.53</v>
      </c>
      <c r="X132" s="40">
        <v>1059.21</v>
      </c>
      <c r="Y132" s="42">
        <v>1049.8</v>
      </c>
      <c r="Z132" s="40">
        <v>1081.93</v>
      </c>
      <c r="AA132" s="40">
        <v>1033.69</v>
      </c>
      <c r="AB132" s="40">
        <v>1065.06</v>
      </c>
      <c r="AC132" s="41">
        <v>4.8600000000000003</v>
      </c>
      <c r="AD132" s="41">
        <v>4.51</v>
      </c>
      <c r="AE132" s="41">
        <v>4.42</v>
      </c>
      <c r="AF132" s="41">
        <v>23.9</v>
      </c>
      <c r="AG132" s="41">
        <v>22.68</v>
      </c>
      <c r="AH132" s="41">
        <v>29.86</v>
      </c>
      <c r="AI132" s="41">
        <v>46.97</v>
      </c>
      <c r="AJ132" s="41">
        <v>93.31</v>
      </c>
      <c r="AK132" s="41">
        <v>125.45</v>
      </c>
      <c r="AL132" s="41">
        <v>19.36</v>
      </c>
      <c r="AM132" s="41">
        <v>20.309999999999999</v>
      </c>
      <c r="AN132" s="41">
        <v>13.76</v>
      </c>
      <c r="AO132" s="41">
        <v>2.1</v>
      </c>
      <c r="AP132" s="41">
        <v>5.15</v>
      </c>
      <c r="AQ132" s="41">
        <v>12.49</v>
      </c>
      <c r="AR132" s="41">
        <v>13.61</v>
      </c>
      <c r="AS132" s="41">
        <v>32.24</v>
      </c>
      <c r="AT132" s="41">
        <v>65.489999999999995</v>
      </c>
      <c r="AU132" s="33">
        <v>2.2594126646516659E-2</v>
      </c>
      <c r="AV132" s="33">
        <v>2.4066945282122391E-2</v>
      </c>
      <c r="AW132" s="33">
        <v>1.9450507125433305E-2</v>
      </c>
      <c r="AX132" s="33">
        <v>2.8092012144392942E-2</v>
      </c>
      <c r="AY132" s="33">
        <v>2.6274298769837896E-2</v>
      </c>
      <c r="AZ132" s="33">
        <v>4.0341017336635553E-2</v>
      </c>
      <c r="BA132" s="37"/>
      <c r="BB132" s="37">
        <v>0.17927628490413686</v>
      </c>
      <c r="BC132" s="37">
        <v>4.5337512593753501E-3</v>
      </c>
      <c r="BD132" s="37">
        <v>4.3731637075895237E-3</v>
      </c>
      <c r="BE132" s="37">
        <v>4.7288911713099669E-3</v>
      </c>
      <c r="BF132" s="37">
        <v>2.5823041932730436E-2</v>
      </c>
      <c r="BG132" s="37">
        <v>2.1412184552638287E-2</v>
      </c>
      <c r="BH132" s="37">
        <v>2.8443513050104782E-2</v>
      </c>
      <c r="BI132" s="37"/>
      <c r="BJ132" s="37">
        <v>0.11778679135447769</v>
      </c>
      <c r="BK132" s="37">
        <v>1.8060375387141309E-2</v>
      </c>
      <c r="BL132" s="37">
        <v>1.9693781574532866E-2</v>
      </c>
      <c r="BM132" s="37">
        <v>1.4721615954123336E-2</v>
      </c>
      <c r="BN132" s="37">
        <v>2.2689702116625069E-3</v>
      </c>
      <c r="BO132" s="37">
        <v>4.8621142171996114E-3</v>
      </c>
      <c r="BP132" s="37">
        <v>1.1897504286530769E-2</v>
      </c>
      <c r="BQ132" s="37"/>
      <c r="BR132" s="37">
        <v>6.1489493549659172E-2</v>
      </c>
    </row>
    <row r="133" spans="18:70" x14ac:dyDescent="0.25">
      <c r="R133" s="33" t="s">
        <v>65</v>
      </c>
      <c r="S133" s="39" t="s">
        <v>247</v>
      </c>
      <c r="T133" s="40">
        <v>284.31</v>
      </c>
      <c r="U133" s="40">
        <v>273.83</v>
      </c>
      <c r="V133" s="40">
        <v>272.08</v>
      </c>
      <c r="W133" s="40">
        <v>270.64999999999998</v>
      </c>
      <c r="X133" s="40">
        <v>302.67</v>
      </c>
      <c r="Y133" s="40">
        <v>294.04000000000002</v>
      </c>
      <c r="Z133" s="40">
        <v>308.81</v>
      </c>
      <c r="AA133" s="40">
        <v>287.19</v>
      </c>
      <c r="AB133" s="40">
        <v>315.02999999999997</v>
      </c>
      <c r="AC133" s="41">
        <v>1.99</v>
      </c>
      <c r="AD133" s="41">
        <v>2.38</v>
      </c>
      <c r="AE133" s="41">
        <v>2.95</v>
      </c>
      <c r="AF133" s="41">
        <v>9.26</v>
      </c>
      <c r="AG133" s="41">
        <v>17.14</v>
      </c>
      <c r="AH133" s="41">
        <v>9.08</v>
      </c>
      <c r="AI133" s="41">
        <v>12.44</v>
      </c>
      <c r="AJ133" s="41">
        <v>13.88</v>
      </c>
      <c r="AK133" s="41">
        <v>20.2</v>
      </c>
      <c r="AL133" s="41">
        <v>0.01</v>
      </c>
      <c r="AM133" s="41">
        <v>0.16</v>
      </c>
      <c r="AN133" s="41">
        <v>0.15</v>
      </c>
      <c r="AO133" s="41">
        <v>0.02</v>
      </c>
      <c r="AP133" s="41">
        <v>0.02</v>
      </c>
      <c r="AQ133" s="41">
        <v>0.37</v>
      </c>
      <c r="AR133" s="41">
        <v>0.45</v>
      </c>
      <c r="AS133" s="41">
        <v>0.86</v>
      </c>
      <c r="AT133" s="41">
        <v>9.58</v>
      </c>
      <c r="AU133" s="33">
        <v>7.0345749358095037E-3</v>
      </c>
      <c r="AV133" s="33">
        <v>9.2758280685096596E-3</v>
      </c>
      <c r="AW133" s="33">
        <v>1.1393707733019702E-2</v>
      </c>
      <c r="AX133" s="33">
        <v>3.4287825605024941E-2</v>
      </c>
      <c r="AY133" s="33">
        <v>5.6695410843492909E-2</v>
      </c>
      <c r="AZ133" s="33">
        <v>3.2138484559923818E-2</v>
      </c>
      <c r="BA133" s="37"/>
      <c r="BB133" s="37">
        <v>9.4530679617814195E-2</v>
      </c>
      <c r="BC133" s="37">
        <v>6.9994020611304558E-3</v>
      </c>
      <c r="BD133" s="37">
        <v>8.6915239382098376E-3</v>
      </c>
      <c r="BE133" s="37">
        <v>1.08423992943252E-2</v>
      </c>
      <c r="BF133" s="37">
        <v>3.4213929429152044E-2</v>
      </c>
      <c r="BG133" s="37">
        <v>5.6629332276076257E-2</v>
      </c>
      <c r="BH133" s="37">
        <v>3.0880152360223095E-2</v>
      </c>
      <c r="BI133" s="37"/>
      <c r="BJ133" s="37">
        <v>6.4120877376757771E-2</v>
      </c>
      <c r="BK133" s="37">
        <v>3.5172874679047522E-5</v>
      </c>
      <c r="BL133" s="37">
        <v>5.8430413029982107E-4</v>
      </c>
      <c r="BM133" s="37">
        <v>5.5130843869450165E-4</v>
      </c>
      <c r="BN133" s="37">
        <v>7.3896175872898586E-5</v>
      </c>
      <c r="BO133" s="37">
        <v>6.6078567416658405E-5</v>
      </c>
      <c r="BP133" s="37">
        <v>1.2583321997007208E-3</v>
      </c>
      <c r="BQ133" s="37"/>
      <c r="BR133" s="37">
        <v>3.0409802241056411E-2</v>
      </c>
    </row>
    <row r="134" spans="18:70" x14ac:dyDescent="0.25">
      <c r="R134" s="33" t="s">
        <v>65</v>
      </c>
      <c r="S134" s="39" t="s">
        <v>248</v>
      </c>
      <c r="T134" s="42">
        <v>562.5</v>
      </c>
      <c r="U134" s="40">
        <v>517.32000000000005</v>
      </c>
      <c r="V134" s="40">
        <v>451.52</v>
      </c>
      <c r="W134" s="40">
        <v>446.69</v>
      </c>
      <c r="X134" s="40">
        <v>702.35</v>
      </c>
      <c r="Y134" s="42">
        <v>681.4</v>
      </c>
      <c r="Z134" s="40">
        <v>699.86</v>
      </c>
      <c r="AA134" s="40">
        <v>685.54</v>
      </c>
      <c r="AB134" s="40">
        <v>645.47</v>
      </c>
      <c r="AC134" s="41">
        <v>2.8</v>
      </c>
      <c r="AD134" s="41">
        <v>4.99</v>
      </c>
      <c r="AE134" s="41">
        <v>6.12</v>
      </c>
      <c r="AF134" s="41">
        <v>10.45</v>
      </c>
      <c r="AG134" s="41">
        <v>19.899999999999999</v>
      </c>
      <c r="AH134" s="41">
        <v>37.99</v>
      </c>
      <c r="AI134" s="41">
        <v>51.2</v>
      </c>
      <c r="AJ134" s="41">
        <v>52.5</v>
      </c>
      <c r="AK134" s="41">
        <v>84.19</v>
      </c>
      <c r="AL134" s="41">
        <v>7.44</v>
      </c>
      <c r="AM134" s="41">
        <v>17.41</v>
      </c>
      <c r="AN134" s="41">
        <v>12.62</v>
      </c>
      <c r="AO134" s="41">
        <v>10.79</v>
      </c>
      <c r="AP134" s="41">
        <v>14.75</v>
      </c>
      <c r="AQ134" s="41">
        <v>18.43</v>
      </c>
      <c r="AR134" s="41">
        <v>7.95</v>
      </c>
      <c r="AS134" s="41">
        <v>7.23</v>
      </c>
      <c r="AT134" s="41">
        <v>20.9</v>
      </c>
      <c r="AU134" s="33">
        <v>1.8204444444444443E-2</v>
      </c>
      <c r="AV134" s="33">
        <v>4.3300085053738495E-2</v>
      </c>
      <c r="AW134" s="33">
        <v>4.150425230333097E-2</v>
      </c>
      <c r="AX134" s="33">
        <v>4.7549754863551903E-2</v>
      </c>
      <c r="AY134" s="33">
        <v>4.9334377447141732E-2</v>
      </c>
      <c r="AZ134" s="33">
        <v>8.2800117405341947E-2</v>
      </c>
      <c r="BA134" s="37"/>
      <c r="BB134" s="37">
        <v>0.16281159465195905</v>
      </c>
      <c r="BC134" s="37">
        <v>4.9777777777777771E-3</v>
      </c>
      <c r="BD134" s="37">
        <v>9.6458671615247803E-3</v>
      </c>
      <c r="BE134" s="37">
        <v>1.355421686746988E-2</v>
      </c>
      <c r="BF134" s="37">
        <v>2.3394300297745637E-2</v>
      </c>
      <c r="BG134" s="37">
        <v>2.8333451982629741E-2</v>
      </c>
      <c r="BH134" s="37">
        <v>5.5752861755209868E-2</v>
      </c>
      <c r="BI134" s="37"/>
      <c r="BJ134" s="37">
        <v>0.13043208824577437</v>
      </c>
      <c r="BK134" s="37">
        <v>1.3226666666666668E-2</v>
      </c>
      <c r="BL134" s="37">
        <v>3.3654217892213713E-2</v>
      </c>
      <c r="BM134" s="37">
        <v>2.7950035435861092E-2</v>
      </c>
      <c r="BN134" s="37">
        <v>2.4155454565806263E-2</v>
      </c>
      <c r="BO134" s="37">
        <v>2.1000925464511995E-2</v>
      </c>
      <c r="BP134" s="37">
        <v>2.7047255650132083E-2</v>
      </c>
      <c r="BQ134" s="37"/>
      <c r="BR134" s="37">
        <v>3.2379506406184637E-2</v>
      </c>
    </row>
    <row r="135" spans="18:70" x14ac:dyDescent="0.25">
      <c r="R135" s="33" t="s">
        <v>65</v>
      </c>
      <c r="S135" s="39" t="s">
        <v>249</v>
      </c>
      <c r="T135" s="40">
        <v>469.79</v>
      </c>
      <c r="U135" s="40">
        <v>355.32</v>
      </c>
      <c r="V135" s="40">
        <v>331.06</v>
      </c>
      <c r="W135" s="40">
        <v>338.65</v>
      </c>
      <c r="X135" s="40">
        <v>424.99</v>
      </c>
      <c r="Y135" s="42">
        <v>436.7</v>
      </c>
      <c r="Z135" s="40">
        <v>418.23</v>
      </c>
      <c r="AA135" s="42">
        <v>428.9</v>
      </c>
      <c r="AB135" s="40">
        <v>402.25</v>
      </c>
      <c r="AC135" s="41">
        <v>1.02</v>
      </c>
      <c r="AD135" s="41">
        <v>2.91</v>
      </c>
      <c r="AE135" s="41">
        <v>4.0199999999999996</v>
      </c>
      <c r="AF135" s="41">
        <v>6.44</v>
      </c>
      <c r="AG135" s="41">
        <v>8.7100000000000009</v>
      </c>
      <c r="AH135" s="41">
        <v>10.62</v>
      </c>
      <c r="AI135" s="41">
        <v>21.9</v>
      </c>
      <c r="AJ135" s="41">
        <v>23.61</v>
      </c>
      <c r="AK135" s="41">
        <v>42.92</v>
      </c>
      <c r="AL135" s="41" t="s">
        <v>121</v>
      </c>
      <c r="AM135" s="41" t="s">
        <v>121</v>
      </c>
      <c r="AN135" s="41">
        <v>0.3</v>
      </c>
      <c r="AO135" s="41">
        <v>0.03</v>
      </c>
      <c r="AP135" s="41" t="s">
        <v>121</v>
      </c>
      <c r="AQ135" s="41">
        <v>0.83</v>
      </c>
      <c r="AR135" s="41">
        <v>1.0900000000000001</v>
      </c>
      <c r="AS135" s="41">
        <v>2.2599999999999998</v>
      </c>
      <c r="AT135" s="41">
        <v>1.67</v>
      </c>
      <c r="AU135" s="33">
        <v>2.171182868941442E-3</v>
      </c>
      <c r="AV135" s="33">
        <v>8.1898007429922325E-3</v>
      </c>
      <c r="AW135" s="33">
        <v>1.3048994140035037E-2</v>
      </c>
      <c r="AX135" s="33">
        <v>1.910527092868744E-2</v>
      </c>
      <c r="AY135" s="33">
        <v>2.0494599872938189E-2</v>
      </c>
      <c r="AZ135" s="33">
        <v>2.6219372566979617E-2</v>
      </c>
      <c r="BA135" s="37"/>
      <c r="BB135" s="37">
        <v>0.11085146053449348</v>
      </c>
      <c r="BC135" s="37">
        <v>2.171182868941442E-3</v>
      </c>
      <c r="BD135" s="37">
        <v>8.1898007429922325E-3</v>
      </c>
      <c r="BE135" s="37">
        <v>1.2142813991421494E-2</v>
      </c>
      <c r="BF135" s="37">
        <v>1.9016683891923819E-2</v>
      </c>
      <c r="BG135" s="37">
        <v>2.0494599872938189E-2</v>
      </c>
      <c r="BH135" s="37">
        <v>2.4318754293565375E-2</v>
      </c>
      <c r="BI135" s="37"/>
      <c r="BJ135" s="37">
        <v>0.10669981354878808</v>
      </c>
      <c r="BK135" s="37">
        <v>0</v>
      </c>
      <c r="BL135" s="37">
        <v>0</v>
      </c>
      <c r="BM135" s="37">
        <v>9.0618014861354435E-4</v>
      </c>
      <c r="BN135" s="37">
        <v>8.8587036763620262E-5</v>
      </c>
      <c r="BO135" s="37">
        <v>0</v>
      </c>
      <c r="BP135" s="37">
        <v>1.900618273414243E-3</v>
      </c>
      <c r="BQ135" s="37"/>
      <c r="BR135" s="37">
        <v>4.1516469857054072E-3</v>
      </c>
    </row>
    <row r="136" spans="18:70" x14ac:dyDescent="0.25">
      <c r="R136" s="33" t="s">
        <v>65</v>
      </c>
      <c r="S136" s="39" t="s">
        <v>250</v>
      </c>
      <c r="T136" s="40">
        <v>623.51</v>
      </c>
      <c r="U136" s="40">
        <v>570.14</v>
      </c>
      <c r="V136" s="40">
        <v>556.16999999999996</v>
      </c>
      <c r="W136" s="40">
        <v>612.17999999999995</v>
      </c>
      <c r="X136" s="40">
        <v>746.56</v>
      </c>
      <c r="Y136" s="40">
        <v>739.97</v>
      </c>
      <c r="Z136" s="40">
        <v>778.11</v>
      </c>
      <c r="AA136" s="42">
        <v>768.8</v>
      </c>
      <c r="AB136" s="40">
        <v>788.12</v>
      </c>
      <c r="AC136" s="41">
        <v>3.39</v>
      </c>
      <c r="AD136" s="41">
        <v>4.24</v>
      </c>
      <c r="AE136" s="41">
        <v>6.12</v>
      </c>
      <c r="AF136" s="41">
        <v>23.36</v>
      </c>
      <c r="AG136" s="41">
        <v>19.510000000000002</v>
      </c>
      <c r="AH136" s="41">
        <v>22.56</v>
      </c>
      <c r="AI136" s="41">
        <v>23.87</v>
      </c>
      <c r="AJ136" s="41">
        <v>142.01</v>
      </c>
      <c r="AK136" s="41">
        <v>112.93</v>
      </c>
      <c r="AL136" s="41" t="s">
        <v>121</v>
      </c>
      <c r="AM136" s="41" t="s">
        <v>121</v>
      </c>
      <c r="AN136" s="41">
        <v>0.52</v>
      </c>
      <c r="AO136" s="41">
        <v>0.35</v>
      </c>
      <c r="AP136" s="41">
        <v>0.86</v>
      </c>
      <c r="AQ136" s="41">
        <v>8.41</v>
      </c>
      <c r="AR136" s="41">
        <v>13.5</v>
      </c>
      <c r="AS136" s="41">
        <v>20.09</v>
      </c>
      <c r="AT136" s="41">
        <v>28.18</v>
      </c>
      <c r="AU136" s="33">
        <v>5.4369617167326911E-3</v>
      </c>
      <c r="AV136" s="33">
        <v>7.4367699161609433E-3</v>
      </c>
      <c r="AW136" s="33">
        <v>1.1938795691964689E-2</v>
      </c>
      <c r="AX136" s="33">
        <v>3.8730438759841883E-2</v>
      </c>
      <c r="AY136" s="33">
        <v>2.7285147878268329E-2</v>
      </c>
      <c r="AZ136" s="33">
        <v>4.185304809654445E-2</v>
      </c>
      <c r="BA136" s="37"/>
      <c r="BB136" s="37">
        <v>0.17904633812109833</v>
      </c>
      <c r="BC136" s="37">
        <v>5.4369617167326911E-3</v>
      </c>
      <c r="BD136" s="37">
        <v>7.4367699161609433E-3</v>
      </c>
      <c r="BE136" s="37">
        <v>1.1003829764280706E-2</v>
      </c>
      <c r="BF136" s="37">
        <v>3.8158711490084617E-2</v>
      </c>
      <c r="BG136" s="37">
        <v>2.6133197599657099E-2</v>
      </c>
      <c r="BH136" s="37">
        <v>3.0487722475235481E-2</v>
      </c>
      <c r="BI136" s="37"/>
      <c r="BJ136" s="37">
        <v>0.14329036187382632</v>
      </c>
      <c r="BK136" s="37">
        <v>0</v>
      </c>
      <c r="BL136" s="37">
        <v>0</v>
      </c>
      <c r="BM136" s="37">
        <v>9.3496592768398167E-4</v>
      </c>
      <c r="BN136" s="37">
        <v>5.7172726975726097E-4</v>
      </c>
      <c r="BO136" s="37">
        <v>1.1519502786112303E-3</v>
      </c>
      <c r="BP136" s="37">
        <v>1.1365325621308972E-2</v>
      </c>
      <c r="BQ136" s="37"/>
      <c r="BR136" s="37">
        <v>3.5755976247271989E-2</v>
      </c>
    </row>
    <row r="137" spans="18:70" x14ac:dyDescent="0.25">
      <c r="R137" s="39" t="s">
        <v>66</v>
      </c>
      <c r="S137" s="39"/>
      <c r="T137" s="41" t="s">
        <v>121</v>
      </c>
      <c r="U137" s="40">
        <v>4581.43</v>
      </c>
      <c r="V137" s="40">
        <v>4692.79</v>
      </c>
      <c r="W137" s="40">
        <v>4665.1899999999996</v>
      </c>
      <c r="X137" s="40">
        <v>4745.1899999999996</v>
      </c>
      <c r="Y137" s="40">
        <v>4898.07</v>
      </c>
      <c r="Z137" s="40">
        <v>4967.2700000000004</v>
      </c>
      <c r="AA137" s="40">
        <v>5471.85</v>
      </c>
      <c r="AB137" s="40">
        <v>5493.78</v>
      </c>
      <c r="AC137" s="41" t="s">
        <v>121</v>
      </c>
      <c r="AD137" s="41">
        <v>212.66</v>
      </c>
      <c r="AE137" s="41">
        <v>226.94</v>
      </c>
      <c r="AF137" s="41">
        <v>319.57</v>
      </c>
      <c r="AG137" s="41">
        <v>405.78</v>
      </c>
      <c r="AH137" s="41">
        <v>475.35</v>
      </c>
      <c r="AI137" s="41">
        <v>527.9</v>
      </c>
      <c r="AJ137" s="41">
        <v>566.65</v>
      </c>
      <c r="AK137" s="41">
        <v>648.22</v>
      </c>
      <c r="AL137" s="41" t="s">
        <v>121</v>
      </c>
      <c r="AM137" s="41">
        <v>134.71</v>
      </c>
      <c r="AN137" s="41">
        <v>286.23</v>
      </c>
      <c r="AO137" s="41">
        <v>308.12</v>
      </c>
      <c r="AP137" s="41">
        <v>313.39</v>
      </c>
      <c r="AQ137" s="41">
        <v>301.89</v>
      </c>
      <c r="AR137" s="41">
        <v>321.04000000000002</v>
      </c>
      <c r="AS137" s="41">
        <v>382.03</v>
      </c>
      <c r="AT137" s="41">
        <v>423.52</v>
      </c>
      <c r="AU137" s="33" t="e">
        <v>#N/A</v>
      </c>
      <c r="AV137" s="33">
        <v>7.5821304701807077E-2</v>
      </c>
      <c r="AW137" s="33">
        <v>0.1093528583209562</v>
      </c>
      <c r="AX137" s="33">
        <v>0.13454757469685052</v>
      </c>
      <c r="AY137" s="33">
        <v>0.15155768262177069</v>
      </c>
      <c r="AZ137" s="33">
        <v>0.1586829097991658</v>
      </c>
      <c r="BA137" s="37"/>
      <c r="BB137" s="37">
        <v>0.195082438685204</v>
      </c>
      <c r="BC137" s="37" t="e">
        <v>#N/A</v>
      </c>
      <c r="BD137" s="37">
        <v>4.6417821509877916E-2</v>
      </c>
      <c r="BE137" s="37">
        <v>4.8359291594126309E-2</v>
      </c>
      <c r="BF137" s="37">
        <v>6.85009613756353E-2</v>
      </c>
      <c r="BG137" s="37">
        <v>8.5513962559981796E-2</v>
      </c>
      <c r="BH137" s="37">
        <v>9.7048429279287571E-2</v>
      </c>
      <c r="BI137" s="37"/>
      <c r="BJ137" s="37">
        <v>0.11799161961345377</v>
      </c>
      <c r="BK137" s="37" t="e">
        <v>#N/A</v>
      </c>
      <c r="BL137" s="37">
        <v>2.9403483191929158E-2</v>
      </c>
      <c r="BM137" s="37">
        <v>6.0993566726829887E-2</v>
      </c>
      <c r="BN137" s="37">
        <v>6.6046613321215225E-2</v>
      </c>
      <c r="BO137" s="37">
        <v>6.6043720061788894E-2</v>
      </c>
      <c r="BP137" s="37">
        <v>6.1634480519878236E-2</v>
      </c>
      <c r="BQ137" s="37"/>
      <c r="BR137" s="37">
        <v>7.7090819071750236E-2</v>
      </c>
    </row>
    <row r="138" spans="18:70" x14ac:dyDescent="0.25">
      <c r="R138" s="33" t="s">
        <v>66</v>
      </c>
      <c r="S138" s="39" t="s">
        <v>251</v>
      </c>
      <c r="T138" s="41" t="s">
        <v>121</v>
      </c>
      <c r="U138" s="40">
        <v>1431.51</v>
      </c>
      <c r="V138" s="40">
        <v>1468.79</v>
      </c>
      <c r="W138" s="40">
        <v>1486.95</v>
      </c>
      <c r="X138" s="40">
        <v>1499.86</v>
      </c>
      <c r="Y138" s="40">
        <v>1574.58</v>
      </c>
      <c r="Z138" s="40">
        <v>1581.95</v>
      </c>
      <c r="AA138" s="40">
        <v>1662.97</v>
      </c>
      <c r="AB138" s="43">
        <v>1676</v>
      </c>
      <c r="AC138" s="41" t="s">
        <v>121</v>
      </c>
      <c r="AD138" s="41">
        <v>71.37</v>
      </c>
      <c r="AE138" s="41">
        <v>86.68</v>
      </c>
      <c r="AF138" s="41">
        <v>108.95</v>
      </c>
      <c r="AG138" s="41">
        <v>121.88</v>
      </c>
      <c r="AH138" s="41">
        <v>130.62</v>
      </c>
      <c r="AI138" s="41">
        <v>136.57</v>
      </c>
      <c r="AJ138" s="41">
        <v>159</v>
      </c>
      <c r="AK138" s="41">
        <v>186.72</v>
      </c>
      <c r="AL138" s="41" t="s">
        <v>121</v>
      </c>
      <c r="AM138" s="41">
        <v>43.54</v>
      </c>
      <c r="AN138" s="41">
        <v>126.42</v>
      </c>
      <c r="AO138" s="41">
        <v>137.66999999999999</v>
      </c>
      <c r="AP138" s="41">
        <v>157.88999999999999</v>
      </c>
      <c r="AQ138" s="41">
        <v>151.29</v>
      </c>
      <c r="AR138" s="41">
        <v>144.09</v>
      </c>
      <c r="AS138" s="41">
        <v>146.37</v>
      </c>
      <c r="AT138" s="41">
        <v>163.34</v>
      </c>
      <c r="AU138" s="33" t="e">
        <v>#N/A</v>
      </c>
      <c r="AV138" s="33">
        <v>8.027188074131511E-2</v>
      </c>
      <c r="AW138" s="33">
        <v>0.1450854104398859</v>
      </c>
      <c r="AX138" s="33">
        <v>0.16585628299539326</v>
      </c>
      <c r="AY138" s="33">
        <v>0.18653074286933446</v>
      </c>
      <c r="AZ138" s="33">
        <v>0.17903821971573372</v>
      </c>
      <c r="BA138" s="37"/>
      <c r="BB138" s="37">
        <v>0.20886634844868734</v>
      </c>
      <c r="BC138" s="37" t="e">
        <v>#N/A</v>
      </c>
      <c r="BD138" s="37">
        <v>4.9856445292034292E-2</v>
      </c>
      <c r="BE138" s="37">
        <v>5.9014563007645758E-2</v>
      </c>
      <c r="BF138" s="37">
        <v>7.3270789199367831E-2</v>
      </c>
      <c r="BG138" s="37">
        <v>8.1260917685650663E-2</v>
      </c>
      <c r="BH138" s="37">
        <v>8.2955454787943458E-2</v>
      </c>
      <c r="BI138" s="37"/>
      <c r="BJ138" s="37">
        <v>0.11140811455847255</v>
      </c>
      <c r="BK138" s="37" t="e">
        <v>#N/A</v>
      </c>
      <c r="BL138" s="37">
        <v>3.0415435449280829E-2</v>
      </c>
      <c r="BM138" s="37">
        <v>8.6070847432240152E-2</v>
      </c>
      <c r="BN138" s="37">
        <v>9.2585493796025403E-2</v>
      </c>
      <c r="BO138" s="37">
        <v>0.1052698251836838</v>
      </c>
      <c r="BP138" s="37">
        <v>9.6082764927790262E-2</v>
      </c>
      <c r="BQ138" s="37"/>
      <c r="BR138" s="37">
        <v>9.7458233890214796E-2</v>
      </c>
    </row>
    <row r="139" spans="18:70" x14ac:dyDescent="0.25">
      <c r="R139" s="33" t="s">
        <v>66</v>
      </c>
      <c r="S139" s="39" t="s">
        <v>252</v>
      </c>
      <c r="T139" s="41" t="s">
        <v>121</v>
      </c>
      <c r="U139" s="40">
        <v>282.37</v>
      </c>
      <c r="V139" s="42">
        <v>288.7</v>
      </c>
      <c r="W139" s="40">
        <v>295.08</v>
      </c>
      <c r="X139" s="42">
        <v>300.8</v>
      </c>
      <c r="Y139" s="40">
        <v>328.13</v>
      </c>
      <c r="Z139" s="40">
        <v>319.99</v>
      </c>
      <c r="AA139" s="40">
        <v>426.76</v>
      </c>
      <c r="AB139" s="40">
        <v>444.41</v>
      </c>
      <c r="AC139" s="41" t="s">
        <v>121</v>
      </c>
      <c r="AD139" s="41">
        <v>9.7100000000000009</v>
      </c>
      <c r="AE139" s="41">
        <v>11.37</v>
      </c>
      <c r="AF139" s="41">
        <v>14.73</v>
      </c>
      <c r="AG139" s="41">
        <v>14.7</v>
      </c>
      <c r="AH139" s="41">
        <v>22.52</v>
      </c>
      <c r="AI139" s="41">
        <v>22.84</v>
      </c>
      <c r="AJ139" s="41">
        <v>80.47</v>
      </c>
      <c r="AK139" s="41">
        <v>88.96</v>
      </c>
      <c r="AL139" s="41" t="s">
        <v>121</v>
      </c>
      <c r="AM139" s="41" t="s">
        <v>121</v>
      </c>
      <c r="AN139" s="41" t="s">
        <v>121</v>
      </c>
      <c r="AO139" s="41" t="s">
        <v>121</v>
      </c>
      <c r="AP139" s="41">
        <v>4.1399999999999997</v>
      </c>
      <c r="AQ139" s="41">
        <v>7.58</v>
      </c>
      <c r="AR139" s="41">
        <v>3.5</v>
      </c>
      <c r="AS139" s="41">
        <v>10.28</v>
      </c>
      <c r="AT139" s="41">
        <v>10.36</v>
      </c>
      <c r="AU139" s="33" t="e">
        <v>#N/A</v>
      </c>
      <c r="AV139" s="33">
        <v>3.4387505754860645E-2</v>
      </c>
      <c r="AW139" s="33">
        <v>3.9383443020436441E-2</v>
      </c>
      <c r="AX139" s="33">
        <v>4.9918666124440833E-2</v>
      </c>
      <c r="AY139" s="33">
        <v>6.2632978723404259E-2</v>
      </c>
      <c r="AZ139" s="33">
        <v>9.1731935513363616E-2</v>
      </c>
      <c r="BA139" s="37"/>
      <c r="BB139" s="37">
        <v>0.22348732026732068</v>
      </c>
      <c r="BC139" s="37" t="e">
        <v>#N/A</v>
      </c>
      <c r="BD139" s="37">
        <v>3.4387505754860645E-2</v>
      </c>
      <c r="BE139" s="37">
        <v>3.9383443020436441E-2</v>
      </c>
      <c r="BF139" s="37">
        <v>4.9918666124440833E-2</v>
      </c>
      <c r="BG139" s="37">
        <v>4.8869680851063822E-2</v>
      </c>
      <c r="BH139" s="37">
        <v>6.8631335141559752E-2</v>
      </c>
      <c r="BI139" s="37"/>
      <c r="BJ139" s="37">
        <v>0.20017551360230415</v>
      </c>
      <c r="BK139" s="37" t="e">
        <v>#N/A</v>
      </c>
      <c r="BL139" s="37">
        <v>0</v>
      </c>
      <c r="BM139" s="37">
        <v>0</v>
      </c>
      <c r="BN139" s="37">
        <v>0</v>
      </c>
      <c r="BO139" s="37">
        <v>1.3763297872340425E-2</v>
      </c>
      <c r="BP139" s="37">
        <v>2.3100600371803857E-2</v>
      </c>
      <c r="BQ139" s="37"/>
      <c r="BR139" s="37">
        <v>2.3311806665016536E-2</v>
      </c>
    </row>
    <row r="140" spans="18:70" x14ac:dyDescent="0.25">
      <c r="R140" s="33" t="s">
        <v>66</v>
      </c>
      <c r="S140" s="39" t="s">
        <v>253</v>
      </c>
      <c r="T140" s="41" t="s">
        <v>121</v>
      </c>
      <c r="U140" s="40">
        <v>891.04</v>
      </c>
      <c r="V140" s="42">
        <v>913.5</v>
      </c>
      <c r="W140" s="40">
        <v>927.53</v>
      </c>
      <c r="X140" s="40">
        <v>929.88</v>
      </c>
      <c r="Y140" s="40">
        <v>977.85</v>
      </c>
      <c r="Z140" s="40">
        <v>978.19</v>
      </c>
      <c r="AA140" s="40">
        <v>1006.95</v>
      </c>
      <c r="AB140" s="40">
        <v>1008.24</v>
      </c>
      <c r="AC140" s="41" t="s">
        <v>121</v>
      </c>
      <c r="AD140" s="41">
        <v>28.09</v>
      </c>
      <c r="AE140" s="41">
        <v>34.090000000000003</v>
      </c>
      <c r="AF140" s="41">
        <v>55.02</v>
      </c>
      <c r="AG140" s="41">
        <v>50.81</v>
      </c>
      <c r="AH140" s="41">
        <v>66.81</v>
      </c>
      <c r="AI140" s="41">
        <v>73.95</v>
      </c>
      <c r="AJ140" s="41">
        <v>80.52</v>
      </c>
      <c r="AK140" s="41">
        <v>91.79</v>
      </c>
      <c r="AL140" s="41" t="s">
        <v>121</v>
      </c>
      <c r="AM140" s="41">
        <v>18.47</v>
      </c>
      <c r="AN140" s="41">
        <v>33.799999999999997</v>
      </c>
      <c r="AO140" s="41">
        <v>35.950000000000003</v>
      </c>
      <c r="AP140" s="41">
        <v>27.35</v>
      </c>
      <c r="AQ140" s="41">
        <v>26.14</v>
      </c>
      <c r="AR140" s="41">
        <v>23.62</v>
      </c>
      <c r="AS140" s="41">
        <v>29.03</v>
      </c>
      <c r="AT140" s="41">
        <v>26.94</v>
      </c>
      <c r="AU140" s="33" t="e">
        <v>#N/A</v>
      </c>
      <c r="AV140" s="33">
        <v>5.2253546417669244E-2</v>
      </c>
      <c r="AW140" s="33">
        <v>7.4318555008210177E-2</v>
      </c>
      <c r="AX140" s="33">
        <v>9.8077690209481094E-2</v>
      </c>
      <c r="AY140" s="33">
        <v>8.4053856411579989E-2</v>
      </c>
      <c r="AZ140" s="33">
        <v>9.5055478856675354E-2</v>
      </c>
      <c r="BA140" s="37"/>
      <c r="BB140" s="37">
        <v>0.11775966039831787</v>
      </c>
      <c r="BC140" s="37" t="e">
        <v>#N/A</v>
      </c>
      <c r="BD140" s="37">
        <v>3.1524959597773392E-2</v>
      </c>
      <c r="BE140" s="37">
        <v>3.7318007662835252E-2</v>
      </c>
      <c r="BF140" s="37">
        <v>5.9318836048429704E-2</v>
      </c>
      <c r="BG140" s="37">
        <v>5.4641459113003832E-2</v>
      </c>
      <c r="BH140" s="37">
        <v>6.8323362478907815E-2</v>
      </c>
      <c r="BI140" s="37"/>
      <c r="BJ140" s="37">
        <v>9.1039831786082687E-2</v>
      </c>
      <c r="BK140" s="37" t="e">
        <v>#N/A</v>
      </c>
      <c r="BL140" s="37">
        <v>2.0728586819895853E-2</v>
      </c>
      <c r="BM140" s="37">
        <v>3.7000547345374932E-2</v>
      </c>
      <c r="BN140" s="37">
        <v>3.8758854161051397E-2</v>
      </c>
      <c r="BO140" s="37">
        <v>2.9412397298576164E-2</v>
      </c>
      <c r="BP140" s="37">
        <v>2.673211637776755E-2</v>
      </c>
      <c r="BQ140" s="37"/>
      <c r="BR140" s="37">
        <v>2.6719828612235184E-2</v>
      </c>
    </row>
    <row r="141" spans="18:70" x14ac:dyDescent="0.25">
      <c r="R141" s="33" t="s">
        <v>66</v>
      </c>
      <c r="S141" s="39" t="s">
        <v>254</v>
      </c>
      <c r="T141" s="41" t="s">
        <v>121</v>
      </c>
      <c r="U141" s="40">
        <v>1370.79</v>
      </c>
      <c r="V141" s="40">
        <v>1365.33</v>
      </c>
      <c r="W141" s="40">
        <v>1309.1600000000001</v>
      </c>
      <c r="X141" s="40">
        <v>1367.03</v>
      </c>
      <c r="Y141" s="40">
        <v>1362.18</v>
      </c>
      <c r="Z141" s="40">
        <v>1365.06</v>
      </c>
      <c r="AA141" s="40">
        <v>1637.42</v>
      </c>
      <c r="AB141" s="40">
        <v>1642.83</v>
      </c>
      <c r="AC141" s="41" t="s">
        <v>121</v>
      </c>
      <c r="AD141" s="41">
        <v>82.77</v>
      </c>
      <c r="AE141" s="41">
        <v>69.239999999999995</v>
      </c>
      <c r="AF141" s="41">
        <v>109.11</v>
      </c>
      <c r="AG141" s="41">
        <v>178.97</v>
      </c>
      <c r="AH141" s="41">
        <v>197.97</v>
      </c>
      <c r="AI141" s="41">
        <v>227</v>
      </c>
      <c r="AJ141" s="41">
        <v>168.64</v>
      </c>
      <c r="AK141" s="41">
        <v>195.67</v>
      </c>
      <c r="AL141" s="41" t="s">
        <v>121</v>
      </c>
      <c r="AM141" s="41">
        <v>43.09</v>
      </c>
      <c r="AN141" s="41">
        <v>126.02</v>
      </c>
      <c r="AO141" s="41">
        <v>131.15</v>
      </c>
      <c r="AP141" s="41">
        <v>120.97</v>
      </c>
      <c r="AQ141" s="41">
        <v>113.6</v>
      </c>
      <c r="AR141" s="41">
        <v>145.02000000000001</v>
      </c>
      <c r="AS141" s="41">
        <v>191.5</v>
      </c>
      <c r="AT141" s="41">
        <v>201.91</v>
      </c>
      <c r="AU141" s="33" t="e">
        <v>#N/A</v>
      </c>
      <c r="AV141" s="33">
        <v>9.18156683372362E-2</v>
      </c>
      <c r="AW141" s="33">
        <v>0.14301304446544058</v>
      </c>
      <c r="AX141" s="33">
        <v>0.18352225854746554</v>
      </c>
      <c r="AY141" s="33">
        <v>0.21940996174187838</v>
      </c>
      <c r="AZ141" s="33">
        <v>0.2287289491843956</v>
      </c>
      <c r="BA141" s="37"/>
      <c r="BB141" s="37">
        <v>0.24200921580443502</v>
      </c>
      <c r="BC141" s="37" t="e">
        <v>#N/A</v>
      </c>
      <c r="BD141" s="37">
        <v>6.0381240014881925E-2</v>
      </c>
      <c r="BE141" s="37">
        <v>5.0713014436070403E-2</v>
      </c>
      <c r="BF141" s="37">
        <v>8.3343517980995444E-2</v>
      </c>
      <c r="BG141" s="37">
        <v>0.13091885328046934</v>
      </c>
      <c r="BH141" s="37">
        <v>0.14533321587455403</v>
      </c>
      <c r="BI141" s="37"/>
      <c r="BJ141" s="37">
        <v>0.11910544608997888</v>
      </c>
      <c r="BK141" s="37" t="e">
        <v>#N/A</v>
      </c>
      <c r="BL141" s="37">
        <v>3.1434428322354269E-2</v>
      </c>
      <c r="BM141" s="37">
        <v>9.2300030029370192E-2</v>
      </c>
      <c r="BN141" s="37">
        <v>0.1001787405664701</v>
      </c>
      <c r="BO141" s="37">
        <v>8.8491108461409035E-2</v>
      </c>
      <c r="BP141" s="37">
        <v>8.3395733309841569E-2</v>
      </c>
      <c r="BQ141" s="37"/>
      <c r="BR141" s="37">
        <v>0.12290376971445616</v>
      </c>
    </row>
    <row r="142" spans="18:70" x14ac:dyDescent="0.25">
      <c r="R142" s="33" t="s">
        <v>66</v>
      </c>
      <c r="S142" s="39" t="s">
        <v>255</v>
      </c>
      <c r="T142" s="41" t="s">
        <v>121</v>
      </c>
      <c r="U142" s="40">
        <v>382.69</v>
      </c>
      <c r="V142" s="40">
        <v>384.87</v>
      </c>
      <c r="W142" s="40">
        <v>375.14</v>
      </c>
      <c r="X142" s="42">
        <v>373.3</v>
      </c>
      <c r="Y142" s="40">
        <v>398.38</v>
      </c>
      <c r="Z142" s="40">
        <v>400.99</v>
      </c>
      <c r="AA142" s="40">
        <v>410.79</v>
      </c>
      <c r="AB142" s="40">
        <v>411.07</v>
      </c>
      <c r="AC142" s="41" t="s">
        <v>121</v>
      </c>
      <c r="AD142" s="41">
        <v>7.62</v>
      </c>
      <c r="AE142" s="41">
        <v>10.119999999999999</v>
      </c>
      <c r="AF142" s="41">
        <v>14.64</v>
      </c>
      <c r="AG142" s="41">
        <v>18.61</v>
      </c>
      <c r="AH142" s="41">
        <v>29.05</v>
      </c>
      <c r="AI142" s="41">
        <v>31.19</v>
      </c>
      <c r="AJ142" s="41">
        <v>37.32</v>
      </c>
      <c r="AK142" s="41">
        <v>43.92</v>
      </c>
      <c r="AL142" s="41" t="s">
        <v>121</v>
      </c>
      <c r="AM142" s="41" t="s">
        <v>121</v>
      </c>
      <c r="AN142" s="41" t="s">
        <v>121</v>
      </c>
      <c r="AO142" s="41" t="s">
        <v>121</v>
      </c>
      <c r="AP142" s="41">
        <v>0.1</v>
      </c>
      <c r="AQ142" s="41" t="s">
        <v>121</v>
      </c>
      <c r="AR142" s="41" t="s">
        <v>121</v>
      </c>
      <c r="AS142" s="41" t="s">
        <v>121</v>
      </c>
      <c r="AT142" s="41">
        <v>15.86</v>
      </c>
      <c r="AU142" s="33" t="e">
        <v>#N/A</v>
      </c>
      <c r="AV142" s="33">
        <v>1.9911677859363975E-2</v>
      </c>
      <c r="AW142" s="33">
        <v>2.6294592979447605E-2</v>
      </c>
      <c r="AX142" s="33">
        <v>3.9025430505944453E-2</v>
      </c>
      <c r="AY142" s="33">
        <v>5.0120546477364053E-2</v>
      </c>
      <c r="AZ142" s="33">
        <v>7.2920327325668957E-2</v>
      </c>
      <c r="BA142" s="37"/>
      <c r="BB142" s="37">
        <v>0.14542535334614543</v>
      </c>
      <c r="BC142" s="37" t="e">
        <v>#N/A</v>
      </c>
      <c r="BD142" s="37">
        <v>1.9911677859363975E-2</v>
      </c>
      <c r="BE142" s="37">
        <v>2.6294592979447605E-2</v>
      </c>
      <c r="BF142" s="37">
        <v>3.9025430505944453E-2</v>
      </c>
      <c r="BG142" s="37">
        <v>4.9852665416555045E-2</v>
      </c>
      <c r="BH142" s="37">
        <v>7.2920327325668957E-2</v>
      </c>
      <c r="BI142" s="37"/>
      <c r="BJ142" s="37">
        <v>0.10684311674410685</v>
      </c>
      <c r="BK142" s="37" t="e">
        <v>#N/A</v>
      </c>
      <c r="BL142" s="37">
        <v>0</v>
      </c>
      <c r="BM142" s="37">
        <v>0</v>
      </c>
      <c r="BN142" s="37">
        <v>0</v>
      </c>
      <c r="BO142" s="37">
        <v>2.6788106080900083E-4</v>
      </c>
      <c r="BP142" s="37">
        <v>0</v>
      </c>
      <c r="BQ142" s="37"/>
      <c r="BR142" s="37">
        <v>3.8582236602038585E-2</v>
      </c>
    </row>
    <row r="143" spans="18:70" x14ac:dyDescent="0.25">
      <c r="R143" s="33" t="s">
        <v>66</v>
      </c>
      <c r="S143" s="39" t="s">
        <v>256</v>
      </c>
      <c r="T143" s="41" t="s">
        <v>121</v>
      </c>
      <c r="U143" s="42">
        <v>81.5</v>
      </c>
      <c r="V143" s="40">
        <v>121.94</v>
      </c>
      <c r="W143" s="42">
        <v>117.8</v>
      </c>
      <c r="X143" s="40">
        <v>115.52</v>
      </c>
      <c r="Y143" s="42">
        <v>86.9</v>
      </c>
      <c r="Z143" s="40">
        <v>147.66999999999999</v>
      </c>
      <c r="AA143" s="40">
        <v>152.18</v>
      </c>
      <c r="AB143" s="40">
        <v>142.06</v>
      </c>
      <c r="AC143" s="41" t="s">
        <v>121</v>
      </c>
      <c r="AD143" s="41" t="s">
        <v>121</v>
      </c>
      <c r="AE143" s="41">
        <v>1.56</v>
      </c>
      <c r="AF143" s="41">
        <v>1.84</v>
      </c>
      <c r="AG143" s="41">
        <v>4.2</v>
      </c>
      <c r="AH143" s="41">
        <v>3.83</v>
      </c>
      <c r="AI143" s="41">
        <v>6.63</v>
      </c>
      <c r="AJ143" s="41">
        <v>8</v>
      </c>
      <c r="AK143" s="41">
        <v>9.2899999999999991</v>
      </c>
      <c r="AL143" s="41" t="s">
        <v>121</v>
      </c>
      <c r="AM143" s="41" t="s">
        <v>121</v>
      </c>
      <c r="AN143" s="41" t="s">
        <v>121</v>
      </c>
      <c r="AO143" s="41" t="s">
        <v>121</v>
      </c>
      <c r="AP143" s="41" t="s">
        <v>121</v>
      </c>
      <c r="AQ143" s="41" t="s">
        <v>121</v>
      </c>
      <c r="AR143" s="41">
        <v>1.47</v>
      </c>
      <c r="AS143" s="41">
        <v>1.48</v>
      </c>
      <c r="AT143" s="41">
        <v>1.81</v>
      </c>
      <c r="AU143" s="33" t="e">
        <v>#N/A</v>
      </c>
      <c r="AV143" s="33">
        <v>0</v>
      </c>
      <c r="AW143" s="33">
        <v>1.2793176972281451E-2</v>
      </c>
      <c r="AX143" s="33">
        <v>1.5619694397283532E-2</v>
      </c>
      <c r="AY143" s="33">
        <v>3.6357340720221606E-2</v>
      </c>
      <c r="AZ143" s="33">
        <v>4.4073647871116221E-2</v>
      </c>
      <c r="BA143" s="37"/>
      <c r="BB143" s="37">
        <v>7.8135998873715334E-2</v>
      </c>
      <c r="BC143" s="37" t="e">
        <v>#N/A</v>
      </c>
      <c r="BD143" s="37">
        <v>0</v>
      </c>
      <c r="BE143" s="37">
        <v>1.2793176972281451E-2</v>
      </c>
      <c r="BF143" s="37">
        <v>1.5619694397283532E-2</v>
      </c>
      <c r="BG143" s="37">
        <v>3.6357340720221606E-2</v>
      </c>
      <c r="BH143" s="37">
        <v>4.4073647871116221E-2</v>
      </c>
      <c r="BI143" s="37"/>
      <c r="BJ143" s="37">
        <v>6.5394903561875259E-2</v>
      </c>
      <c r="BK143" s="37" t="e">
        <v>#N/A</v>
      </c>
      <c r="BL143" s="37">
        <v>0</v>
      </c>
      <c r="BM143" s="37">
        <v>0</v>
      </c>
      <c r="BN143" s="37">
        <v>0</v>
      </c>
      <c r="BO143" s="37">
        <v>0</v>
      </c>
      <c r="BP143" s="37">
        <v>0</v>
      </c>
      <c r="BQ143" s="37"/>
      <c r="BR143" s="37">
        <v>1.2741095311840069E-2</v>
      </c>
    </row>
    <row r="144" spans="18:70" x14ac:dyDescent="0.25">
      <c r="R144" s="33" t="s">
        <v>66</v>
      </c>
      <c r="S144" s="39" t="s">
        <v>257</v>
      </c>
      <c r="T144" s="41" t="s">
        <v>121</v>
      </c>
      <c r="U144" s="40">
        <v>141.54</v>
      </c>
      <c r="V144" s="40">
        <v>149.66</v>
      </c>
      <c r="W144" s="40">
        <v>153.52000000000001</v>
      </c>
      <c r="X144" s="42">
        <v>158.80000000000001</v>
      </c>
      <c r="Y144" s="40">
        <v>170.07</v>
      </c>
      <c r="Z144" s="40">
        <v>173.43</v>
      </c>
      <c r="AA144" s="40">
        <v>174.78</v>
      </c>
      <c r="AB144" s="40">
        <v>169.18</v>
      </c>
      <c r="AC144" s="41" t="s">
        <v>121</v>
      </c>
      <c r="AD144" s="41">
        <v>13.12</v>
      </c>
      <c r="AE144" s="41">
        <v>13.86</v>
      </c>
      <c r="AF144" s="41">
        <v>15.27</v>
      </c>
      <c r="AG144" s="41">
        <v>16.62</v>
      </c>
      <c r="AH144" s="41">
        <v>24.55</v>
      </c>
      <c r="AI144" s="41">
        <v>29.73</v>
      </c>
      <c r="AJ144" s="41">
        <v>32.71</v>
      </c>
      <c r="AK144" s="41">
        <v>31.86</v>
      </c>
      <c r="AL144" s="41" t="s">
        <v>121</v>
      </c>
      <c r="AM144" s="41">
        <v>29.61</v>
      </c>
      <c r="AN144" s="41" t="s">
        <v>121</v>
      </c>
      <c r="AO144" s="41">
        <v>3.35</v>
      </c>
      <c r="AP144" s="41">
        <v>2.95</v>
      </c>
      <c r="AQ144" s="41">
        <v>3.29</v>
      </c>
      <c r="AR144" s="41">
        <v>3.35</v>
      </c>
      <c r="AS144" s="41">
        <v>3.37</v>
      </c>
      <c r="AT144" s="41">
        <v>3.31</v>
      </c>
      <c r="AU144" s="33" t="e">
        <v>#N/A</v>
      </c>
      <c r="AV144" s="33">
        <v>0.3018934576798078</v>
      </c>
      <c r="AW144" s="33">
        <v>9.2609915809167442E-2</v>
      </c>
      <c r="AX144" s="33">
        <v>0.12128712871287128</v>
      </c>
      <c r="AY144" s="33">
        <v>0.12323677581863979</v>
      </c>
      <c r="AZ144" s="33">
        <v>0.16369730111130712</v>
      </c>
      <c r="BA144" s="37"/>
      <c r="BB144" s="37">
        <v>0.20788509280056744</v>
      </c>
      <c r="BC144" s="37" t="e">
        <v>#N/A</v>
      </c>
      <c r="BD144" s="37">
        <v>9.269464462342801E-2</v>
      </c>
      <c r="BE144" s="37">
        <v>9.2609915809167442E-2</v>
      </c>
      <c r="BF144" s="37">
        <v>9.9465867639395508E-2</v>
      </c>
      <c r="BG144" s="37">
        <v>0.10465994962216625</v>
      </c>
      <c r="BH144" s="37">
        <v>0.14435232551302407</v>
      </c>
      <c r="BI144" s="37"/>
      <c r="BJ144" s="37">
        <v>0.18832013240335735</v>
      </c>
      <c r="BK144" s="37" t="e">
        <v>#N/A</v>
      </c>
      <c r="BL144" s="37">
        <v>0.20919881305637983</v>
      </c>
      <c r="BM144" s="37">
        <v>0</v>
      </c>
      <c r="BN144" s="37">
        <v>2.1821261073475769E-2</v>
      </c>
      <c r="BO144" s="37">
        <v>1.857682619647355E-2</v>
      </c>
      <c r="BP144" s="37">
        <v>1.9344975598283062E-2</v>
      </c>
      <c r="BQ144" s="37"/>
      <c r="BR144" s="37">
        <v>1.9564960397210073E-2</v>
      </c>
    </row>
    <row r="145" spans="18:70" x14ac:dyDescent="0.25">
      <c r="R145" s="39" t="s">
        <v>69</v>
      </c>
      <c r="S145" s="39"/>
      <c r="T145" s="43">
        <v>7539</v>
      </c>
      <c r="U145" s="43">
        <v>8365</v>
      </c>
      <c r="V145" s="40">
        <v>7610.72</v>
      </c>
      <c r="W145" s="42">
        <v>7483.4</v>
      </c>
      <c r="X145" s="40">
        <v>8173.11</v>
      </c>
      <c r="Y145" s="40">
        <v>8392.07</v>
      </c>
      <c r="Z145" s="40">
        <v>8161.47</v>
      </c>
      <c r="AA145" s="40">
        <v>8439.1299999999992</v>
      </c>
      <c r="AB145" s="41" t="s">
        <v>121</v>
      </c>
      <c r="AC145" s="41">
        <v>123</v>
      </c>
      <c r="AD145" s="41">
        <v>170</v>
      </c>
      <c r="AE145" s="41">
        <v>17.059999999999999</v>
      </c>
      <c r="AF145" s="41">
        <v>83.28</v>
      </c>
      <c r="AG145" s="41">
        <v>145.19999999999999</v>
      </c>
      <c r="AH145" s="41">
        <v>40.630000000000003</v>
      </c>
      <c r="AI145" s="41">
        <v>34.47</v>
      </c>
      <c r="AJ145" s="41">
        <v>72.13</v>
      </c>
      <c r="AK145" s="41" t="s">
        <v>121</v>
      </c>
      <c r="AL145" s="41" t="s">
        <v>121</v>
      </c>
      <c r="AM145" s="41" t="s">
        <v>121</v>
      </c>
      <c r="AN145" s="41">
        <v>0.42</v>
      </c>
      <c r="AO145" s="41">
        <v>0.22</v>
      </c>
      <c r="AP145" s="41">
        <v>0.22</v>
      </c>
      <c r="AQ145" s="41">
        <v>0.33</v>
      </c>
      <c r="AR145" s="41">
        <v>2.34</v>
      </c>
      <c r="AS145" s="41">
        <v>2.9</v>
      </c>
      <c r="AT145" s="41" t="s">
        <v>121</v>
      </c>
      <c r="AU145" s="33">
        <v>1.631516116195782E-2</v>
      </c>
      <c r="AV145" s="33">
        <v>2.0322773460848775E-2</v>
      </c>
      <c r="AW145" s="33">
        <v>2.2967603590724663E-3</v>
      </c>
      <c r="AX145" s="33">
        <v>1.1158029772563274E-2</v>
      </c>
      <c r="AY145" s="33">
        <v>1.7792492698617785E-2</v>
      </c>
      <c r="AZ145" s="33">
        <v>4.8807981820933339E-3</v>
      </c>
      <c r="BA145" s="37">
        <v>8.89072688772421E-3</v>
      </c>
      <c r="BB145" s="37"/>
      <c r="BC145" s="37">
        <v>1.631516116195782E-2</v>
      </c>
      <c r="BD145" s="37">
        <v>2.0322773460848775E-2</v>
      </c>
      <c r="BE145" s="37">
        <v>2.2415750415203817E-3</v>
      </c>
      <c r="BF145" s="37">
        <v>1.1128631370767299E-2</v>
      </c>
      <c r="BG145" s="37">
        <v>1.776557516049582E-2</v>
      </c>
      <c r="BH145" s="37">
        <v>4.8414753451770549E-3</v>
      </c>
      <c r="BI145" s="37">
        <v>8.5470895696594315E-3</v>
      </c>
      <c r="BJ145" s="37"/>
      <c r="BK145" s="37">
        <v>0</v>
      </c>
      <c r="BL145" s="37">
        <v>0</v>
      </c>
      <c r="BM145" s="37">
        <v>5.5185317552084421E-5</v>
      </c>
      <c r="BN145" s="37">
        <v>2.9398401795975094E-5</v>
      </c>
      <c r="BO145" s="37">
        <v>2.6917538121963368E-5</v>
      </c>
      <c r="BP145" s="37">
        <v>3.9322836916279301E-5</v>
      </c>
      <c r="BQ145" s="37">
        <v>3.4363731806477682E-4</v>
      </c>
      <c r="BR145" s="37"/>
    </row>
    <row r="146" spans="18:70" x14ac:dyDescent="0.25">
      <c r="R146" s="33" t="s">
        <v>69</v>
      </c>
      <c r="S146" s="39" t="s">
        <v>258</v>
      </c>
      <c r="T146" s="41" t="s">
        <v>121</v>
      </c>
      <c r="U146" s="41" t="s">
        <v>121</v>
      </c>
      <c r="V146" s="41" t="s">
        <v>121</v>
      </c>
      <c r="W146" s="41" t="s">
        <v>121</v>
      </c>
      <c r="X146" s="41" t="s">
        <v>121</v>
      </c>
      <c r="Y146" s="41" t="s">
        <v>121</v>
      </c>
      <c r="Z146" s="41" t="s">
        <v>121</v>
      </c>
      <c r="AA146" s="40">
        <v>1221.22</v>
      </c>
      <c r="AB146" s="41" t="s">
        <v>121</v>
      </c>
      <c r="AC146" s="41" t="s">
        <v>121</v>
      </c>
      <c r="AD146" s="41" t="s">
        <v>121</v>
      </c>
      <c r="AE146" s="41" t="s">
        <v>121</v>
      </c>
      <c r="AF146" s="41" t="s">
        <v>121</v>
      </c>
      <c r="AG146" s="41" t="s">
        <v>121</v>
      </c>
      <c r="AH146" s="41" t="s">
        <v>121</v>
      </c>
      <c r="AI146" s="41" t="s">
        <v>121</v>
      </c>
      <c r="AJ146" s="41">
        <v>11.97</v>
      </c>
      <c r="AK146" s="41" t="s">
        <v>121</v>
      </c>
      <c r="AL146" s="41" t="s">
        <v>121</v>
      </c>
      <c r="AM146" s="41" t="s">
        <v>121</v>
      </c>
      <c r="AN146" s="41" t="s">
        <v>121</v>
      </c>
      <c r="AO146" s="41" t="s">
        <v>121</v>
      </c>
      <c r="AP146" s="41" t="s">
        <v>121</v>
      </c>
      <c r="AQ146" s="41" t="s">
        <v>121</v>
      </c>
      <c r="AR146" s="41" t="s">
        <v>121</v>
      </c>
      <c r="AS146" s="41">
        <v>0.2</v>
      </c>
      <c r="AT146" s="41" t="s">
        <v>121</v>
      </c>
      <c r="AU146" s="33" t="e">
        <v>#N/A</v>
      </c>
      <c r="AV146" s="33" t="e">
        <v>#N/A</v>
      </c>
      <c r="AW146" s="33" t="e">
        <v>#N/A</v>
      </c>
      <c r="AX146" s="33" t="e">
        <v>#N/A</v>
      </c>
      <c r="AY146" s="33" t="e">
        <v>#N/A</v>
      </c>
      <c r="AZ146" s="33" t="e">
        <v>#N/A</v>
      </c>
      <c r="BA146" s="37">
        <v>9.9654443916739003E-3</v>
      </c>
      <c r="BB146" s="37"/>
      <c r="BC146" s="37" t="e">
        <v>#N/A</v>
      </c>
      <c r="BD146" s="37" t="e">
        <v>#N/A</v>
      </c>
      <c r="BE146" s="37" t="e">
        <v>#N/A</v>
      </c>
      <c r="BF146" s="37" t="e">
        <v>#N/A</v>
      </c>
      <c r="BG146" s="37" t="e">
        <v>#N/A</v>
      </c>
      <c r="BH146" s="37" t="e">
        <v>#N/A</v>
      </c>
      <c r="BI146" s="37">
        <v>9.801673736099966E-3</v>
      </c>
      <c r="BJ146" s="37"/>
      <c r="BK146" s="37" t="e">
        <v>#N/A</v>
      </c>
      <c r="BL146" s="37" t="e">
        <v>#N/A</v>
      </c>
      <c r="BM146" s="37" t="e">
        <v>#N/A</v>
      </c>
      <c r="BN146" s="37" t="e">
        <v>#N/A</v>
      </c>
      <c r="BO146" s="37" t="e">
        <v>#N/A</v>
      </c>
      <c r="BP146" s="37" t="e">
        <v>#N/A</v>
      </c>
      <c r="BQ146" s="37">
        <v>1.6377065557393426E-4</v>
      </c>
      <c r="BR146" s="37"/>
    </row>
    <row r="147" spans="18:70" x14ac:dyDescent="0.25">
      <c r="R147" s="33" t="s">
        <v>69</v>
      </c>
      <c r="S147" s="39" t="s">
        <v>259</v>
      </c>
      <c r="T147" s="41" t="s">
        <v>121</v>
      </c>
      <c r="U147" s="41" t="s">
        <v>121</v>
      </c>
      <c r="V147" s="41" t="s">
        <v>121</v>
      </c>
      <c r="W147" s="41" t="s">
        <v>121</v>
      </c>
      <c r="X147" s="41" t="s">
        <v>121</v>
      </c>
      <c r="Y147" s="41" t="s">
        <v>121</v>
      </c>
      <c r="Z147" s="41" t="s">
        <v>121</v>
      </c>
      <c r="AA147" s="42">
        <v>969.3</v>
      </c>
      <c r="AB147" s="41" t="s">
        <v>121</v>
      </c>
      <c r="AC147" s="41" t="s">
        <v>121</v>
      </c>
      <c r="AD147" s="41" t="s">
        <v>121</v>
      </c>
      <c r="AE147" s="41" t="s">
        <v>121</v>
      </c>
      <c r="AF147" s="41" t="s">
        <v>121</v>
      </c>
      <c r="AG147" s="41" t="s">
        <v>121</v>
      </c>
      <c r="AH147" s="41" t="s">
        <v>121</v>
      </c>
      <c r="AI147" s="41" t="s">
        <v>121</v>
      </c>
      <c r="AJ147" s="41">
        <v>6.38</v>
      </c>
      <c r="AK147" s="41" t="s">
        <v>121</v>
      </c>
      <c r="AL147" s="41" t="s">
        <v>121</v>
      </c>
      <c r="AM147" s="41" t="s">
        <v>121</v>
      </c>
      <c r="AN147" s="41" t="s">
        <v>121</v>
      </c>
      <c r="AO147" s="41" t="s">
        <v>121</v>
      </c>
      <c r="AP147" s="41" t="s">
        <v>121</v>
      </c>
      <c r="AQ147" s="41" t="s">
        <v>121</v>
      </c>
      <c r="AR147" s="41" t="s">
        <v>121</v>
      </c>
      <c r="AS147" s="41" t="s">
        <v>121</v>
      </c>
      <c r="AT147" s="41" t="s">
        <v>121</v>
      </c>
      <c r="AU147" s="33" t="e">
        <v>#N/A</v>
      </c>
      <c r="AV147" s="33" t="e">
        <v>#N/A</v>
      </c>
      <c r="AW147" s="33" t="e">
        <v>#N/A</v>
      </c>
      <c r="AX147" s="33" t="e">
        <v>#N/A</v>
      </c>
      <c r="AY147" s="33" t="e">
        <v>#N/A</v>
      </c>
      <c r="AZ147" s="33" t="e">
        <v>#N/A</v>
      </c>
      <c r="BA147" s="37">
        <v>6.5820695347157746E-3</v>
      </c>
      <c r="BB147" s="37"/>
      <c r="BC147" s="37" t="e">
        <v>#N/A</v>
      </c>
      <c r="BD147" s="37" t="e">
        <v>#N/A</v>
      </c>
      <c r="BE147" s="37" t="e">
        <v>#N/A</v>
      </c>
      <c r="BF147" s="37" t="e">
        <v>#N/A</v>
      </c>
      <c r="BG147" s="37" t="e">
        <v>#N/A</v>
      </c>
      <c r="BH147" s="37" t="e">
        <v>#N/A</v>
      </c>
      <c r="BI147" s="37">
        <v>6.5820695347157746E-3</v>
      </c>
      <c r="BJ147" s="37"/>
      <c r="BK147" s="37" t="e">
        <v>#N/A</v>
      </c>
      <c r="BL147" s="37" t="e">
        <v>#N/A</v>
      </c>
      <c r="BM147" s="37" t="e">
        <v>#N/A</v>
      </c>
      <c r="BN147" s="37" t="e">
        <v>#N/A</v>
      </c>
      <c r="BO147" s="37" t="e">
        <v>#N/A</v>
      </c>
      <c r="BP147" s="37" t="e">
        <v>#N/A</v>
      </c>
      <c r="BQ147" s="37">
        <v>0</v>
      </c>
      <c r="BR147" s="37"/>
    </row>
    <row r="148" spans="18:70" x14ac:dyDescent="0.25">
      <c r="R148" s="33" t="s">
        <v>69</v>
      </c>
      <c r="S148" s="39" t="s">
        <v>260</v>
      </c>
      <c r="T148" s="41" t="s">
        <v>121</v>
      </c>
      <c r="U148" s="41" t="s">
        <v>121</v>
      </c>
      <c r="V148" s="41" t="s">
        <v>121</v>
      </c>
      <c r="W148" s="41" t="s">
        <v>121</v>
      </c>
      <c r="X148" s="41" t="s">
        <v>121</v>
      </c>
      <c r="Y148" s="41" t="s">
        <v>121</v>
      </c>
      <c r="Z148" s="41" t="s">
        <v>121</v>
      </c>
      <c r="AA148" s="40">
        <v>1170.93</v>
      </c>
      <c r="AB148" s="41" t="s">
        <v>121</v>
      </c>
      <c r="AC148" s="41" t="s">
        <v>121</v>
      </c>
      <c r="AD148" s="41" t="s">
        <v>121</v>
      </c>
      <c r="AE148" s="41" t="s">
        <v>121</v>
      </c>
      <c r="AF148" s="41" t="s">
        <v>121</v>
      </c>
      <c r="AG148" s="41" t="s">
        <v>121</v>
      </c>
      <c r="AH148" s="41" t="s">
        <v>121</v>
      </c>
      <c r="AI148" s="41" t="s">
        <v>121</v>
      </c>
      <c r="AJ148" s="41">
        <v>13.17</v>
      </c>
      <c r="AK148" s="41" t="s">
        <v>121</v>
      </c>
      <c r="AL148" s="41" t="s">
        <v>121</v>
      </c>
      <c r="AM148" s="41" t="s">
        <v>121</v>
      </c>
      <c r="AN148" s="41" t="s">
        <v>121</v>
      </c>
      <c r="AO148" s="41" t="s">
        <v>121</v>
      </c>
      <c r="AP148" s="41" t="s">
        <v>121</v>
      </c>
      <c r="AQ148" s="41" t="s">
        <v>121</v>
      </c>
      <c r="AR148" s="41" t="s">
        <v>121</v>
      </c>
      <c r="AS148" s="41">
        <v>2.7</v>
      </c>
      <c r="AT148" s="41" t="s">
        <v>121</v>
      </c>
      <c r="AU148" s="33" t="e">
        <v>#N/A</v>
      </c>
      <c r="AV148" s="33" t="e">
        <v>#N/A</v>
      </c>
      <c r="AW148" s="33" t="e">
        <v>#N/A</v>
      </c>
      <c r="AX148" s="33" t="e">
        <v>#N/A</v>
      </c>
      <c r="AY148" s="33" t="e">
        <v>#N/A</v>
      </c>
      <c r="AZ148" s="33" t="e">
        <v>#N/A</v>
      </c>
      <c r="BA148" s="37">
        <v>1.3553329404832056E-2</v>
      </c>
      <c r="BB148" s="37"/>
      <c r="BC148" s="37" t="e">
        <v>#N/A</v>
      </c>
      <c r="BD148" s="37" t="e">
        <v>#N/A</v>
      </c>
      <c r="BE148" s="37" t="e">
        <v>#N/A</v>
      </c>
      <c r="BF148" s="37" t="e">
        <v>#N/A</v>
      </c>
      <c r="BG148" s="37" t="e">
        <v>#N/A</v>
      </c>
      <c r="BH148" s="37" t="e">
        <v>#N/A</v>
      </c>
      <c r="BI148" s="37">
        <v>1.1247469959775562E-2</v>
      </c>
      <c r="BJ148" s="37"/>
      <c r="BK148" s="37" t="e">
        <v>#N/A</v>
      </c>
      <c r="BL148" s="37" t="e">
        <v>#N/A</v>
      </c>
      <c r="BM148" s="37" t="e">
        <v>#N/A</v>
      </c>
      <c r="BN148" s="37" t="e">
        <v>#N/A</v>
      </c>
      <c r="BO148" s="37" t="e">
        <v>#N/A</v>
      </c>
      <c r="BP148" s="37" t="e">
        <v>#N/A</v>
      </c>
      <c r="BQ148" s="37">
        <v>2.3058594450564938E-3</v>
      </c>
      <c r="BR148" s="37"/>
    </row>
    <row r="149" spans="18:70" x14ac:dyDescent="0.25">
      <c r="R149" s="33" t="s">
        <v>69</v>
      </c>
      <c r="S149" s="39" t="s">
        <v>261</v>
      </c>
      <c r="T149" s="41" t="s">
        <v>121</v>
      </c>
      <c r="U149" s="41" t="s">
        <v>121</v>
      </c>
      <c r="V149" s="41" t="s">
        <v>121</v>
      </c>
      <c r="W149" s="41" t="s">
        <v>121</v>
      </c>
      <c r="X149" s="41" t="s">
        <v>121</v>
      </c>
      <c r="Y149" s="41" t="s">
        <v>121</v>
      </c>
      <c r="Z149" s="41" t="s">
        <v>121</v>
      </c>
      <c r="AA149" s="40">
        <v>1336.47</v>
      </c>
      <c r="AB149" s="41" t="s">
        <v>121</v>
      </c>
      <c r="AC149" s="41" t="s">
        <v>121</v>
      </c>
      <c r="AD149" s="41" t="s">
        <v>121</v>
      </c>
      <c r="AE149" s="41" t="s">
        <v>121</v>
      </c>
      <c r="AF149" s="41" t="s">
        <v>121</v>
      </c>
      <c r="AG149" s="41" t="s">
        <v>121</v>
      </c>
      <c r="AH149" s="41" t="s">
        <v>121</v>
      </c>
      <c r="AI149" s="41" t="s">
        <v>121</v>
      </c>
      <c r="AJ149" s="41">
        <v>2.99</v>
      </c>
      <c r="AK149" s="41" t="s">
        <v>121</v>
      </c>
      <c r="AL149" s="41" t="s">
        <v>121</v>
      </c>
      <c r="AM149" s="41" t="s">
        <v>121</v>
      </c>
      <c r="AN149" s="41" t="s">
        <v>121</v>
      </c>
      <c r="AO149" s="41" t="s">
        <v>121</v>
      </c>
      <c r="AP149" s="41" t="s">
        <v>121</v>
      </c>
      <c r="AQ149" s="41" t="s">
        <v>121</v>
      </c>
      <c r="AR149" s="41" t="s">
        <v>121</v>
      </c>
      <c r="AS149" s="41" t="s">
        <v>121</v>
      </c>
      <c r="AT149" s="41" t="s">
        <v>121</v>
      </c>
      <c r="AU149" s="33" t="e">
        <v>#N/A</v>
      </c>
      <c r="AV149" s="33" t="e">
        <v>#N/A</v>
      </c>
      <c r="AW149" s="33" t="e">
        <v>#N/A</v>
      </c>
      <c r="AX149" s="33" t="e">
        <v>#N/A</v>
      </c>
      <c r="AY149" s="33" t="e">
        <v>#N/A</v>
      </c>
      <c r="AZ149" s="33" t="e">
        <v>#N/A</v>
      </c>
      <c r="BA149" s="37">
        <v>2.2372369001922975E-3</v>
      </c>
      <c r="BB149" s="37"/>
      <c r="BC149" s="37" t="e">
        <v>#N/A</v>
      </c>
      <c r="BD149" s="37" t="e">
        <v>#N/A</v>
      </c>
      <c r="BE149" s="37" t="e">
        <v>#N/A</v>
      </c>
      <c r="BF149" s="37" t="e">
        <v>#N/A</v>
      </c>
      <c r="BG149" s="37" t="e">
        <v>#N/A</v>
      </c>
      <c r="BH149" s="37" t="e">
        <v>#N/A</v>
      </c>
      <c r="BI149" s="37">
        <v>2.2372369001922975E-3</v>
      </c>
      <c r="BJ149" s="37"/>
      <c r="BK149" s="37" t="e">
        <v>#N/A</v>
      </c>
      <c r="BL149" s="37" t="e">
        <v>#N/A</v>
      </c>
      <c r="BM149" s="37" t="e">
        <v>#N/A</v>
      </c>
      <c r="BN149" s="37" t="e">
        <v>#N/A</v>
      </c>
      <c r="BO149" s="37" t="e">
        <v>#N/A</v>
      </c>
      <c r="BP149" s="37" t="e">
        <v>#N/A</v>
      </c>
      <c r="BQ149" s="37">
        <v>0</v>
      </c>
      <c r="BR149" s="37"/>
    </row>
    <row r="150" spans="18:70" x14ac:dyDescent="0.25">
      <c r="R150" s="33" t="s">
        <v>69</v>
      </c>
      <c r="S150" s="39" t="s">
        <v>262</v>
      </c>
      <c r="T150" s="41" t="s">
        <v>121</v>
      </c>
      <c r="U150" s="41" t="s">
        <v>121</v>
      </c>
      <c r="V150" s="41" t="s">
        <v>121</v>
      </c>
      <c r="W150" s="41" t="s">
        <v>121</v>
      </c>
      <c r="X150" s="41" t="s">
        <v>121</v>
      </c>
      <c r="Y150" s="41" t="s">
        <v>121</v>
      </c>
      <c r="Z150" s="41" t="s">
        <v>121</v>
      </c>
      <c r="AA150" s="40">
        <v>969.51</v>
      </c>
      <c r="AB150" s="41" t="s">
        <v>121</v>
      </c>
      <c r="AC150" s="41" t="s">
        <v>121</v>
      </c>
      <c r="AD150" s="41" t="s">
        <v>121</v>
      </c>
      <c r="AE150" s="41" t="s">
        <v>121</v>
      </c>
      <c r="AF150" s="41" t="s">
        <v>121</v>
      </c>
      <c r="AG150" s="41" t="s">
        <v>121</v>
      </c>
      <c r="AH150" s="41" t="s">
        <v>121</v>
      </c>
      <c r="AI150" s="41" t="s">
        <v>121</v>
      </c>
      <c r="AJ150" s="41">
        <v>6.93</v>
      </c>
      <c r="AK150" s="41" t="s">
        <v>121</v>
      </c>
      <c r="AL150" s="41" t="s">
        <v>121</v>
      </c>
      <c r="AM150" s="41" t="s">
        <v>121</v>
      </c>
      <c r="AN150" s="41" t="s">
        <v>121</v>
      </c>
      <c r="AO150" s="41" t="s">
        <v>121</v>
      </c>
      <c r="AP150" s="41" t="s">
        <v>121</v>
      </c>
      <c r="AQ150" s="41" t="s">
        <v>121</v>
      </c>
      <c r="AR150" s="41" t="s">
        <v>121</v>
      </c>
      <c r="AS150" s="41" t="s">
        <v>121</v>
      </c>
      <c r="AT150" s="41" t="s">
        <v>121</v>
      </c>
      <c r="AU150" s="33" t="e">
        <v>#N/A</v>
      </c>
      <c r="AV150" s="33" t="e">
        <v>#N/A</v>
      </c>
      <c r="AW150" s="33" t="e">
        <v>#N/A</v>
      </c>
      <c r="AX150" s="33" t="e">
        <v>#N/A</v>
      </c>
      <c r="AY150" s="33" t="e">
        <v>#N/A</v>
      </c>
      <c r="AZ150" s="33" t="e">
        <v>#N/A</v>
      </c>
      <c r="BA150" s="37">
        <v>7.1479407123185941E-3</v>
      </c>
      <c r="BB150" s="37"/>
      <c r="BC150" s="37" t="e">
        <v>#N/A</v>
      </c>
      <c r="BD150" s="37" t="e">
        <v>#N/A</v>
      </c>
      <c r="BE150" s="37" t="e">
        <v>#N/A</v>
      </c>
      <c r="BF150" s="37" t="e">
        <v>#N/A</v>
      </c>
      <c r="BG150" s="37" t="e">
        <v>#N/A</v>
      </c>
      <c r="BH150" s="37" t="e">
        <v>#N/A</v>
      </c>
      <c r="BI150" s="37">
        <v>7.1479407123185941E-3</v>
      </c>
      <c r="BJ150" s="37"/>
      <c r="BK150" s="37" t="e">
        <v>#N/A</v>
      </c>
      <c r="BL150" s="37" t="e">
        <v>#N/A</v>
      </c>
      <c r="BM150" s="37" t="e">
        <v>#N/A</v>
      </c>
      <c r="BN150" s="37" t="e">
        <v>#N/A</v>
      </c>
      <c r="BO150" s="37" t="e">
        <v>#N/A</v>
      </c>
      <c r="BP150" s="37" t="e">
        <v>#N/A</v>
      </c>
      <c r="BQ150" s="37">
        <v>0</v>
      </c>
      <c r="BR150" s="37"/>
    </row>
    <row r="151" spans="18:70" x14ac:dyDescent="0.25">
      <c r="R151" s="33" t="s">
        <v>69</v>
      </c>
      <c r="S151" s="39" t="s">
        <v>263</v>
      </c>
      <c r="T151" s="41" t="s">
        <v>121</v>
      </c>
      <c r="U151" s="41" t="s">
        <v>121</v>
      </c>
      <c r="V151" s="41" t="s">
        <v>121</v>
      </c>
      <c r="W151" s="41" t="s">
        <v>121</v>
      </c>
      <c r="X151" s="41" t="s">
        <v>121</v>
      </c>
      <c r="Y151" s="41" t="s">
        <v>121</v>
      </c>
      <c r="Z151" s="41" t="s">
        <v>121</v>
      </c>
      <c r="AA151" s="40">
        <v>1174.8499999999999</v>
      </c>
      <c r="AB151" s="41" t="s">
        <v>121</v>
      </c>
      <c r="AC151" s="41" t="s">
        <v>121</v>
      </c>
      <c r="AD151" s="41" t="s">
        <v>121</v>
      </c>
      <c r="AE151" s="41" t="s">
        <v>121</v>
      </c>
      <c r="AF151" s="41" t="s">
        <v>121</v>
      </c>
      <c r="AG151" s="41" t="s">
        <v>121</v>
      </c>
      <c r="AH151" s="41" t="s">
        <v>121</v>
      </c>
      <c r="AI151" s="41" t="s">
        <v>121</v>
      </c>
      <c r="AJ151" s="41">
        <v>15.15</v>
      </c>
      <c r="AK151" s="41" t="s">
        <v>121</v>
      </c>
      <c r="AL151" s="41" t="s">
        <v>121</v>
      </c>
      <c r="AM151" s="41" t="s">
        <v>121</v>
      </c>
      <c r="AN151" s="41" t="s">
        <v>121</v>
      </c>
      <c r="AO151" s="41" t="s">
        <v>121</v>
      </c>
      <c r="AP151" s="41" t="s">
        <v>121</v>
      </c>
      <c r="AQ151" s="41" t="s">
        <v>121</v>
      </c>
      <c r="AR151" s="41" t="s">
        <v>121</v>
      </c>
      <c r="AS151" s="41" t="s">
        <v>121</v>
      </c>
      <c r="AT151" s="41" t="s">
        <v>121</v>
      </c>
      <c r="AU151" s="33" t="e">
        <v>#N/A</v>
      </c>
      <c r="AV151" s="33" t="e">
        <v>#N/A</v>
      </c>
      <c r="AW151" s="33" t="e">
        <v>#N/A</v>
      </c>
      <c r="AX151" s="33" t="e">
        <v>#N/A</v>
      </c>
      <c r="AY151" s="33" t="e">
        <v>#N/A</v>
      </c>
      <c r="AZ151" s="33" t="e">
        <v>#N/A</v>
      </c>
      <c r="BA151" s="37">
        <v>1.2895263225092567E-2</v>
      </c>
      <c r="BB151" s="37"/>
      <c r="BC151" s="37" t="e">
        <v>#N/A</v>
      </c>
      <c r="BD151" s="37" t="e">
        <v>#N/A</v>
      </c>
      <c r="BE151" s="37" t="e">
        <v>#N/A</v>
      </c>
      <c r="BF151" s="37" t="e">
        <v>#N/A</v>
      </c>
      <c r="BG151" s="37" t="e">
        <v>#N/A</v>
      </c>
      <c r="BH151" s="37" t="e">
        <v>#N/A</v>
      </c>
      <c r="BI151" s="37">
        <v>1.2895263225092567E-2</v>
      </c>
      <c r="BJ151" s="37"/>
      <c r="BK151" s="37" t="e">
        <v>#N/A</v>
      </c>
      <c r="BL151" s="37" t="e">
        <v>#N/A</v>
      </c>
      <c r="BM151" s="37" t="e">
        <v>#N/A</v>
      </c>
      <c r="BN151" s="37" t="e">
        <v>#N/A</v>
      </c>
      <c r="BO151" s="37" t="e">
        <v>#N/A</v>
      </c>
      <c r="BP151" s="37" t="e">
        <v>#N/A</v>
      </c>
      <c r="BQ151" s="37">
        <v>0</v>
      </c>
      <c r="BR151" s="37"/>
    </row>
    <row r="152" spans="18:70" x14ac:dyDescent="0.25">
      <c r="R152" s="33" t="s">
        <v>69</v>
      </c>
      <c r="S152" s="39" t="s">
        <v>264</v>
      </c>
      <c r="T152" s="41" t="s">
        <v>121</v>
      </c>
      <c r="U152" s="41" t="s">
        <v>121</v>
      </c>
      <c r="V152" s="41" t="s">
        <v>121</v>
      </c>
      <c r="W152" s="41" t="s">
        <v>121</v>
      </c>
      <c r="X152" s="41" t="s">
        <v>121</v>
      </c>
      <c r="Y152" s="41" t="s">
        <v>121</v>
      </c>
      <c r="Z152" s="41" t="s">
        <v>121</v>
      </c>
      <c r="AA152" s="40">
        <v>656.78</v>
      </c>
      <c r="AB152" s="41" t="s">
        <v>121</v>
      </c>
      <c r="AC152" s="41" t="s">
        <v>121</v>
      </c>
      <c r="AD152" s="41" t="s">
        <v>121</v>
      </c>
      <c r="AE152" s="41" t="s">
        <v>121</v>
      </c>
      <c r="AF152" s="41" t="s">
        <v>121</v>
      </c>
      <c r="AG152" s="41" t="s">
        <v>121</v>
      </c>
      <c r="AH152" s="41" t="s">
        <v>121</v>
      </c>
      <c r="AI152" s="41" t="s">
        <v>121</v>
      </c>
      <c r="AJ152" s="41">
        <v>0.88</v>
      </c>
      <c r="AK152" s="41" t="s">
        <v>121</v>
      </c>
      <c r="AL152" s="41" t="s">
        <v>121</v>
      </c>
      <c r="AM152" s="41" t="s">
        <v>121</v>
      </c>
      <c r="AN152" s="41" t="s">
        <v>121</v>
      </c>
      <c r="AO152" s="41" t="s">
        <v>121</v>
      </c>
      <c r="AP152" s="41" t="s">
        <v>121</v>
      </c>
      <c r="AQ152" s="41" t="s">
        <v>121</v>
      </c>
      <c r="AR152" s="41" t="s">
        <v>121</v>
      </c>
      <c r="AS152" s="41" t="s">
        <v>121</v>
      </c>
      <c r="AT152" s="41" t="s">
        <v>121</v>
      </c>
      <c r="AU152" s="33" t="e">
        <v>#N/A</v>
      </c>
      <c r="AV152" s="33" t="e">
        <v>#N/A</v>
      </c>
      <c r="AW152" s="33" t="e">
        <v>#N/A</v>
      </c>
      <c r="AX152" s="33" t="e">
        <v>#N/A</v>
      </c>
      <c r="AY152" s="33" t="e">
        <v>#N/A</v>
      </c>
      <c r="AZ152" s="33" t="e">
        <v>#N/A</v>
      </c>
      <c r="BA152" s="37">
        <v>1.3398702761959866E-3</v>
      </c>
      <c r="BB152" s="37"/>
      <c r="BC152" s="37" t="e">
        <v>#N/A</v>
      </c>
      <c r="BD152" s="37" t="e">
        <v>#N/A</v>
      </c>
      <c r="BE152" s="37" t="e">
        <v>#N/A</v>
      </c>
      <c r="BF152" s="37" t="e">
        <v>#N/A</v>
      </c>
      <c r="BG152" s="37" t="e">
        <v>#N/A</v>
      </c>
      <c r="BH152" s="37" t="e">
        <v>#N/A</v>
      </c>
      <c r="BI152" s="37">
        <v>1.3398702761959866E-3</v>
      </c>
      <c r="BJ152" s="37"/>
      <c r="BK152" s="37" t="e">
        <v>#N/A</v>
      </c>
      <c r="BL152" s="37" t="e">
        <v>#N/A</v>
      </c>
      <c r="BM152" s="37" t="e">
        <v>#N/A</v>
      </c>
      <c r="BN152" s="37" t="e">
        <v>#N/A</v>
      </c>
      <c r="BO152" s="37" t="e">
        <v>#N/A</v>
      </c>
      <c r="BP152" s="37" t="e">
        <v>#N/A</v>
      </c>
      <c r="BQ152" s="37">
        <v>0</v>
      </c>
      <c r="BR152" s="37"/>
    </row>
    <row r="153" spans="18:70" x14ac:dyDescent="0.25">
      <c r="R153" s="33" t="s">
        <v>69</v>
      </c>
      <c r="S153" s="39" t="s">
        <v>265</v>
      </c>
      <c r="T153" s="41" t="s">
        <v>121</v>
      </c>
      <c r="U153" s="41" t="s">
        <v>121</v>
      </c>
      <c r="V153" s="41" t="s">
        <v>121</v>
      </c>
      <c r="W153" s="41" t="s">
        <v>121</v>
      </c>
      <c r="X153" s="41" t="s">
        <v>121</v>
      </c>
      <c r="Y153" s="41" t="s">
        <v>121</v>
      </c>
      <c r="Z153" s="41" t="s">
        <v>121</v>
      </c>
      <c r="AA153" s="40">
        <v>940.07</v>
      </c>
      <c r="AB153" s="41" t="s">
        <v>121</v>
      </c>
      <c r="AC153" s="41" t="s">
        <v>121</v>
      </c>
      <c r="AD153" s="41" t="s">
        <v>121</v>
      </c>
      <c r="AE153" s="41" t="s">
        <v>121</v>
      </c>
      <c r="AF153" s="41" t="s">
        <v>121</v>
      </c>
      <c r="AG153" s="41" t="s">
        <v>121</v>
      </c>
      <c r="AH153" s="41" t="s">
        <v>121</v>
      </c>
      <c r="AI153" s="41" t="s">
        <v>121</v>
      </c>
      <c r="AJ153" s="41">
        <v>14.66</v>
      </c>
      <c r="AK153" s="41" t="s">
        <v>121</v>
      </c>
      <c r="AL153" s="41" t="s">
        <v>121</v>
      </c>
      <c r="AM153" s="41" t="s">
        <v>121</v>
      </c>
      <c r="AN153" s="41" t="s">
        <v>121</v>
      </c>
      <c r="AO153" s="41" t="s">
        <v>121</v>
      </c>
      <c r="AP153" s="41" t="s">
        <v>121</v>
      </c>
      <c r="AQ153" s="41" t="s">
        <v>121</v>
      </c>
      <c r="AR153" s="41" t="s">
        <v>121</v>
      </c>
      <c r="AS153" s="41" t="s">
        <v>121</v>
      </c>
      <c r="AT153" s="41" t="s">
        <v>121</v>
      </c>
      <c r="AU153" s="33" t="e">
        <v>#N/A</v>
      </c>
      <c r="AV153" s="33" t="e">
        <v>#N/A</v>
      </c>
      <c r="AW153" s="33" t="e">
        <v>#N/A</v>
      </c>
      <c r="AX153" s="33" t="e">
        <v>#N/A</v>
      </c>
      <c r="AY153" s="33" t="e">
        <v>#N/A</v>
      </c>
      <c r="AZ153" s="33" t="e">
        <v>#N/A</v>
      </c>
      <c r="BA153" s="37">
        <v>1.5594583382088568E-2</v>
      </c>
      <c r="BB153" s="37"/>
      <c r="BC153" s="37" t="e">
        <v>#N/A</v>
      </c>
      <c r="BD153" s="37" t="e">
        <v>#N/A</v>
      </c>
      <c r="BE153" s="37" t="e">
        <v>#N/A</v>
      </c>
      <c r="BF153" s="37" t="e">
        <v>#N/A</v>
      </c>
      <c r="BG153" s="37" t="e">
        <v>#N/A</v>
      </c>
      <c r="BH153" s="37" t="e">
        <v>#N/A</v>
      </c>
      <c r="BI153" s="37">
        <v>1.5594583382088568E-2</v>
      </c>
      <c r="BJ153" s="37"/>
      <c r="BK153" s="37" t="e">
        <v>#N/A</v>
      </c>
      <c r="BL153" s="37" t="e">
        <v>#N/A</v>
      </c>
      <c r="BM153" s="37" t="e">
        <v>#N/A</v>
      </c>
      <c r="BN153" s="37" t="e">
        <v>#N/A</v>
      </c>
      <c r="BO153" s="37" t="e">
        <v>#N/A</v>
      </c>
      <c r="BP153" s="37" t="e">
        <v>#N/A</v>
      </c>
      <c r="BQ153" s="37">
        <v>0</v>
      </c>
      <c r="BR153" s="37"/>
    </row>
    <row r="154" spans="18:70" x14ac:dyDescent="0.25">
      <c r="R154" s="39" t="s">
        <v>67</v>
      </c>
      <c r="S154" s="39"/>
      <c r="T154" s="41" t="s">
        <v>121</v>
      </c>
      <c r="U154" s="40">
        <v>812.06</v>
      </c>
      <c r="V154" s="40">
        <v>834.02</v>
      </c>
      <c r="W154" s="40">
        <v>832.83</v>
      </c>
      <c r="X154" s="40">
        <v>844.95</v>
      </c>
      <c r="Y154" s="40">
        <v>865.62</v>
      </c>
      <c r="Z154" s="42">
        <v>885.6</v>
      </c>
      <c r="AA154" s="40">
        <v>922.83</v>
      </c>
      <c r="AB154" s="40">
        <v>912.98</v>
      </c>
      <c r="AC154" s="41" t="s">
        <v>121</v>
      </c>
      <c r="AD154" s="41">
        <v>79.02</v>
      </c>
      <c r="AE154" s="41">
        <v>112.39</v>
      </c>
      <c r="AF154" s="41">
        <v>193.34</v>
      </c>
      <c r="AG154" s="41">
        <v>170.48</v>
      </c>
      <c r="AH154" s="41">
        <v>132.72</v>
      </c>
      <c r="AI154" s="41">
        <v>196.78</v>
      </c>
      <c r="AJ154" s="41">
        <v>198.33</v>
      </c>
      <c r="AK154" s="41">
        <v>251.02</v>
      </c>
      <c r="AL154" s="41" t="s">
        <v>121</v>
      </c>
      <c r="AM154" s="41">
        <v>9.5399999999999991</v>
      </c>
      <c r="AN154" s="41">
        <v>15.56</v>
      </c>
      <c r="AO154" s="41" t="s">
        <v>121</v>
      </c>
      <c r="AP154" s="41">
        <v>15.28</v>
      </c>
      <c r="AQ154" s="41">
        <v>6.98</v>
      </c>
      <c r="AR154" s="41" t="s">
        <v>121</v>
      </c>
      <c r="AS154" s="41">
        <v>17.46</v>
      </c>
      <c r="AT154" s="41">
        <v>19.88</v>
      </c>
      <c r="AU154" s="33" t="e">
        <v>#N/A</v>
      </c>
      <c r="AV154" s="33">
        <v>0.1090559810851415</v>
      </c>
      <c r="AW154" s="33">
        <v>0.1534135872041438</v>
      </c>
      <c r="AX154" s="33">
        <v>0.2321482175233841</v>
      </c>
      <c r="AY154" s="33">
        <v>0.21984732824427478</v>
      </c>
      <c r="AZ154" s="33">
        <v>0.16138721378896051</v>
      </c>
      <c r="BA154" s="37">
        <v>0.23383505087610937</v>
      </c>
      <c r="BB154" s="37"/>
      <c r="BC154" s="37" t="e">
        <v>#N/A</v>
      </c>
      <c r="BD154" s="37">
        <v>9.7308080683693329E-2</v>
      </c>
      <c r="BE154" s="37">
        <v>0.13475696026474185</v>
      </c>
      <c r="BF154" s="37">
        <v>0.2321482175233841</v>
      </c>
      <c r="BG154" s="37">
        <v>0.20176341795372504</v>
      </c>
      <c r="BH154" s="37">
        <v>0.15332362930616206</v>
      </c>
      <c r="BI154" s="37">
        <v>0.21491498975976073</v>
      </c>
      <c r="BJ154" s="37"/>
      <c r="BK154" s="37" t="e">
        <v>#N/A</v>
      </c>
      <c r="BL154" s="37">
        <v>1.1747900401448168E-2</v>
      </c>
      <c r="BM154" s="37">
        <v>1.8656626939401934E-2</v>
      </c>
      <c r="BN154" s="37">
        <v>0</v>
      </c>
      <c r="BO154" s="37">
        <v>1.8083910290549735E-2</v>
      </c>
      <c r="BP154" s="37">
        <v>8.0635844827984578E-3</v>
      </c>
      <c r="BQ154" s="37">
        <v>1.8920061116348624E-2</v>
      </c>
      <c r="BR154" s="37"/>
    </row>
    <row r="155" spans="18:70" x14ac:dyDescent="0.25">
      <c r="R155" s="33" t="s">
        <v>67</v>
      </c>
      <c r="S155" s="39" t="s">
        <v>266</v>
      </c>
      <c r="T155" s="41" t="s">
        <v>121</v>
      </c>
      <c r="U155" s="40">
        <v>402.17</v>
      </c>
      <c r="V155" s="42">
        <v>411.1</v>
      </c>
      <c r="W155" s="40">
        <v>441.41</v>
      </c>
      <c r="X155" s="40">
        <v>436.08</v>
      </c>
      <c r="Y155" s="40">
        <v>439.12</v>
      </c>
      <c r="Z155" s="40">
        <v>450.44</v>
      </c>
      <c r="AA155" s="40">
        <v>485.77</v>
      </c>
      <c r="AB155" s="41" t="s">
        <v>121</v>
      </c>
      <c r="AC155" s="41" t="s">
        <v>121</v>
      </c>
      <c r="AD155" s="41">
        <v>66.48</v>
      </c>
      <c r="AE155" s="41">
        <v>75.849999999999994</v>
      </c>
      <c r="AF155" s="41">
        <v>142.16</v>
      </c>
      <c r="AG155" s="41">
        <v>124.35</v>
      </c>
      <c r="AH155" s="41">
        <v>73.14</v>
      </c>
      <c r="AI155" s="41">
        <v>105.39</v>
      </c>
      <c r="AJ155" s="41">
        <v>134.43</v>
      </c>
      <c r="AK155" s="41" t="s">
        <v>121</v>
      </c>
      <c r="AL155" s="41" t="s">
        <v>121</v>
      </c>
      <c r="AM155" s="41">
        <v>1.28</v>
      </c>
      <c r="AN155" s="41">
        <v>2.02</v>
      </c>
      <c r="AO155" s="41" t="s">
        <v>121</v>
      </c>
      <c r="AP155" s="41">
        <v>2.64</v>
      </c>
      <c r="AQ155" s="41">
        <v>0.7</v>
      </c>
      <c r="AR155" s="41" t="s">
        <v>121</v>
      </c>
      <c r="AS155" s="41">
        <v>2.4</v>
      </c>
      <c r="AT155" s="41" t="s">
        <v>121</v>
      </c>
      <c r="AU155" s="33" t="e">
        <v>#N/A</v>
      </c>
      <c r="AV155" s="33">
        <v>0.16848596364721388</v>
      </c>
      <c r="AW155" s="33">
        <v>0.18941863293602526</v>
      </c>
      <c r="AX155" s="33">
        <v>0.32205885684510999</v>
      </c>
      <c r="AY155" s="33">
        <v>0.2912080352228949</v>
      </c>
      <c r="AZ155" s="33">
        <v>0.1681544907997814</v>
      </c>
      <c r="BA155" s="37">
        <v>0.2816765135763839</v>
      </c>
      <c r="BB155" s="37"/>
      <c r="BC155" s="37" t="e">
        <v>#N/A</v>
      </c>
      <c r="BD155" s="37">
        <v>0.16530322997737276</v>
      </c>
      <c r="BE155" s="37">
        <v>0.18450498662126</v>
      </c>
      <c r="BF155" s="37">
        <v>0.32205885684510999</v>
      </c>
      <c r="BG155" s="37">
        <v>0.28515410016510734</v>
      </c>
      <c r="BH155" s="37">
        <v>0.16656039351430132</v>
      </c>
      <c r="BI155" s="37">
        <v>0.27673590382279684</v>
      </c>
      <c r="BJ155" s="37"/>
      <c r="BK155" s="37" t="e">
        <v>#N/A</v>
      </c>
      <c r="BL155" s="37">
        <v>3.1827336698411119E-3</v>
      </c>
      <c r="BM155" s="37">
        <v>4.913646314765264E-3</v>
      </c>
      <c r="BN155" s="37">
        <v>0</v>
      </c>
      <c r="BO155" s="37">
        <v>6.0539350577875628E-3</v>
      </c>
      <c r="BP155" s="37">
        <v>1.5940972854800509E-3</v>
      </c>
      <c r="BQ155" s="37">
        <v>4.9406097535870889E-3</v>
      </c>
      <c r="BR155" s="37"/>
    </row>
    <row r="156" spans="18:70" x14ac:dyDescent="0.25">
      <c r="R156" s="33" t="s">
        <v>67</v>
      </c>
      <c r="S156" s="39" t="s">
        <v>267</v>
      </c>
      <c r="T156" s="41" t="s">
        <v>121</v>
      </c>
      <c r="U156" s="40">
        <v>409.89</v>
      </c>
      <c r="V156" s="40">
        <v>422.92</v>
      </c>
      <c r="W156" s="40">
        <v>391.42</v>
      </c>
      <c r="X156" s="40">
        <v>408.47</v>
      </c>
      <c r="Y156" s="40">
        <v>426.77</v>
      </c>
      <c r="Z156" s="40">
        <v>435.16</v>
      </c>
      <c r="AA156" s="40">
        <v>437.06</v>
      </c>
      <c r="AB156" s="41" t="s">
        <v>121</v>
      </c>
      <c r="AC156" s="41" t="s">
        <v>121</v>
      </c>
      <c r="AD156" s="41">
        <v>12.54</v>
      </c>
      <c r="AE156" s="41">
        <v>36.54</v>
      </c>
      <c r="AF156" s="41">
        <v>51.18</v>
      </c>
      <c r="AG156" s="41">
        <v>45.73</v>
      </c>
      <c r="AH156" s="41">
        <v>59.86</v>
      </c>
      <c r="AI156" s="41">
        <v>91.37</v>
      </c>
      <c r="AJ156" s="41">
        <v>63.9</v>
      </c>
      <c r="AK156" s="41" t="s">
        <v>121</v>
      </c>
      <c r="AL156" s="41" t="s">
        <v>121</v>
      </c>
      <c r="AM156" s="41">
        <v>8.26</v>
      </c>
      <c r="AN156" s="41">
        <v>13.54</v>
      </c>
      <c r="AO156" s="41" t="s">
        <v>121</v>
      </c>
      <c r="AP156" s="41">
        <v>12.64</v>
      </c>
      <c r="AQ156" s="41">
        <v>6.28</v>
      </c>
      <c r="AR156" s="41" t="s">
        <v>121</v>
      </c>
      <c r="AS156" s="41">
        <v>15.06</v>
      </c>
      <c r="AT156" s="41" t="s">
        <v>121</v>
      </c>
      <c r="AU156" s="33" t="e">
        <v>#N/A</v>
      </c>
      <c r="AV156" s="33">
        <v>5.0745321915635896E-2</v>
      </c>
      <c r="AW156" s="33">
        <v>0.11841483022793908</v>
      </c>
      <c r="AX156" s="33">
        <v>0.13075468805886259</v>
      </c>
      <c r="AY156" s="33">
        <v>0.14289911131784463</v>
      </c>
      <c r="AZ156" s="33">
        <v>0.15497809124352696</v>
      </c>
      <c r="BA156" s="37">
        <v>0.18066169404658397</v>
      </c>
      <c r="BB156" s="37"/>
      <c r="BC156" s="37" t="e">
        <v>#N/A</v>
      </c>
      <c r="BD156" s="37">
        <v>3.0593573885676646E-2</v>
      </c>
      <c r="BE156" s="37">
        <v>8.6399319020145651E-2</v>
      </c>
      <c r="BF156" s="37">
        <v>0.13075468805886259</v>
      </c>
      <c r="BG156" s="37">
        <v>0.11195436629373025</v>
      </c>
      <c r="BH156" s="37">
        <v>0.1402629050776765</v>
      </c>
      <c r="BI156" s="37">
        <v>0.14620418249210634</v>
      </c>
      <c r="BJ156" s="37"/>
      <c r="BK156" s="37" t="e">
        <v>#N/A</v>
      </c>
      <c r="BL156" s="37">
        <v>2.0151748029959258E-2</v>
      </c>
      <c r="BM156" s="37">
        <v>3.2015511207793432E-2</v>
      </c>
      <c r="BN156" s="37">
        <v>0</v>
      </c>
      <c r="BO156" s="37">
        <v>3.0944745024114376E-2</v>
      </c>
      <c r="BP156" s="37">
        <v>1.471518616585046E-2</v>
      </c>
      <c r="BQ156" s="37">
        <v>3.4457511554477648E-2</v>
      </c>
      <c r="BR156" s="37"/>
    </row>
    <row r="157" spans="18:70" x14ac:dyDescent="0.25">
      <c r="R157" s="39" t="s">
        <v>68</v>
      </c>
      <c r="S157" s="39" t="s">
        <v>68</v>
      </c>
      <c r="T157" s="41" t="s">
        <v>121</v>
      </c>
      <c r="U157" s="42">
        <v>1524.4</v>
      </c>
      <c r="V157" s="40">
        <v>1599.38</v>
      </c>
      <c r="W157" s="40">
        <v>1475.12</v>
      </c>
      <c r="X157" s="40">
        <v>1558.26</v>
      </c>
      <c r="Y157" s="40">
        <v>1623.31</v>
      </c>
      <c r="Z157" s="40">
        <v>1668.65</v>
      </c>
      <c r="AA157" s="40">
        <v>1772.43</v>
      </c>
      <c r="AB157" s="40">
        <v>1745.49</v>
      </c>
      <c r="AC157" s="41" t="s">
        <v>121</v>
      </c>
      <c r="AD157" s="41">
        <v>36.909999999999997</v>
      </c>
      <c r="AE157" s="41">
        <v>50.06</v>
      </c>
      <c r="AF157" s="41">
        <v>47.24</v>
      </c>
      <c r="AG157" s="41">
        <v>8.74</v>
      </c>
      <c r="AH157" s="41">
        <v>9.51</v>
      </c>
      <c r="AI157" s="41">
        <v>27.61</v>
      </c>
      <c r="AJ157" s="41">
        <v>43.21</v>
      </c>
      <c r="AK157" s="41">
        <v>47.07</v>
      </c>
      <c r="AL157" s="41" t="s">
        <v>121</v>
      </c>
      <c r="AM157" s="41">
        <v>39.31</v>
      </c>
      <c r="AN157" s="41">
        <v>40.659999999999997</v>
      </c>
      <c r="AO157" s="41">
        <v>40.89</v>
      </c>
      <c r="AP157" s="41">
        <v>20.84</v>
      </c>
      <c r="AQ157" s="41">
        <v>51.58</v>
      </c>
      <c r="AR157" s="41">
        <v>76.09</v>
      </c>
      <c r="AS157" s="41">
        <v>80.17</v>
      </c>
      <c r="AT157" s="41">
        <v>88.92</v>
      </c>
      <c r="AU157" s="33" t="e">
        <v>#N/A</v>
      </c>
      <c r="AV157" s="33">
        <v>4.9999999999999996E-2</v>
      </c>
      <c r="AW157" s="33">
        <v>5.6721979767159772E-2</v>
      </c>
      <c r="AX157" s="33">
        <v>5.9744291989804223E-2</v>
      </c>
      <c r="AY157" s="33">
        <v>1.8982711485888103E-2</v>
      </c>
      <c r="AZ157" s="33">
        <v>3.7632984457682143E-2</v>
      </c>
      <c r="BA157" s="37"/>
      <c r="BB157" s="37">
        <v>7.7909354966227251E-2</v>
      </c>
      <c r="BC157" s="37" t="e">
        <v>#N/A</v>
      </c>
      <c r="BD157" s="37">
        <v>2.4212805038047753E-2</v>
      </c>
      <c r="BE157" s="37">
        <v>3.1299628606084859E-2</v>
      </c>
      <c r="BF157" s="37">
        <v>3.202451325993818E-2</v>
      </c>
      <c r="BG157" s="37">
        <v>5.6088200942076422E-3</v>
      </c>
      <c r="BH157" s="37">
        <v>5.8584004287535957E-3</v>
      </c>
      <c r="BI157" s="37"/>
      <c r="BJ157" s="37">
        <v>2.6966639740130277E-2</v>
      </c>
      <c r="BK157" s="37" t="e">
        <v>#N/A</v>
      </c>
      <c r="BL157" s="37">
        <v>2.5787194961952243E-2</v>
      </c>
      <c r="BM157" s="37">
        <v>2.5422351161074913E-2</v>
      </c>
      <c r="BN157" s="37">
        <v>2.7719778729866047E-2</v>
      </c>
      <c r="BO157" s="37">
        <v>1.3373891391680465E-2</v>
      </c>
      <c r="BP157" s="37">
        <v>3.1774584028928549E-2</v>
      </c>
      <c r="BQ157" s="37"/>
      <c r="BR157" s="37">
        <v>5.0942715226096974E-2</v>
      </c>
    </row>
    <row r="158" spans="18:70" x14ac:dyDescent="0.25">
      <c r="R158" s="33" t="s">
        <v>68</v>
      </c>
      <c r="S158" s="39" t="s">
        <v>268</v>
      </c>
      <c r="T158" s="41" t="s">
        <v>121</v>
      </c>
      <c r="U158" s="40">
        <v>241.46</v>
      </c>
      <c r="V158" s="40">
        <v>234.69</v>
      </c>
      <c r="W158" s="40">
        <v>233.51</v>
      </c>
      <c r="X158" s="40">
        <v>261.04000000000002</v>
      </c>
      <c r="Y158" s="40">
        <v>249.46</v>
      </c>
      <c r="Z158" s="40">
        <v>271.27</v>
      </c>
      <c r="AA158" s="40">
        <v>285.02999999999997</v>
      </c>
      <c r="AB158" s="40">
        <v>270.33999999999997</v>
      </c>
      <c r="AC158" s="41" t="s">
        <v>121</v>
      </c>
      <c r="AD158" s="41">
        <v>5.05</v>
      </c>
      <c r="AE158" s="41">
        <v>13.38</v>
      </c>
      <c r="AF158" s="41">
        <v>10.39</v>
      </c>
      <c r="AG158" s="41">
        <v>0.87</v>
      </c>
      <c r="AH158" s="41">
        <v>1.77</v>
      </c>
      <c r="AI158" s="41">
        <v>1.5</v>
      </c>
      <c r="AJ158" s="41">
        <v>2.68</v>
      </c>
      <c r="AK158" s="41">
        <v>1.44</v>
      </c>
      <c r="AL158" s="41" t="s">
        <v>121</v>
      </c>
      <c r="AM158" s="41">
        <v>7.7</v>
      </c>
      <c r="AN158" s="41">
        <v>5.52</v>
      </c>
      <c r="AO158" s="41">
        <v>3.68</v>
      </c>
      <c r="AP158" s="41">
        <v>8.4700000000000006</v>
      </c>
      <c r="AQ158" s="41">
        <v>6.92</v>
      </c>
      <c r="AR158" s="41">
        <v>12.63</v>
      </c>
      <c r="AS158" s="41">
        <v>22.42</v>
      </c>
      <c r="AT158" s="41">
        <v>21.77</v>
      </c>
      <c r="AU158" s="33" t="e">
        <v>#N/A</v>
      </c>
      <c r="AV158" s="33">
        <v>5.2803777023109413E-2</v>
      </c>
      <c r="AW158" s="33">
        <v>8.0531765307426811E-2</v>
      </c>
      <c r="AX158" s="33">
        <v>6.025437882745921E-2</v>
      </c>
      <c r="AY158" s="33">
        <v>3.5779957094698125E-2</v>
      </c>
      <c r="AZ158" s="33">
        <v>3.4835244127315E-2</v>
      </c>
      <c r="BA158" s="37"/>
      <c r="BB158" s="37">
        <v>8.585484944884221E-2</v>
      </c>
      <c r="BC158" s="37" t="e">
        <v>#N/A</v>
      </c>
      <c r="BD158" s="37">
        <v>2.0914437173859022E-2</v>
      </c>
      <c r="BE158" s="37">
        <v>5.7011376709702168E-2</v>
      </c>
      <c r="BF158" s="37">
        <v>4.4494882446147924E-2</v>
      </c>
      <c r="BG158" s="37">
        <v>3.3328225559301253E-3</v>
      </c>
      <c r="BH158" s="37">
        <v>7.0953259039525374E-3</v>
      </c>
      <c r="BI158" s="37"/>
      <c r="BJ158" s="37">
        <v>5.3266257305615156E-3</v>
      </c>
      <c r="BK158" s="37" t="e">
        <v>#N/A</v>
      </c>
      <c r="BL158" s="37">
        <v>3.1889339849250395E-2</v>
      </c>
      <c r="BM158" s="37">
        <v>2.3520388597724658E-2</v>
      </c>
      <c r="BN158" s="37">
        <v>1.5759496381311293E-2</v>
      </c>
      <c r="BO158" s="37">
        <v>3.2447134538768005E-2</v>
      </c>
      <c r="BP158" s="37">
        <v>2.7739918223362463E-2</v>
      </c>
      <c r="BQ158" s="37"/>
      <c r="BR158" s="37">
        <v>8.0528223718280695E-2</v>
      </c>
    </row>
    <row r="159" spans="18:70" x14ac:dyDescent="0.25">
      <c r="R159" s="33" t="s">
        <v>68</v>
      </c>
      <c r="S159" s="39" t="s">
        <v>269</v>
      </c>
      <c r="T159" s="41" t="s">
        <v>121</v>
      </c>
      <c r="U159" s="40">
        <v>560.05999999999995</v>
      </c>
      <c r="V159" s="40">
        <v>587.28</v>
      </c>
      <c r="W159" s="40">
        <v>573.15</v>
      </c>
      <c r="X159" s="40">
        <v>604.66</v>
      </c>
      <c r="Y159" s="40">
        <v>640.22</v>
      </c>
      <c r="Z159" s="40">
        <v>647.78</v>
      </c>
      <c r="AA159" s="40">
        <v>685.56</v>
      </c>
      <c r="AB159" s="40">
        <v>686.85</v>
      </c>
      <c r="AC159" s="41" t="s">
        <v>121</v>
      </c>
      <c r="AD159" s="41">
        <v>14.55</v>
      </c>
      <c r="AE159" s="41">
        <v>16.940000000000001</v>
      </c>
      <c r="AF159" s="41">
        <v>19.38</v>
      </c>
      <c r="AG159" s="41">
        <v>4.3099999999999996</v>
      </c>
      <c r="AH159" s="41">
        <v>3.76</v>
      </c>
      <c r="AI159" s="41">
        <v>15.25</v>
      </c>
      <c r="AJ159" s="41">
        <v>13.16</v>
      </c>
      <c r="AK159" s="41">
        <v>16.239999999999998</v>
      </c>
      <c r="AL159" s="41" t="s">
        <v>121</v>
      </c>
      <c r="AM159" s="41">
        <v>13.2</v>
      </c>
      <c r="AN159" s="41">
        <v>19.11</v>
      </c>
      <c r="AO159" s="41">
        <v>19.149999999999999</v>
      </c>
      <c r="AP159" s="41">
        <v>6.93</v>
      </c>
      <c r="AQ159" s="41">
        <v>22.42</v>
      </c>
      <c r="AR159" s="41">
        <v>30.7</v>
      </c>
      <c r="AS159" s="41">
        <v>34.369999999999997</v>
      </c>
      <c r="AT159" s="41">
        <v>43.91</v>
      </c>
      <c r="AU159" s="33" t="e">
        <v>#N/A</v>
      </c>
      <c r="AV159" s="33">
        <v>4.9548262686140779E-2</v>
      </c>
      <c r="AW159" s="33">
        <v>6.1384688734504832E-2</v>
      </c>
      <c r="AX159" s="33">
        <v>6.7224984733490367E-2</v>
      </c>
      <c r="AY159" s="33">
        <v>1.8588959084444148E-2</v>
      </c>
      <c r="AZ159" s="33">
        <v>4.0892193308550186E-2</v>
      </c>
      <c r="BA159" s="37"/>
      <c r="BB159" s="37">
        <v>8.7573706049355743E-2</v>
      </c>
      <c r="BC159" s="37" t="e">
        <v>#N/A</v>
      </c>
      <c r="BD159" s="37">
        <v>2.5979359354354893E-2</v>
      </c>
      <c r="BE159" s="37">
        <v>2.8844844026699363E-2</v>
      </c>
      <c r="BF159" s="37">
        <v>3.3813137922009948E-2</v>
      </c>
      <c r="BG159" s="37">
        <v>7.1279727450137267E-3</v>
      </c>
      <c r="BH159" s="37">
        <v>5.8729811627253126E-3</v>
      </c>
      <c r="BI159" s="37"/>
      <c r="BJ159" s="37">
        <v>2.3644172672344758E-2</v>
      </c>
      <c r="BK159" s="37" t="e">
        <v>#N/A</v>
      </c>
      <c r="BL159" s="37">
        <v>2.3568903331785882E-2</v>
      </c>
      <c r="BM159" s="37">
        <v>3.2539844707805479E-2</v>
      </c>
      <c r="BN159" s="37">
        <v>3.3411846811480413E-2</v>
      </c>
      <c r="BO159" s="37">
        <v>1.1460986339430424E-2</v>
      </c>
      <c r="BP159" s="37">
        <v>3.5019212145824874E-2</v>
      </c>
      <c r="BQ159" s="37"/>
      <c r="BR159" s="37">
        <v>6.3929533377010989E-2</v>
      </c>
    </row>
    <row r="160" spans="18:70" x14ac:dyDescent="0.25">
      <c r="R160" s="33" t="s">
        <v>68</v>
      </c>
      <c r="S160" s="39" t="s">
        <v>270</v>
      </c>
      <c r="T160" s="41" t="s">
        <v>121</v>
      </c>
      <c r="U160" s="40">
        <v>390.12</v>
      </c>
      <c r="V160" s="40">
        <v>443.08</v>
      </c>
      <c r="W160" s="42">
        <v>345.1</v>
      </c>
      <c r="X160" s="40">
        <v>367.37</v>
      </c>
      <c r="Y160" s="40">
        <v>368.74</v>
      </c>
      <c r="Z160" s="40">
        <v>372.23</v>
      </c>
      <c r="AA160" s="42">
        <v>395.9</v>
      </c>
      <c r="AB160" s="40">
        <v>392.26</v>
      </c>
      <c r="AC160" s="41" t="s">
        <v>121</v>
      </c>
      <c r="AD160" s="41">
        <v>12.16</v>
      </c>
      <c r="AE160" s="41">
        <v>13.06</v>
      </c>
      <c r="AF160" s="41">
        <v>10.62</v>
      </c>
      <c r="AG160" s="41">
        <v>2.15</v>
      </c>
      <c r="AH160" s="41">
        <v>1.63</v>
      </c>
      <c r="AI160" s="41">
        <v>3.92</v>
      </c>
      <c r="AJ160" s="41">
        <v>10.19</v>
      </c>
      <c r="AK160" s="41">
        <v>18.2</v>
      </c>
      <c r="AL160" s="41" t="s">
        <v>121</v>
      </c>
      <c r="AM160" s="41">
        <v>9.9</v>
      </c>
      <c r="AN160" s="41">
        <v>8.99</v>
      </c>
      <c r="AO160" s="41">
        <v>10.210000000000001</v>
      </c>
      <c r="AP160" s="41">
        <v>2.39</v>
      </c>
      <c r="AQ160" s="41">
        <v>5.86</v>
      </c>
      <c r="AR160" s="41">
        <v>10.35</v>
      </c>
      <c r="AS160" s="41">
        <v>10.91</v>
      </c>
      <c r="AT160" s="41">
        <v>11.11</v>
      </c>
      <c r="AU160" s="33" t="e">
        <v>#N/A</v>
      </c>
      <c r="AV160" s="33">
        <v>5.6546703578386141E-2</v>
      </c>
      <c r="AW160" s="33">
        <v>4.9765279407781894E-2</v>
      </c>
      <c r="AX160" s="33">
        <v>6.0359316140249197E-2</v>
      </c>
      <c r="AY160" s="33">
        <v>1.2358113074012576E-2</v>
      </c>
      <c r="AZ160" s="33">
        <v>2.0312415251939036E-2</v>
      </c>
      <c r="BA160" s="37"/>
      <c r="BB160" s="37">
        <v>7.4720848416866367E-2</v>
      </c>
      <c r="BC160" s="37" t="e">
        <v>#N/A</v>
      </c>
      <c r="BD160" s="37">
        <v>3.1169896442120374E-2</v>
      </c>
      <c r="BE160" s="37">
        <v>2.9475489753543381E-2</v>
      </c>
      <c r="BF160" s="37">
        <v>3.0773688785859166E-2</v>
      </c>
      <c r="BG160" s="37">
        <v>5.8524103764596999E-3</v>
      </c>
      <c r="BH160" s="37">
        <v>4.4204588599012851E-3</v>
      </c>
      <c r="BI160" s="37"/>
      <c r="BJ160" s="37">
        <v>4.6397797379289243E-2</v>
      </c>
      <c r="BK160" s="37" t="e">
        <v>#N/A</v>
      </c>
      <c r="BL160" s="37">
        <v>2.5376807136265764E-2</v>
      </c>
      <c r="BM160" s="37">
        <v>2.0289789654238513E-2</v>
      </c>
      <c r="BN160" s="37">
        <v>2.9585627354390031E-2</v>
      </c>
      <c r="BO160" s="37">
        <v>6.5057026975528761E-3</v>
      </c>
      <c r="BP160" s="37">
        <v>1.5891956392037752E-2</v>
      </c>
      <c r="BQ160" s="37"/>
      <c r="BR160" s="37">
        <v>2.8323051037577117E-2</v>
      </c>
    </row>
    <row r="161" spans="18:70" x14ac:dyDescent="0.25">
      <c r="R161" s="33" t="s">
        <v>68</v>
      </c>
      <c r="S161" s="39" t="s">
        <v>271</v>
      </c>
      <c r="T161" s="41" t="s">
        <v>121</v>
      </c>
      <c r="U161" s="40">
        <v>332.76</v>
      </c>
      <c r="V161" s="40">
        <v>334.33</v>
      </c>
      <c r="W161" s="40">
        <v>323.36</v>
      </c>
      <c r="X161" s="40">
        <v>325.19</v>
      </c>
      <c r="Y161" s="40">
        <v>364.89</v>
      </c>
      <c r="Z161" s="40">
        <v>377.36</v>
      </c>
      <c r="AA161" s="40">
        <v>405.93</v>
      </c>
      <c r="AB161" s="40">
        <v>396.05</v>
      </c>
      <c r="AC161" s="41" t="s">
        <v>121</v>
      </c>
      <c r="AD161" s="41">
        <v>5.16</v>
      </c>
      <c r="AE161" s="41">
        <v>6.67</v>
      </c>
      <c r="AF161" s="41">
        <v>6.85</v>
      </c>
      <c r="AG161" s="41">
        <v>1.41</v>
      </c>
      <c r="AH161" s="41">
        <v>2.35</v>
      </c>
      <c r="AI161" s="41">
        <v>6.94</v>
      </c>
      <c r="AJ161" s="41">
        <v>17.170000000000002</v>
      </c>
      <c r="AK161" s="41">
        <v>11.19</v>
      </c>
      <c r="AL161" s="41" t="s">
        <v>121</v>
      </c>
      <c r="AM161" s="41">
        <v>8.51</v>
      </c>
      <c r="AN161" s="41">
        <v>7.04</v>
      </c>
      <c r="AO161" s="41">
        <v>7.86</v>
      </c>
      <c r="AP161" s="41">
        <v>3.06</v>
      </c>
      <c r="AQ161" s="41">
        <v>16.37</v>
      </c>
      <c r="AR161" s="41">
        <v>22.41</v>
      </c>
      <c r="AS161" s="41">
        <v>12.46</v>
      </c>
      <c r="AT161" s="41">
        <v>12.13</v>
      </c>
      <c r="AU161" s="33" t="e">
        <v>#N/A</v>
      </c>
      <c r="AV161" s="33">
        <v>4.1080658733020796E-2</v>
      </c>
      <c r="AW161" s="33">
        <v>4.1007387910148657E-2</v>
      </c>
      <c r="AX161" s="33">
        <v>4.5491093518060369E-2</v>
      </c>
      <c r="AY161" s="33">
        <v>1.3745810141763275E-2</v>
      </c>
      <c r="AZ161" s="33">
        <v>5.1303132450875616E-2</v>
      </c>
      <c r="BA161" s="37"/>
      <c r="BB161" s="37">
        <v>5.8881454361823002E-2</v>
      </c>
      <c r="BC161" s="37" t="e">
        <v>#N/A</v>
      </c>
      <c r="BD161" s="37">
        <v>1.5506671474936892E-2</v>
      </c>
      <c r="BE161" s="37">
        <v>1.9950348458110251E-2</v>
      </c>
      <c r="BF161" s="37">
        <v>2.1183819891142996E-2</v>
      </c>
      <c r="BG161" s="37">
        <v>4.3359266890125774E-3</v>
      </c>
      <c r="BH161" s="37">
        <v>6.4402970758310725E-3</v>
      </c>
      <c r="BI161" s="37"/>
      <c r="BJ161" s="37">
        <v>2.8254008332281276E-2</v>
      </c>
      <c r="BK161" s="37" t="e">
        <v>#N/A</v>
      </c>
      <c r="BL161" s="37">
        <v>2.5573987258083904E-2</v>
      </c>
      <c r="BM161" s="37">
        <v>2.1057039452038406E-2</v>
      </c>
      <c r="BN161" s="37">
        <v>2.4307273626917366E-2</v>
      </c>
      <c r="BO161" s="37">
        <v>9.4098834527507006E-3</v>
      </c>
      <c r="BP161" s="37">
        <v>4.4862835375044541E-2</v>
      </c>
      <c r="BQ161" s="37"/>
      <c r="BR161" s="37">
        <v>3.0627446029541726E-2</v>
      </c>
    </row>
    <row r="162" spans="18:70" x14ac:dyDescent="0.25">
      <c r="R162" s="39" t="s">
        <v>64</v>
      </c>
      <c r="S162" s="39"/>
      <c r="T162" s="41" t="s">
        <v>121</v>
      </c>
      <c r="U162" s="41" t="s">
        <v>121</v>
      </c>
      <c r="V162" s="41" t="s">
        <v>121</v>
      </c>
      <c r="W162" s="41" t="s">
        <v>121</v>
      </c>
      <c r="X162" s="41" t="s">
        <v>121</v>
      </c>
      <c r="Y162" s="41" t="s">
        <v>121</v>
      </c>
      <c r="Z162" s="41" t="s">
        <v>121</v>
      </c>
      <c r="AA162" s="41" t="s">
        <v>121</v>
      </c>
      <c r="AB162" s="40">
        <v>32507.45</v>
      </c>
      <c r="AC162" s="41" t="s">
        <v>121</v>
      </c>
      <c r="AD162" s="41" t="s">
        <v>121</v>
      </c>
      <c r="AE162" s="41" t="s">
        <v>121</v>
      </c>
      <c r="AF162" s="41" t="s">
        <v>121</v>
      </c>
      <c r="AG162" s="41" t="s">
        <v>121</v>
      </c>
      <c r="AH162" s="41" t="s">
        <v>121</v>
      </c>
      <c r="AI162" s="41" t="s">
        <v>121</v>
      </c>
      <c r="AJ162" s="41" t="s">
        <v>121</v>
      </c>
      <c r="AK162" s="41">
        <v>7890.34</v>
      </c>
      <c r="AL162" s="41" t="s">
        <v>121</v>
      </c>
      <c r="AM162" s="41" t="s">
        <v>121</v>
      </c>
      <c r="AN162" s="41" t="s">
        <v>121</v>
      </c>
      <c r="AO162" s="41" t="s">
        <v>121</v>
      </c>
      <c r="AP162" s="41" t="s">
        <v>121</v>
      </c>
      <c r="AQ162" s="41" t="s">
        <v>121</v>
      </c>
      <c r="AR162" s="41" t="s">
        <v>121</v>
      </c>
      <c r="AS162" s="41" t="s">
        <v>121</v>
      </c>
      <c r="AT162" s="41">
        <v>4566.49</v>
      </c>
      <c r="AU162" s="33" t="e">
        <v>#N/A</v>
      </c>
      <c r="AV162" s="33" t="e">
        <v>#N/A</v>
      </c>
      <c r="AW162" s="33" t="e">
        <v>#N/A</v>
      </c>
      <c r="AX162" s="33" t="e">
        <v>#N/A</v>
      </c>
      <c r="AY162" s="33" t="e">
        <v>#N/A</v>
      </c>
      <c r="AZ162" s="33" t="e">
        <v>#N/A</v>
      </c>
      <c r="BA162" s="37"/>
      <c r="BB162" s="37">
        <v>0.38319923586747034</v>
      </c>
      <c r="BC162" s="37" t="e">
        <v>#N/A</v>
      </c>
      <c r="BD162" s="37" t="e">
        <v>#N/A</v>
      </c>
      <c r="BE162" s="37" t="e">
        <v>#N/A</v>
      </c>
      <c r="BF162" s="37" t="e">
        <v>#N/A</v>
      </c>
      <c r="BG162" s="37" t="e">
        <v>#N/A</v>
      </c>
      <c r="BH162" s="37" t="e">
        <v>#N/A</v>
      </c>
      <c r="BI162" s="37"/>
      <c r="BJ162" s="37">
        <v>0.24272405248643003</v>
      </c>
      <c r="BK162" s="37" t="e">
        <v>#N/A</v>
      </c>
      <c r="BL162" s="37" t="e">
        <v>#N/A</v>
      </c>
      <c r="BM162" s="37" t="e">
        <v>#N/A</v>
      </c>
      <c r="BN162" s="37" t="e">
        <v>#N/A</v>
      </c>
      <c r="BO162" s="37" t="e">
        <v>#N/A</v>
      </c>
      <c r="BP162" s="37" t="e">
        <v>#N/A</v>
      </c>
      <c r="BQ162" s="37"/>
      <c r="BR162" s="37">
        <v>0.14047518338104034</v>
      </c>
    </row>
    <row r="163" spans="18:70" x14ac:dyDescent="0.25">
      <c r="R163" s="33" t="s">
        <v>64</v>
      </c>
      <c r="S163" s="39" t="s">
        <v>272</v>
      </c>
      <c r="T163" s="41" t="s">
        <v>121</v>
      </c>
      <c r="U163" s="41" t="s">
        <v>121</v>
      </c>
      <c r="V163" s="41" t="s">
        <v>121</v>
      </c>
      <c r="W163" s="41" t="s">
        <v>121</v>
      </c>
      <c r="X163" s="41" t="s">
        <v>121</v>
      </c>
      <c r="Y163" s="41" t="s">
        <v>121</v>
      </c>
      <c r="Z163" s="41" t="s">
        <v>121</v>
      </c>
      <c r="AA163" s="41" t="s">
        <v>121</v>
      </c>
      <c r="AB163" s="40">
        <v>649.99</v>
      </c>
      <c r="AC163" s="41" t="s">
        <v>121</v>
      </c>
      <c r="AD163" s="41" t="s">
        <v>121</v>
      </c>
      <c r="AE163" s="41" t="s">
        <v>121</v>
      </c>
      <c r="AF163" s="41" t="s">
        <v>121</v>
      </c>
      <c r="AG163" s="41" t="s">
        <v>121</v>
      </c>
      <c r="AH163" s="41" t="s">
        <v>121</v>
      </c>
      <c r="AI163" s="41" t="s">
        <v>121</v>
      </c>
      <c r="AJ163" s="41" t="s">
        <v>121</v>
      </c>
      <c r="AK163" s="41">
        <v>181.78</v>
      </c>
      <c r="AL163" s="41" t="s">
        <v>121</v>
      </c>
      <c r="AM163" s="41" t="s">
        <v>121</v>
      </c>
      <c r="AN163" s="41" t="s">
        <v>121</v>
      </c>
      <c r="AO163" s="41" t="s">
        <v>121</v>
      </c>
      <c r="AP163" s="41" t="s">
        <v>121</v>
      </c>
      <c r="AQ163" s="41" t="s">
        <v>121</v>
      </c>
      <c r="AR163" s="41" t="s">
        <v>121</v>
      </c>
      <c r="AS163" s="41" t="s">
        <v>121</v>
      </c>
      <c r="AT163" s="41">
        <v>62.05</v>
      </c>
      <c r="AU163" s="33" t="e">
        <v>#N/A</v>
      </c>
      <c r="AV163" s="33" t="e">
        <v>#N/A</v>
      </c>
      <c r="AW163" s="33" t="e">
        <v>#N/A</v>
      </c>
      <c r="AX163" s="33" t="e">
        <v>#N/A</v>
      </c>
      <c r="AY163" s="33" t="e">
        <v>#N/A</v>
      </c>
      <c r="AZ163" s="33" t="e">
        <v>#N/A</v>
      </c>
      <c r="BA163" s="37"/>
      <c r="BB163" s="37">
        <v>0.37512884813612513</v>
      </c>
      <c r="BC163" s="37" t="e">
        <v>#N/A</v>
      </c>
      <c r="BD163" s="37" t="e">
        <v>#N/A</v>
      </c>
      <c r="BE163" s="37" t="e">
        <v>#N/A</v>
      </c>
      <c r="BF163" s="37" t="e">
        <v>#N/A</v>
      </c>
      <c r="BG163" s="37" t="e">
        <v>#N/A</v>
      </c>
      <c r="BH163" s="37" t="e">
        <v>#N/A</v>
      </c>
      <c r="BI163" s="37"/>
      <c r="BJ163" s="37">
        <v>0.27966584101293868</v>
      </c>
      <c r="BK163" s="37" t="e">
        <v>#N/A</v>
      </c>
      <c r="BL163" s="37" t="e">
        <v>#N/A</v>
      </c>
      <c r="BM163" s="37" t="e">
        <v>#N/A</v>
      </c>
      <c r="BN163" s="37" t="e">
        <v>#N/A</v>
      </c>
      <c r="BO163" s="37" t="e">
        <v>#N/A</v>
      </c>
      <c r="BP163" s="37" t="e">
        <v>#N/A</v>
      </c>
      <c r="BQ163" s="37"/>
      <c r="BR163" s="37">
        <v>9.5463007123186505E-2</v>
      </c>
    </row>
    <row r="164" spans="18:70" x14ac:dyDescent="0.25">
      <c r="R164" s="33" t="s">
        <v>64</v>
      </c>
      <c r="S164" s="39" t="s">
        <v>273</v>
      </c>
      <c r="T164" s="41" t="s">
        <v>121</v>
      </c>
      <c r="U164" s="41" t="s">
        <v>121</v>
      </c>
      <c r="V164" s="41" t="s">
        <v>121</v>
      </c>
      <c r="W164" s="41" t="s">
        <v>121</v>
      </c>
      <c r="X164" s="41" t="s">
        <v>121</v>
      </c>
      <c r="Y164" s="41" t="s">
        <v>121</v>
      </c>
      <c r="Z164" s="41" t="s">
        <v>121</v>
      </c>
      <c r="AA164" s="41" t="s">
        <v>121</v>
      </c>
      <c r="AB164" s="40">
        <v>778.58</v>
      </c>
      <c r="AC164" s="41" t="s">
        <v>121</v>
      </c>
      <c r="AD164" s="41" t="s">
        <v>121</v>
      </c>
      <c r="AE164" s="41" t="s">
        <v>121</v>
      </c>
      <c r="AF164" s="41" t="s">
        <v>121</v>
      </c>
      <c r="AG164" s="41" t="s">
        <v>121</v>
      </c>
      <c r="AH164" s="41" t="s">
        <v>121</v>
      </c>
      <c r="AI164" s="41" t="s">
        <v>121</v>
      </c>
      <c r="AJ164" s="41" t="s">
        <v>121</v>
      </c>
      <c r="AK164" s="41">
        <v>188.34</v>
      </c>
      <c r="AL164" s="41" t="s">
        <v>121</v>
      </c>
      <c r="AM164" s="41" t="s">
        <v>121</v>
      </c>
      <c r="AN164" s="41" t="s">
        <v>121</v>
      </c>
      <c r="AO164" s="41" t="s">
        <v>121</v>
      </c>
      <c r="AP164" s="41" t="s">
        <v>121</v>
      </c>
      <c r="AQ164" s="41" t="s">
        <v>121</v>
      </c>
      <c r="AR164" s="41" t="s">
        <v>121</v>
      </c>
      <c r="AS164" s="41" t="s">
        <v>121</v>
      </c>
      <c r="AT164" s="41">
        <v>188.34</v>
      </c>
      <c r="AU164" s="33" t="e">
        <v>#N/A</v>
      </c>
      <c r="AV164" s="33" t="e">
        <v>#N/A</v>
      </c>
      <c r="AW164" s="33" t="e">
        <v>#N/A</v>
      </c>
      <c r="AX164" s="33" t="e">
        <v>#N/A</v>
      </c>
      <c r="AY164" s="33" t="e">
        <v>#N/A</v>
      </c>
      <c r="AZ164" s="33" t="e">
        <v>#N/A</v>
      </c>
      <c r="BA164" s="37"/>
      <c r="BB164" s="37">
        <v>0.48380384803103083</v>
      </c>
      <c r="BC164" s="37" t="e">
        <v>#N/A</v>
      </c>
      <c r="BD164" s="37" t="e">
        <v>#N/A</v>
      </c>
      <c r="BE164" s="37" t="e">
        <v>#N/A</v>
      </c>
      <c r="BF164" s="37" t="e">
        <v>#N/A</v>
      </c>
      <c r="BG164" s="37" t="e">
        <v>#N/A</v>
      </c>
      <c r="BH164" s="37" t="e">
        <v>#N/A</v>
      </c>
      <c r="BI164" s="37"/>
      <c r="BJ164" s="37">
        <v>0.24190192401551541</v>
      </c>
      <c r="BK164" s="37" t="e">
        <v>#N/A</v>
      </c>
      <c r="BL164" s="37" t="e">
        <v>#N/A</v>
      </c>
      <c r="BM164" s="37" t="e">
        <v>#N/A</v>
      </c>
      <c r="BN164" s="37" t="e">
        <v>#N/A</v>
      </c>
      <c r="BO164" s="37" t="e">
        <v>#N/A</v>
      </c>
      <c r="BP164" s="37" t="e">
        <v>#N/A</v>
      </c>
      <c r="BQ164" s="37"/>
      <c r="BR164" s="37">
        <v>0.24190192401551541</v>
      </c>
    </row>
    <row r="165" spans="18:70" x14ac:dyDescent="0.25">
      <c r="R165" s="33" t="s">
        <v>64</v>
      </c>
      <c r="S165" s="39" t="s">
        <v>274</v>
      </c>
      <c r="T165" s="41" t="s">
        <v>121</v>
      </c>
      <c r="U165" s="41" t="s">
        <v>121</v>
      </c>
      <c r="V165" s="41" t="s">
        <v>121</v>
      </c>
      <c r="W165" s="41" t="s">
        <v>121</v>
      </c>
      <c r="X165" s="41" t="s">
        <v>121</v>
      </c>
      <c r="Y165" s="41" t="s">
        <v>121</v>
      </c>
      <c r="Z165" s="41" t="s">
        <v>121</v>
      </c>
      <c r="AA165" s="41" t="s">
        <v>121</v>
      </c>
      <c r="AB165" s="40">
        <v>288.24</v>
      </c>
      <c r="AC165" s="41" t="s">
        <v>121</v>
      </c>
      <c r="AD165" s="41" t="s">
        <v>121</v>
      </c>
      <c r="AE165" s="41" t="s">
        <v>121</v>
      </c>
      <c r="AF165" s="41" t="s">
        <v>121</v>
      </c>
      <c r="AG165" s="41" t="s">
        <v>121</v>
      </c>
      <c r="AH165" s="41" t="s">
        <v>121</v>
      </c>
      <c r="AI165" s="41" t="s">
        <v>121</v>
      </c>
      <c r="AJ165" s="41" t="s">
        <v>121</v>
      </c>
      <c r="AK165" s="41">
        <v>65.459999999999994</v>
      </c>
      <c r="AL165" s="41" t="s">
        <v>121</v>
      </c>
      <c r="AM165" s="41" t="s">
        <v>121</v>
      </c>
      <c r="AN165" s="41" t="s">
        <v>121</v>
      </c>
      <c r="AO165" s="41" t="s">
        <v>121</v>
      </c>
      <c r="AP165" s="41" t="s">
        <v>121</v>
      </c>
      <c r="AQ165" s="41" t="s">
        <v>121</v>
      </c>
      <c r="AR165" s="41" t="s">
        <v>121</v>
      </c>
      <c r="AS165" s="41" t="s">
        <v>121</v>
      </c>
      <c r="AT165" s="41">
        <v>52.75</v>
      </c>
      <c r="AU165" s="33" t="e">
        <v>#N/A</v>
      </c>
      <c r="AV165" s="33" t="e">
        <v>#N/A</v>
      </c>
      <c r="AW165" s="33" t="e">
        <v>#N/A</v>
      </c>
      <c r="AX165" s="33" t="e">
        <v>#N/A</v>
      </c>
      <c r="AY165" s="33" t="e">
        <v>#N/A</v>
      </c>
      <c r="AZ165" s="33" t="e">
        <v>#N/A</v>
      </c>
      <c r="BA165" s="37"/>
      <c r="BB165" s="37">
        <v>0.41010963086316954</v>
      </c>
      <c r="BC165" s="37" t="e">
        <v>#N/A</v>
      </c>
      <c r="BD165" s="37" t="e">
        <v>#N/A</v>
      </c>
      <c r="BE165" s="37" t="e">
        <v>#N/A</v>
      </c>
      <c r="BF165" s="37" t="e">
        <v>#N/A</v>
      </c>
      <c r="BG165" s="37" t="e">
        <v>#N/A</v>
      </c>
      <c r="BH165" s="37" t="e">
        <v>#N/A</v>
      </c>
      <c r="BI165" s="37"/>
      <c r="BJ165" s="37">
        <v>0.2271024146544546</v>
      </c>
      <c r="BK165" s="37" t="e">
        <v>#N/A</v>
      </c>
      <c r="BL165" s="37" t="e">
        <v>#N/A</v>
      </c>
      <c r="BM165" s="37" t="e">
        <v>#N/A</v>
      </c>
      <c r="BN165" s="37" t="e">
        <v>#N/A</v>
      </c>
      <c r="BO165" s="37" t="e">
        <v>#N/A</v>
      </c>
      <c r="BP165" s="37" t="e">
        <v>#N/A</v>
      </c>
      <c r="BQ165" s="37"/>
      <c r="BR165" s="37">
        <v>0.18300721620871496</v>
      </c>
    </row>
    <row r="166" spans="18:70" x14ac:dyDescent="0.25">
      <c r="R166" s="33" t="s">
        <v>64</v>
      </c>
      <c r="S166" s="39" t="s">
        <v>275</v>
      </c>
      <c r="T166" s="41" t="s">
        <v>121</v>
      </c>
      <c r="U166" s="41" t="s">
        <v>121</v>
      </c>
      <c r="V166" s="41" t="s">
        <v>121</v>
      </c>
      <c r="W166" s="41" t="s">
        <v>121</v>
      </c>
      <c r="X166" s="41" t="s">
        <v>121</v>
      </c>
      <c r="Y166" s="41" t="s">
        <v>121</v>
      </c>
      <c r="Z166" s="41" t="s">
        <v>121</v>
      </c>
      <c r="AA166" s="41" t="s">
        <v>121</v>
      </c>
      <c r="AB166" s="42">
        <v>563.1</v>
      </c>
      <c r="AC166" s="41" t="s">
        <v>121</v>
      </c>
      <c r="AD166" s="41" t="s">
        <v>121</v>
      </c>
      <c r="AE166" s="41" t="s">
        <v>121</v>
      </c>
      <c r="AF166" s="41" t="s">
        <v>121</v>
      </c>
      <c r="AG166" s="41" t="s">
        <v>121</v>
      </c>
      <c r="AH166" s="41" t="s">
        <v>121</v>
      </c>
      <c r="AI166" s="41" t="s">
        <v>121</v>
      </c>
      <c r="AJ166" s="41" t="s">
        <v>121</v>
      </c>
      <c r="AK166" s="41">
        <v>160.30000000000001</v>
      </c>
      <c r="AL166" s="41" t="s">
        <v>121</v>
      </c>
      <c r="AM166" s="41" t="s">
        <v>121</v>
      </c>
      <c r="AN166" s="41" t="s">
        <v>121</v>
      </c>
      <c r="AO166" s="41" t="s">
        <v>121</v>
      </c>
      <c r="AP166" s="41" t="s">
        <v>121</v>
      </c>
      <c r="AQ166" s="41" t="s">
        <v>121</v>
      </c>
      <c r="AR166" s="41" t="s">
        <v>121</v>
      </c>
      <c r="AS166" s="41" t="s">
        <v>121</v>
      </c>
      <c r="AT166" s="41">
        <v>110.67</v>
      </c>
      <c r="AU166" s="33" t="e">
        <v>#N/A</v>
      </c>
      <c r="AV166" s="33" t="e">
        <v>#N/A</v>
      </c>
      <c r="AW166" s="33" t="e">
        <v>#N/A</v>
      </c>
      <c r="AX166" s="33" t="e">
        <v>#N/A</v>
      </c>
      <c r="AY166" s="33" t="e">
        <v>#N/A</v>
      </c>
      <c r="AZ166" s="33" t="e">
        <v>#N/A</v>
      </c>
      <c r="BA166" s="37"/>
      <c r="BB166" s="37">
        <v>0.48121115254839286</v>
      </c>
      <c r="BC166" s="37" t="e">
        <v>#N/A</v>
      </c>
      <c r="BD166" s="37" t="e">
        <v>#N/A</v>
      </c>
      <c r="BE166" s="37" t="e">
        <v>#N/A</v>
      </c>
      <c r="BF166" s="37" t="e">
        <v>#N/A</v>
      </c>
      <c r="BG166" s="37" t="e">
        <v>#N/A</v>
      </c>
      <c r="BH166" s="37" t="e">
        <v>#N/A</v>
      </c>
      <c r="BI166" s="37"/>
      <c r="BJ166" s="37">
        <v>0.28467412537737524</v>
      </c>
      <c r="BK166" s="37" t="e">
        <v>#N/A</v>
      </c>
      <c r="BL166" s="37" t="e">
        <v>#N/A</v>
      </c>
      <c r="BM166" s="37" t="e">
        <v>#N/A</v>
      </c>
      <c r="BN166" s="37" t="e">
        <v>#N/A</v>
      </c>
      <c r="BO166" s="37" t="e">
        <v>#N/A</v>
      </c>
      <c r="BP166" s="37" t="e">
        <v>#N/A</v>
      </c>
      <c r="BQ166" s="37"/>
      <c r="BR166" s="37">
        <v>0.19653702717101756</v>
      </c>
    </row>
    <row r="167" spans="18:70" x14ac:dyDescent="0.25">
      <c r="R167" s="33" t="s">
        <v>64</v>
      </c>
      <c r="S167" s="39" t="s">
        <v>276</v>
      </c>
      <c r="T167" s="41" t="s">
        <v>121</v>
      </c>
      <c r="U167" s="41" t="s">
        <v>121</v>
      </c>
      <c r="V167" s="41" t="s">
        <v>121</v>
      </c>
      <c r="W167" s="41" t="s">
        <v>121</v>
      </c>
      <c r="X167" s="41" t="s">
        <v>121</v>
      </c>
      <c r="Y167" s="41" t="s">
        <v>121</v>
      </c>
      <c r="Z167" s="41" t="s">
        <v>121</v>
      </c>
      <c r="AA167" s="41" t="s">
        <v>121</v>
      </c>
      <c r="AB167" s="40">
        <v>1310.3800000000001</v>
      </c>
      <c r="AC167" s="41" t="s">
        <v>121</v>
      </c>
      <c r="AD167" s="41" t="s">
        <v>121</v>
      </c>
      <c r="AE167" s="41" t="s">
        <v>121</v>
      </c>
      <c r="AF167" s="41" t="s">
        <v>121</v>
      </c>
      <c r="AG167" s="41" t="s">
        <v>121</v>
      </c>
      <c r="AH167" s="41" t="s">
        <v>121</v>
      </c>
      <c r="AI167" s="41" t="s">
        <v>121</v>
      </c>
      <c r="AJ167" s="41" t="s">
        <v>121</v>
      </c>
      <c r="AK167" s="41">
        <v>313.33</v>
      </c>
      <c r="AL167" s="41" t="s">
        <v>121</v>
      </c>
      <c r="AM167" s="41" t="s">
        <v>121</v>
      </c>
      <c r="AN167" s="41" t="s">
        <v>121</v>
      </c>
      <c r="AO167" s="41" t="s">
        <v>121</v>
      </c>
      <c r="AP167" s="41" t="s">
        <v>121</v>
      </c>
      <c r="AQ167" s="41" t="s">
        <v>121</v>
      </c>
      <c r="AR167" s="41" t="s">
        <v>121</v>
      </c>
      <c r="AS167" s="41" t="s">
        <v>121</v>
      </c>
      <c r="AT167" s="41">
        <v>143.13</v>
      </c>
      <c r="AU167" s="33" t="e">
        <v>#N/A</v>
      </c>
      <c r="AV167" s="33" t="e">
        <v>#N/A</v>
      </c>
      <c r="AW167" s="33" t="e">
        <v>#N/A</v>
      </c>
      <c r="AX167" s="33" t="e">
        <v>#N/A</v>
      </c>
      <c r="AY167" s="33" t="e">
        <v>#N/A</v>
      </c>
      <c r="AZ167" s="33" t="e">
        <v>#N/A</v>
      </c>
      <c r="BA167" s="37"/>
      <c r="BB167" s="37">
        <v>0.34834170240693535</v>
      </c>
      <c r="BC167" s="37" t="e">
        <v>#N/A</v>
      </c>
      <c r="BD167" s="37" t="e">
        <v>#N/A</v>
      </c>
      <c r="BE167" s="37" t="e">
        <v>#N/A</v>
      </c>
      <c r="BF167" s="37" t="e">
        <v>#N/A</v>
      </c>
      <c r="BG167" s="37" t="e">
        <v>#N/A</v>
      </c>
      <c r="BH167" s="37" t="e">
        <v>#N/A</v>
      </c>
      <c r="BI167" s="37"/>
      <c r="BJ167" s="37">
        <v>0.23911384483890166</v>
      </c>
      <c r="BK167" s="37" t="e">
        <v>#N/A</v>
      </c>
      <c r="BL167" s="37" t="e">
        <v>#N/A</v>
      </c>
      <c r="BM167" s="37" t="e">
        <v>#N/A</v>
      </c>
      <c r="BN167" s="37" t="e">
        <v>#N/A</v>
      </c>
      <c r="BO167" s="37" t="e">
        <v>#N/A</v>
      </c>
      <c r="BP167" s="37" t="e">
        <v>#N/A</v>
      </c>
      <c r="BQ167" s="37"/>
      <c r="BR167" s="37">
        <v>0.10922785756803369</v>
      </c>
    </row>
    <row r="168" spans="18:70" x14ac:dyDescent="0.25">
      <c r="R168" s="33" t="s">
        <v>64</v>
      </c>
      <c r="S168" s="39" t="s">
        <v>277</v>
      </c>
      <c r="T168" s="41" t="s">
        <v>121</v>
      </c>
      <c r="U168" s="41" t="s">
        <v>121</v>
      </c>
      <c r="V168" s="41" t="s">
        <v>121</v>
      </c>
      <c r="W168" s="41" t="s">
        <v>121</v>
      </c>
      <c r="X168" s="41" t="s">
        <v>121</v>
      </c>
      <c r="Y168" s="41" t="s">
        <v>121</v>
      </c>
      <c r="Z168" s="41" t="s">
        <v>121</v>
      </c>
      <c r="AA168" s="41" t="s">
        <v>121</v>
      </c>
      <c r="AB168" s="40">
        <v>773.45</v>
      </c>
      <c r="AC168" s="41" t="s">
        <v>121</v>
      </c>
      <c r="AD168" s="41" t="s">
        <v>121</v>
      </c>
      <c r="AE168" s="41" t="s">
        <v>121</v>
      </c>
      <c r="AF168" s="41" t="s">
        <v>121</v>
      </c>
      <c r="AG168" s="41" t="s">
        <v>121</v>
      </c>
      <c r="AH168" s="41" t="s">
        <v>121</v>
      </c>
      <c r="AI168" s="41" t="s">
        <v>121</v>
      </c>
      <c r="AJ168" s="41" t="s">
        <v>121</v>
      </c>
      <c r="AK168" s="41">
        <v>197.04</v>
      </c>
      <c r="AL168" s="41" t="s">
        <v>121</v>
      </c>
      <c r="AM168" s="41" t="s">
        <v>121</v>
      </c>
      <c r="AN168" s="41" t="s">
        <v>121</v>
      </c>
      <c r="AO168" s="41" t="s">
        <v>121</v>
      </c>
      <c r="AP168" s="41" t="s">
        <v>121</v>
      </c>
      <c r="AQ168" s="41" t="s">
        <v>121</v>
      </c>
      <c r="AR168" s="41" t="s">
        <v>121</v>
      </c>
      <c r="AS168" s="41" t="s">
        <v>121</v>
      </c>
      <c r="AT168" s="41">
        <v>107.46</v>
      </c>
      <c r="AU168" s="33" t="e">
        <v>#N/A</v>
      </c>
      <c r="AV168" s="33" t="e">
        <v>#N/A</v>
      </c>
      <c r="AW168" s="33" t="e">
        <v>#N/A</v>
      </c>
      <c r="AX168" s="33" t="e">
        <v>#N/A</v>
      </c>
      <c r="AY168" s="33" t="e">
        <v>#N/A</v>
      </c>
      <c r="AZ168" s="33" t="e">
        <v>#N/A</v>
      </c>
      <c r="BA168" s="37"/>
      <c r="BB168" s="37">
        <v>0.39369060702049258</v>
      </c>
      <c r="BC168" s="37" t="e">
        <v>#N/A</v>
      </c>
      <c r="BD168" s="37" t="e">
        <v>#N/A</v>
      </c>
      <c r="BE168" s="37" t="e">
        <v>#N/A</v>
      </c>
      <c r="BF168" s="37" t="e">
        <v>#N/A</v>
      </c>
      <c r="BG168" s="37" t="e">
        <v>#N/A</v>
      </c>
      <c r="BH168" s="37" t="e">
        <v>#N/A</v>
      </c>
      <c r="BI168" s="37"/>
      <c r="BJ168" s="37">
        <v>0.25475467063158574</v>
      </c>
      <c r="BK168" s="37" t="e">
        <v>#N/A</v>
      </c>
      <c r="BL168" s="37" t="e">
        <v>#N/A</v>
      </c>
      <c r="BM168" s="37" t="e">
        <v>#N/A</v>
      </c>
      <c r="BN168" s="37" t="e">
        <v>#N/A</v>
      </c>
      <c r="BO168" s="37" t="e">
        <v>#N/A</v>
      </c>
      <c r="BP168" s="37" t="e">
        <v>#N/A</v>
      </c>
      <c r="BQ168" s="37"/>
      <c r="BR168" s="37">
        <v>0.13893593638890683</v>
      </c>
    </row>
    <row r="169" spans="18:70" x14ac:dyDescent="0.25">
      <c r="R169" s="33" t="s">
        <v>64</v>
      </c>
      <c r="S169" s="39" t="s">
        <v>278</v>
      </c>
      <c r="T169" s="41" t="s">
        <v>121</v>
      </c>
      <c r="U169" s="41" t="s">
        <v>121</v>
      </c>
      <c r="V169" s="41" t="s">
        <v>121</v>
      </c>
      <c r="W169" s="41" t="s">
        <v>121</v>
      </c>
      <c r="X169" s="41" t="s">
        <v>121</v>
      </c>
      <c r="Y169" s="41" t="s">
        <v>121</v>
      </c>
      <c r="Z169" s="41" t="s">
        <v>121</v>
      </c>
      <c r="AA169" s="41" t="s">
        <v>121</v>
      </c>
      <c r="AB169" s="40">
        <v>762.39</v>
      </c>
      <c r="AC169" s="41" t="s">
        <v>121</v>
      </c>
      <c r="AD169" s="41" t="s">
        <v>121</v>
      </c>
      <c r="AE169" s="41" t="s">
        <v>121</v>
      </c>
      <c r="AF169" s="41" t="s">
        <v>121</v>
      </c>
      <c r="AG169" s="41" t="s">
        <v>121</v>
      </c>
      <c r="AH169" s="41" t="s">
        <v>121</v>
      </c>
      <c r="AI169" s="41" t="s">
        <v>121</v>
      </c>
      <c r="AJ169" s="41" t="s">
        <v>121</v>
      </c>
      <c r="AK169" s="41">
        <v>166.37</v>
      </c>
      <c r="AL169" s="41" t="s">
        <v>121</v>
      </c>
      <c r="AM169" s="41" t="s">
        <v>121</v>
      </c>
      <c r="AN169" s="41" t="s">
        <v>121</v>
      </c>
      <c r="AO169" s="41" t="s">
        <v>121</v>
      </c>
      <c r="AP169" s="41" t="s">
        <v>121</v>
      </c>
      <c r="AQ169" s="41" t="s">
        <v>121</v>
      </c>
      <c r="AR169" s="41" t="s">
        <v>121</v>
      </c>
      <c r="AS169" s="41" t="s">
        <v>121</v>
      </c>
      <c r="AT169" s="41">
        <v>100.2</v>
      </c>
      <c r="AU169" s="33" t="e">
        <v>#N/A</v>
      </c>
      <c r="AV169" s="33" t="e">
        <v>#N/A</v>
      </c>
      <c r="AW169" s="33" t="e">
        <v>#N/A</v>
      </c>
      <c r="AX169" s="33" t="e">
        <v>#N/A</v>
      </c>
      <c r="AY169" s="33" t="e">
        <v>#N/A</v>
      </c>
      <c r="AZ169" s="33" t="e">
        <v>#N/A</v>
      </c>
      <c r="BA169" s="37"/>
      <c r="BB169" s="37">
        <v>0.34965044137514922</v>
      </c>
      <c r="BC169" s="37" t="e">
        <v>#N/A</v>
      </c>
      <c r="BD169" s="37" t="e">
        <v>#N/A</v>
      </c>
      <c r="BE169" s="37" t="e">
        <v>#N/A</v>
      </c>
      <c r="BF169" s="37" t="e">
        <v>#N/A</v>
      </c>
      <c r="BG169" s="37" t="e">
        <v>#N/A</v>
      </c>
      <c r="BH169" s="37" t="e">
        <v>#N/A</v>
      </c>
      <c r="BI169" s="37"/>
      <c r="BJ169" s="37">
        <v>0.21822164508978345</v>
      </c>
      <c r="BK169" s="37" t="e">
        <v>#N/A</v>
      </c>
      <c r="BL169" s="37" t="e">
        <v>#N/A</v>
      </c>
      <c r="BM169" s="37" t="e">
        <v>#N/A</v>
      </c>
      <c r="BN169" s="37" t="e">
        <v>#N/A</v>
      </c>
      <c r="BO169" s="37" t="e">
        <v>#N/A</v>
      </c>
      <c r="BP169" s="37" t="e">
        <v>#N/A</v>
      </c>
      <c r="BQ169" s="37"/>
      <c r="BR169" s="37">
        <v>0.13142879628536577</v>
      </c>
    </row>
    <row r="170" spans="18:70" x14ac:dyDescent="0.25">
      <c r="R170" s="33" t="s">
        <v>64</v>
      </c>
      <c r="S170" s="39" t="s">
        <v>279</v>
      </c>
      <c r="T170" s="41" t="s">
        <v>121</v>
      </c>
      <c r="U170" s="41" t="s">
        <v>121</v>
      </c>
      <c r="V170" s="41" t="s">
        <v>121</v>
      </c>
      <c r="W170" s="41" t="s">
        <v>121</v>
      </c>
      <c r="X170" s="41" t="s">
        <v>121</v>
      </c>
      <c r="Y170" s="41" t="s">
        <v>121</v>
      </c>
      <c r="Z170" s="41" t="s">
        <v>121</v>
      </c>
      <c r="AA170" s="41" t="s">
        <v>121</v>
      </c>
      <c r="AB170" s="40">
        <v>517.47</v>
      </c>
      <c r="AC170" s="41" t="s">
        <v>121</v>
      </c>
      <c r="AD170" s="41" t="s">
        <v>121</v>
      </c>
      <c r="AE170" s="41" t="s">
        <v>121</v>
      </c>
      <c r="AF170" s="41" t="s">
        <v>121</v>
      </c>
      <c r="AG170" s="41" t="s">
        <v>121</v>
      </c>
      <c r="AH170" s="41" t="s">
        <v>121</v>
      </c>
      <c r="AI170" s="41" t="s">
        <v>121</v>
      </c>
      <c r="AJ170" s="41" t="s">
        <v>121</v>
      </c>
      <c r="AK170" s="41">
        <v>129.33000000000001</v>
      </c>
      <c r="AL170" s="41" t="s">
        <v>121</v>
      </c>
      <c r="AM170" s="41" t="s">
        <v>121</v>
      </c>
      <c r="AN170" s="41" t="s">
        <v>121</v>
      </c>
      <c r="AO170" s="41" t="s">
        <v>121</v>
      </c>
      <c r="AP170" s="41" t="s">
        <v>121</v>
      </c>
      <c r="AQ170" s="41" t="s">
        <v>121</v>
      </c>
      <c r="AR170" s="41" t="s">
        <v>121</v>
      </c>
      <c r="AS170" s="41" t="s">
        <v>121</v>
      </c>
      <c r="AT170" s="41">
        <v>76.89</v>
      </c>
      <c r="AU170" s="33" t="e">
        <v>#N/A</v>
      </c>
      <c r="AV170" s="33" t="e">
        <v>#N/A</v>
      </c>
      <c r="AW170" s="33" t="e">
        <v>#N/A</v>
      </c>
      <c r="AX170" s="33" t="e">
        <v>#N/A</v>
      </c>
      <c r="AY170" s="33" t="e">
        <v>#N/A</v>
      </c>
      <c r="AZ170" s="33" t="e">
        <v>#N/A</v>
      </c>
      <c r="BA170" s="37"/>
      <c r="BB170" s="37">
        <v>0.39851585599165174</v>
      </c>
      <c r="BC170" s="37" t="e">
        <v>#N/A</v>
      </c>
      <c r="BD170" s="37" t="e">
        <v>#N/A</v>
      </c>
      <c r="BE170" s="37" t="e">
        <v>#N/A</v>
      </c>
      <c r="BF170" s="37" t="e">
        <v>#N/A</v>
      </c>
      <c r="BG170" s="37" t="e">
        <v>#N/A</v>
      </c>
      <c r="BH170" s="37" t="e">
        <v>#N/A</v>
      </c>
      <c r="BI170" s="37"/>
      <c r="BJ170" s="37">
        <v>0.24992753203084239</v>
      </c>
      <c r="BK170" s="37" t="e">
        <v>#N/A</v>
      </c>
      <c r="BL170" s="37" t="e">
        <v>#N/A</v>
      </c>
      <c r="BM170" s="37" t="e">
        <v>#N/A</v>
      </c>
      <c r="BN170" s="37" t="e">
        <v>#N/A</v>
      </c>
      <c r="BO170" s="37" t="e">
        <v>#N/A</v>
      </c>
      <c r="BP170" s="37" t="e">
        <v>#N/A</v>
      </c>
      <c r="BQ170" s="37"/>
      <c r="BR170" s="37">
        <v>0.14858832396080932</v>
      </c>
    </row>
    <row r="171" spans="18:70" x14ac:dyDescent="0.25">
      <c r="R171" s="33" t="s">
        <v>64</v>
      </c>
      <c r="S171" s="39" t="s">
        <v>280</v>
      </c>
      <c r="T171" s="41" t="s">
        <v>121</v>
      </c>
      <c r="U171" s="41" t="s">
        <v>121</v>
      </c>
      <c r="V171" s="41" t="s">
        <v>121</v>
      </c>
      <c r="W171" s="41" t="s">
        <v>121</v>
      </c>
      <c r="X171" s="41" t="s">
        <v>121</v>
      </c>
      <c r="Y171" s="41" t="s">
        <v>121</v>
      </c>
      <c r="Z171" s="41" t="s">
        <v>121</v>
      </c>
      <c r="AA171" s="41" t="s">
        <v>121</v>
      </c>
      <c r="AB171" s="42">
        <v>460.3</v>
      </c>
      <c r="AC171" s="41" t="s">
        <v>121</v>
      </c>
      <c r="AD171" s="41" t="s">
        <v>121</v>
      </c>
      <c r="AE171" s="41" t="s">
        <v>121</v>
      </c>
      <c r="AF171" s="41" t="s">
        <v>121</v>
      </c>
      <c r="AG171" s="41" t="s">
        <v>121</v>
      </c>
      <c r="AH171" s="41" t="s">
        <v>121</v>
      </c>
      <c r="AI171" s="41" t="s">
        <v>121</v>
      </c>
      <c r="AJ171" s="41" t="s">
        <v>121</v>
      </c>
      <c r="AK171" s="41">
        <v>112.51</v>
      </c>
      <c r="AL171" s="41" t="s">
        <v>121</v>
      </c>
      <c r="AM171" s="41" t="s">
        <v>121</v>
      </c>
      <c r="AN171" s="41" t="s">
        <v>121</v>
      </c>
      <c r="AO171" s="41" t="s">
        <v>121</v>
      </c>
      <c r="AP171" s="41" t="s">
        <v>121</v>
      </c>
      <c r="AQ171" s="41" t="s">
        <v>121</v>
      </c>
      <c r="AR171" s="41" t="s">
        <v>121</v>
      </c>
      <c r="AS171" s="41" t="s">
        <v>121</v>
      </c>
      <c r="AT171" s="41">
        <v>80.56</v>
      </c>
      <c r="AU171" s="33" t="e">
        <v>#N/A</v>
      </c>
      <c r="AV171" s="33" t="e">
        <v>#N/A</v>
      </c>
      <c r="AW171" s="33" t="e">
        <v>#N/A</v>
      </c>
      <c r="AX171" s="33" t="e">
        <v>#N/A</v>
      </c>
      <c r="AY171" s="33" t="e">
        <v>#N/A</v>
      </c>
      <c r="AZ171" s="33" t="e">
        <v>#N/A</v>
      </c>
      <c r="BA171" s="37"/>
      <c r="BB171" s="37">
        <v>0.41944384097327825</v>
      </c>
      <c r="BC171" s="37" t="e">
        <v>#N/A</v>
      </c>
      <c r="BD171" s="37" t="e">
        <v>#N/A</v>
      </c>
      <c r="BE171" s="37" t="e">
        <v>#N/A</v>
      </c>
      <c r="BF171" s="37" t="e">
        <v>#N/A</v>
      </c>
      <c r="BG171" s="37" t="e">
        <v>#N/A</v>
      </c>
      <c r="BH171" s="37" t="e">
        <v>#N/A</v>
      </c>
      <c r="BI171" s="37"/>
      <c r="BJ171" s="37">
        <v>0.2444275472517923</v>
      </c>
      <c r="BK171" s="37" t="e">
        <v>#N/A</v>
      </c>
      <c r="BL171" s="37" t="e">
        <v>#N/A</v>
      </c>
      <c r="BM171" s="37" t="e">
        <v>#N/A</v>
      </c>
      <c r="BN171" s="37" t="e">
        <v>#N/A</v>
      </c>
      <c r="BO171" s="37" t="e">
        <v>#N/A</v>
      </c>
      <c r="BP171" s="37" t="e">
        <v>#N/A</v>
      </c>
      <c r="BQ171" s="37"/>
      <c r="BR171" s="37">
        <v>0.175016293721486</v>
      </c>
    </row>
    <row r="172" spans="18:70" x14ac:dyDescent="0.25">
      <c r="R172" s="33" t="s">
        <v>64</v>
      </c>
      <c r="S172" s="39" t="s">
        <v>281</v>
      </c>
      <c r="T172" s="41" t="s">
        <v>121</v>
      </c>
      <c r="U172" s="41" t="s">
        <v>121</v>
      </c>
      <c r="V172" s="41" t="s">
        <v>121</v>
      </c>
      <c r="W172" s="41" t="s">
        <v>121</v>
      </c>
      <c r="X172" s="41" t="s">
        <v>121</v>
      </c>
      <c r="Y172" s="41" t="s">
        <v>121</v>
      </c>
      <c r="Z172" s="41" t="s">
        <v>121</v>
      </c>
      <c r="AA172" s="41" t="s">
        <v>121</v>
      </c>
      <c r="AB172" s="40">
        <v>635.25</v>
      </c>
      <c r="AC172" s="41" t="s">
        <v>121</v>
      </c>
      <c r="AD172" s="41" t="s">
        <v>121</v>
      </c>
      <c r="AE172" s="41" t="s">
        <v>121</v>
      </c>
      <c r="AF172" s="41" t="s">
        <v>121</v>
      </c>
      <c r="AG172" s="41" t="s">
        <v>121</v>
      </c>
      <c r="AH172" s="41" t="s">
        <v>121</v>
      </c>
      <c r="AI172" s="41" t="s">
        <v>121</v>
      </c>
      <c r="AJ172" s="41" t="s">
        <v>121</v>
      </c>
      <c r="AK172" s="41">
        <v>136.24</v>
      </c>
      <c r="AL172" s="41" t="s">
        <v>121</v>
      </c>
      <c r="AM172" s="41" t="s">
        <v>121</v>
      </c>
      <c r="AN172" s="41" t="s">
        <v>121</v>
      </c>
      <c r="AO172" s="41" t="s">
        <v>121</v>
      </c>
      <c r="AP172" s="41" t="s">
        <v>121</v>
      </c>
      <c r="AQ172" s="41" t="s">
        <v>121</v>
      </c>
      <c r="AR172" s="41" t="s">
        <v>121</v>
      </c>
      <c r="AS172" s="41" t="s">
        <v>121</v>
      </c>
      <c r="AT172" s="41">
        <v>90.96</v>
      </c>
      <c r="AU172" s="33" t="e">
        <v>#N/A</v>
      </c>
      <c r="AV172" s="33" t="e">
        <v>#N/A</v>
      </c>
      <c r="AW172" s="33" t="e">
        <v>#N/A</v>
      </c>
      <c r="AX172" s="33" t="e">
        <v>#N/A</v>
      </c>
      <c r="AY172" s="33" t="e">
        <v>#N/A</v>
      </c>
      <c r="AZ172" s="33" t="e">
        <v>#N/A</v>
      </c>
      <c r="BA172" s="37"/>
      <c r="BB172" s="37">
        <v>0.35765446674537582</v>
      </c>
      <c r="BC172" s="37" t="e">
        <v>#N/A</v>
      </c>
      <c r="BD172" s="37" t="e">
        <v>#N/A</v>
      </c>
      <c r="BE172" s="37" t="e">
        <v>#N/A</v>
      </c>
      <c r="BF172" s="37" t="e">
        <v>#N/A</v>
      </c>
      <c r="BG172" s="37" t="e">
        <v>#N/A</v>
      </c>
      <c r="BH172" s="37" t="e">
        <v>#N/A</v>
      </c>
      <c r="BI172" s="37"/>
      <c r="BJ172" s="37">
        <v>0.21446674537583629</v>
      </c>
      <c r="BK172" s="37" t="e">
        <v>#N/A</v>
      </c>
      <c r="BL172" s="37" t="e">
        <v>#N/A</v>
      </c>
      <c r="BM172" s="37" t="e">
        <v>#N/A</v>
      </c>
      <c r="BN172" s="37" t="e">
        <v>#N/A</v>
      </c>
      <c r="BO172" s="37" t="e">
        <v>#N/A</v>
      </c>
      <c r="BP172" s="37" t="e">
        <v>#N/A</v>
      </c>
      <c r="BQ172" s="37"/>
      <c r="BR172" s="37">
        <v>0.14318772136953953</v>
      </c>
    </row>
    <row r="173" spans="18:70" x14ac:dyDescent="0.25">
      <c r="R173" s="33" t="s">
        <v>64</v>
      </c>
      <c r="S173" s="39" t="s">
        <v>282</v>
      </c>
      <c r="T173" s="41" t="s">
        <v>121</v>
      </c>
      <c r="U173" s="41" t="s">
        <v>121</v>
      </c>
      <c r="V173" s="41" t="s">
        <v>121</v>
      </c>
      <c r="W173" s="41" t="s">
        <v>121</v>
      </c>
      <c r="X173" s="41" t="s">
        <v>121</v>
      </c>
      <c r="Y173" s="41" t="s">
        <v>121</v>
      </c>
      <c r="Z173" s="41" t="s">
        <v>121</v>
      </c>
      <c r="AA173" s="41" t="s">
        <v>121</v>
      </c>
      <c r="AB173" s="40">
        <v>1068.79</v>
      </c>
      <c r="AC173" s="41" t="s">
        <v>121</v>
      </c>
      <c r="AD173" s="41" t="s">
        <v>121</v>
      </c>
      <c r="AE173" s="41" t="s">
        <v>121</v>
      </c>
      <c r="AF173" s="41" t="s">
        <v>121</v>
      </c>
      <c r="AG173" s="41" t="s">
        <v>121</v>
      </c>
      <c r="AH173" s="41" t="s">
        <v>121</v>
      </c>
      <c r="AI173" s="41" t="s">
        <v>121</v>
      </c>
      <c r="AJ173" s="41" t="s">
        <v>121</v>
      </c>
      <c r="AK173" s="41">
        <v>219.02</v>
      </c>
      <c r="AL173" s="41" t="s">
        <v>121</v>
      </c>
      <c r="AM173" s="41" t="s">
        <v>121</v>
      </c>
      <c r="AN173" s="41" t="s">
        <v>121</v>
      </c>
      <c r="AO173" s="41" t="s">
        <v>121</v>
      </c>
      <c r="AP173" s="41" t="s">
        <v>121</v>
      </c>
      <c r="AQ173" s="41" t="s">
        <v>121</v>
      </c>
      <c r="AR173" s="41" t="s">
        <v>121</v>
      </c>
      <c r="AS173" s="41" t="s">
        <v>121</v>
      </c>
      <c r="AT173" s="41">
        <v>128.12</v>
      </c>
      <c r="AU173" s="33" t="e">
        <v>#N/A</v>
      </c>
      <c r="AV173" s="33" t="e">
        <v>#N/A</v>
      </c>
      <c r="AW173" s="33" t="e">
        <v>#N/A</v>
      </c>
      <c r="AX173" s="33" t="e">
        <v>#N/A</v>
      </c>
      <c r="AY173" s="33" t="e">
        <v>#N/A</v>
      </c>
      <c r="AZ173" s="33" t="e">
        <v>#N/A</v>
      </c>
      <c r="BA173" s="37"/>
      <c r="BB173" s="37">
        <v>0.32479720057261013</v>
      </c>
      <c r="BC173" s="37" t="e">
        <v>#N/A</v>
      </c>
      <c r="BD173" s="37" t="e">
        <v>#N/A</v>
      </c>
      <c r="BE173" s="37" t="e">
        <v>#N/A</v>
      </c>
      <c r="BF173" s="37" t="e">
        <v>#N/A</v>
      </c>
      <c r="BG173" s="37" t="e">
        <v>#N/A</v>
      </c>
      <c r="BH173" s="37" t="e">
        <v>#N/A</v>
      </c>
      <c r="BI173" s="37"/>
      <c r="BJ173" s="37">
        <v>0.20492332450715298</v>
      </c>
      <c r="BK173" s="37" t="e">
        <v>#N/A</v>
      </c>
      <c r="BL173" s="37" t="e">
        <v>#N/A</v>
      </c>
      <c r="BM173" s="37" t="e">
        <v>#N/A</v>
      </c>
      <c r="BN173" s="37" t="e">
        <v>#N/A</v>
      </c>
      <c r="BO173" s="37" t="e">
        <v>#N/A</v>
      </c>
      <c r="BP173" s="37" t="e">
        <v>#N/A</v>
      </c>
      <c r="BQ173" s="37"/>
      <c r="BR173" s="37">
        <v>0.11987387606545721</v>
      </c>
    </row>
    <row r="174" spans="18:70" x14ac:dyDescent="0.25">
      <c r="R174" s="33" t="s">
        <v>64</v>
      </c>
      <c r="S174" s="39" t="s">
        <v>283</v>
      </c>
      <c r="T174" s="41" t="s">
        <v>121</v>
      </c>
      <c r="U174" s="41" t="s">
        <v>121</v>
      </c>
      <c r="V174" s="41" t="s">
        <v>121</v>
      </c>
      <c r="W174" s="41" t="s">
        <v>121</v>
      </c>
      <c r="X174" s="41" t="s">
        <v>121</v>
      </c>
      <c r="Y174" s="41" t="s">
        <v>121</v>
      </c>
      <c r="Z174" s="41" t="s">
        <v>121</v>
      </c>
      <c r="AA174" s="41" t="s">
        <v>121</v>
      </c>
      <c r="AB174" s="40">
        <v>1085.4100000000001</v>
      </c>
      <c r="AC174" s="41" t="s">
        <v>121</v>
      </c>
      <c r="AD174" s="41" t="s">
        <v>121</v>
      </c>
      <c r="AE174" s="41" t="s">
        <v>121</v>
      </c>
      <c r="AF174" s="41" t="s">
        <v>121</v>
      </c>
      <c r="AG174" s="41" t="s">
        <v>121</v>
      </c>
      <c r="AH174" s="41" t="s">
        <v>121</v>
      </c>
      <c r="AI174" s="41" t="s">
        <v>121</v>
      </c>
      <c r="AJ174" s="41" t="s">
        <v>121</v>
      </c>
      <c r="AK174" s="41">
        <v>266.04000000000002</v>
      </c>
      <c r="AL174" s="41" t="s">
        <v>121</v>
      </c>
      <c r="AM174" s="41" t="s">
        <v>121</v>
      </c>
      <c r="AN174" s="41" t="s">
        <v>121</v>
      </c>
      <c r="AO174" s="41" t="s">
        <v>121</v>
      </c>
      <c r="AP174" s="41" t="s">
        <v>121</v>
      </c>
      <c r="AQ174" s="41" t="s">
        <v>121</v>
      </c>
      <c r="AR174" s="41" t="s">
        <v>121</v>
      </c>
      <c r="AS174" s="41" t="s">
        <v>121</v>
      </c>
      <c r="AT174" s="41">
        <v>178.46</v>
      </c>
      <c r="AU174" s="33" t="e">
        <v>#N/A</v>
      </c>
      <c r="AV174" s="33" t="e">
        <v>#N/A</v>
      </c>
      <c r="AW174" s="33" t="e">
        <v>#N/A</v>
      </c>
      <c r="AX174" s="33" t="e">
        <v>#N/A</v>
      </c>
      <c r="AY174" s="33" t="e">
        <v>#N/A</v>
      </c>
      <c r="AZ174" s="33" t="e">
        <v>#N/A</v>
      </c>
      <c r="BA174" s="37"/>
      <c r="BB174" s="37">
        <v>0.40952266885324434</v>
      </c>
      <c r="BC174" s="37" t="e">
        <v>#N/A</v>
      </c>
      <c r="BD174" s="37" t="e">
        <v>#N/A</v>
      </c>
      <c r="BE174" s="37" t="e">
        <v>#N/A</v>
      </c>
      <c r="BF174" s="37" t="e">
        <v>#N/A</v>
      </c>
      <c r="BG174" s="37" t="e">
        <v>#N/A</v>
      </c>
      <c r="BH174" s="37" t="e">
        <v>#N/A</v>
      </c>
      <c r="BI174" s="37"/>
      <c r="BJ174" s="37">
        <v>0.24510553615684397</v>
      </c>
      <c r="BK174" s="37" t="e">
        <v>#N/A</v>
      </c>
      <c r="BL174" s="37" t="e">
        <v>#N/A</v>
      </c>
      <c r="BM174" s="37" t="e">
        <v>#N/A</v>
      </c>
      <c r="BN174" s="37" t="e">
        <v>#N/A</v>
      </c>
      <c r="BO174" s="37" t="e">
        <v>#N/A</v>
      </c>
      <c r="BP174" s="37" t="e">
        <v>#N/A</v>
      </c>
      <c r="BQ174" s="37"/>
      <c r="BR174" s="37">
        <v>0.16441713269640043</v>
      </c>
    </row>
    <row r="175" spans="18:70" x14ac:dyDescent="0.25">
      <c r="R175" s="33" t="s">
        <v>64</v>
      </c>
      <c r="S175" s="39" t="s">
        <v>284</v>
      </c>
      <c r="T175" s="41" t="s">
        <v>121</v>
      </c>
      <c r="U175" s="41" t="s">
        <v>121</v>
      </c>
      <c r="V175" s="41" t="s">
        <v>121</v>
      </c>
      <c r="W175" s="41" t="s">
        <v>121</v>
      </c>
      <c r="X175" s="41" t="s">
        <v>121</v>
      </c>
      <c r="Y175" s="41" t="s">
        <v>121</v>
      </c>
      <c r="Z175" s="41" t="s">
        <v>121</v>
      </c>
      <c r="AA175" s="41" t="s">
        <v>121</v>
      </c>
      <c r="AB175" s="40">
        <v>885.25</v>
      </c>
      <c r="AC175" s="41" t="s">
        <v>121</v>
      </c>
      <c r="AD175" s="41" t="s">
        <v>121</v>
      </c>
      <c r="AE175" s="41" t="s">
        <v>121</v>
      </c>
      <c r="AF175" s="41" t="s">
        <v>121</v>
      </c>
      <c r="AG175" s="41" t="s">
        <v>121</v>
      </c>
      <c r="AH175" s="41" t="s">
        <v>121</v>
      </c>
      <c r="AI175" s="41" t="s">
        <v>121</v>
      </c>
      <c r="AJ175" s="41" t="s">
        <v>121</v>
      </c>
      <c r="AK175" s="41">
        <v>235.43</v>
      </c>
      <c r="AL175" s="41" t="s">
        <v>121</v>
      </c>
      <c r="AM175" s="41" t="s">
        <v>121</v>
      </c>
      <c r="AN175" s="41" t="s">
        <v>121</v>
      </c>
      <c r="AO175" s="41" t="s">
        <v>121</v>
      </c>
      <c r="AP175" s="41" t="s">
        <v>121</v>
      </c>
      <c r="AQ175" s="41" t="s">
        <v>121</v>
      </c>
      <c r="AR175" s="41" t="s">
        <v>121</v>
      </c>
      <c r="AS175" s="41" t="s">
        <v>121</v>
      </c>
      <c r="AT175" s="41">
        <v>167.68</v>
      </c>
      <c r="AU175" s="33" t="e">
        <v>#N/A</v>
      </c>
      <c r="AV175" s="33" t="e">
        <v>#N/A</v>
      </c>
      <c r="AW175" s="33" t="e">
        <v>#N/A</v>
      </c>
      <c r="AX175" s="33" t="e">
        <v>#N/A</v>
      </c>
      <c r="AY175" s="33" t="e">
        <v>#N/A</v>
      </c>
      <c r="AZ175" s="33" t="e">
        <v>#N/A</v>
      </c>
      <c r="BA175" s="37"/>
      <c r="BB175" s="37">
        <v>0.45536289183846373</v>
      </c>
      <c r="BC175" s="37" t="e">
        <v>#N/A</v>
      </c>
      <c r="BD175" s="37" t="e">
        <v>#N/A</v>
      </c>
      <c r="BE175" s="37" t="e">
        <v>#N/A</v>
      </c>
      <c r="BF175" s="37" t="e">
        <v>#N/A</v>
      </c>
      <c r="BG175" s="37" t="e">
        <v>#N/A</v>
      </c>
      <c r="BH175" s="37" t="e">
        <v>#N/A</v>
      </c>
      <c r="BI175" s="37"/>
      <c r="BJ175" s="37">
        <v>0.26594747246540529</v>
      </c>
      <c r="BK175" s="37" t="e">
        <v>#N/A</v>
      </c>
      <c r="BL175" s="37" t="e">
        <v>#N/A</v>
      </c>
      <c r="BM175" s="37" t="e">
        <v>#N/A</v>
      </c>
      <c r="BN175" s="37" t="e">
        <v>#N/A</v>
      </c>
      <c r="BO175" s="37" t="e">
        <v>#N/A</v>
      </c>
      <c r="BP175" s="37" t="e">
        <v>#N/A</v>
      </c>
      <c r="BQ175" s="37"/>
      <c r="BR175" s="37">
        <v>0.18941541937305847</v>
      </c>
    </row>
    <row r="176" spans="18:70" x14ac:dyDescent="0.25">
      <c r="R176" s="33" t="s">
        <v>64</v>
      </c>
      <c r="S176" s="39" t="s">
        <v>285</v>
      </c>
      <c r="T176" s="41" t="s">
        <v>121</v>
      </c>
      <c r="U176" s="41" t="s">
        <v>121</v>
      </c>
      <c r="V176" s="41" t="s">
        <v>121</v>
      </c>
      <c r="W176" s="41" t="s">
        <v>121</v>
      </c>
      <c r="X176" s="41" t="s">
        <v>121</v>
      </c>
      <c r="Y176" s="41" t="s">
        <v>121</v>
      </c>
      <c r="Z176" s="41" t="s">
        <v>121</v>
      </c>
      <c r="AA176" s="41" t="s">
        <v>121</v>
      </c>
      <c r="AB176" s="40">
        <v>349.78</v>
      </c>
      <c r="AC176" s="41" t="s">
        <v>121</v>
      </c>
      <c r="AD176" s="41" t="s">
        <v>121</v>
      </c>
      <c r="AE176" s="41" t="s">
        <v>121</v>
      </c>
      <c r="AF176" s="41" t="s">
        <v>121</v>
      </c>
      <c r="AG176" s="41" t="s">
        <v>121</v>
      </c>
      <c r="AH176" s="41" t="s">
        <v>121</v>
      </c>
      <c r="AI176" s="41" t="s">
        <v>121</v>
      </c>
      <c r="AJ176" s="41" t="s">
        <v>121</v>
      </c>
      <c r="AK176" s="41">
        <v>103.19</v>
      </c>
      <c r="AL176" s="41" t="s">
        <v>121</v>
      </c>
      <c r="AM176" s="41" t="s">
        <v>121</v>
      </c>
      <c r="AN176" s="41" t="s">
        <v>121</v>
      </c>
      <c r="AO176" s="41" t="s">
        <v>121</v>
      </c>
      <c r="AP176" s="41" t="s">
        <v>121</v>
      </c>
      <c r="AQ176" s="41" t="s">
        <v>121</v>
      </c>
      <c r="AR176" s="41" t="s">
        <v>121</v>
      </c>
      <c r="AS176" s="41" t="s">
        <v>121</v>
      </c>
      <c r="AT176" s="41">
        <v>73.989999999999995</v>
      </c>
      <c r="AU176" s="33" t="e">
        <v>#N/A</v>
      </c>
      <c r="AV176" s="33" t="e">
        <v>#N/A</v>
      </c>
      <c r="AW176" s="33" t="e">
        <v>#N/A</v>
      </c>
      <c r="AX176" s="33" t="e">
        <v>#N/A</v>
      </c>
      <c r="AY176" s="33" t="e">
        <v>#N/A</v>
      </c>
      <c r="AZ176" s="33" t="e">
        <v>#N/A</v>
      </c>
      <c r="BA176" s="37"/>
      <c r="BB176" s="37">
        <v>0.50654697238264057</v>
      </c>
      <c r="BC176" s="37" t="e">
        <v>#N/A</v>
      </c>
      <c r="BD176" s="37" t="e">
        <v>#N/A</v>
      </c>
      <c r="BE176" s="37" t="e">
        <v>#N/A</v>
      </c>
      <c r="BF176" s="37" t="e">
        <v>#N/A</v>
      </c>
      <c r="BG176" s="37" t="e">
        <v>#N/A</v>
      </c>
      <c r="BH176" s="37" t="e">
        <v>#N/A</v>
      </c>
      <c r="BI176" s="37"/>
      <c r="BJ176" s="37">
        <v>0.29501400880553491</v>
      </c>
      <c r="BK176" s="37" t="e">
        <v>#N/A</v>
      </c>
      <c r="BL176" s="37" t="e">
        <v>#N/A</v>
      </c>
      <c r="BM176" s="37" t="e">
        <v>#N/A</v>
      </c>
      <c r="BN176" s="37" t="e">
        <v>#N/A</v>
      </c>
      <c r="BO176" s="37" t="e">
        <v>#N/A</v>
      </c>
      <c r="BP176" s="37" t="e">
        <v>#N/A</v>
      </c>
      <c r="BQ176" s="37"/>
      <c r="BR176" s="37">
        <v>0.2115329635771056</v>
      </c>
    </row>
    <row r="177" spans="18:70" x14ac:dyDescent="0.25">
      <c r="R177" s="33" t="s">
        <v>64</v>
      </c>
      <c r="S177" s="39" t="s">
        <v>286</v>
      </c>
      <c r="T177" s="41" t="s">
        <v>121</v>
      </c>
      <c r="U177" s="41" t="s">
        <v>121</v>
      </c>
      <c r="V177" s="41" t="s">
        <v>121</v>
      </c>
      <c r="W177" s="41" t="s">
        <v>121</v>
      </c>
      <c r="X177" s="41" t="s">
        <v>121</v>
      </c>
      <c r="Y177" s="41" t="s">
        <v>121</v>
      </c>
      <c r="Z177" s="41" t="s">
        <v>121</v>
      </c>
      <c r="AA177" s="41" t="s">
        <v>121</v>
      </c>
      <c r="AB177" s="40">
        <v>678.67</v>
      </c>
      <c r="AC177" s="41" t="s">
        <v>121</v>
      </c>
      <c r="AD177" s="41" t="s">
        <v>121</v>
      </c>
      <c r="AE177" s="41" t="s">
        <v>121</v>
      </c>
      <c r="AF177" s="41" t="s">
        <v>121</v>
      </c>
      <c r="AG177" s="41" t="s">
        <v>121</v>
      </c>
      <c r="AH177" s="41" t="s">
        <v>121</v>
      </c>
      <c r="AI177" s="41" t="s">
        <v>121</v>
      </c>
      <c r="AJ177" s="41" t="s">
        <v>121</v>
      </c>
      <c r="AK177" s="41">
        <v>193.74</v>
      </c>
      <c r="AL177" s="41" t="s">
        <v>121</v>
      </c>
      <c r="AM177" s="41" t="s">
        <v>121</v>
      </c>
      <c r="AN177" s="41" t="s">
        <v>121</v>
      </c>
      <c r="AO177" s="41" t="s">
        <v>121</v>
      </c>
      <c r="AP177" s="41" t="s">
        <v>121</v>
      </c>
      <c r="AQ177" s="41" t="s">
        <v>121</v>
      </c>
      <c r="AR177" s="41" t="s">
        <v>121</v>
      </c>
      <c r="AS177" s="41" t="s">
        <v>121</v>
      </c>
      <c r="AT177" s="41">
        <v>105.67</v>
      </c>
      <c r="AU177" s="33" t="e">
        <v>#N/A</v>
      </c>
      <c r="AV177" s="33" t="e">
        <v>#N/A</v>
      </c>
      <c r="AW177" s="33" t="e">
        <v>#N/A</v>
      </c>
      <c r="AX177" s="33" t="e">
        <v>#N/A</v>
      </c>
      <c r="AY177" s="33" t="e">
        <v>#N/A</v>
      </c>
      <c r="AZ177" s="33" t="e">
        <v>#N/A</v>
      </c>
      <c r="BA177" s="37"/>
      <c r="BB177" s="37">
        <v>0.44117170347886314</v>
      </c>
      <c r="BC177" s="37" t="e">
        <v>#N/A</v>
      </c>
      <c r="BD177" s="37" t="e">
        <v>#N/A</v>
      </c>
      <c r="BE177" s="37" t="e">
        <v>#N/A</v>
      </c>
      <c r="BF177" s="37" t="e">
        <v>#N/A</v>
      </c>
      <c r="BG177" s="37" t="e">
        <v>#N/A</v>
      </c>
      <c r="BH177" s="37" t="e">
        <v>#N/A</v>
      </c>
      <c r="BI177" s="37"/>
      <c r="BJ177" s="37">
        <v>0.28547011065760974</v>
      </c>
      <c r="BK177" s="37" t="e">
        <v>#N/A</v>
      </c>
      <c r="BL177" s="37" t="e">
        <v>#N/A</v>
      </c>
      <c r="BM177" s="37" t="e">
        <v>#N/A</v>
      </c>
      <c r="BN177" s="37" t="e">
        <v>#N/A</v>
      </c>
      <c r="BO177" s="37" t="e">
        <v>#N/A</v>
      </c>
      <c r="BP177" s="37" t="e">
        <v>#N/A</v>
      </c>
      <c r="BQ177" s="37"/>
      <c r="BR177" s="37">
        <v>0.15570159282125334</v>
      </c>
    </row>
    <row r="178" spans="18:70" x14ac:dyDescent="0.25">
      <c r="R178" s="33" t="s">
        <v>64</v>
      </c>
      <c r="S178" s="39" t="s">
        <v>287</v>
      </c>
      <c r="T178" s="41" t="s">
        <v>121</v>
      </c>
      <c r="U178" s="41" t="s">
        <v>121</v>
      </c>
      <c r="V178" s="41" t="s">
        <v>121</v>
      </c>
      <c r="W178" s="41" t="s">
        <v>121</v>
      </c>
      <c r="X178" s="41" t="s">
        <v>121</v>
      </c>
      <c r="Y178" s="41" t="s">
        <v>121</v>
      </c>
      <c r="Z178" s="41" t="s">
        <v>121</v>
      </c>
      <c r="AA178" s="41" t="s">
        <v>121</v>
      </c>
      <c r="AB178" s="40">
        <v>810.19</v>
      </c>
      <c r="AC178" s="41" t="s">
        <v>121</v>
      </c>
      <c r="AD178" s="41" t="s">
        <v>121</v>
      </c>
      <c r="AE178" s="41" t="s">
        <v>121</v>
      </c>
      <c r="AF178" s="41" t="s">
        <v>121</v>
      </c>
      <c r="AG178" s="41" t="s">
        <v>121</v>
      </c>
      <c r="AH178" s="41" t="s">
        <v>121</v>
      </c>
      <c r="AI178" s="41" t="s">
        <v>121</v>
      </c>
      <c r="AJ178" s="41" t="s">
        <v>121</v>
      </c>
      <c r="AK178" s="41">
        <v>189.35</v>
      </c>
      <c r="AL178" s="41" t="s">
        <v>121</v>
      </c>
      <c r="AM178" s="41" t="s">
        <v>121</v>
      </c>
      <c r="AN178" s="41" t="s">
        <v>121</v>
      </c>
      <c r="AO178" s="41" t="s">
        <v>121</v>
      </c>
      <c r="AP178" s="41" t="s">
        <v>121</v>
      </c>
      <c r="AQ178" s="41" t="s">
        <v>121</v>
      </c>
      <c r="AR178" s="41" t="s">
        <v>121</v>
      </c>
      <c r="AS178" s="41" t="s">
        <v>121</v>
      </c>
      <c r="AT178" s="41">
        <v>183.91</v>
      </c>
      <c r="AU178" s="33" t="e">
        <v>#N/A</v>
      </c>
      <c r="AV178" s="33" t="e">
        <v>#N/A</v>
      </c>
      <c r="AW178" s="33" t="e">
        <v>#N/A</v>
      </c>
      <c r="AX178" s="33" t="e">
        <v>#N/A</v>
      </c>
      <c r="AY178" s="33" t="e">
        <v>#N/A</v>
      </c>
      <c r="AZ178" s="33" t="e">
        <v>#N/A</v>
      </c>
      <c r="BA178" s="37"/>
      <c r="BB178" s="37">
        <v>0.46070674779989873</v>
      </c>
      <c r="BC178" s="37" t="e">
        <v>#N/A</v>
      </c>
      <c r="BD178" s="37" t="e">
        <v>#N/A</v>
      </c>
      <c r="BE178" s="37" t="e">
        <v>#N/A</v>
      </c>
      <c r="BF178" s="37" t="e">
        <v>#N/A</v>
      </c>
      <c r="BG178" s="37" t="e">
        <v>#N/A</v>
      </c>
      <c r="BH178" s="37" t="e">
        <v>#N/A</v>
      </c>
      <c r="BI178" s="37"/>
      <c r="BJ178" s="37">
        <v>0.23371061109122548</v>
      </c>
      <c r="BK178" s="37" t="e">
        <v>#N/A</v>
      </c>
      <c r="BL178" s="37" t="e">
        <v>#N/A</v>
      </c>
      <c r="BM178" s="37" t="e">
        <v>#N/A</v>
      </c>
      <c r="BN178" s="37" t="e">
        <v>#N/A</v>
      </c>
      <c r="BO178" s="37" t="e">
        <v>#N/A</v>
      </c>
      <c r="BP178" s="37" t="e">
        <v>#N/A</v>
      </c>
      <c r="BQ178" s="37"/>
      <c r="BR178" s="37">
        <v>0.22699613670867325</v>
      </c>
    </row>
    <row r="179" spans="18:70" x14ac:dyDescent="0.25">
      <c r="R179" s="33" t="s">
        <v>64</v>
      </c>
      <c r="S179" s="39" t="s">
        <v>288</v>
      </c>
      <c r="T179" s="41" t="s">
        <v>121</v>
      </c>
      <c r="U179" s="41" t="s">
        <v>121</v>
      </c>
      <c r="V179" s="41" t="s">
        <v>121</v>
      </c>
      <c r="W179" s="41" t="s">
        <v>121</v>
      </c>
      <c r="X179" s="41" t="s">
        <v>121</v>
      </c>
      <c r="Y179" s="41" t="s">
        <v>121</v>
      </c>
      <c r="Z179" s="41" t="s">
        <v>121</v>
      </c>
      <c r="AA179" s="41" t="s">
        <v>121</v>
      </c>
      <c r="AB179" s="40">
        <v>1328.95</v>
      </c>
      <c r="AC179" s="41" t="s">
        <v>121</v>
      </c>
      <c r="AD179" s="41" t="s">
        <v>121</v>
      </c>
      <c r="AE179" s="41" t="s">
        <v>121</v>
      </c>
      <c r="AF179" s="41" t="s">
        <v>121</v>
      </c>
      <c r="AG179" s="41" t="s">
        <v>121</v>
      </c>
      <c r="AH179" s="41" t="s">
        <v>121</v>
      </c>
      <c r="AI179" s="41" t="s">
        <v>121</v>
      </c>
      <c r="AJ179" s="41" t="s">
        <v>121</v>
      </c>
      <c r="AK179" s="41">
        <v>229.14</v>
      </c>
      <c r="AL179" s="41" t="s">
        <v>121</v>
      </c>
      <c r="AM179" s="41" t="s">
        <v>121</v>
      </c>
      <c r="AN179" s="41" t="s">
        <v>121</v>
      </c>
      <c r="AO179" s="41" t="s">
        <v>121</v>
      </c>
      <c r="AP179" s="41" t="s">
        <v>121</v>
      </c>
      <c r="AQ179" s="41" t="s">
        <v>121</v>
      </c>
      <c r="AR179" s="41" t="s">
        <v>121</v>
      </c>
      <c r="AS179" s="41" t="s">
        <v>121</v>
      </c>
      <c r="AT179" s="41">
        <v>183.52</v>
      </c>
      <c r="AU179" s="33" t="e">
        <v>#N/A</v>
      </c>
      <c r="AV179" s="33" t="e">
        <v>#N/A</v>
      </c>
      <c r="AW179" s="33" t="e">
        <v>#N/A</v>
      </c>
      <c r="AX179" s="33" t="e">
        <v>#N/A</v>
      </c>
      <c r="AY179" s="33" t="e">
        <v>#N/A</v>
      </c>
      <c r="AZ179" s="33" t="e">
        <v>#N/A</v>
      </c>
      <c r="BA179" s="37"/>
      <c r="BB179" s="37">
        <v>0.31051582076075096</v>
      </c>
      <c r="BC179" s="37" t="e">
        <v>#N/A</v>
      </c>
      <c r="BD179" s="37" t="e">
        <v>#N/A</v>
      </c>
      <c r="BE179" s="37" t="e">
        <v>#N/A</v>
      </c>
      <c r="BF179" s="37" t="e">
        <v>#N/A</v>
      </c>
      <c r="BG179" s="37" t="e">
        <v>#N/A</v>
      </c>
      <c r="BH179" s="37" t="e">
        <v>#N/A</v>
      </c>
      <c r="BI179" s="37"/>
      <c r="BJ179" s="37">
        <v>0.17242183678844197</v>
      </c>
      <c r="BK179" s="37" t="e">
        <v>#N/A</v>
      </c>
      <c r="BL179" s="37" t="e">
        <v>#N/A</v>
      </c>
      <c r="BM179" s="37" t="e">
        <v>#N/A</v>
      </c>
      <c r="BN179" s="37" t="e">
        <v>#N/A</v>
      </c>
      <c r="BO179" s="37" t="e">
        <v>#N/A</v>
      </c>
      <c r="BP179" s="37" t="e">
        <v>#N/A</v>
      </c>
      <c r="BQ179" s="37"/>
      <c r="BR179" s="37">
        <v>0.13809398397230896</v>
      </c>
    </row>
    <row r="180" spans="18:70" x14ac:dyDescent="0.25">
      <c r="R180" s="33" t="s">
        <v>64</v>
      </c>
      <c r="S180" s="39" t="s">
        <v>289</v>
      </c>
      <c r="T180" s="41" t="s">
        <v>121</v>
      </c>
      <c r="U180" s="41" t="s">
        <v>121</v>
      </c>
      <c r="V180" s="41" t="s">
        <v>121</v>
      </c>
      <c r="W180" s="41" t="s">
        <v>121</v>
      </c>
      <c r="X180" s="41" t="s">
        <v>121</v>
      </c>
      <c r="Y180" s="41" t="s">
        <v>121</v>
      </c>
      <c r="Z180" s="41" t="s">
        <v>121</v>
      </c>
      <c r="AA180" s="41" t="s">
        <v>121</v>
      </c>
      <c r="AB180" s="40">
        <v>1175.1400000000001</v>
      </c>
      <c r="AC180" s="41" t="s">
        <v>121</v>
      </c>
      <c r="AD180" s="41" t="s">
        <v>121</v>
      </c>
      <c r="AE180" s="41" t="s">
        <v>121</v>
      </c>
      <c r="AF180" s="41" t="s">
        <v>121</v>
      </c>
      <c r="AG180" s="41" t="s">
        <v>121</v>
      </c>
      <c r="AH180" s="41" t="s">
        <v>121</v>
      </c>
      <c r="AI180" s="41" t="s">
        <v>121</v>
      </c>
      <c r="AJ180" s="41" t="s">
        <v>121</v>
      </c>
      <c r="AK180" s="41">
        <v>321.79000000000002</v>
      </c>
      <c r="AL180" s="41" t="s">
        <v>121</v>
      </c>
      <c r="AM180" s="41" t="s">
        <v>121</v>
      </c>
      <c r="AN180" s="41" t="s">
        <v>121</v>
      </c>
      <c r="AO180" s="41" t="s">
        <v>121</v>
      </c>
      <c r="AP180" s="41" t="s">
        <v>121</v>
      </c>
      <c r="AQ180" s="41" t="s">
        <v>121</v>
      </c>
      <c r="AR180" s="41" t="s">
        <v>121</v>
      </c>
      <c r="AS180" s="41" t="s">
        <v>121</v>
      </c>
      <c r="AT180" s="41">
        <v>228.67</v>
      </c>
      <c r="AU180" s="33" t="e">
        <v>#N/A</v>
      </c>
      <c r="AV180" s="33" t="e">
        <v>#N/A</v>
      </c>
      <c r="AW180" s="33" t="e">
        <v>#N/A</v>
      </c>
      <c r="AX180" s="33" t="e">
        <v>#N/A</v>
      </c>
      <c r="AY180" s="33" t="e">
        <v>#N/A</v>
      </c>
      <c r="AZ180" s="33" t="e">
        <v>#N/A</v>
      </c>
      <c r="BA180" s="37"/>
      <c r="BB180" s="37">
        <v>0.46842078390659836</v>
      </c>
      <c r="BC180" s="37" t="e">
        <v>#N/A</v>
      </c>
      <c r="BD180" s="37" t="e">
        <v>#N/A</v>
      </c>
      <c r="BE180" s="37" t="e">
        <v>#N/A</v>
      </c>
      <c r="BF180" s="37" t="e">
        <v>#N/A</v>
      </c>
      <c r="BG180" s="37" t="e">
        <v>#N/A</v>
      </c>
      <c r="BH180" s="37" t="e">
        <v>#N/A</v>
      </c>
      <c r="BI180" s="37"/>
      <c r="BJ180" s="37">
        <v>0.27383120309069559</v>
      </c>
      <c r="BK180" s="37" t="e">
        <v>#N/A</v>
      </c>
      <c r="BL180" s="37" t="e">
        <v>#N/A</v>
      </c>
      <c r="BM180" s="37" t="e">
        <v>#N/A</v>
      </c>
      <c r="BN180" s="37" t="e">
        <v>#N/A</v>
      </c>
      <c r="BO180" s="37" t="e">
        <v>#N/A</v>
      </c>
      <c r="BP180" s="37" t="e">
        <v>#N/A</v>
      </c>
      <c r="BQ180" s="37"/>
      <c r="BR180" s="37">
        <v>0.19458958081590275</v>
      </c>
    </row>
    <row r="181" spans="18:70" x14ac:dyDescent="0.25">
      <c r="R181" s="33" t="s">
        <v>64</v>
      </c>
      <c r="S181" s="39" t="s">
        <v>290</v>
      </c>
      <c r="T181" s="41" t="s">
        <v>121</v>
      </c>
      <c r="U181" s="41" t="s">
        <v>121</v>
      </c>
      <c r="V181" s="41" t="s">
        <v>121</v>
      </c>
      <c r="W181" s="41" t="s">
        <v>121</v>
      </c>
      <c r="X181" s="41" t="s">
        <v>121</v>
      </c>
      <c r="Y181" s="41" t="s">
        <v>121</v>
      </c>
      <c r="Z181" s="41" t="s">
        <v>121</v>
      </c>
      <c r="AA181" s="41" t="s">
        <v>121</v>
      </c>
      <c r="AB181" s="40">
        <v>850.32</v>
      </c>
      <c r="AC181" s="41" t="s">
        <v>121</v>
      </c>
      <c r="AD181" s="41" t="s">
        <v>121</v>
      </c>
      <c r="AE181" s="41" t="s">
        <v>121</v>
      </c>
      <c r="AF181" s="41" t="s">
        <v>121</v>
      </c>
      <c r="AG181" s="41" t="s">
        <v>121</v>
      </c>
      <c r="AH181" s="41" t="s">
        <v>121</v>
      </c>
      <c r="AI181" s="41" t="s">
        <v>121</v>
      </c>
      <c r="AJ181" s="41" t="s">
        <v>121</v>
      </c>
      <c r="AK181" s="41">
        <v>215.07</v>
      </c>
      <c r="AL181" s="41" t="s">
        <v>121</v>
      </c>
      <c r="AM181" s="41" t="s">
        <v>121</v>
      </c>
      <c r="AN181" s="41" t="s">
        <v>121</v>
      </c>
      <c r="AO181" s="41" t="s">
        <v>121</v>
      </c>
      <c r="AP181" s="41" t="s">
        <v>121</v>
      </c>
      <c r="AQ181" s="41" t="s">
        <v>121</v>
      </c>
      <c r="AR181" s="41" t="s">
        <v>121</v>
      </c>
      <c r="AS181" s="41" t="s">
        <v>121</v>
      </c>
      <c r="AT181" s="41">
        <v>161.65</v>
      </c>
      <c r="AU181" s="33" t="e">
        <v>#N/A</v>
      </c>
      <c r="AV181" s="33" t="e">
        <v>#N/A</v>
      </c>
      <c r="AW181" s="33" t="e">
        <v>#N/A</v>
      </c>
      <c r="AX181" s="33" t="e">
        <v>#N/A</v>
      </c>
      <c r="AY181" s="33" t="e">
        <v>#N/A</v>
      </c>
      <c r="AZ181" s="33" t="e">
        <v>#N/A</v>
      </c>
      <c r="BA181" s="37"/>
      <c r="BB181" s="37">
        <v>0.44303321102643711</v>
      </c>
      <c r="BC181" s="37" t="e">
        <v>#N/A</v>
      </c>
      <c r="BD181" s="37" t="e">
        <v>#N/A</v>
      </c>
      <c r="BE181" s="37" t="e">
        <v>#N/A</v>
      </c>
      <c r="BF181" s="37" t="e">
        <v>#N/A</v>
      </c>
      <c r="BG181" s="37" t="e">
        <v>#N/A</v>
      </c>
      <c r="BH181" s="37" t="e">
        <v>#N/A</v>
      </c>
      <c r="BI181" s="37"/>
      <c r="BJ181" s="37">
        <v>0.25292830934236521</v>
      </c>
      <c r="BK181" s="37" t="e">
        <v>#N/A</v>
      </c>
      <c r="BL181" s="37" t="e">
        <v>#N/A</v>
      </c>
      <c r="BM181" s="37" t="e">
        <v>#N/A</v>
      </c>
      <c r="BN181" s="37" t="e">
        <v>#N/A</v>
      </c>
      <c r="BO181" s="37" t="e">
        <v>#N/A</v>
      </c>
      <c r="BP181" s="37" t="e">
        <v>#N/A</v>
      </c>
      <c r="BQ181" s="37"/>
      <c r="BR181" s="37">
        <v>0.19010490168407188</v>
      </c>
    </row>
    <row r="182" spans="18:70" x14ac:dyDescent="0.25">
      <c r="R182" s="33" t="s">
        <v>64</v>
      </c>
      <c r="S182" s="39" t="s">
        <v>291</v>
      </c>
      <c r="T182" s="41" t="s">
        <v>121</v>
      </c>
      <c r="U182" s="41" t="s">
        <v>121</v>
      </c>
      <c r="V182" s="41" t="s">
        <v>121</v>
      </c>
      <c r="W182" s="41" t="s">
        <v>121</v>
      </c>
      <c r="X182" s="41" t="s">
        <v>121</v>
      </c>
      <c r="Y182" s="41" t="s">
        <v>121</v>
      </c>
      <c r="Z182" s="41" t="s">
        <v>121</v>
      </c>
      <c r="AA182" s="41" t="s">
        <v>121</v>
      </c>
      <c r="AB182" s="40">
        <v>839.24</v>
      </c>
      <c r="AC182" s="41" t="s">
        <v>121</v>
      </c>
      <c r="AD182" s="41" t="s">
        <v>121</v>
      </c>
      <c r="AE182" s="41" t="s">
        <v>121</v>
      </c>
      <c r="AF182" s="41" t="s">
        <v>121</v>
      </c>
      <c r="AG182" s="41" t="s">
        <v>121</v>
      </c>
      <c r="AH182" s="41" t="s">
        <v>121</v>
      </c>
      <c r="AI182" s="41" t="s">
        <v>121</v>
      </c>
      <c r="AJ182" s="41" t="s">
        <v>121</v>
      </c>
      <c r="AK182" s="41">
        <v>246.8</v>
      </c>
      <c r="AL182" s="41" t="s">
        <v>121</v>
      </c>
      <c r="AM182" s="41" t="s">
        <v>121</v>
      </c>
      <c r="AN182" s="41" t="s">
        <v>121</v>
      </c>
      <c r="AO182" s="41" t="s">
        <v>121</v>
      </c>
      <c r="AP182" s="41" t="s">
        <v>121</v>
      </c>
      <c r="AQ182" s="41" t="s">
        <v>121</v>
      </c>
      <c r="AR182" s="41" t="s">
        <v>121</v>
      </c>
      <c r="AS182" s="41" t="s">
        <v>121</v>
      </c>
      <c r="AT182" s="41">
        <v>134.93</v>
      </c>
      <c r="AU182" s="33" t="e">
        <v>#N/A</v>
      </c>
      <c r="AV182" s="33" t="e">
        <v>#N/A</v>
      </c>
      <c r="AW182" s="33" t="e">
        <v>#N/A</v>
      </c>
      <c r="AX182" s="33" t="e">
        <v>#N/A</v>
      </c>
      <c r="AY182" s="33" t="e">
        <v>#N/A</v>
      </c>
      <c r="AZ182" s="33" t="e">
        <v>#N/A</v>
      </c>
      <c r="BA182" s="37"/>
      <c r="BB182" s="37">
        <v>0.45485200896048805</v>
      </c>
      <c r="BC182" s="37" t="e">
        <v>#N/A</v>
      </c>
      <c r="BD182" s="37" t="e">
        <v>#N/A</v>
      </c>
      <c r="BE182" s="37" t="e">
        <v>#N/A</v>
      </c>
      <c r="BF182" s="37" t="e">
        <v>#N/A</v>
      </c>
      <c r="BG182" s="37" t="e">
        <v>#N/A</v>
      </c>
      <c r="BH182" s="37" t="e">
        <v>#N/A</v>
      </c>
      <c r="BI182" s="37"/>
      <c r="BJ182" s="37">
        <v>0.29407559220246893</v>
      </c>
      <c r="BK182" s="37" t="e">
        <v>#N/A</v>
      </c>
      <c r="BL182" s="37" t="e">
        <v>#N/A</v>
      </c>
      <c r="BM182" s="37" t="e">
        <v>#N/A</v>
      </c>
      <c r="BN182" s="37" t="e">
        <v>#N/A</v>
      </c>
      <c r="BO182" s="37" t="e">
        <v>#N/A</v>
      </c>
      <c r="BP182" s="37" t="e">
        <v>#N/A</v>
      </c>
      <c r="BQ182" s="37"/>
      <c r="BR182" s="37">
        <v>0.16077641675801915</v>
      </c>
    </row>
    <row r="183" spans="18:70" x14ac:dyDescent="0.25">
      <c r="R183" s="33" t="s">
        <v>64</v>
      </c>
      <c r="S183" s="39" t="s">
        <v>292</v>
      </c>
      <c r="T183" s="41" t="s">
        <v>121</v>
      </c>
      <c r="U183" s="41" t="s">
        <v>121</v>
      </c>
      <c r="V183" s="41" t="s">
        <v>121</v>
      </c>
      <c r="W183" s="41" t="s">
        <v>121</v>
      </c>
      <c r="X183" s="41" t="s">
        <v>121</v>
      </c>
      <c r="Y183" s="41" t="s">
        <v>121</v>
      </c>
      <c r="Z183" s="41" t="s">
        <v>121</v>
      </c>
      <c r="AA183" s="41" t="s">
        <v>121</v>
      </c>
      <c r="AB183" s="40">
        <v>1883.96</v>
      </c>
      <c r="AC183" s="41" t="s">
        <v>121</v>
      </c>
      <c r="AD183" s="41" t="s">
        <v>121</v>
      </c>
      <c r="AE183" s="41" t="s">
        <v>121</v>
      </c>
      <c r="AF183" s="41" t="s">
        <v>121</v>
      </c>
      <c r="AG183" s="41" t="s">
        <v>121</v>
      </c>
      <c r="AH183" s="41" t="s">
        <v>121</v>
      </c>
      <c r="AI183" s="41" t="s">
        <v>121</v>
      </c>
      <c r="AJ183" s="41" t="s">
        <v>121</v>
      </c>
      <c r="AK183" s="41">
        <v>258.27999999999997</v>
      </c>
      <c r="AL183" s="41" t="s">
        <v>121</v>
      </c>
      <c r="AM183" s="41" t="s">
        <v>121</v>
      </c>
      <c r="AN183" s="41" t="s">
        <v>121</v>
      </c>
      <c r="AO183" s="41" t="s">
        <v>121</v>
      </c>
      <c r="AP183" s="41" t="s">
        <v>121</v>
      </c>
      <c r="AQ183" s="41" t="s">
        <v>121</v>
      </c>
      <c r="AR183" s="41" t="s">
        <v>121</v>
      </c>
      <c r="AS183" s="41" t="s">
        <v>121</v>
      </c>
      <c r="AT183" s="41">
        <v>42.58</v>
      </c>
      <c r="AU183" s="33" t="e">
        <v>#N/A</v>
      </c>
      <c r="AV183" s="33" t="e">
        <v>#N/A</v>
      </c>
      <c r="AW183" s="33" t="e">
        <v>#N/A</v>
      </c>
      <c r="AX183" s="33" t="e">
        <v>#N/A</v>
      </c>
      <c r="AY183" s="33" t="e">
        <v>#N/A</v>
      </c>
      <c r="AZ183" s="33" t="e">
        <v>#N/A</v>
      </c>
      <c r="BA183" s="37"/>
      <c r="BB183" s="37">
        <v>0.15969553493704747</v>
      </c>
      <c r="BC183" s="37" t="e">
        <v>#N/A</v>
      </c>
      <c r="BD183" s="37" t="e">
        <v>#N/A</v>
      </c>
      <c r="BE183" s="37" t="e">
        <v>#N/A</v>
      </c>
      <c r="BF183" s="37" t="e">
        <v>#N/A</v>
      </c>
      <c r="BG183" s="37" t="e">
        <v>#N/A</v>
      </c>
      <c r="BH183" s="37" t="e">
        <v>#N/A</v>
      </c>
      <c r="BI183" s="37"/>
      <c r="BJ183" s="37">
        <v>0.13709420582177964</v>
      </c>
      <c r="BK183" s="37" t="e">
        <v>#N/A</v>
      </c>
      <c r="BL183" s="37" t="e">
        <v>#N/A</v>
      </c>
      <c r="BM183" s="37" t="e">
        <v>#N/A</v>
      </c>
      <c r="BN183" s="37" t="e">
        <v>#N/A</v>
      </c>
      <c r="BO183" s="37" t="e">
        <v>#N/A</v>
      </c>
      <c r="BP183" s="37" t="e">
        <v>#N/A</v>
      </c>
      <c r="BQ183" s="37"/>
      <c r="BR183" s="37">
        <v>2.260132911526784E-2</v>
      </c>
    </row>
    <row r="184" spans="18:70" x14ac:dyDescent="0.25">
      <c r="R184" s="33" t="s">
        <v>64</v>
      </c>
      <c r="S184" s="39" t="s">
        <v>293</v>
      </c>
      <c r="T184" s="41" t="s">
        <v>121</v>
      </c>
      <c r="U184" s="41" t="s">
        <v>121</v>
      </c>
      <c r="V184" s="41" t="s">
        <v>121</v>
      </c>
      <c r="W184" s="41" t="s">
        <v>121</v>
      </c>
      <c r="X184" s="41" t="s">
        <v>121</v>
      </c>
      <c r="Y184" s="41" t="s">
        <v>121</v>
      </c>
      <c r="Z184" s="41" t="s">
        <v>121</v>
      </c>
      <c r="AA184" s="41" t="s">
        <v>121</v>
      </c>
      <c r="AB184" s="40">
        <v>1978.28</v>
      </c>
      <c r="AC184" s="41" t="s">
        <v>121</v>
      </c>
      <c r="AD184" s="41" t="s">
        <v>121</v>
      </c>
      <c r="AE184" s="41" t="s">
        <v>121</v>
      </c>
      <c r="AF184" s="41" t="s">
        <v>121</v>
      </c>
      <c r="AG184" s="41" t="s">
        <v>121</v>
      </c>
      <c r="AH184" s="41" t="s">
        <v>121</v>
      </c>
      <c r="AI184" s="41" t="s">
        <v>121</v>
      </c>
      <c r="AJ184" s="41" t="s">
        <v>121</v>
      </c>
      <c r="AK184" s="41">
        <v>505.75</v>
      </c>
      <c r="AL184" s="41" t="s">
        <v>121</v>
      </c>
      <c r="AM184" s="41" t="s">
        <v>121</v>
      </c>
      <c r="AN184" s="41" t="s">
        <v>121</v>
      </c>
      <c r="AO184" s="41" t="s">
        <v>121</v>
      </c>
      <c r="AP184" s="41" t="s">
        <v>121</v>
      </c>
      <c r="AQ184" s="41" t="s">
        <v>121</v>
      </c>
      <c r="AR184" s="41" t="s">
        <v>121</v>
      </c>
      <c r="AS184" s="41" t="s">
        <v>121</v>
      </c>
      <c r="AT184" s="41">
        <v>253</v>
      </c>
      <c r="AU184" s="33" t="e">
        <v>#N/A</v>
      </c>
      <c r="AV184" s="33" t="e">
        <v>#N/A</v>
      </c>
      <c r="AW184" s="33" t="e">
        <v>#N/A</v>
      </c>
      <c r="AX184" s="33" t="e">
        <v>#N/A</v>
      </c>
      <c r="AY184" s="33" t="e">
        <v>#N/A</v>
      </c>
      <c r="AZ184" s="33" t="e">
        <v>#N/A</v>
      </c>
      <c r="BA184" s="37"/>
      <c r="BB184" s="37">
        <v>0.3835402470833249</v>
      </c>
      <c r="BC184" s="37" t="e">
        <v>#N/A</v>
      </c>
      <c r="BD184" s="37" t="e">
        <v>#N/A</v>
      </c>
      <c r="BE184" s="37" t="e">
        <v>#N/A</v>
      </c>
      <c r="BF184" s="37" t="e">
        <v>#N/A</v>
      </c>
      <c r="BG184" s="37" t="e">
        <v>#N/A</v>
      </c>
      <c r="BH184" s="37" t="e">
        <v>#N/A</v>
      </c>
      <c r="BI184" s="37"/>
      <c r="BJ184" s="37">
        <v>0.25565137392077969</v>
      </c>
      <c r="BK184" s="37" t="e">
        <v>#N/A</v>
      </c>
      <c r="BL184" s="37" t="e">
        <v>#N/A</v>
      </c>
      <c r="BM184" s="37" t="e">
        <v>#N/A</v>
      </c>
      <c r="BN184" s="37" t="e">
        <v>#N/A</v>
      </c>
      <c r="BO184" s="37" t="e">
        <v>#N/A</v>
      </c>
      <c r="BP184" s="37" t="e">
        <v>#N/A</v>
      </c>
      <c r="BQ184" s="37"/>
      <c r="BR184" s="37">
        <v>0.12788887316254524</v>
      </c>
    </row>
    <row r="185" spans="18:70" x14ac:dyDescent="0.25">
      <c r="R185" s="33" t="s">
        <v>64</v>
      </c>
      <c r="S185" s="39" t="s">
        <v>294</v>
      </c>
      <c r="T185" s="41" t="s">
        <v>121</v>
      </c>
      <c r="U185" s="41" t="s">
        <v>121</v>
      </c>
      <c r="V185" s="41" t="s">
        <v>121</v>
      </c>
      <c r="W185" s="41" t="s">
        <v>121</v>
      </c>
      <c r="X185" s="41" t="s">
        <v>121</v>
      </c>
      <c r="Y185" s="41" t="s">
        <v>121</v>
      </c>
      <c r="Z185" s="41" t="s">
        <v>121</v>
      </c>
      <c r="AA185" s="41" t="s">
        <v>121</v>
      </c>
      <c r="AB185" s="40">
        <v>1091.45</v>
      </c>
      <c r="AC185" s="41" t="s">
        <v>121</v>
      </c>
      <c r="AD185" s="41" t="s">
        <v>121</v>
      </c>
      <c r="AE185" s="41" t="s">
        <v>121</v>
      </c>
      <c r="AF185" s="41" t="s">
        <v>121</v>
      </c>
      <c r="AG185" s="41" t="s">
        <v>121</v>
      </c>
      <c r="AH185" s="41" t="s">
        <v>121</v>
      </c>
      <c r="AI185" s="41" t="s">
        <v>121</v>
      </c>
      <c r="AJ185" s="41" t="s">
        <v>121</v>
      </c>
      <c r="AK185" s="41">
        <v>272.88</v>
      </c>
      <c r="AL185" s="41" t="s">
        <v>121</v>
      </c>
      <c r="AM185" s="41" t="s">
        <v>121</v>
      </c>
      <c r="AN185" s="41" t="s">
        <v>121</v>
      </c>
      <c r="AO185" s="41" t="s">
        <v>121</v>
      </c>
      <c r="AP185" s="41" t="s">
        <v>121</v>
      </c>
      <c r="AQ185" s="41" t="s">
        <v>121</v>
      </c>
      <c r="AR185" s="41" t="s">
        <v>121</v>
      </c>
      <c r="AS185" s="41" t="s">
        <v>121</v>
      </c>
      <c r="AT185" s="41">
        <v>173.56</v>
      </c>
      <c r="AU185" s="33" t="e">
        <v>#N/A</v>
      </c>
      <c r="AV185" s="33" t="e">
        <v>#N/A</v>
      </c>
      <c r="AW185" s="33" t="e">
        <v>#N/A</v>
      </c>
      <c r="AX185" s="33" t="e">
        <v>#N/A</v>
      </c>
      <c r="AY185" s="33" t="e">
        <v>#N/A</v>
      </c>
      <c r="AZ185" s="33" t="e">
        <v>#N/A</v>
      </c>
      <c r="BA185" s="37"/>
      <c r="BB185" s="37">
        <v>0.40903385404736814</v>
      </c>
      <c r="BC185" s="37" t="e">
        <v>#N/A</v>
      </c>
      <c r="BD185" s="37" t="e">
        <v>#N/A</v>
      </c>
      <c r="BE185" s="37" t="e">
        <v>#N/A</v>
      </c>
      <c r="BF185" s="37" t="e">
        <v>#N/A</v>
      </c>
      <c r="BG185" s="37" t="e">
        <v>#N/A</v>
      </c>
      <c r="BH185" s="37" t="e">
        <v>#N/A</v>
      </c>
      <c r="BI185" s="37"/>
      <c r="BJ185" s="37">
        <v>0.25001603371661552</v>
      </c>
      <c r="BK185" s="37" t="e">
        <v>#N/A</v>
      </c>
      <c r="BL185" s="37" t="e">
        <v>#N/A</v>
      </c>
      <c r="BM185" s="37" t="e">
        <v>#N/A</v>
      </c>
      <c r="BN185" s="37" t="e">
        <v>#N/A</v>
      </c>
      <c r="BO185" s="37" t="e">
        <v>#N/A</v>
      </c>
      <c r="BP185" s="37" t="e">
        <v>#N/A</v>
      </c>
      <c r="BQ185" s="37"/>
      <c r="BR185" s="37">
        <v>0.15901782033075265</v>
      </c>
    </row>
    <row r="186" spans="18:70" x14ac:dyDescent="0.25">
      <c r="R186" s="33" t="s">
        <v>64</v>
      </c>
      <c r="S186" s="39" t="s">
        <v>295</v>
      </c>
      <c r="T186" s="41" t="s">
        <v>121</v>
      </c>
      <c r="U186" s="41" t="s">
        <v>121</v>
      </c>
      <c r="V186" s="41" t="s">
        <v>121</v>
      </c>
      <c r="W186" s="41" t="s">
        <v>121</v>
      </c>
      <c r="X186" s="41" t="s">
        <v>121</v>
      </c>
      <c r="Y186" s="41" t="s">
        <v>121</v>
      </c>
      <c r="Z186" s="41" t="s">
        <v>121</v>
      </c>
      <c r="AA186" s="41" t="s">
        <v>121</v>
      </c>
      <c r="AB186" s="40">
        <v>1355.46</v>
      </c>
      <c r="AC186" s="41" t="s">
        <v>121</v>
      </c>
      <c r="AD186" s="41" t="s">
        <v>121</v>
      </c>
      <c r="AE186" s="41" t="s">
        <v>121</v>
      </c>
      <c r="AF186" s="41" t="s">
        <v>121</v>
      </c>
      <c r="AG186" s="41" t="s">
        <v>121</v>
      </c>
      <c r="AH186" s="41" t="s">
        <v>121</v>
      </c>
      <c r="AI186" s="41" t="s">
        <v>121</v>
      </c>
      <c r="AJ186" s="41" t="s">
        <v>121</v>
      </c>
      <c r="AK186" s="41">
        <v>379.9</v>
      </c>
      <c r="AL186" s="41" t="s">
        <v>121</v>
      </c>
      <c r="AM186" s="41" t="s">
        <v>121</v>
      </c>
      <c r="AN186" s="41" t="s">
        <v>121</v>
      </c>
      <c r="AO186" s="41" t="s">
        <v>121</v>
      </c>
      <c r="AP186" s="41" t="s">
        <v>121</v>
      </c>
      <c r="AQ186" s="41" t="s">
        <v>121</v>
      </c>
      <c r="AR186" s="41" t="s">
        <v>121</v>
      </c>
      <c r="AS186" s="41" t="s">
        <v>121</v>
      </c>
      <c r="AT186" s="41">
        <v>191.22</v>
      </c>
      <c r="AU186" s="33" t="e">
        <v>#N/A</v>
      </c>
      <c r="AV186" s="33" t="e">
        <v>#N/A</v>
      </c>
      <c r="AW186" s="33" t="e">
        <v>#N/A</v>
      </c>
      <c r="AX186" s="33" t="e">
        <v>#N/A</v>
      </c>
      <c r="AY186" s="33" t="e">
        <v>#N/A</v>
      </c>
      <c r="AZ186" s="33" t="e">
        <v>#N/A</v>
      </c>
      <c r="BA186" s="37"/>
      <c r="BB186" s="37">
        <v>0.42134773434848688</v>
      </c>
      <c r="BC186" s="37" t="e">
        <v>#N/A</v>
      </c>
      <c r="BD186" s="37" t="e">
        <v>#N/A</v>
      </c>
      <c r="BE186" s="37" t="e">
        <v>#N/A</v>
      </c>
      <c r="BF186" s="37" t="e">
        <v>#N/A</v>
      </c>
      <c r="BG186" s="37" t="e">
        <v>#N/A</v>
      </c>
      <c r="BH186" s="37" t="e">
        <v>#N/A</v>
      </c>
      <c r="BI186" s="37"/>
      <c r="BJ186" s="37">
        <v>0.28027385537013261</v>
      </c>
      <c r="BK186" s="37" t="e">
        <v>#N/A</v>
      </c>
      <c r="BL186" s="37" t="e">
        <v>#N/A</v>
      </c>
      <c r="BM186" s="37" t="e">
        <v>#N/A</v>
      </c>
      <c r="BN186" s="37" t="e">
        <v>#N/A</v>
      </c>
      <c r="BO186" s="37" t="e">
        <v>#N/A</v>
      </c>
      <c r="BP186" s="37" t="e">
        <v>#N/A</v>
      </c>
      <c r="BQ186" s="37"/>
      <c r="BR186" s="37">
        <v>0.14107387897835422</v>
      </c>
    </row>
    <row r="187" spans="18:70" x14ac:dyDescent="0.25">
      <c r="R187" s="33" t="s">
        <v>64</v>
      </c>
      <c r="S187" s="39" t="s">
        <v>296</v>
      </c>
      <c r="T187" s="41" t="s">
        <v>121</v>
      </c>
      <c r="U187" s="41" t="s">
        <v>121</v>
      </c>
      <c r="V187" s="41" t="s">
        <v>121</v>
      </c>
      <c r="W187" s="41" t="s">
        <v>121</v>
      </c>
      <c r="X187" s="41" t="s">
        <v>121</v>
      </c>
      <c r="Y187" s="41" t="s">
        <v>121</v>
      </c>
      <c r="Z187" s="41" t="s">
        <v>121</v>
      </c>
      <c r="AA187" s="41" t="s">
        <v>121</v>
      </c>
      <c r="AB187" s="40">
        <v>919.33</v>
      </c>
      <c r="AC187" s="41" t="s">
        <v>121</v>
      </c>
      <c r="AD187" s="41" t="s">
        <v>121</v>
      </c>
      <c r="AE187" s="41" t="s">
        <v>121</v>
      </c>
      <c r="AF187" s="41" t="s">
        <v>121</v>
      </c>
      <c r="AG187" s="41" t="s">
        <v>121</v>
      </c>
      <c r="AH187" s="41" t="s">
        <v>121</v>
      </c>
      <c r="AI187" s="41" t="s">
        <v>121</v>
      </c>
      <c r="AJ187" s="41" t="s">
        <v>121</v>
      </c>
      <c r="AK187" s="41">
        <v>238.1</v>
      </c>
      <c r="AL187" s="41" t="s">
        <v>121</v>
      </c>
      <c r="AM187" s="41" t="s">
        <v>121</v>
      </c>
      <c r="AN187" s="41" t="s">
        <v>121</v>
      </c>
      <c r="AO187" s="41" t="s">
        <v>121</v>
      </c>
      <c r="AP187" s="41" t="s">
        <v>121</v>
      </c>
      <c r="AQ187" s="41" t="s">
        <v>121</v>
      </c>
      <c r="AR187" s="41" t="s">
        <v>121</v>
      </c>
      <c r="AS187" s="41" t="s">
        <v>121</v>
      </c>
      <c r="AT187" s="41">
        <v>113.58</v>
      </c>
      <c r="AU187" s="33" t="e">
        <v>#N/A</v>
      </c>
      <c r="AV187" s="33" t="e">
        <v>#N/A</v>
      </c>
      <c r="AW187" s="33" t="e">
        <v>#N/A</v>
      </c>
      <c r="AX187" s="33" t="e">
        <v>#N/A</v>
      </c>
      <c r="AY187" s="33" t="e">
        <v>#N/A</v>
      </c>
      <c r="AZ187" s="33" t="e">
        <v>#N/A</v>
      </c>
      <c r="BA187" s="37"/>
      <c r="BB187" s="37">
        <v>0.38253945808360434</v>
      </c>
      <c r="BC187" s="37" t="e">
        <v>#N/A</v>
      </c>
      <c r="BD187" s="37" t="e">
        <v>#N/A</v>
      </c>
      <c r="BE187" s="37" t="e">
        <v>#N/A</v>
      </c>
      <c r="BF187" s="37" t="e">
        <v>#N/A</v>
      </c>
      <c r="BG187" s="37" t="e">
        <v>#N/A</v>
      </c>
      <c r="BH187" s="37" t="e">
        <v>#N/A</v>
      </c>
      <c r="BI187" s="37"/>
      <c r="BJ187" s="37">
        <v>0.25899296226599805</v>
      </c>
      <c r="BK187" s="37" t="e">
        <v>#N/A</v>
      </c>
      <c r="BL187" s="37" t="e">
        <v>#N/A</v>
      </c>
      <c r="BM187" s="37" t="e">
        <v>#N/A</v>
      </c>
      <c r="BN187" s="37" t="e">
        <v>#N/A</v>
      </c>
      <c r="BO187" s="37" t="e">
        <v>#N/A</v>
      </c>
      <c r="BP187" s="37" t="e">
        <v>#N/A</v>
      </c>
      <c r="BQ187" s="37"/>
      <c r="BR187" s="37">
        <v>0.12354649581760629</v>
      </c>
    </row>
    <row r="188" spans="18:70" x14ac:dyDescent="0.25">
      <c r="R188" s="33" t="s">
        <v>64</v>
      </c>
      <c r="S188" s="39" t="s">
        <v>297</v>
      </c>
      <c r="T188" s="41" t="s">
        <v>121</v>
      </c>
      <c r="U188" s="41" t="s">
        <v>121</v>
      </c>
      <c r="V188" s="41" t="s">
        <v>121</v>
      </c>
      <c r="W188" s="41" t="s">
        <v>121</v>
      </c>
      <c r="X188" s="41" t="s">
        <v>121</v>
      </c>
      <c r="Y188" s="41" t="s">
        <v>121</v>
      </c>
      <c r="Z188" s="41" t="s">
        <v>121</v>
      </c>
      <c r="AA188" s="41" t="s">
        <v>121</v>
      </c>
      <c r="AB188" s="40">
        <v>864.83</v>
      </c>
      <c r="AC188" s="41" t="s">
        <v>121</v>
      </c>
      <c r="AD188" s="41" t="s">
        <v>121</v>
      </c>
      <c r="AE188" s="41" t="s">
        <v>121</v>
      </c>
      <c r="AF188" s="41" t="s">
        <v>121</v>
      </c>
      <c r="AG188" s="41" t="s">
        <v>121</v>
      </c>
      <c r="AH188" s="41" t="s">
        <v>121</v>
      </c>
      <c r="AI188" s="41" t="s">
        <v>121</v>
      </c>
      <c r="AJ188" s="41" t="s">
        <v>121</v>
      </c>
      <c r="AK188" s="41">
        <v>249.37</v>
      </c>
      <c r="AL188" s="41" t="s">
        <v>121</v>
      </c>
      <c r="AM188" s="41" t="s">
        <v>121</v>
      </c>
      <c r="AN188" s="41" t="s">
        <v>121</v>
      </c>
      <c r="AO188" s="41" t="s">
        <v>121</v>
      </c>
      <c r="AP188" s="41" t="s">
        <v>121</v>
      </c>
      <c r="AQ188" s="41" t="s">
        <v>121</v>
      </c>
      <c r="AR188" s="41" t="s">
        <v>121</v>
      </c>
      <c r="AS188" s="41" t="s">
        <v>121</v>
      </c>
      <c r="AT188" s="41">
        <v>99.3</v>
      </c>
      <c r="AU188" s="33" t="e">
        <v>#N/A</v>
      </c>
      <c r="AV188" s="33" t="e">
        <v>#N/A</v>
      </c>
      <c r="AW188" s="33" t="e">
        <v>#N/A</v>
      </c>
      <c r="AX188" s="33" t="e">
        <v>#N/A</v>
      </c>
      <c r="AY188" s="33" t="e">
        <v>#N/A</v>
      </c>
      <c r="AZ188" s="33" t="e">
        <v>#N/A</v>
      </c>
      <c r="BA188" s="37"/>
      <c r="BB188" s="37">
        <v>0.40316594012696139</v>
      </c>
      <c r="BC188" s="37" t="e">
        <v>#N/A</v>
      </c>
      <c r="BD188" s="37" t="e">
        <v>#N/A</v>
      </c>
      <c r="BE188" s="37" t="e">
        <v>#N/A</v>
      </c>
      <c r="BF188" s="37" t="e">
        <v>#N/A</v>
      </c>
      <c r="BG188" s="37" t="e">
        <v>#N/A</v>
      </c>
      <c r="BH188" s="37" t="e">
        <v>#N/A</v>
      </c>
      <c r="BI188" s="37"/>
      <c r="BJ188" s="37">
        <v>0.28834568643548442</v>
      </c>
      <c r="BK188" s="37" t="e">
        <v>#N/A</v>
      </c>
      <c r="BL188" s="37" t="e">
        <v>#N/A</v>
      </c>
      <c r="BM188" s="37" t="e">
        <v>#N/A</v>
      </c>
      <c r="BN188" s="37" t="e">
        <v>#N/A</v>
      </c>
      <c r="BO188" s="37" t="e">
        <v>#N/A</v>
      </c>
      <c r="BP188" s="37" t="e">
        <v>#N/A</v>
      </c>
      <c r="BQ188" s="37"/>
      <c r="BR188" s="37">
        <v>0.11482025369147693</v>
      </c>
    </row>
    <row r="189" spans="18:70" x14ac:dyDescent="0.25">
      <c r="R189" s="33" t="s">
        <v>64</v>
      </c>
      <c r="S189" s="39" t="s">
        <v>298</v>
      </c>
      <c r="T189" s="41" t="s">
        <v>121</v>
      </c>
      <c r="U189" s="41" t="s">
        <v>121</v>
      </c>
      <c r="V189" s="41" t="s">
        <v>121</v>
      </c>
      <c r="W189" s="41" t="s">
        <v>121</v>
      </c>
      <c r="X189" s="41" t="s">
        <v>121</v>
      </c>
      <c r="Y189" s="41" t="s">
        <v>121</v>
      </c>
      <c r="Z189" s="41" t="s">
        <v>121</v>
      </c>
      <c r="AA189" s="41" t="s">
        <v>121</v>
      </c>
      <c r="AB189" s="40">
        <v>1139.6199999999999</v>
      </c>
      <c r="AC189" s="41" t="s">
        <v>121</v>
      </c>
      <c r="AD189" s="41" t="s">
        <v>121</v>
      </c>
      <c r="AE189" s="41" t="s">
        <v>121</v>
      </c>
      <c r="AF189" s="41" t="s">
        <v>121</v>
      </c>
      <c r="AG189" s="41" t="s">
        <v>121</v>
      </c>
      <c r="AH189" s="41" t="s">
        <v>121</v>
      </c>
      <c r="AI189" s="41" t="s">
        <v>121</v>
      </c>
      <c r="AJ189" s="41" t="s">
        <v>121</v>
      </c>
      <c r="AK189" s="41">
        <v>291.26</v>
      </c>
      <c r="AL189" s="41" t="s">
        <v>121</v>
      </c>
      <c r="AM189" s="41" t="s">
        <v>121</v>
      </c>
      <c r="AN189" s="41" t="s">
        <v>121</v>
      </c>
      <c r="AO189" s="41" t="s">
        <v>121</v>
      </c>
      <c r="AP189" s="41" t="s">
        <v>121</v>
      </c>
      <c r="AQ189" s="41" t="s">
        <v>121</v>
      </c>
      <c r="AR189" s="41" t="s">
        <v>121</v>
      </c>
      <c r="AS189" s="41" t="s">
        <v>121</v>
      </c>
      <c r="AT189" s="41">
        <v>177.84</v>
      </c>
      <c r="AU189" s="33" t="e">
        <v>#N/A</v>
      </c>
      <c r="AV189" s="33" t="e">
        <v>#N/A</v>
      </c>
      <c r="AW189" s="33" t="e">
        <v>#N/A</v>
      </c>
      <c r="AX189" s="33" t="e">
        <v>#N/A</v>
      </c>
      <c r="AY189" s="33" t="e">
        <v>#N/A</v>
      </c>
      <c r="AZ189" s="33" t="e">
        <v>#N/A</v>
      </c>
      <c r="BA189" s="37"/>
      <c r="BB189" s="37">
        <v>0.41162843754935863</v>
      </c>
      <c r="BC189" s="37" t="e">
        <v>#N/A</v>
      </c>
      <c r="BD189" s="37" t="e">
        <v>#N/A</v>
      </c>
      <c r="BE189" s="37" t="e">
        <v>#N/A</v>
      </c>
      <c r="BF189" s="37" t="e">
        <v>#N/A</v>
      </c>
      <c r="BG189" s="37" t="e">
        <v>#N/A</v>
      </c>
      <c r="BH189" s="37" t="e">
        <v>#N/A</v>
      </c>
      <c r="BI189" s="37"/>
      <c r="BJ189" s="37">
        <v>0.25557642021024551</v>
      </c>
      <c r="BK189" s="37" t="e">
        <v>#N/A</v>
      </c>
      <c r="BL189" s="37" t="e">
        <v>#N/A</v>
      </c>
      <c r="BM189" s="37" t="e">
        <v>#N/A</v>
      </c>
      <c r="BN189" s="37" t="e">
        <v>#N/A</v>
      </c>
      <c r="BO189" s="37" t="e">
        <v>#N/A</v>
      </c>
      <c r="BP189" s="37" t="e">
        <v>#N/A</v>
      </c>
      <c r="BQ189" s="37"/>
      <c r="BR189" s="37">
        <v>0.15605201733911306</v>
      </c>
    </row>
    <row r="190" spans="18:70" x14ac:dyDescent="0.25">
      <c r="R190" s="33" t="s">
        <v>64</v>
      </c>
      <c r="S190" s="39" t="s">
        <v>299</v>
      </c>
      <c r="T190" s="41" t="s">
        <v>121</v>
      </c>
      <c r="U190" s="41" t="s">
        <v>121</v>
      </c>
      <c r="V190" s="41" t="s">
        <v>121</v>
      </c>
      <c r="W190" s="41" t="s">
        <v>121</v>
      </c>
      <c r="X190" s="41" t="s">
        <v>121</v>
      </c>
      <c r="Y190" s="41" t="s">
        <v>121</v>
      </c>
      <c r="Z190" s="41" t="s">
        <v>121</v>
      </c>
      <c r="AA190" s="41" t="s">
        <v>121</v>
      </c>
      <c r="AB190" s="42">
        <v>676.7</v>
      </c>
      <c r="AC190" s="41" t="s">
        <v>121</v>
      </c>
      <c r="AD190" s="41" t="s">
        <v>121</v>
      </c>
      <c r="AE190" s="41" t="s">
        <v>121</v>
      </c>
      <c r="AF190" s="41" t="s">
        <v>121</v>
      </c>
      <c r="AG190" s="41" t="s">
        <v>121</v>
      </c>
      <c r="AH190" s="41" t="s">
        <v>121</v>
      </c>
      <c r="AI190" s="41" t="s">
        <v>121</v>
      </c>
      <c r="AJ190" s="41" t="s">
        <v>121</v>
      </c>
      <c r="AK190" s="41">
        <v>182.73</v>
      </c>
      <c r="AL190" s="41" t="s">
        <v>121</v>
      </c>
      <c r="AM190" s="41" t="s">
        <v>121</v>
      </c>
      <c r="AN190" s="41" t="s">
        <v>121</v>
      </c>
      <c r="AO190" s="41" t="s">
        <v>121</v>
      </c>
      <c r="AP190" s="41" t="s">
        <v>121</v>
      </c>
      <c r="AQ190" s="41" t="s">
        <v>121</v>
      </c>
      <c r="AR190" s="41" t="s">
        <v>121</v>
      </c>
      <c r="AS190" s="41" t="s">
        <v>121</v>
      </c>
      <c r="AT190" s="41">
        <v>128.9</v>
      </c>
      <c r="AU190" s="33" t="e">
        <v>#N/A</v>
      </c>
      <c r="AV190" s="33" t="e">
        <v>#N/A</v>
      </c>
      <c r="AW190" s="33" t="e">
        <v>#N/A</v>
      </c>
      <c r="AX190" s="33" t="e">
        <v>#N/A</v>
      </c>
      <c r="AY190" s="33" t="e">
        <v>#N/A</v>
      </c>
      <c r="AZ190" s="33" t="e">
        <v>#N/A</v>
      </c>
      <c r="BA190" s="37"/>
      <c r="BB190" s="37">
        <v>0.46051426038126198</v>
      </c>
      <c r="BC190" s="37" t="e">
        <v>#N/A</v>
      </c>
      <c r="BD190" s="37" t="e">
        <v>#N/A</v>
      </c>
      <c r="BE190" s="37" t="e">
        <v>#N/A</v>
      </c>
      <c r="BF190" s="37" t="e">
        <v>#N/A</v>
      </c>
      <c r="BG190" s="37" t="e">
        <v>#N/A</v>
      </c>
      <c r="BH190" s="37" t="e">
        <v>#N/A</v>
      </c>
      <c r="BI190" s="37"/>
      <c r="BJ190" s="37">
        <v>0.27003103295404163</v>
      </c>
      <c r="BK190" s="37" t="e">
        <v>#N/A</v>
      </c>
      <c r="BL190" s="37" t="e">
        <v>#N/A</v>
      </c>
      <c r="BM190" s="37" t="e">
        <v>#N/A</v>
      </c>
      <c r="BN190" s="37" t="e">
        <v>#N/A</v>
      </c>
      <c r="BO190" s="37" t="e">
        <v>#N/A</v>
      </c>
      <c r="BP190" s="37" t="e">
        <v>#N/A</v>
      </c>
      <c r="BQ190" s="37"/>
      <c r="BR190" s="37">
        <v>0.19048322742722032</v>
      </c>
    </row>
    <row r="191" spans="18:70" x14ac:dyDescent="0.25">
      <c r="R191" s="33" t="s">
        <v>64</v>
      </c>
      <c r="S191" s="39" t="s">
        <v>300</v>
      </c>
      <c r="T191" s="41" t="s">
        <v>121</v>
      </c>
      <c r="U191" s="41" t="s">
        <v>121</v>
      </c>
      <c r="V191" s="41" t="s">
        <v>121</v>
      </c>
      <c r="W191" s="41" t="s">
        <v>121</v>
      </c>
      <c r="X191" s="41" t="s">
        <v>121</v>
      </c>
      <c r="Y191" s="41" t="s">
        <v>121</v>
      </c>
      <c r="Z191" s="41" t="s">
        <v>121</v>
      </c>
      <c r="AA191" s="41" t="s">
        <v>121</v>
      </c>
      <c r="AB191" s="40">
        <v>302.73</v>
      </c>
      <c r="AC191" s="41" t="s">
        <v>121</v>
      </c>
      <c r="AD191" s="41" t="s">
        <v>121</v>
      </c>
      <c r="AE191" s="41" t="s">
        <v>121</v>
      </c>
      <c r="AF191" s="41" t="s">
        <v>121</v>
      </c>
      <c r="AG191" s="41" t="s">
        <v>121</v>
      </c>
      <c r="AH191" s="41" t="s">
        <v>121</v>
      </c>
      <c r="AI191" s="41" t="s">
        <v>121</v>
      </c>
      <c r="AJ191" s="41" t="s">
        <v>121</v>
      </c>
      <c r="AK191" s="41">
        <v>80.040000000000006</v>
      </c>
      <c r="AL191" s="41" t="s">
        <v>121</v>
      </c>
      <c r="AM191" s="41" t="s">
        <v>121</v>
      </c>
      <c r="AN191" s="41" t="s">
        <v>121</v>
      </c>
      <c r="AO191" s="41" t="s">
        <v>121</v>
      </c>
      <c r="AP191" s="41" t="s">
        <v>121</v>
      </c>
      <c r="AQ191" s="41" t="s">
        <v>121</v>
      </c>
      <c r="AR191" s="41" t="s">
        <v>121</v>
      </c>
      <c r="AS191" s="41" t="s">
        <v>121</v>
      </c>
      <c r="AT191" s="41">
        <v>32.43</v>
      </c>
      <c r="AU191" s="33" t="e">
        <v>#N/A</v>
      </c>
      <c r="AV191" s="33" t="e">
        <v>#N/A</v>
      </c>
      <c r="AW191" s="33" t="e">
        <v>#N/A</v>
      </c>
      <c r="AX191" s="33" t="e">
        <v>#N/A</v>
      </c>
      <c r="AY191" s="33" t="e">
        <v>#N/A</v>
      </c>
      <c r="AZ191" s="33" t="e">
        <v>#N/A</v>
      </c>
      <c r="BA191" s="37"/>
      <c r="BB191" s="37">
        <v>0.37151917550292335</v>
      </c>
      <c r="BC191" s="37" t="e">
        <v>#N/A</v>
      </c>
      <c r="BD191" s="37" t="e">
        <v>#N/A</v>
      </c>
      <c r="BE191" s="37" t="e">
        <v>#N/A</v>
      </c>
      <c r="BF191" s="37" t="e">
        <v>#N/A</v>
      </c>
      <c r="BG191" s="37" t="e">
        <v>#N/A</v>
      </c>
      <c r="BH191" s="37" t="e">
        <v>#N/A</v>
      </c>
      <c r="BI191" s="37"/>
      <c r="BJ191" s="37">
        <v>0.2643940144683381</v>
      </c>
      <c r="BK191" s="37" t="e">
        <v>#N/A</v>
      </c>
      <c r="BL191" s="37" t="e">
        <v>#N/A</v>
      </c>
      <c r="BM191" s="37" t="e">
        <v>#N/A</v>
      </c>
      <c r="BN191" s="37" t="e">
        <v>#N/A</v>
      </c>
      <c r="BO191" s="37" t="e">
        <v>#N/A</v>
      </c>
      <c r="BP191" s="37" t="e">
        <v>#N/A</v>
      </c>
      <c r="BQ191" s="37"/>
      <c r="BR191" s="37">
        <v>0.10712516103458526</v>
      </c>
    </row>
    <row r="192" spans="18:70" x14ac:dyDescent="0.25">
      <c r="R192" s="33" t="s">
        <v>64</v>
      </c>
      <c r="S192" s="39" t="s">
        <v>301</v>
      </c>
      <c r="T192" s="41" t="s">
        <v>121</v>
      </c>
      <c r="U192" s="41" t="s">
        <v>121</v>
      </c>
      <c r="V192" s="41" t="s">
        <v>121</v>
      </c>
      <c r="W192" s="41" t="s">
        <v>121</v>
      </c>
      <c r="X192" s="41" t="s">
        <v>121</v>
      </c>
      <c r="Y192" s="41" t="s">
        <v>121</v>
      </c>
      <c r="Z192" s="41" t="s">
        <v>121</v>
      </c>
      <c r="AA192" s="41" t="s">
        <v>121</v>
      </c>
      <c r="AB192" s="40">
        <v>612.88</v>
      </c>
      <c r="AC192" s="41" t="s">
        <v>121</v>
      </c>
      <c r="AD192" s="41" t="s">
        <v>121</v>
      </c>
      <c r="AE192" s="41" t="s">
        <v>121</v>
      </c>
      <c r="AF192" s="41" t="s">
        <v>121</v>
      </c>
      <c r="AG192" s="41" t="s">
        <v>121</v>
      </c>
      <c r="AH192" s="41" t="s">
        <v>121</v>
      </c>
      <c r="AI192" s="41" t="s">
        <v>121</v>
      </c>
      <c r="AJ192" s="41" t="s">
        <v>121</v>
      </c>
      <c r="AK192" s="41">
        <v>174.67</v>
      </c>
      <c r="AL192" s="41" t="s">
        <v>121</v>
      </c>
      <c r="AM192" s="41" t="s">
        <v>121</v>
      </c>
      <c r="AN192" s="41" t="s">
        <v>121</v>
      </c>
      <c r="AO192" s="41" t="s">
        <v>121</v>
      </c>
      <c r="AP192" s="41" t="s">
        <v>121</v>
      </c>
      <c r="AQ192" s="41" t="s">
        <v>121</v>
      </c>
      <c r="AR192" s="41" t="s">
        <v>121</v>
      </c>
      <c r="AS192" s="41" t="s">
        <v>121</v>
      </c>
      <c r="AT192" s="41">
        <v>114.48</v>
      </c>
      <c r="AU192" s="33" t="e">
        <v>#N/A</v>
      </c>
      <c r="AV192" s="33" t="e">
        <v>#N/A</v>
      </c>
      <c r="AW192" s="33" t="e">
        <v>#N/A</v>
      </c>
      <c r="AX192" s="33" t="e">
        <v>#N/A</v>
      </c>
      <c r="AY192" s="33" t="e">
        <v>#N/A</v>
      </c>
      <c r="AZ192" s="33" t="e">
        <v>#N/A</v>
      </c>
      <c r="BA192" s="37"/>
      <c r="BB192" s="37">
        <v>0.47178893094896224</v>
      </c>
      <c r="BC192" s="37" t="e">
        <v>#N/A</v>
      </c>
      <c r="BD192" s="37" t="e">
        <v>#N/A</v>
      </c>
      <c r="BE192" s="37" t="e">
        <v>#N/A</v>
      </c>
      <c r="BF192" s="37" t="e">
        <v>#N/A</v>
      </c>
      <c r="BG192" s="37" t="e">
        <v>#N/A</v>
      </c>
      <c r="BH192" s="37" t="e">
        <v>#N/A</v>
      </c>
      <c r="BI192" s="37"/>
      <c r="BJ192" s="37">
        <v>0.2849986946873776</v>
      </c>
      <c r="BK192" s="37" t="e">
        <v>#N/A</v>
      </c>
      <c r="BL192" s="37" t="e">
        <v>#N/A</v>
      </c>
      <c r="BM192" s="37" t="e">
        <v>#N/A</v>
      </c>
      <c r="BN192" s="37" t="e">
        <v>#N/A</v>
      </c>
      <c r="BO192" s="37" t="e">
        <v>#N/A</v>
      </c>
      <c r="BP192" s="37" t="e">
        <v>#N/A</v>
      </c>
      <c r="BQ192" s="37"/>
      <c r="BR192" s="37">
        <v>0.18679023626158467</v>
      </c>
    </row>
    <row r="193" spans="18:70" x14ac:dyDescent="0.25">
      <c r="R193" s="33" t="s">
        <v>64</v>
      </c>
      <c r="S193" s="39" t="s">
        <v>302</v>
      </c>
      <c r="T193" s="41" t="s">
        <v>121</v>
      </c>
      <c r="U193" s="41" t="s">
        <v>121</v>
      </c>
      <c r="V193" s="41" t="s">
        <v>121</v>
      </c>
      <c r="W193" s="41" t="s">
        <v>121</v>
      </c>
      <c r="X193" s="41" t="s">
        <v>121</v>
      </c>
      <c r="Y193" s="41" t="s">
        <v>121</v>
      </c>
      <c r="Z193" s="41" t="s">
        <v>121</v>
      </c>
      <c r="AA193" s="41" t="s">
        <v>121</v>
      </c>
      <c r="AB193" s="40">
        <v>1061.33</v>
      </c>
      <c r="AC193" s="41" t="s">
        <v>121</v>
      </c>
      <c r="AD193" s="41" t="s">
        <v>121</v>
      </c>
      <c r="AE193" s="41" t="s">
        <v>121</v>
      </c>
      <c r="AF193" s="41" t="s">
        <v>121</v>
      </c>
      <c r="AG193" s="41" t="s">
        <v>121</v>
      </c>
      <c r="AH193" s="41" t="s">
        <v>121</v>
      </c>
      <c r="AI193" s="41" t="s">
        <v>121</v>
      </c>
      <c r="AJ193" s="41" t="s">
        <v>121</v>
      </c>
      <c r="AK193" s="41">
        <v>296.23</v>
      </c>
      <c r="AL193" s="41" t="s">
        <v>121</v>
      </c>
      <c r="AM193" s="41" t="s">
        <v>121</v>
      </c>
      <c r="AN193" s="41" t="s">
        <v>121</v>
      </c>
      <c r="AO193" s="41" t="s">
        <v>121</v>
      </c>
      <c r="AP193" s="41" t="s">
        <v>121</v>
      </c>
      <c r="AQ193" s="41" t="s">
        <v>121</v>
      </c>
      <c r="AR193" s="41" t="s">
        <v>121</v>
      </c>
      <c r="AS193" s="41" t="s">
        <v>121</v>
      </c>
      <c r="AT193" s="41">
        <v>134.51</v>
      </c>
      <c r="AU193" s="33" t="e">
        <v>#N/A</v>
      </c>
      <c r="AV193" s="33" t="e">
        <v>#N/A</v>
      </c>
      <c r="AW193" s="33" t="e">
        <v>#N/A</v>
      </c>
      <c r="AX193" s="33" t="e">
        <v>#N/A</v>
      </c>
      <c r="AY193" s="33" t="e">
        <v>#N/A</v>
      </c>
      <c r="AZ193" s="33" t="e">
        <v>#N/A</v>
      </c>
      <c r="BA193" s="37"/>
      <c r="BB193" s="37">
        <v>0.40584926460196175</v>
      </c>
      <c r="BC193" s="37" t="e">
        <v>#N/A</v>
      </c>
      <c r="BD193" s="37" t="e">
        <v>#N/A</v>
      </c>
      <c r="BE193" s="37" t="e">
        <v>#N/A</v>
      </c>
      <c r="BF193" s="37" t="e">
        <v>#N/A</v>
      </c>
      <c r="BG193" s="37" t="e">
        <v>#N/A</v>
      </c>
      <c r="BH193" s="37" t="e">
        <v>#N/A</v>
      </c>
      <c r="BI193" s="37"/>
      <c r="BJ193" s="37">
        <v>0.27911205751274348</v>
      </c>
      <c r="BK193" s="37" t="e">
        <v>#N/A</v>
      </c>
      <c r="BL193" s="37" t="e">
        <v>#N/A</v>
      </c>
      <c r="BM193" s="37" t="e">
        <v>#N/A</v>
      </c>
      <c r="BN193" s="37" t="e">
        <v>#N/A</v>
      </c>
      <c r="BO193" s="37" t="e">
        <v>#N/A</v>
      </c>
      <c r="BP193" s="37" t="e">
        <v>#N/A</v>
      </c>
      <c r="BQ193" s="37"/>
      <c r="BR193" s="37">
        <v>0.12673720708921823</v>
      </c>
    </row>
    <row r="194" spans="18:70" x14ac:dyDescent="0.25">
      <c r="R194" s="33" t="s">
        <v>64</v>
      </c>
      <c r="S194" s="39" t="s">
        <v>303</v>
      </c>
      <c r="T194" s="41" t="s">
        <v>121</v>
      </c>
      <c r="U194" s="41" t="s">
        <v>121</v>
      </c>
      <c r="V194" s="41" t="s">
        <v>121</v>
      </c>
      <c r="W194" s="41" t="s">
        <v>121</v>
      </c>
      <c r="X194" s="41" t="s">
        <v>121</v>
      </c>
      <c r="Y194" s="41" t="s">
        <v>121</v>
      </c>
      <c r="Z194" s="41" t="s">
        <v>121</v>
      </c>
      <c r="AA194" s="41" t="s">
        <v>121</v>
      </c>
      <c r="AB194" s="40">
        <v>608.69000000000005</v>
      </c>
      <c r="AC194" s="41" t="s">
        <v>121</v>
      </c>
      <c r="AD194" s="41" t="s">
        <v>121</v>
      </c>
      <c r="AE194" s="41" t="s">
        <v>121</v>
      </c>
      <c r="AF194" s="41" t="s">
        <v>121</v>
      </c>
      <c r="AG194" s="41" t="s">
        <v>121</v>
      </c>
      <c r="AH194" s="41" t="s">
        <v>121</v>
      </c>
      <c r="AI194" s="41" t="s">
        <v>121</v>
      </c>
      <c r="AJ194" s="41" t="s">
        <v>121</v>
      </c>
      <c r="AK194" s="41">
        <v>147.19999999999999</v>
      </c>
      <c r="AL194" s="41" t="s">
        <v>121</v>
      </c>
      <c r="AM194" s="41" t="s">
        <v>121</v>
      </c>
      <c r="AN194" s="41" t="s">
        <v>121</v>
      </c>
      <c r="AO194" s="41" t="s">
        <v>121</v>
      </c>
      <c r="AP194" s="41" t="s">
        <v>121</v>
      </c>
      <c r="AQ194" s="41" t="s">
        <v>121</v>
      </c>
      <c r="AR194" s="41" t="s">
        <v>121</v>
      </c>
      <c r="AS194" s="41" t="s">
        <v>121</v>
      </c>
      <c r="AT194" s="41">
        <v>98.35</v>
      </c>
      <c r="AU194" s="33" t="e">
        <v>#N/A</v>
      </c>
      <c r="AV194" s="33" t="e">
        <v>#N/A</v>
      </c>
      <c r="AW194" s="33" t="e">
        <v>#N/A</v>
      </c>
      <c r="AX194" s="33" t="e">
        <v>#N/A</v>
      </c>
      <c r="AY194" s="33" t="e">
        <v>#N/A</v>
      </c>
      <c r="AZ194" s="33" t="e">
        <v>#N/A</v>
      </c>
      <c r="BA194" s="37"/>
      <c r="BB194" s="37">
        <v>0.40340731735366109</v>
      </c>
      <c r="BC194" s="37" t="e">
        <v>#N/A</v>
      </c>
      <c r="BD194" s="37" t="e">
        <v>#N/A</v>
      </c>
      <c r="BE194" s="37" t="e">
        <v>#N/A</v>
      </c>
      <c r="BF194" s="37" t="e">
        <v>#N/A</v>
      </c>
      <c r="BG194" s="37" t="e">
        <v>#N/A</v>
      </c>
      <c r="BH194" s="37" t="e">
        <v>#N/A</v>
      </c>
      <c r="BI194" s="37"/>
      <c r="BJ194" s="37">
        <v>0.24183081700044354</v>
      </c>
      <c r="BK194" s="37" t="e">
        <v>#N/A</v>
      </c>
      <c r="BL194" s="37" t="e">
        <v>#N/A</v>
      </c>
      <c r="BM194" s="37" t="e">
        <v>#N/A</v>
      </c>
      <c r="BN194" s="37" t="e">
        <v>#N/A</v>
      </c>
      <c r="BO194" s="37" t="e">
        <v>#N/A</v>
      </c>
      <c r="BP194" s="37" t="e">
        <v>#N/A</v>
      </c>
      <c r="BQ194" s="37"/>
      <c r="BR194" s="37">
        <v>0.16157650035321755</v>
      </c>
    </row>
    <row r="195" spans="18:70" x14ac:dyDescent="0.25">
      <c r="R195" s="33" t="s">
        <v>64</v>
      </c>
      <c r="S195" s="39" t="s">
        <v>304</v>
      </c>
      <c r="T195" s="41" t="s">
        <v>121</v>
      </c>
      <c r="U195" s="41" t="s">
        <v>121</v>
      </c>
      <c r="V195" s="41" t="s">
        <v>121</v>
      </c>
      <c r="W195" s="41" t="s">
        <v>121</v>
      </c>
      <c r="X195" s="41" t="s">
        <v>121</v>
      </c>
      <c r="Y195" s="41" t="s">
        <v>121</v>
      </c>
      <c r="Z195" s="41" t="s">
        <v>121</v>
      </c>
      <c r="AA195" s="41" t="s">
        <v>121</v>
      </c>
      <c r="AB195" s="40">
        <v>1208.72</v>
      </c>
      <c r="AC195" s="41" t="s">
        <v>121</v>
      </c>
      <c r="AD195" s="41" t="s">
        <v>121</v>
      </c>
      <c r="AE195" s="41" t="s">
        <v>121</v>
      </c>
      <c r="AF195" s="41" t="s">
        <v>121</v>
      </c>
      <c r="AG195" s="41" t="s">
        <v>121</v>
      </c>
      <c r="AH195" s="41" t="s">
        <v>121</v>
      </c>
      <c r="AI195" s="41" t="s">
        <v>121</v>
      </c>
      <c r="AJ195" s="41" t="s">
        <v>121</v>
      </c>
      <c r="AK195" s="41">
        <v>311.92</v>
      </c>
      <c r="AL195" s="41" t="s">
        <v>121</v>
      </c>
      <c r="AM195" s="41" t="s">
        <v>121</v>
      </c>
      <c r="AN195" s="41" t="s">
        <v>121</v>
      </c>
      <c r="AO195" s="41" t="s">
        <v>121</v>
      </c>
      <c r="AP195" s="41" t="s">
        <v>121</v>
      </c>
      <c r="AQ195" s="41" t="s">
        <v>121</v>
      </c>
      <c r="AR195" s="41" t="s">
        <v>121</v>
      </c>
      <c r="AS195" s="41" t="s">
        <v>121</v>
      </c>
      <c r="AT195" s="41">
        <v>175.61</v>
      </c>
      <c r="AU195" s="33" t="e">
        <v>#N/A</v>
      </c>
      <c r="AV195" s="33" t="e">
        <v>#N/A</v>
      </c>
      <c r="AW195" s="33" t="e">
        <v>#N/A</v>
      </c>
      <c r="AX195" s="33" t="e">
        <v>#N/A</v>
      </c>
      <c r="AY195" s="33" t="e">
        <v>#N/A</v>
      </c>
      <c r="AZ195" s="33" t="e">
        <v>#N/A</v>
      </c>
      <c r="BA195" s="37"/>
      <c r="BB195" s="37">
        <v>0.40334403335760144</v>
      </c>
      <c r="BC195" s="37" t="e">
        <v>#N/A</v>
      </c>
      <c r="BD195" s="37" t="e">
        <v>#N/A</v>
      </c>
      <c r="BE195" s="37" t="e">
        <v>#N/A</v>
      </c>
      <c r="BF195" s="37" t="e">
        <v>#N/A</v>
      </c>
      <c r="BG195" s="37" t="e">
        <v>#N/A</v>
      </c>
      <c r="BH195" s="37" t="e">
        <v>#N/A</v>
      </c>
      <c r="BI195" s="37"/>
      <c r="BJ195" s="37">
        <v>0.25805811105963333</v>
      </c>
      <c r="BK195" s="37" t="e">
        <v>#N/A</v>
      </c>
      <c r="BL195" s="37" t="e">
        <v>#N/A</v>
      </c>
      <c r="BM195" s="37" t="e">
        <v>#N/A</v>
      </c>
      <c r="BN195" s="37" t="e">
        <v>#N/A</v>
      </c>
      <c r="BO195" s="37" t="e">
        <v>#N/A</v>
      </c>
      <c r="BP195" s="37" t="e">
        <v>#N/A</v>
      </c>
      <c r="BQ195" s="37"/>
      <c r="BR195" s="37">
        <v>0.14528592229796811</v>
      </c>
    </row>
    <row r="196" spans="18:70" x14ac:dyDescent="0.25">
      <c r="R196" s="33" t="s">
        <v>64</v>
      </c>
      <c r="S196" s="39" t="s">
        <v>305</v>
      </c>
      <c r="T196" s="41" t="s">
        <v>121</v>
      </c>
      <c r="U196" s="41" t="s">
        <v>121</v>
      </c>
      <c r="V196" s="41" t="s">
        <v>121</v>
      </c>
      <c r="W196" s="41" t="s">
        <v>121</v>
      </c>
      <c r="X196" s="41" t="s">
        <v>121</v>
      </c>
      <c r="Y196" s="41" t="s">
        <v>121</v>
      </c>
      <c r="Z196" s="41" t="s">
        <v>121</v>
      </c>
      <c r="AA196" s="41" t="s">
        <v>121</v>
      </c>
      <c r="AB196" s="40">
        <v>1381.53</v>
      </c>
      <c r="AC196" s="41" t="s">
        <v>121</v>
      </c>
      <c r="AD196" s="41" t="s">
        <v>121</v>
      </c>
      <c r="AE196" s="41" t="s">
        <v>121</v>
      </c>
      <c r="AF196" s="41" t="s">
        <v>121</v>
      </c>
      <c r="AG196" s="41" t="s">
        <v>121</v>
      </c>
      <c r="AH196" s="41" t="s">
        <v>121</v>
      </c>
      <c r="AI196" s="41" t="s">
        <v>121</v>
      </c>
      <c r="AJ196" s="41" t="s">
        <v>121</v>
      </c>
      <c r="AK196" s="41">
        <v>296.93</v>
      </c>
      <c r="AL196" s="41" t="s">
        <v>121</v>
      </c>
      <c r="AM196" s="41" t="s">
        <v>121</v>
      </c>
      <c r="AN196" s="41" t="s">
        <v>121</v>
      </c>
      <c r="AO196" s="41" t="s">
        <v>121</v>
      </c>
      <c r="AP196" s="41" t="s">
        <v>121</v>
      </c>
      <c r="AQ196" s="41" t="s">
        <v>121</v>
      </c>
      <c r="AR196" s="41" t="s">
        <v>121</v>
      </c>
      <c r="AS196" s="41" t="s">
        <v>121</v>
      </c>
      <c r="AT196" s="41">
        <v>188.71</v>
      </c>
      <c r="AU196" s="33" t="e">
        <v>#N/A</v>
      </c>
      <c r="AV196" s="33" t="e">
        <v>#N/A</v>
      </c>
      <c r="AW196" s="33" t="e">
        <v>#N/A</v>
      </c>
      <c r="AX196" s="33" t="e">
        <v>#N/A</v>
      </c>
      <c r="AY196" s="33" t="e">
        <v>#N/A</v>
      </c>
      <c r="AZ196" s="33" t="e">
        <v>#N/A</v>
      </c>
      <c r="BA196" s="37"/>
      <c r="BB196" s="37">
        <v>0.35152331111159368</v>
      </c>
      <c r="BC196" s="37" t="e">
        <v>#N/A</v>
      </c>
      <c r="BD196" s="37" t="e">
        <v>#N/A</v>
      </c>
      <c r="BE196" s="37" t="e">
        <v>#N/A</v>
      </c>
      <c r="BF196" s="37" t="e">
        <v>#N/A</v>
      </c>
      <c r="BG196" s="37" t="e">
        <v>#N/A</v>
      </c>
      <c r="BH196" s="37" t="e">
        <v>#N/A</v>
      </c>
      <c r="BI196" s="37"/>
      <c r="BJ196" s="37">
        <v>0.21492837651010113</v>
      </c>
      <c r="BK196" s="37" t="e">
        <v>#N/A</v>
      </c>
      <c r="BL196" s="37" t="e">
        <v>#N/A</v>
      </c>
      <c r="BM196" s="37" t="e">
        <v>#N/A</v>
      </c>
      <c r="BN196" s="37" t="e">
        <v>#N/A</v>
      </c>
      <c r="BO196" s="37" t="e">
        <v>#N/A</v>
      </c>
      <c r="BP196" s="37" t="e">
        <v>#N/A</v>
      </c>
      <c r="BQ196" s="37"/>
      <c r="BR196" s="37">
        <v>0.13659493460149255</v>
      </c>
    </row>
    <row r="197" spans="18:70" x14ac:dyDescent="0.25">
      <c r="R197" s="33" t="s">
        <v>64</v>
      </c>
      <c r="S197" s="39" t="s">
        <v>306</v>
      </c>
      <c r="T197" s="41" t="s">
        <v>121</v>
      </c>
      <c r="U197" s="41" t="s">
        <v>121</v>
      </c>
      <c r="V197" s="41" t="s">
        <v>121</v>
      </c>
      <c r="W197" s="41" t="s">
        <v>121</v>
      </c>
      <c r="X197" s="41" t="s">
        <v>121</v>
      </c>
      <c r="Y197" s="41" t="s">
        <v>121</v>
      </c>
      <c r="Z197" s="41" t="s">
        <v>121</v>
      </c>
      <c r="AA197" s="41" t="s">
        <v>121</v>
      </c>
      <c r="AB197" s="40">
        <v>274.98</v>
      </c>
      <c r="AC197" s="41" t="s">
        <v>121</v>
      </c>
      <c r="AD197" s="41" t="s">
        <v>121</v>
      </c>
      <c r="AE197" s="41" t="s">
        <v>121</v>
      </c>
      <c r="AF197" s="41" t="s">
        <v>121</v>
      </c>
      <c r="AG197" s="41" t="s">
        <v>121</v>
      </c>
      <c r="AH197" s="41" t="s">
        <v>121</v>
      </c>
      <c r="AI197" s="41" t="s">
        <v>121</v>
      </c>
      <c r="AJ197" s="41" t="s">
        <v>121</v>
      </c>
      <c r="AK197" s="41">
        <v>60.34</v>
      </c>
      <c r="AL197" s="41" t="s">
        <v>121</v>
      </c>
      <c r="AM197" s="41" t="s">
        <v>121</v>
      </c>
      <c r="AN197" s="41" t="s">
        <v>121</v>
      </c>
      <c r="AO197" s="41" t="s">
        <v>121</v>
      </c>
      <c r="AP197" s="41" t="s">
        <v>121</v>
      </c>
      <c r="AQ197" s="41" t="s">
        <v>121</v>
      </c>
      <c r="AR197" s="41" t="s">
        <v>121</v>
      </c>
      <c r="AS197" s="41" t="s">
        <v>121</v>
      </c>
      <c r="AT197" s="41">
        <v>23.06</v>
      </c>
      <c r="AU197" s="33" t="e">
        <v>#N/A</v>
      </c>
      <c r="AV197" s="33" t="e">
        <v>#N/A</v>
      </c>
      <c r="AW197" s="33" t="e">
        <v>#N/A</v>
      </c>
      <c r="AX197" s="33" t="e">
        <v>#N/A</v>
      </c>
      <c r="AY197" s="33" t="e">
        <v>#N/A</v>
      </c>
      <c r="AZ197" s="33" t="e">
        <v>#N/A</v>
      </c>
      <c r="BA197" s="37"/>
      <c r="BB197" s="37">
        <v>0.30329478507527818</v>
      </c>
      <c r="BC197" s="37" t="e">
        <v>#N/A</v>
      </c>
      <c r="BD197" s="37" t="e">
        <v>#N/A</v>
      </c>
      <c r="BE197" s="37" t="e">
        <v>#N/A</v>
      </c>
      <c r="BF197" s="37" t="e">
        <v>#N/A</v>
      </c>
      <c r="BG197" s="37" t="e">
        <v>#N/A</v>
      </c>
      <c r="BH197" s="37" t="e">
        <v>#N/A</v>
      </c>
      <c r="BI197" s="37"/>
      <c r="BJ197" s="37">
        <v>0.21943414066477562</v>
      </c>
      <c r="BK197" s="37" t="e">
        <v>#N/A</v>
      </c>
      <c r="BL197" s="37" t="e">
        <v>#N/A</v>
      </c>
      <c r="BM197" s="37" t="e">
        <v>#N/A</v>
      </c>
      <c r="BN197" s="37" t="e">
        <v>#N/A</v>
      </c>
      <c r="BO197" s="37" t="e">
        <v>#N/A</v>
      </c>
      <c r="BP197" s="37" t="e">
        <v>#N/A</v>
      </c>
      <c r="BQ197" s="37"/>
      <c r="BR197" s="37">
        <v>8.3860644410502574E-2</v>
      </c>
    </row>
    <row r="198" spans="18:70" x14ac:dyDescent="0.25">
      <c r="R198" s="33" t="s">
        <v>64</v>
      </c>
      <c r="S198" s="39" t="s">
        <v>307</v>
      </c>
      <c r="T198" s="41" t="s">
        <v>121</v>
      </c>
      <c r="U198" s="41" t="s">
        <v>121</v>
      </c>
      <c r="V198" s="41" t="s">
        <v>121</v>
      </c>
      <c r="W198" s="41" t="s">
        <v>121</v>
      </c>
      <c r="X198" s="41" t="s">
        <v>121</v>
      </c>
      <c r="Y198" s="41" t="s">
        <v>121</v>
      </c>
      <c r="Z198" s="41" t="s">
        <v>121</v>
      </c>
      <c r="AA198" s="41" t="s">
        <v>121</v>
      </c>
      <c r="AB198" s="40">
        <v>332.06</v>
      </c>
      <c r="AC198" s="41" t="s">
        <v>121</v>
      </c>
      <c r="AD198" s="41" t="s">
        <v>121</v>
      </c>
      <c r="AE198" s="41" t="s">
        <v>121</v>
      </c>
      <c r="AF198" s="41" t="s">
        <v>121</v>
      </c>
      <c r="AG198" s="41" t="s">
        <v>121</v>
      </c>
      <c r="AH198" s="41" t="s">
        <v>121</v>
      </c>
      <c r="AI198" s="41" t="s">
        <v>121</v>
      </c>
      <c r="AJ198" s="41" t="s">
        <v>121</v>
      </c>
      <c r="AK198" s="41">
        <v>70.67</v>
      </c>
      <c r="AL198" s="41" t="s">
        <v>121</v>
      </c>
      <c r="AM198" s="41" t="s">
        <v>121</v>
      </c>
      <c r="AN198" s="41" t="s">
        <v>121</v>
      </c>
      <c r="AO198" s="41" t="s">
        <v>121</v>
      </c>
      <c r="AP198" s="41" t="s">
        <v>121</v>
      </c>
      <c r="AQ198" s="41" t="s">
        <v>121</v>
      </c>
      <c r="AR198" s="41" t="s">
        <v>121</v>
      </c>
      <c r="AS198" s="41" t="s">
        <v>121</v>
      </c>
      <c r="AT198" s="41">
        <v>46.34</v>
      </c>
      <c r="AU198" s="33" t="e">
        <v>#N/A</v>
      </c>
      <c r="AV198" s="33" t="e">
        <v>#N/A</v>
      </c>
      <c r="AW198" s="33" t="e">
        <v>#N/A</v>
      </c>
      <c r="AX198" s="33" t="e">
        <v>#N/A</v>
      </c>
      <c r="AY198" s="33" t="e">
        <v>#N/A</v>
      </c>
      <c r="AZ198" s="33" t="e">
        <v>#N/A</v>
      </c>
      <c r="BA198" s="37"/>
      <c r="BB198" s="37">
        <v>0.35237607661266035</v>
      </c>
      <c r="BC198" s="37" t="e">
        <v>#N/A</v>
      </c>
      <c r="BD198" s="37" t="e">
        <v>#N/A</v>
      </c>
      <c r="BE198" s="37" t="e">
        <v>#N/A</v>
      </c>
      <c r="BF198" s="37" t="e">
        <v>#N/A</v>
      </c>
      <c r="BG198" s="37" t="e">
        <v>#N/A</v>
      </c>
      <c r="BH198" s="37" t="e">
        <v>#N/A</v>
      </c>
      <c r="BI198" s="37"/>
      <c r="BJ198" s="37">
        <v>0.21282298379810877</v>
      </c>
      <c r="BK198" s="37" t="e">
        <v>#N/A</v>
      </c>
      <c r="BL198" s="37" t="e">
        <v>#N/A</v>
      </c>
      <c r="BM198" s="37" t="e">
        <v>#N/A</v>
      </c>
      <c r="BN198" s="37" t="e">
        <v>#N/A</v>
      </c>
      <c r="BO198" s="37" t="e">
        <v>#N/A</v>
      </c>
      <c r="BP198" s="37" t="e">
        <v>#N/A</v>
      </c>
      <c r="BQ198" s="37"/>
      <c r="BR198" s="37">
        <v>0.13955309281455158</v>
      </c>
    </row>
    <row r="199" spans="18:70" x14ac:dyDescent="0.25">
      <c r="R199" s="33" t="s">
        <v>64</v>
      </c>
      <c r="S199" s="39" t="s">
        <v>308</v>
      </c>
      <c r="T199" s="41" t="s">
        <v>121</v>
      </c>
      <c r="U199" s="41" t="s">
        <v>121</v>
      </c>
      <c r="V199" s="41" t="s">
        <v>121</v>
      </c>
      <c r="W199" s="41" t="s">
        <v>121</v>
      </c>
      <c r="X199" s="41" t="s">
        <v>121</v>
      </c>
      <c r="Y199" s="41" t="s">
        <v>121</v>
      </c>
      <c r="Z199" s="41" t="s">
        <v>121</v>
      </c>
      <c r="AA199" s="41" t="s">
        <v>121</v>
      </c>
      <c r="AB199" s="40">
        <v>1004.02</v>
      </c>
      <c r="AC199" s="41" t="s">
        <v>121</v>
      </c>
      <c r="AD199" s="41" t="s">
        <v>121</v>
      </c>
      <c r="AE199" s="41" t="s">
        <v>121</v>
      </c>
      <c r="AF199" s="41" t="s">
        <v>121</v>
      </c>
      <c r="AG199" s="41" t="s">
        <v>121</v>
      </c>
      <c r="AH199" s="41" t="s">
        <v>121</v>
      </c>
      <c r="AI199" s="41" t="s">
        <v>121</v>
      </c>
      <c r="AJ199" s="41" t="s">
        <v>121</v>
      </c>
      <c r="AK199" s="41">
        <v>203.8</v>
      </c>
      <c r="AL199" s="41" t="s">
        <v>121</v>
      </c>
      <c r="AM199" s="41" t="s">
        <v>121</v>
      </c>
      <c r="AN199" s="41" t="s">
        <v>121</v>
      </c>
      <c r="AO199" s="41" t="s">
        <v>121</v>
      </c>
      <c r="AP199" s="41" t="s">
        <v>121</v>
      </c>
      <c r="AQ199" s="41" t="s">
        <v>121</v>
      </c>
      <c r="AR199" s="41" t="s">
        <v>121</v>
      </c>
      <c r="AS199" s="41" t="s">
        <v>121</v>
      </c>
      <c r="AT199" s="41">
        <v>128.59</v>
      </c>
      <c r="AU199" s="33" t="e">
        <v>#N/A</v>
      </c>
      <c r="AV199" s="33" t="e">
        <v>#N/A</v>
      </c>
      <c r="AW199" s="33" t="e">
        <v>#N/A</v>
      </c>
      <c r="AX199" s="33" t="e">
        <v>#N/A</v>
      </c>
      <c r="AY199" s="33" t="e">
        <v>#N/A</v>
      </c>
      <c r="AZ199" s="33" t="e">
        <v>#N/A</v>
      </c>
      <c r="BA199" s="37"/>
      <c r="BB199" s="37">
        <v>0.33105914224816235</v>
      </c>
      <c r="BC199" s="37" t="e">
        <v>#N/A</v>
      </c>
      <c r="BD199" s="37" t="e">
        <v>#N/A</v>
      </c>
      <c r="BE199" s="37" t="e">
        <v>#N/A</v>
      </c>
      <c r="BF199" s="37" t="e">
        <v>#N/A</v>
      </c>
      <c r="BG199" s="37" t="e">
        <v>#N/A</v>
      </c>
      <c r="BH199" s="37" t="e">
        <v>#N/A</v>
      </c>
      <c r="BI199" s="37"/>
      <c r="BJ199" s="37">
        <v>0.20298400430270314</v>
      </c>
      <c r="BK199" s="37" t="e">
        <v>#N/A</v>
      </c>
      <c r="BL199" s="37" t="e">
        <v>#N/A</v>
      </c>
      <c r="BM199" s="37" t="e">
        <v>#N/A</v>
      </c>
      <c r="BN199" s="37" t="e">
        <v>#N/A</v>
      </c>
      <c r="BO199" s="37" t="e">
        <v>#N/A</v>
      </c>
      <c r="BP199" s="37" t="e">
        <v>#N/A</v>
      </c>
      <c r="BQ199" s="37"/>
      <c r="BR199" s="37">
        <v>0.12807513794545927</v>
      </c>
    </row>
    <row r="200" spans="18:70" x14ac:dyDescent="0.25">
      <c r="R200" s="39" t="s">
        <v>63</v>
      </c>
      <c r="S200" s="39"/>
      <c r="T200" s="40">
        <v>1628.98</v>
      </c>
      <c r="U200" s="42">
        <v>1779.7</v>
      </c>
      <c r="V200" s="40">
        <v>1836.22</v>
      </c>
      <c r="W200" s="40">
        <v>1902.86</v>
      </c>
      <c r="X200" s="40">
        <v>1968.44</v>
      </c>
      <c r="Y200" s="40">
        <v>2140.35</v>
      </c>
      <c r="Z200" s="40">
        <v>2312.16</v>
      </c>
      <c r="AA200" s="40">
        <v>2323.56</v>
      </c>
      <c r="AB200" s="40">
        <v>2268.81</v>
      </c>
      <c r="AC200" s="41">
        <v>496.34</v>
      </c>
      <c r="AD200" s="41">
        <v>559.69000000000005</v>
      </c>
      <c r="AE200" s="41">
        <v>575.89</v>
      </c>
      <c r="AF200" s="41" t="s">
        <v>121</v>
      </c>
      <c r="AG200" s="41" t="s">
        <v>121</v>
      </c>
      <c r="AH200" s="41" t="s">
        <v>121</v>
      </c>
      <c r="AI200" s="41" t="s">
        <v>121</v>
      </c>
      <c r="AJ200" s="41">
        <v>669.51</v>
      </c>
      <c r="AK200" s="41">
        <v>618.32000000000005</v>
      </c>
      <c r="AL200" s="41">
        <v>226.28</v>
      </c>
      <c r="AM200" s="41">
        <v>247.75</v>
      </c>
      <c r="AN200" s="41">
        <v>264.23</v>
      </c>
      <c r="AO200" s="41" t="s">
        <v>121</v>
      </c>
      <c r="AP200" s="41" t="s">
        <v>121</v>
      </c>
      <c r="AQ200" s="41" t="s">
        <v>121</v>
      </c>
      <c r="AR200" s="41" t="s">
        <v>121</v>
      </c>
      <c r="AS200" s="41">
        <v>343.14</v>
      </c>
      <c r="AT200" s="41">
        <v>352.7</v>
      </c>
      <c r="AU200" s="33">
        <v>0.4436027452761851</v>
      </c>
      <c r="AV200" s="33">
        <v>0.45369444288363209</v>
      </c>
      <c r="AW200" s="33">
        <v>0.45752687586454782</v>
      </c>
      <c r="AX200" s="33">
        <v>0</v>
      </c>
      <c r="AY200" s="33">
        <v>0</v>
      </c>
      <c r="AZ200" s="33">
        <v>0</v>
      </c>
      <c r="BA200" s="37"/>
      <c r="BB200" s="37">
        <v>0.42798647749260627</v>
      </c>
      <c r="BC200" s="37">
        <v>0.30469373472970812</v>
      </c>
      <c r="BD200" s="37">
        <v>0.31448558745856048</v>
      </c>
      <c r="BE200" s="37">
        <v>0.31362799664528213</v>
      </c>
      <c r="BF200" s="37">
        <v>0</v>
      </c>
      <c r="BG200" s="37">
        <v>0</v>
      </c>
      <c r="BH200" s="37">
        <v>0</v>
      </c>
      <c r="BI200" s="37"/>
      <c r="BJ200" s="37">
        <v>0.27253053362776086</v>
      </c>
      <c r="BK200" s="37">
        <v>0.13890901054647695</v>
      </c>
      <c r="BL200" s="37">
        <v>0.13920885542507164</v>
      </c>
      <c r="BM200" s="37">
        <v>0.14389887921926567</v>
      </c>
      <c r="BN200" s="37">
        <v>0</v>
      </c>
      <c r="BO200" s="37">
        <v>0</v>
      </c>
      <c r="BP200" s="37">
        <v>0</v>
      </c>
      <c r="BQ200" s="37"/>
      <c r="BR200" s="37">
        <v>0.15545594386484546</v>
      </c>
    </row>
    <row r="201" spans="18:70" x14ac:dyDescent="0.25">
      <c r="R201" s="33" t="s">
        <v>63</v>
      </c>
      <c r="S201" s="39" t="s">
        <v>309</v>
      </c>
      <c r="T201" s="41" t="s">
        <v>121</v>
      </c>
      <c r="U201" s="41" t="s">
        <v>121</v>
      </c>
      <c r="V201" s="41" t="s">
        <v>121</v>
      </c>
      <c r="W201" s="41" t="s">
        <v>121</v>
      </c>
      <c r="X201" s="41" t="s">
        <v>121</v>
      </c>
      <c r="Y201" s="41" t="s">
        <v>121</v>
      </c>
      <c r="Z201" s="41" t="s">
        <v>121</v>
      </c>
      <c r="AA201" s="41" t="s">
        <v>121</v>
      </c>
      <c r="AB201" s="40">
        <v>510.68</v>
      </c>
      <c r="AC201" s="41" t="s">
        <v>121</v>
      </c>
      <c r="AD201" s="41" t="s">
        <v>121</v>
      </c>
      <c r="AE201" s="41" t="s">
        <v>121</v>
      </c>
      <c r="AF201" s="41" t="s">
        <v>121</v>
      </c>
      <c r="AG201" s="41" t="s">
        <v>121</v>
      </c>
      <c r="AH201" s="41" t="s">
        <v>121</v>
      </c>
      <c r="AI201" s="41" t="s">
        <v>121</v>
      </c>
      <c r="AJ201" s="41" t="s">
        <v>121</v>
      </c>
      <c r="AK201" s="41">
        <v>128.79</v>
      </c>
      <c r="AL201" s="41" t="s">
        <v>121</v>
      </c>
      <c r="AM201" s="41" t="s">
        <v>121</v>
      </c>
      <c r="AN201" s="41" t="s">
        <v>121</v>
      </c>
      <c r="AO201" s="41" t="s">
        <v>121</v>
      </c>
      <c r="AP201" s="41" t="s">
        <v>121</v>
      </c>
      <c r="AQ201" s="41" t="s">
        <v>121</v>
      </c>
      <c r="AR201" s="41" t="s">
        <v>121</v>
      </c>
      <c r="AS201" s="41" t="s">
        <v>121</v>
      </c>
      <c r="AT201" s="41">
        <v>45.65</v>
      </c>
      <c r="AU201" s="33" t="e">
        <v>#N/A</v>
      </c>
      <c r="AV201" s="33" t="e">
        <v>#N/A</v>
      </c>
      <c r="AW201" s="33" t="e">
        <v>#N/A</v>
      </c>
      <c r="AX201" s="33" t="e">
        <v>#N/A</v>
      </c>
      <c r="AY201" s="33" t="e">
        <v>#N/A</v>
      </c>
      <c r="AZ201" s="33" t="e">
        <v>#N/A</v>
      </c>
      <c r="BA201" s="37"/>
      <c r="BB201" s="37">
        <v>0.34158377065872952</v>
      </c>
      <c r="BC201" s="37" t="e">
        <v>#N/A</v>
      </c>
      <c r="BD201" s="37" t="e">
        <v>#N/A</v>
      </c>
      <c r="BE201" s="37" t="e">
        <v>#N/A</v>
      </c>
      <c r="BF201" s="37" t="e">
        <v>#N/A</v>
      </c>
      <c r="BG201" s="37" t="e">
        <v>#N/A</v>
      </c>
      <c r="BH201" s="37" t="e">
        <v>#N/A</v>
      </c>
      <c r="BI201" s="37"/>
      <c r="BJ201" s="37">
        <v>0.25219315422573824</v>
      </c>
      <c r="BK201" s="37" t="e">
        <v>#N/A</v>
      </c>
      <c r="BL201" s="37" t="e">
        <v>#N/A</v>
      </c>
      <c r="BM201" s="37" t="e">
        <v>#N/A</v>
      </c>
      <c r="BN201" s="37" t="e">
        <v>#N/A</v>
      </c>
      <c r="BO201" s="37" t="e">
        <v>#N/A</v>
      </c>
      <c r="BP201" s="37" t="e">
        <v>#N/A</v>
      </c>
      <c r="BQ201" s="37"/>
      <c r="BR201" s="37">
        <v>8.9390616432991302E-2</v>
      </c>
    </row>
    <row r="202" spans="18:70" x14ac:dyDescent="0.25">
      <c r="R202" s="33" t="s">
        <v>63</v>
      </c>
      <c r="S202" s="39" t="s">
        <v>310</v>
      </c>
      <c r="T202" s="41" t="s">
        <v>121</v>
      </c>
      <c r="U202" s="41" t="s">
        <v>121</v>
      </c>
      <c r="V202" s="41" t="s">
        <v>121</v>
      </c>
      <c r="W202" s="41" t="s">
        <v>121</v>
      </c>
      <c r="X202" s="41" t="s">
        <v>121</v>
      </c>
      <c r="Y202" s="41" t="s">
        <v>121</v>
      </c>
      <c r="Z202" s="41" t="s">
        <v>121</v>
      </c>
      <c r="AA202" s="41" t="s">
        <v>121</v>
      </c>
      <c r="AB202" s="40">
        <v>207.45</v>
      </c>
      <c r="AC202" s="41" t="s">
        <v>121</v>
      </c>
      <c r="AD202" s="41" t="s">
        <v>121</v>
      </c>
      <c r="AE202" s="41" t="s">
        <v>121</v>
      </c>
      <c r="AF202" s="41" t="s">
        <v>121</v>
      </c>
      <c r="AG202" s="41" t="s">
        <v>121</v>
      </c>
      <c r="AH202" s="41" t="s">
        <v>121</v>
      </c>
      <c r="AI202" s="41" t="s">
        <v>121</v>
      </c>
      <c r="AJ202" s="41" t="s">
        <v>121</v>
      </c>
      <c r="AK202" s="41">
        <v>54.44</v>
      </c>
      <c r="AL202" s="41" t="s">
        <v>121</v>
      </c>
      <c r="AM202" s="41" t="s">
        <v>121</v>
      </c>
      <c r="AN202" s="41" t="s">
        <v>121</v>
      </c>
      <c r="AO202" s="41" t="s">
        <v>121</v>
      </c>
      <c r="AP202" s="41" t="s">
        <v>121</v>
      </c>
      <c r="AQ202" s="41" t="s">
        <v>121</v>
      </c>
      <c r="AR202" s="41" t="s">
        <v>121</v>
      </c>
      <c r="AS202" s="41" t="s">
        <v>121</v>
      </c>
      <c r="AT202" s="41">
        <v>55.54</v>
      </c>
      <c r="AU202" s="33" t="e">
        <v>#N/A</v>
      </c>
      <c r="AV202" s="33" t="e">
        <v>#N/A</v>
      </c>
      <c r="AW202" s="33" t="e">
        <v>#N/A</v>
      </c>
      <c r="AX202" s="33" t="e">
        <v>#N/A</v>
      </c>
      <c r="AY202" s="33" t="e">
        <v>#N/A</v>
      </c>
      <c r="AZ202" s="33" t="e">
        <v>#N/A</v>
      </c>
      <c r="BA202" s="37"/>
      <c r="BB202" s="37">
        <v>0.53015184381778735</v>
      </c>
      <c r="BC202" s="37" t="e">
        <v>#N/A</v>
      </c>
      <c r="BD202" s="37" t="e">
        <v>#N/A</v>
      </c>
      <c r="BE202" s="37" t="e">
        <v>#N/A</v>
      </c>
      <c r="BF202" s="37" t="e">
        <v>#N/A</v>
      </c>
      <c r="BG202" s="37" t="e">
        <v>#N/A</v>
      </c>
      <c r="BH202" s="37" t="e">
        <v>#N/A</v>
      </c>
      <c r="BI202" s="37"/>
      <c r="BJ202" s="37">
        <v>0.26242468064593877</v>
      </c>
      <c r="BK202" s="37" t="e">
        <v>#N/A</v>
      </c>
      <c r="BL202" s="37" t="e">
        <v>#N/A</v>
      </c>
      <c r="BM202" s="37" t="e">
        <v>#N/A</v>
      </c>
      <c r="BN202" s="37" t="e">
        <v>#N/A</v>
      </c>
      <c r="BO202" s="37" t="e">
        <v>#N/A</v>
      </c>
      <c r="BP202" s="37" t="e">
        <v>#N/A</v>
      </c>
      <c r="BQ202" s="37"/>
      <c r="BR202" s="37">
        <v>0.26772716317184864</v>
      </c>
    </row>
    <row r="203" spans="18:70" x14ac:dyDescent="0.25">
      <c r="R203" s="33" t="s">
        <v>63</v>
      </c>
      <c r="S203" s="39" t="s">
        <v>311</v>
      </c>
      <c r="T203" s="41" t="s">
        <v>121</v>
      </c>
      <c r="U203" s="41" t="s">
        <v>121</v>
      </c>
      <c r="V203" s="41" t="s">
        <v>121</v>
      </c>
      <c r="W203" s="41" t="s">
        <v>121</v>
      </c>
      <c r="X203" s="41" t="s">
        <v>121</v>
      </c>
      <c r="Y203" s="41" t="s">
        <v>121</v>
      </c>
      <c r="Z203" s="41" t="s">
        <v>121</v>
      </c>
      <c r="AA203" s="41" t="s">
        <v>121</v>
      </c>
      <c r="AB203" s="40">
        <v>500.91</v>
      </c>
      <c r="AC203" s="41" t="s">
        <v>121</v>
      </c>
      <c r="AD203" s="41" t="s">
        <v>121</v>
      </c>
      <c r="AE203" s="41" t="s">
        <v>121</v>
      </c>
      <c r="AF203" s="41" t="s">
        <v>121</v>
      </c>
      <c r="AG203" s="41" t="s">
        <v>121</v>
      </c>
      <c r="AH203" s="41" t="s">
        <v>121</v>
      </c>
      <c r="AI203" s="41" t="s">
        <v>121</v>
      </c>
      <c r="AJ203" s="41" t="s">
        <v>121</v>
      </c>
      <c r="AK203" s="41">
        <v>137.21</v>
      </c>
      <c r="AL203" s="41" t="s">
        <v>121</v>
      </c>
      <c r="AM203" s="41" t="s">
        <v>121</v>
      </c>
      <c r="AN203" s="41" t="s">
        <v>121</v>
      </c>
      <c r="AO203" s="41" t="s">
        <v>121</v>
      </c>
      <c r="AP203" s="41" t="s">
        <v>121</v>
      </c>
      <c r="AQ203" s="41" t="s">
        <v>121</v>
      </c>
      <c r="AR203" s="41" t="s">
        <v>121</v>
      </c>
      <c r="AS203" s="41" t="s">
        <v>121</v>
      </c>
      <c r="AT203" s="41">
        <v>85.6</v>
      </c>
      <c r="AU203" s="33" t="e">
        <v>#N/A</v>
      </c>
      <c r="AV203" s="33" t="e">
        <v>#N/A</v>
      </c>
      <c r="AW203" s="33" t="e">
        <v>#N/A</v>
      </c>
      <c r="AX203" s="33" t="e">
        <v>#N/A</v>
      </c>
      <c r="AY203" s="33" t="e">
        <v>#N/A</v>
      </c>
      <c r="AZ203" s="33" t="e">
        <v>#N/A</v>
      </c>
      <c r="BA203" s="37"/>
      <c r="BB203" s="37">
        <v>0.44481044499011796</v>
      </c>
      <c r="BC203" s="37" t="e">
        <v>#N/A</v>
      </c>
      <c r="BD203" s="37" t="e">
        <v>#N/A</v>
      </c>
      <c r="BE203" s="37" t="e">
        <v>#N/A</v>
      </c>
      <c r="BF203" s="37" t="e">
        <v>#N/A</v>
      </c>
      <c r="BG203" s="37" t="e">
        <v>#N/A</v>
      </c>
      <c r="BH203" s="37" t="e">
        <v>#N/A</v>
      </c>
      <c r="BI203" s="37"/>
      <c r="BJ203" s="37">
        <v>0.27392146293745384</v>
      </c>
      <c r="BK203" s="37" t="e">
        <v>#N/A</v>
      </c>
      <c r="BL203" s="37" t="e">
        <v>#N/A</v>
      </c>
      <c r="BM203" s="37" t="e">
        <v>#N/A</v>
      </c>
      <c r="BN203" s="37" t="e">
        <v>#N/A</v>
      </c>
      <c r="BO203" s="37" t="e">
        <v>#N/A</v>
      </c>
      <c r="BP203" s="37" t="e">
        <v>#N/A</v>
      </c>
      <c r="BQ203" s="37"/>
      <c r="BR203" s="37">
        <v>0.17088898205266412</v>
      </c>
    </row>
    <row r="204" spans="18:70" x14ac:dyDescent="0.25">
      <c r="R204" s="33" t="s">
        <v>63</v>
      </c>
      <c r="S204" s="39" t="s">
        <v>312</v>
      </c>
      <c r="T204" s="41" t="s">
        <v>121</v>
      </c>
      <c r="U204" s="41" t="s">
        <v>121</v>
      </c>
      <c r="V204" s="41" t="s">
        <v>121</v>
      </c>
      <c r="W204" s="41" t="s">
        <v>121</v>
      </c>
      <c r="X204" s="41" t="s">
        <v>121</v>
      </c>
      <c r="Y204" s="41" t="s">
        <v>121</v>
      </c>
      <c r="Z204" s="41" t="s">
        <v>121</v>
      </c>
      <c r="AA204" s="41" t="s">
        <v>121</v>
      </c>
      <c r="AB204" s="40">
        <v>323.24</v>
      </c>
      <c r="AC204" s="41" t="s">
        <v>121</v>
      </c>
      <c r="AD204" s="41" t="s">
        <v>121</v>
      </c>
      <c r="AE204" s="41" t="s">
        <v>121</v>
      </c>
      <c r="AF204" s="41" t="s">
        <v>121</v>
      </c>
      <c r="AG204" s="41" t="s">
        <v>121</v>
      </c>
      <c r="AH204" s="41" t="s">
        <v>121</v>
      </c>
      <c r="AI204" s="41" t="s">
        <v>121</v>
      </c>
      <c r="AJ204" s="41" t="s">
        <v>121</v>
      </c>
      <c r="AK204" s="41">
        <v>93.03</v>
      </c>
      <c r="AL204" s="41" t="s">
        <v>121</v>
      </c>
      <c r="AM204" s="41" t="s">
        <v>121</v>
      </c>
      <c r="AN204" s="41" t="s">
        <v>121</v>
      </c>
      <c r="AO204" s="41" t="s">
        <v>121</v>
      </c>
      <c r="AP204" s="41" t="s">
        <v>121</v>
      </c>
      <c r="AQ204" s="41" t="s">
        <v>121</v>
      </c>
      <c r="AR204" s="41" t="s">
        <v>121</v>
      </c>
      <c r="AS204" s="41" t="s">
        <v>121</v>
      </c>
      <c r="AT204" s="41">
        <v>69.510000000000005</v>
      </c>
      <c r="AU204" s="33" t="e">
        <v>#N/A</v>
      </c>
      <c r="AV204" s="33" t="e">
        <v>#N/A</v>
      </c>
      <c r="AW204" s="33" t="e">
        <v>#N/A</v>
      </c>
      <c r="AX204" s="33" t="e">
        <v>#N/A</v>
      </c>
      <c r="AY204" s="33" t="e">
        <v>#N/A</v>
      </c>
      <c r="AZ204" s="33" t="e">
        <v>#N/A</v>
      </c>
      <c r="BA204" s="37"/>
      <c r="BB204" s="37">
        <v>0.50284618240316803</v>
      </c>
      <c r="BC204" s="37" t="e">
        <v>#N/A</v>
      </c>
      <c r="BD204" s="37" t="e">
        <v>#N/A</v>
      </c>
      <c r="BE204" s="37" t="e">
        <v>#N/A</v>
      </c>
      <c r="BF204" s="37" t="e">
        <v>#N/A</v>
      </c>
      <c r="BG204" s="37" t="e">
        <v>#N/A</v>
      </c>
      <c r="BH204" s="37" t="e">
        <v>#N/A</v>
      </c>
      <c r="BI204" s="37"/>
      <c r="BJ204" s="37">
        <v>0.28780472713773048</v>
      </c>
      <c r="BK204" s="37" t="e">
        <v>#N/A</v>
      </c>
      <c r="BL204" s="37" t="e">
        <v>#N/A</v>
      </c>
      <c r="BM204" s="37" t="e">
        <v>#N/A</v>
      </c>
      <c r="BN204" s="37" t="e">
        <v>#N/A</v>
      </c>
      <c r="BO204" s="37" t="e">
        <v>#N/A</v>
      </c>
      <c r="BP204" s="37" t="e">
        <v>#N/A</v>
      </c>
      <c r="BQ204" s="37"/>
      <c r="BR204" s="37">
        <v>0.21504145526543744</v>
      </c>
    </row>
    <row r="205" spans="18:70" x14ac:dyDescent="0.25">
      <c r="R205" s="33" t="s">
        <v>63</v>
      </c>
      <c r="S205" s="39" t="s">
        <v>313</v>
      </c>
      <c r="T205" s="41" t="s">
        <v>121</v>
      </c>
      <c r="U205" s="41" t="s">
        <v>121</v>
      </c>
      <c r="V205" s="41" t="s">
        <v>121</v>
      </c>
      <c r="W205" s="41" t="s">
        <v>121</v>
      </c>
      <c r="X205" s="41" t="s">
        <v>121</v>
      </c>
      <c r="Y205" s="41" t="s">
        <v>121</v>
      </c>
      <c r="Z205" s="41" t="s">
        <v>121</v>
      </c>
      <c r="AA205" s="41" t="s">
        <v>121</v>
      </c>
      <c r="AB205" s="40">
        <v>361.98</v>
      </c>
      <c r="AC205" s="41" t="s">
        <v>121</v>
      </c>
      <c r="AD205" s="41" t="s">
        <v>121</v>
      </c>
      <c r="AE205" s="41" t="s">
        <v>121</v>
      </c>
      <c r="AF205" s="41" t="s">
        <v>121</v>
      </c>
      <c r="AG205" s="41" t="s">
        <v>121</v>
      </c>
      <c r="AH205" s="41" t="s">
        <v>121</v>
      </c>
      <c r="AI205" s="41" t="s">
        <v>121</v>
      </c>
      <c r="AJ205" s="41" t="s">
        <v>121</v>
      </c>
      <c r="AK205" s="41">
        <v>105.6</v>
      </c>
      <c r="AL205" s="41" t="s">
        <v>121</v>
      </c>
      <c r="AM205" s="41" t="s">
        <v>121</v>
      </c>
      <c r="AN205" s="41" t="s">
        <v>121</v>
      </c>
      <c r="AO205" s="41" t="s">
        <v>121</v>
      </c>
      <c r="AP205" s="41" t="s">
        <v>121</v>
      </c>
      <c r="AQ205" s="41" t="s">
        <v>121</v>
      </c>
      <c r="AR205" s="41" t="s">
        <v>121</v>
      </c>
      <c r="AS205" s="41" t="s">
        <v>121</v>
      </c>
      <c r="AT205" s="41">
        <v>34.4</v>
      </c>
      <c r="AU205" s="33" t="e">
        <v>#N/A</v>
      </c>
      <c r="AV205" s="33" t="e">
        <v>#N/A</v>
      </c>
      <c r="AW205" s="33" t="e">
        <v>#N/A</v>
      </c>
      <c r="AX205" s="33" t="e">
        <v>#N/A</v>
      </c>
      <c r="AY205" s="33" t="e">
        <v>#N/A</v>
      </c>
      <c r="AZ205" s="33" t="e">
        <v>#N/A</v>
      </c>
      <c r="BA205" s="37"/>
      <c r="BB205" s="37">
        <v>0.3867616995414111</v>
      </c>
      <c r="BC205" s="37" t="e">
        <v>#N/A</v>
      </c>
      <c r="BD205" s="37" t="e">
        <v>#N/A</v>
      </c>
      <c r="BE205" s="37" t="e">
        <v>#N/A</v>
      </c>
      <c r="BF205" s="37" t="e">
        <v>#N/A</v>
      </c>
      <c r="BG205" s="37" t="e">
        <v>#N/A</v>
      </c>
      <c r="BH205" s="37" t="e">
        <v>#N/A</v>
      </c>
      <c r="BI205" s="37"/>
      <c r="BJ205" s="37">
        <v>0.29172882479695006</v>
      </c>
      <c r="BK205" s="37" t="e">
        <v>#N/A</v>
      </c>
      <c r="BL205" s="37" t="e">
        <v>#N/A</v>
      </c>
      <c r="BM205" s="37" t="e">
        <v>#N/A</v>
      </c>
      <c r="BN205" s="37" t="e">
        <v>#N/A</v>
      </c>
      <c r="BO205" s="37" t="e">
        <v>#N/A</v>
      </c>
      <c r="BP205" s="37" t="e">
        <v>#N/A</v>
      </c>
      <c r="BQ205" s="37"/>
      <c r="BR205" s="37">
        <v>9.503287474446101E-2</v>
      </c>
    </row>
    <row r="206" spans="18:70" x14ac:dyDescent="0.25">
      <c r="R206" s="33" t="s">
        <v>63</v>
      </c>
      <c r="S206" s="39" t="s">
        <v>314</v>
      </c>
      <c r="T206" s="41" t="s">
        <v>121</v>
      </c>
      <c r="U206" s="41" t="s">
        <v>121</v>
      </c>
      <c r="V206" s="41" t="s">
        <v>121</v>
      </c>
      <c r="W206" s="41" t="s">
        <v>121</v>
      </c>
      <c r="X206" s="41" t="s">
        <v>121</v>
      </c>
      <c r="Y206" s="41" t="s">
        <v>121</v>
      </c>
      <c r="Z206" s="41" t="s">
        <v>121</v>
      </c>
      <c r="AA206" s="41" t="s">
        <v>121</v>
      </c>
      <c r="AB206" s="40">
        <v>185.83</v>
      </c>
      <c r="AC206" s="41" t="s">
        <v>121</v>
      </c>
      <c r="AD206" s="41" t="s">
        <v>121</v>
      </c>
      <c r="AE206" s="41" t="s">
        <v>121</v>
      </c>
      <c r="AF206" s="41" t="s">
        <v>121</v>
      </c>
      <c r="AG206" s="41" t="s">
        <v>121</v>
      </c>
      <c r="AH206" s="41" t="s">
        <v>121</v>
      </c>
      <c r="AI206" s="41" t="s">
        <v>121</v>
      </c>
      <c r="AJ206" s="41" t="s">
        <v>121</v>
      </c>
      <c r="AK206" s="41">
        <v>58.62</v>
      </c>
      <c r="AL206" s="41" t="s">
        <v>121</v>
      </c>
      <c r="AM206" s="41" t="s">
        <v>121</v>
      </c>
      <c r="AN206" s="41" t="s">
        <v>121</v>
      </c>
      <c r="AO206" s="41" t="s">
        <v>121</v>
      </c>
      <c r="AP206" s="41" t="s">
        <v>121</v>
      </c>
      <c r="AQ206" s="41" t="s">
        <v>121</v>
      </c>
      <c r="AR206" s="41" t="s">
        <v>121</v>
      </c>
      <c r="AS206" s="41" t="s">
        <v>121</v>
      </c>
      <c r="AT206" s="41">
        <v>27.2</v>
      </c>
      <c r="AU206" s="33" t="e">
        <v>#N/A</v>
      </c>
      <c r="AV206" s="33" t="e">
        <v>#N/A</v>
      </c>
      <c r="AW206" s="33" t="e">
        <v>#N/A</v>
      </c>
      <c r="AX206" s="33" t="e">
        <v>#N/A</v>
      </c>
      <c r="AY206" s="33" t="e">
        <v>#N/A</v>
      </c>
      <c r="AZ206" s="33" t="e">
        <v>#N/A</v>
      </c>
      <c r="BA206" s="37"/>
      <c r="BB206" s="37">
        <v>0.461819942958618</v>
      </c>
      <c r="BC206" s="37" t="e">
        <v>#N/A</v>
      </c>
      <c r="BD206" s="37" t="e">
        <v>#N/A</v>
      </c>
      <c r="BE206" s="37" t="e">
        <v>#N/A</v>
      </c>
      <c r="BF206" s="37" t="e">
        <v>#N/A</v>
      </c>
      <c r="BG206" s="37" t="e">
        <v>#N/A</v>
      </c>
      <c r="BH206" s="37" t="e">
        <v>#N/A</v>
      </c>
      <c r="BI206" s="37"/>
      <c r="BJ206" s="37">
        <v>0.31544960447721032</v>
      </c>
      <c r="BK206" s="37" t="e">
        <v>#N/A</v>
      </c>
      <c r="BL206" s="37" t="e">
        <v>#N/A</v>
      </c>
      <c r="BM206" s="37" t="e">
        <v>#N/A</v>
      </c>
      <c r="BN206" s="37" t="e">
        <v>#N/A</v>
      </c>
      <c r="BO206" s="37" t="e">
        <v>#N/A</v>
      </c>
      <c r="BP206" s="37" t="e">
        <v>#N/A</v>
      </c>
      <c r="BQ206" s="37"/>
      <c r="BR206" s="37">
        <v>0.14637033848140774</v>
      </c>
    </row>
    <row r="207" spans="18:70" x14ac:dyDescent="0.25">
      <c r="R207" s="33" t="s">
        <v>63</v>
      </c>
      <c r="S207" s="39" t="s">
        <v>315</v>
      </c>
      <c r="T207" s="41" t="s">
        <v>121</v>
      </c>
      <c r="U207" s="41" t="s">
        <v>121</v>
      </c>
      <c r="V207" s="41" t="s">
        <v>121</v>
      </c>
      <c r="W207" s="41" t="s">
        <v>121</v>
      </c>
      <c r="X207" s="41" t="s">
        <v>121</v>
      </c>
      <c r="Y207" s="41" t="s">
        <v>121</v>
      </c>
      <c r="Z207" s="41" t="s">
        <v>121</v>
      </c>
      <c r="AA207" s="41" t="s">
        <v>121</v>
      </c>
      <c r="AB207" s="40">
        <v>178.71</v>
      </c>
      <c r="AC207" s="41" t="s">
        <v>121</v>
      </c>
      <c r="AD207" s="41" t="s">
        <v>121</v>
      </c>
      <c r="AE207" s="41" t="s">
        <v>121</v>
      </c>
      <c r="AF207" s="41" t="s">
        <v>121</v>
      </c>
      <c r="AG207" s="41" t="s">
        <v>121</v>
      </c>
      <c r="AH207" s="41" t="s">
        <v>121</v>
      </c>
      <c r="AI207" s="41" t="s">
        <v>121</v>
      </c>
      <c r="AJ207" s="41" t="s">
        <v>121</v>
      </c>
      <c r="AK207" s="41">
        <v>40.630000000000003</v>
      </c>
      <c r="AL207" s="41" t="s">
        <v>121</v>
      </c>
      <c r="AM207" s="41" t="s">
        <v>121</v>
      </c>
      <c r="AN207" s="41" t="s">
        <v>121</v>
      </c>
      <c r="AO207" s="41" t="s">
        <v>121</v>
      </c>
      <c r="AP207" s="41" t="s">
        <v>121</v>
      </c>
      <c r="AQ207" s="41" t="s">
        <v>121</v>
      </c>
      <c r="AR207" s="41" t="s">
        <v>121</v>
      </c>
      <c r="AS207" s="41" t="s">
        <v>121</v>
      </c>
      <c r="AT207" s="41">
        <v>34.81</v>
      </c>
      <c r="AU207" s="33" t="e">
        <v>#N/A</v>
      </c>
      <c r="AV207" s="33" t="e">
        <v>#N/A</v>
      </c>
      <c r="AW207" s="33" t="e">
        <v>#N/A</v>
      </c>
      <c r="AX207" s="33" t="e">
        <v>#N/A</v>
      </c>
      <c r="AY207" s="33" t="e">
        <v>#N/A</v>
      </c>
      <c r="AZ207" s="33" t="e">
        <v>#N/A</v>
      </c>
      <c r="BA207" s="37"/>
      <c r="BB207" s="37">
        <v>0.42213642213642211</v>
      </c>
      <c r="BC207" s="37" t="e">
        <v>#N/A</v>
      </c>
      <c r="BD207" s="37" t="e">
        <v>#N/A</v>
      </c>
      <c r="BE207" s="37" t="e">
        <v>#N/A</v>
      </c>
      <c r="BF207" s="37" t="e">
        <v>#N/A</v>
      </c>
      <c r="BG207" s="37" t="e">
        <v>#N/A</v>
      </c>
      <c r="BH207" s="37" t="e">
        <v>#N/A</v>
      </c>
      <c r="BI207" s="37"/>
      <c r="BJ207" s="37">
        <v>0.22735157517766214</v>
      </c>
      <c r="BK207" s="37" t="e">
        <v>#N/A</v>
      </c>
      <c r="BL207" s="37" t="e">
        <v>#N/A</v>
      </c>
      <c r="BM207" s="37" t="e">
        <v>#N/A</v>
      </c>
      <c r="BN207" s="37" t="e">
        <v>#N/A</v>
      </c>
      <c r="BO207" s="37" t="e">
        <v>#N/A</v>
      </c>
      <c r="BP207" s="37" t="e">
        <v>#N/A</v>
      </c>
      <c r="BQ207" s="37"/>
      <c r="BR207" s="37">
        <v>0.19478484695876</v>
      </c>
    </row>
    <row r="208" spans="18:70" x14ac:dyDescent="0.25">
      <c r="S208" s="32" t="s">
        <v>316</v>
      </c>
    </row>
    <row r="209" spans="19:20" x14ac:dyDescent="0.25">
      <c r="S209" s="32" t="s">
        <v>317</v>
      </c>
      <c r="T209" s="32" t="s">
        <v>318</v>
      </c>
    </row>
    <row r="210" spans="19:20" x14ac:dyDescent="0.25">
      <c r="S210" s="32" t="s">
        <v>121</v>
      </c>
      <c r="T210" s="32" t="s">
        <v>319</v>
      </c>
    </row>
  </sheetData>
  <mergeCells count="1">
    <mergeCell ref="Q1:R6"/>
  </mergeCells>
  <conditionalFormatting sqref="D29:D40">
    <cfRule type="colorScale" priority="4">
      <colorScale>
        <cfvo type="min"/>
        <cfvo type="percentile" val="50"/>
        <cfvo type="max"/>
        <color rgb="FFF8696B"/>
        <color rgb="FFFFEB84"/>
        <color rgb="FF63BE7B"/>
      </colorScale>
    </cfRule>
  </conditionalFormatting>
  <conditionalFormatting sqref="E29:E40">
    <cfRule type="colorScale" priority="6">
      <colorScale>
        <cfvo type="min"/>
        <cfvo type="percentile" val="50"/>
        <cfvo type="max"/>
        <color rgb="FFF8696B"/>
        <color rgb="FFFFEB84"/>
        <color rgb="FF63BE7B"/>
      </colorScale>
    </cfRule>
  </conditionalFormatting>
  <conditionalFormatting sqref="F29:F40">
    <cfRule type="colorScale" priority="8">
      <colorScale>
        <cfvo type="min"/>
        <cfvo type="percentile" val="50"/>
        <cfvo type="max"/>
        <color rgb="FFF8696B"/>
        <color rgb="FFFFEB84"/>
        <color rgb="FF63BE7B"/>
      </colorScale>
    </cfRule>
  </conditionalFormatting>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1"/>
  <sheetViews>
    <sheetView topLeftCell="A64" workbookViewId="0">
      <selection activeCell="J70" sqref="J70"/>
    </sheetView>
  </sheetViews>
  <sheetFormatPr defaultRowHeight="13.8" x14ac:dyDescent="0.25"/>
  <cols>
    <col min="1" max="1" width="9" style="31"/>
    <col min="2" max="2" width="9" style="33"/>
    <col min="3" max="3" width="16.6328125" style="33" customWidth="1"/>
    <col min="4" max="9" width="9" style="33" customWidth="1"/>
    <col min="10" max="11" width="8.7265625" style="78"/>
  </cols>
  <sheetData>
    <row r="1" spans="1:15" ht="13.2" customHeight="1" x14ac:dyDescent="0.25">
      <c r="A1" s="32" t="s">
        <v>72</v>
      </c>
    </row>
    <row r="2" spans="1:15" ht="13.2" customHeight="1" x14ac:dyDescent="0.25">
      <c r="A2" s="33"/>
    </row>
    <row r="3" spans="1:15" ht="13.2" customHeight="1" x14ac:dyDescent="0.25">
      <c r="A3" s="32" t="s">
        <v>73</v>
      </c>
      <c r="B3" s="34">
        <v>40935.656203703707</v>
      </c>
    </row>
    <row r="4" spans="1:15" ht="13.2" customHeight="1" x14ac:dyDescent="0.25">
      <c r="A4" s="32" t="s">
        <v>74</v>
      </c>
      <c r="B4" s="34">
        <v>41029.573003819445</v>
      </c>
    </row>
    <row r="5" spans="1:15" ht="13.2" customHeight="1" x14ac:dyDescent="0.25">
      <c r="A5" s="32" t="s">
        <v>75</v>
      </c>
      <c r="B5" s="32" t="s">
        <v>56</v>
      </c>
    </row>
    <row r="6" spans="1:15" ht="13.2" customHeight="1" x14ac:dyDescent="0.25">
      <c r="A6" s="71"/>
      <c r="B6" s="71"/>
    </row>
    <row r="7" spans="1:15" x14ac:dyDescent="0.25">
      <c r="C7" s="32"/>
      <c r="D7" s="32"/>
      <c r="J7" s="81" t="s">
        <v>340</v>
      </c>
      <c r="K7" s="82"/>
      <c r="L7" s="82"/>
      <c r="M7" s="82"/>
      <c r="N7" s="82"/>
      <c r="O7" s="82"/>
    </row>
    <row r="8" spans="1:15" x14ac:dyDescent="0.25">
      <c r="D8" s="39" t="s">
        <v>87</v>
      </c>
      <c r="E8" s="39" t="s">
        <v>88</v>
      </c>
      <c r="F8" s="39" t="s">
        <v>87</v>
      </c>
      <c r="G8" s="39" t="s">
        <v>88</v>
      </c>
      <c r="H8" s="39" t="s">
        <v>87</v>
      </c>
      <c r="I8" s="39" t="s">
        <v>88</v>
      </c>
      <c r="J8" s="41" t="s">
        <v>87</v>
      </c>
      <c r="K8" s="41" t="s">
        <v>88</v>
      </c>
      <c r="L8" s="39" t="s">
        <v>87</v>
      </c>
      <c r="M8" s="39" t="s">
        <v>88</v>
      </c>
      <c r="N8" s="39" t="s">
        <v>87</v>
      </c>
      <c r="O8" s="39" t="s">
        <v>88</v>
      </c>
    </row>
    <row r="9" spans="1:15" s="76" customFormat="1" ht="66" x14ac:dyDescent="0.25">
      <c r="A9" s="73"/>
      <c r="B9" s="74" t="s">
        <v>89</v>
      </c>
      <c r="C9" s="75" t="s">
        <v>90</v>
      </c>
      <c r="D9" s="75" t="s">
        <v>98</v>
      </c>
      <c r="E9" s="75" t="s">
        <v>99</v>
      </c>
      <c r="F9" s="75" t="s">
        <v>107</v>
      </c>
      <c r="G9" s="75" t="s">
        <v>108</v>
      </c>
      <c r="H9" s="75" t="s">
        <v>116</v>
      </c>
      <c r="I9" s="75" t="s">
        <v>117</v>
      </c>
      <c r="J9" s="79" t="s">
        <v>118</v>
      </c>
      <c r="K9" s="79" t="s">
        <v>118</v>
      </c>
      <c r="L9" s="75" t="s">
        <v>119</v>
      </c>
      <c r="M9" s="75" t="s">
        <v>119</v>
      </c>
      <c r="N9" s="75" t="s">
        <v>120</v>
      </c>
      <c r="O9" s="75" t="s">
        <v>120</v>
      </c>
    </row>
    <row r="10" spans="1:15" x14ac:dyDescent="0.25">
      <c r="B10" s="39" t="s">
        <v>58</v>
      </c>
      <c r="C10" s="39"/>
      <c r="D10" s="40">
        <v>5078.7700000000004</v>
      </c>
      <c r="E10" s="41" t="s">
        <v>121</v>
      </c>
      <c r="F10" s="41">
        <v>1596.28</v>
      </c>
      <c r="G10" s="41" t="s">
        <v>121</v>
      </c>
      <c r="H10" s="41">
        <v>1093.25</v>
      </c>
      <c r="I10" s="41" t="s">
        <v>121</v>
      </c>
      <c r="J10" s="80">
        <f>L10+N10</f>
        <v>0.52956326039572565</v>
      </c>
      <c r="K10" s="80" t="e">
        <f>M10+O10</f>
        <v>#VALUE!</v>
      </c>
      <c r="L10" s="77">
        <f t="shared" ref="L10:L41" si="0">F10/D10</f>
        <v>0.31430444773045441</v>
      </c>
      <c r="M10" s="77" t="e">
        <f t="shared" ref="M10:M41" si="1">G10/E10</f>
        <v>#VALUE!</v>
      </c>
      <c r="N10" s="77">
        <f t="shared" ref="N10:N41" si="2">H10/D10</f>
        <v>0.2152588126652713</v>
      </c>
      <c r="O10" s="77" t="e">
        <f t="shared" ref="O10:O41" si="3">I10/E10</f>
        <v>#VALUE!</v>
      </c>
    </row>
    <row r="11" spans="1:15" x14ac:dyDescent="0.25">
      <c r="A11" s="60"/>
      <c r="B11" s="59" t="s">
        <v>58</v>
      </c>
      <c r="C11" s="39" t="s">
        <v>122</v>
      </c>
      <c r="D11" s="40">
        <v>446.83</v>
      </c>
      <c r="E11" s="40">
        <v>436.85</v>
      </c>
      <c r="F11" s="41">
        <v>86.6</v>
      </c>
      <c r="G11" s="41">
        <v>86.75</v>
      </c>
      <c r="H11" s="41">
        <v>14.48</v>
      </c>
      <c r="I11" s="41">
        <v>14.41</v>
      </c>
      <c r="J11" s="80">
        <f t="shared" ref="J11:J74" si="4">L11+N11</f>
        <v>0.22621578676454132</v>
      </c>
      <c r="K11" s="80">
        <f t="shared" ref="K11:K74" si="5">M11+O11</f>
        <v>0.23156689939338446</v>
      </c>
      <c r="L11" s="77">
        <f t="shared" si="0"/>
        <v>0.19380972629411633</v>
      </c>
      <c r="M11" s="77">
        <f t="shared" si="1"/>
        <v>0.19858074854068902</v>
      </c>
      <c r="N11" s="77">
        <f t="shared" si="2"/>
        <v>3.2406060470424998E-2</v>
      </c>
      <c r="O11" s="77">
        <f t="shared" si="3"/>
        <v>3.2986150852695434E-2</v>
      </c>
    </row>
    <row r="12" spans="1:15" x14ac:dyDescent="0.25">
      <c r="A12" s="60"/>
      <c r="B12" s="59" t="s">
        <v>58</v>
      </c>
      <c r="C12" s="39" t="s">
        <v>124</v>
      </c>
      <c r="D12" s="40">
        <v>835.69</v>
      </c>
      <c r="E12" s="41" t="s">
        <v>121</v>
      </c>
      <c r="F12" s="41">
        <v>311.08999999999997</v>
      </c>
      <c r="G12" s="41" t="s">
        <v>121</v>
      </c>
      <c r="H12" s="41">
        <v>224.62</v>
      </c>
      <c r="I12" s="41" t="s">
        <v>121</v>
      </c>
      <c r="J12" s="80">
        <f t="shared" si="4"/>
        <v>0.6410391413083798</v>
      </c>
      <c r="K12" s="80" t="e">
        <f t="shared" si="5"/>
        <v>#VALUE!</v>
      </c>
      <c r="L12" s="77">
        <f t="shared" si="0"/>
        <v>0.37225526211872817</v>
      </c>
      <c r="M12" s="77" t="e">
        <f t="shared" si="1"/>
        <v>#VALUE!</v>
      </c>
      <c r="N12" s="77">
        <f t="shared" si="2"/>
        <v>0.26878387918965163</v>
      </c>
      <c r="O12" s="77" t="e">
        <f t="shared" si="3"/>
        <v>#VALUE!</v>
      </c>
    </row>
    <row r="13" spans="1:15" x14ac:dyDescent="0.25">
      <c r="A13" s="60"/>
      <c r="B13" s="59" t="s">
        <v>58</v>
      </c>
      <c r="C13" s="39" t="s">
        <v>125</v>
      </c>
      <c r="D13" s="42">
        <v>440.1</v>
      </c>
      <c r="E13" s="41" t="s">
        <v>121</v>
      </c>
      <c r="F13" s="41">
        <v>170.26</v>
      </c>
      <c r="G13" s="41" t="s">
        <v>121</v>
      </c>
      <c r="H13" s="41">
        <v>148.03</v>
      </c>
      <c r="I13" s="41" t="s">
        <v>121</v>
      </c>
      <c r="J13" s="80">
        <f t="shared" si="4"/>
        <v>0.72322199500113604</v>
      </c>
      <c r="K13" s="80" t="e">
        <f t="shared" si="5"/>
        <v>#VALUE!</v>
      </c>
      <c r="L13" s="77">
        <f t="shared" si="0"/>
        <v>0.38686662122244941</v>
      </c>
      <c r="M13" s="77" t="e">
        <f t="shared" si="1"/>
        <v>#VALUE!</v>
      </c>
      <c r="N13" s="77">
        <f t="shared" si="2"/>
        <v>0.33635537377868663</v>
      </c>
      <c r="O13" s="77" t="e">
        <f t="shared" si="3"/>
        <v>#VALUE!</v>
      </c>
    </row>
    <row r="14" spans="1:15" x14ac:dyDescent="0.25">
      <c r="A14" s="60"/>
      <c r="B14" s="59" t="s">
        <v>58</v>
      </c>
      <c r="C14" s="39" t="s">
        <v>126</v>
      </c>
      <c r="D14" s="42">
        <v>688.7</v>
      </c>
      <c r="E14" s="41" t="s">
        <v>121</v>
      </c>
      <c r="F14" s="41">
        <v>265.64999999999998</v>
      </c>
      <c r="G14" s="41" t="s">
        <v>121</v>
      </c>
      <c r="H14" s="41">
        <v>181.63</v>
      </c>
      <c r="I14" s="41" t="s">
        <v>121</v>
      </c>
      <c r="J14" s="80">
        <f t="shared" si="4"/>
        <v>0.64945549586176843</v>
      </c>
      <c r="K14" s="80" t="e">
        <f t="shared" si="5"/>
        <v>#VALUE!</v>
      </c>
      <c r="L14" s="77">
        <f t="shared" si="0"/>
        <v>0.38572673152315951</v>
      </c>
      <c r="M14" s="77" t="e">
        <f t="shared" si="1"/>
        <v>#VALUE!</v>
      </c>
      <c r="N14" s="77">
        <f t="shared" si="2"/>
        <v>0.26372876433860892</v>
      </c>
      <c r="O14" s="77" t="e">
        <f t="shared" si="3"/>
        <v>#VALUE!</v>
      </c>
    </row>
    <row r="15" spans="1:15" x14ac:dyDescent="0.25">
      <c r="A15" s="60"/>
      <c r="B15" s="59" t="s">
        <v>58</v>
      </c>
      <c r="C15" s="39" t="s">
        <v>127</v>
      </c>
      <c r="D15" s="40">
        <v>450.18</v>
      </c>
      <c r="E15" s="41" t="s">
        <v>121</v>
      </c>
      <c r="F15" s="41">
        <v>192.21</v>
      </c>
      <c r="G15" s="41" t="s">
        <v>121</v>
      </c>
      <c r="H15" s="41">
        <v>95.95</v>
      </c>
      <c r="I15" s="41" t="s">
        <v>121</v>
      </c>
      <c r="J15" s="80">
        <f t="shared" si="4"/>
        <v>0.64009951574925594</v>
      </c>
      <c r="K15" s="80" t="e">
        <f t="shared" si="5"/>
        <v>#VALUE!</v>
      </c>
      <c r="L15" s="77">
        <f t="shared" si="0"/>
        <v>0.42696254831400776</v>
      </c>
      <c r="M15" s="77" t="e">
        <f t="shared" si="1"/>
        <v>#VALUE!</v>
      </c>
      <c r="N15" s="77">
        <f t="shared" si="2"/>
        <v>0.21313696743524813</v>
      </c>
      <c r="O15" s="77" t="e">
        <f t="shared" si="3"/>
        <v>#VALUE!</v>
      </c>
    </row>
    <row r="16" spans="1:15" x14ac:dyDescent="0.25">
      <c r="A16" s="60"/>
      <c r="B16" s="59" t="s">
        <v>58</v>
      </c>
      <c r="C16" s="39" t="s">
        <v>128</v>
      </c>
      <c r="D16" s="40">
        <v>615.11</v>
      </c>
      <c r="E16" s="41" t="s">
        <v>121</v>
      </c>
      <c r="F16" s="41">
        <v>232.98</v>
      </c>
      <c r="G16" s="41" t="s">
        <v>121</v>
      </c>
      <c r="H16" s="41">
        <v>135.99</v>
      </c>
      <c r="I16" s="41" t="s">
        <v>121</v>
      </c>
      <c r="J16" s="80">
        <f t="shared" si="4"/>
        <v>0.59984393035392047</v>
      </c>
      <c r="K16" s="80" t="e">
        <f t="shared" si="5"/>
        <v>#VALUE!</v>
      </c>
      <c r="L16" s="77">
        <f t="shared" si="0"/>
        <v>0.37876152232933946</v>
      </c>
      <c r="M16" s="77" t="e">
        <f t="shared" si="1"/>
        <v>#VALUE!</v>
      </c>
      <c r="N16" s="77">
        <f t="shared" si="2"/>
        <v>0.22108240802458098</v>
      </c>
      <c r="O16" s="77" t="e">
        <f t="shared" si="3"/>
        <v>#VALUE!</v>
      </c>
    </row>
    <row r="17" spans="1:15" x14ac:dyDescent="0.25">
      <c r="A17" s="60"/>
      <c r="B17" s="59" t="s">
        <v>58</v>
      </c>
      <c r="C17" s="39" t="s">
        <v>129</v>
      </c>
      <c r="D17" s="40">
        <v>169.33</v>
      </c>
      <c r="E17" s="40">
        <v>169.59</v>
      </c>
      <c r="F17" s="41">
        <v>25.04</v>
      </c>
      <c r="G17" s="41">
        <v>30.1</v>
      </c>
      <c r="H17" s="41">
        <v>29.46</v>
      </c>
      <c r="I17" s="41">
        <v>29.8</v>
      </c>
      <c r="J17" s="80">
        <f t="shared" si="4"/>
        <v>0.32185672946317839</v>
      </c>
      <c r="K17" s="80">
        <f t="shared" si="5"/>
        <v>0.35320478801816146</v>
      </c>
      <c r="L17" s="77">
        <f t="shared" si="0"/>
        <v>0.14787692671115571</v>
      </c>
      <c r="M17" s="77">
        <f t="shared" si="1"/>
        <v>0.17748688012264874</v>
      </c>
      <c r="N17" s="77">
        <f t="shared" si="2"/>
        <v>0.17397980275202268</v>
      </c>
      <c r="O17" s="77">
        <f t="shared" si="3"/>
        <v>0.1757179078955127</v>
      </c>
    </row>
    <row r="18" spans="1:15" x14ac:dyDescent="0.25">
      <c r="A18" s="60"/>
      <c r="B18" s="59" t="s">
        <v>58</v>
      </c>
      <c r="C18" s="39" t="s">
        <v>130</v>
      </c>
      <c r="D18" s="40">
        <v>610.95000000000005</v>
      </c>
      <c r="E18" s="42">
        <v>610.70000000000005</v>
      </c>
      <c r="F18" s="41">
        <v>198.01</v>
      </c>
      <c r="G18" s="41">
        <v>142.87</v>
      </c>
      <c r="H18" s="41">
        <v>90.32</v>
      </c>
      <c r="I18" s="41">
        <v>87.8</v>
      </c>
      <c r="J18" s="80">
        <f t="shared" si="4"/>
        <v>0.47193714706604462</v>
      </c>
      <c r="K18" s="80">
        <f t="shared" si="5"/>
        <v>0.37771409857540528</v>
      </c>
      <c r="L18" s="77">
        <f t="shared" si="0"/>
        <v>0.32410180865864635</v>
      </c>
      <c r="M18" s="77">
        <f t="shared" si="1"/>
        <v>0.23394465367610937</v>
      </c>
      <c r="N18" s="77">
        <f t="shared" si="2"/>
        <v>0.14783533840739829</v>
      </c>
      <c r="O18" s="77">
        <f t="shared" si="3"/>
        <v>0.14376944489929588</v>
      </c>
    </row>
    <row r="19" spans="1:15" x14ac:dyDescent="0.25">
      <c r="A19" s="60"/>
      <c r="B19" s="59" t="s">
        <v>58</v>
      </c>
      <c r="C19" s="39" t="s">
        <v>131</v>
      </c>
      <c r="D19" s="40">
        <v>453.44</v>
      </c>
      <c r="E19" s="40">
        <v>463.91</v>
      </c>
      <c r="F19" s="41">
        <v>72.42</v>
      </c>
      <c r="G19" s="41">
        <v>75.56</v>
      </c>
      <c r="H19" s="41">
        <v>71.09</v>
      </c>
      <c r="I19" s="41">
        <v>73.31</v>
      </c>
      <c r="J19" s="80">
        <f t="shared" si="4"/>
        <v>0.31649170783345093</v>
      </c>
      <c r="K19" s="80">
        <f t="shared" si="5"/>
        <v>0.32090276131146128</v>
      </c>
      <c r="L19" s="77">
        <f t="shared" si="0"/>
        <v>0.15971242060691601</v>
      </c>
      <c r="M19" s="77">
        <f t="shared" si="1"/>
        <v>0.1628764199952577</v>
      </c>
      <c r="N19" s="77">
        <f t="shared" si="2"/>
        <v>0.15677928722653495</v>
      </c>
      <c r="O19" s="77">
        <f t="shared" si="3"/>
        <v>0.15802634131620358</v>
      </c>
    </row>
    <row r="20" spans="1:15" x14ac:dyDescent="0.25">
      <c r="A20" s="60"/>
      <c r="B20" s="59" t="s">
        <v>58</v>
      </c>
      <c r="C20" s="39" t="s">
        <v>132</v>
      </c>
      <c r="D20" s="40">
        <v>159.41999999999999</v>
      </c>
      <c r="E20" s="40">
        <v>166.32</v>
      </c>
      <c r="F20" s="41">
        <v>26.71</v>
      </c>
      <c r="G20" s="41">
        <v>23.36</v>
      </c>
      <c r="H20" s="41">
        <v>65.02</v>
      </c>
      <c r="I20" s="41">
        <v>73.260000000000005</v>
      </c>
      <c r="J20" s="80">
        <f t="shared" si="4"/>
        <v>0.57539831890603432</v>
      </c>
      <c r="K20" s="80">
        <f t="shared" si="5"/>
        <v>0.58092833092833096</v>
      </c>
      <c r="L20" s="77">
        <f t="shared" si="0"/>
        <v>0.16754485008154563</v>
      </c>
      <c r="M20" s="77">
        <f t="shared" si="1"/>
        <v>0.14045214045214047</v>
      </c>
      <c r="N20" s="77">
        <f t="shared" si="2"/>
        <v>0.40785346882448875</v>
      </c>
      <c r="O20" s="77">
        <f t="shared" si="3"/>
        <v>0.44047619047619052</v>
      </c>
    </row>
    <row r="21" spans="1:15" x14ac:dyDescent="0.25">
      <c r="A21" s="60"/>
      <c r="B21" s="59" t="s">
        <v>58</v>
      </c>
      <c r="C21" s="61" t="s">
        <v>133</v>
      </c>
      <c r="D21" s="62">
        <v>209.02</v>
      </c>
      <c r="E21" s="63">
        <v>210.8</v>
      </c>
      <c r="F21" s="64">
        <v>15.31</v>
      </c>
      <c r="G21" s="64">
        <v>18.13</v>
      </c>
      <c r="H21" s="64">
        <v>36.659999999999997</v>
      </c>
      <c r="I21" s="64">
        <v>35.83</v>
      </c>
      <c r="J21" s="80">
        <f t="shared" si="4"/>
        <v>0.24863649411539562</v>
      </c>
      <c r="K21" s="80">
        <f t="shared" si="5"/>
        <v>0.25597722960151803</v>
      </c>
      <c r="L21" s="77">
        <f t="shared" si="0"/>
        <v>7.3246579274710552E-2</v>
      </c>
      <c r="M21" s="77">
        <f t="shared" si="1"/>
        <v>8.6005692599620487E-2</v>
      </c>
      <c r="N21" s="77">
        <f t="shared" si="2"/>
        <v>0.17538991484068508</v>
      </c>
      <c r="O21" s="77">
        <f t="shared" si="3"/>
        <v>0.16997153700189752</v>
      </c>
    </row>
    <row r="22" spans="1:15" x14ac:dyDescent="0.25">
      <c r="B22" s="65" t="s">
        <v>71</v>
      </c>
      <c r="C22" s="65"/>
      <c r="D22" s="67">
        <v>36722.800000000003</v>
      </c>
      <c r="E22" s="66" t="s">
        <v>121</v>
      </c>
      <c r="F22" s="66">
        <v>13006.3</v>
      </c>
      <c r="G22" s="66" t="s">
        <v>121</v>
      </c>
      <c r="H22" s="66">
        <v>8730.5</v>
      </c>
      <c r="I22" s="66" t="s">
        <v>121</v>
      </c>
      <c r="J22" s="80">
        <f t="shared" si="4"/>
        <v>0.59191564913350825</v>
      </c>
      <c r="K22" s="80" t="e">
        <f t="shared" si="5"/>
        <v>#VALUE!</v>
      </c>
      <c r="L22" s="77">
        <f t="shared" si="0"/>
        <v>0.3541750629037001</v>
      </c>
      <c r="M22" s="77" t="e">
        <f t="shared" si="1"/>
        <v>#VALUE!</v>
      </c>
      <c r="N22" s="77">
        <f t="shared" si="2"/>
        <v>0.23774058622980818</v>
      </c>
      <c r="O22" s="77" t="e">
        <f t="shared" si="3"/>
        <v>#VALUE!</v>
      </c>
    </row>
    <row r="23" spans="1:15" x14ac:dyDescent="0.25">
      <c r="B23" s="33" t="s">
        <v>71</v>
      </c>
      <c r="C23" s="39" t="s">
        <v>142</v>
      </c>
      <c r="D23" s="42">
        <v>1698.8</v>
      </c>
      <c r="E23" s="41" t="s">
        <v>121</v>
      </c>
      <c r="F23" s="41">
        <v>649.9</v>
      </c>
      <c r="G23" s="41" t="s">
        <v>121</v>
      </c>
      <c r="H23" s="41">
        <v>494</v>
      </c>
      <c r="I23" s="41" t="s">
        <v>121</v>
      </c>
      <c r="J23" s="80">
        <f t="shared" si="4"/>
        <v>0.67335766423357657</v>
      </c>
      <c r="K23" s="80" t="e">
        <f t="shared" si="5"/>
        <v>#VALUE!</v>
      </c>
      <c r="L23" s="77">
        <f t="shared" si="0"/>
        <v>0.38256416293854484</v>
      </c>
      <c r="M23" s="77" t="e">
        <f t="shared" si="1"/>
        <v>#VALUE!</v>
      </c>
      <c r="N23" s="77">
        <f t="shared" si="2"/>
        <v>0.29079350129503179</v>
      </c>
      <c r="O23" s="77" t="e">
        <f t="shared" si="3"/>
        <v>#VALUE!</v>
      </c>
    </row>
    <row r="24" spans="1:15" x14ac:dyDescent="0.25">
      <c r="B24" s="33" t="s">
        <v>71</v>
      </c>
      <c r="C24" s="39" t="s">
        <v>143</v>
      </c>
      <c r="D24" s="42">
        <v>1227.9000000000001</v>
      </c>
      <c r="E24" s="41" t="s">
        <v>121</v>
      </c>
      <c r="F24" s="41">
        <v>535</v>
      </c>
      <c r="G24" s="41" t="s">
        <v>121</v>
      </c>
      <c r="H24" s="41">
        <v>317.8</v>
      </c>
      <c r="I24" s="41" t="s">
        <v>121</v>
      </c>
      <c r="J24" s="80">
        <f t="shared" si="4"/>
        <v>0.69451909764638808</v>
      </c>
      <c r="K24" s="80" t="e">
        <f t="shared" si="5"/>
        <v>#VALUE!</v>
      </c>
      <c r="L24" s="77">
        <f t="shared" si="0"/>
        <v>0.43570323316230958</v>
      </c>
      <c r="M24" s="77" t="e">
        <f t="shared" si="1"/>
        <v>#VALUE!</v>
      </c>
      <c r="N24" s="77">
        <f t="shared" si="2"/>
        <v>0.25881586448407851</v>
      </c>
      <c r="O24" s="77" t="e">
        <f t="shared" si="3"/>
        <v>#VALUE!</v>
      </c>
    </row>
    <row r="25" spans="1:15" x14ac:dyDescent="0.25">
      <c r="B25" s="33" t="s">
        <v>71</v>
      </c>
      <c r="C25" s="39" t="s">
        <v>144</v>
      </c>
      <c r="D25" s="42">
        <v>969.2</v>
      </c>
      <c r="E25" s="41" t="s">
        <v>121</v>
      </c>
      <c r="F25" s="41">
        <v>384.8</v>
      </c>
      <c r="G25" s="41" t="s">
        <v>121</v>
      </c>
      <c r="H25" s="41">
        <v>279.7</v>
      </c>
      <c r="I25" s="41" t="s">
        <v>121</v>
      </c>
      <c r="J25" s="80">
        <f t="shared" si="4"/>
        <v>0.68561700371440359</v>
      </c>
      <c r="K25" s="80" t="e">
        <f t="shared" si="5"/>
        <v>#VALUE!</v>
      </c>
      <c r="L25" s="77">
        <f t="shared" si="0"/>
        <v>0.39702847709451095</v>
      </c>
      <c r="M25" s="77" t="e">
        <f t="shared" si="1"/>
        <v>#VALUE!</v>
      </c>
      <c r="N25" s="77">
        <f t="shared" si="2"/>
        <v>0.28858852661989265</v>
      </c>
      <c r="O25" s="77" t="e">
        <f t="shared" si="3"/>
        <v>#VALUE!</v>
      </c>
    </row>
    <row r="26" spans="1:15" x14ac:dyDescent="0.25">
      <c r="B26" s="33" t="s">
        <v>71</v>
      </c>
      <c r="C26" s="39" t="s">
        <v>145</v>
      </c>
      <c r="D26" s="43">
        <v>688</v>
      </c>
      <c r="E26" s="41" t="s">
        <v>121</v>
      </c>
      <c r="F26" s="41">
        <v>290.5</v>
      </c>
      <c r="G26" s="41" t="s">
        <v>121</v>
      </c>
      <c r="H26" s="41">
        <v>194.1</v>
      </c>
      <c r="I26" s="41" t="s">
        <v>121</v>
      </c>
      <c r="J26" s="80">
        <f t="shared" si="4"/>
        <v>0.70436046511627903</v>
      </c>
      <c r="K26" s="80" t="e">
        <f t="shared" si="5"/>
        <v>#VALUE!</v>
      </c>
      <c r="L26" s="77">
        <f t="shared" si="0"/>
        <v>0.42223837209302323</v>
      </c>
      <c r="M26" s="77" t="e">
        <f t="shared" si="1"/>
        <v>#VALUE!</v>
      </c>
      <c r="N26" s="77">
        <f t="shared" si="2"/>
        <v>0.2821220930232558</v>
      </c>
      <c r="O26" s="77" t="e">
        <f t="shared" si="3"/>
        <v>#VALUE!</v>
      </c>
    </row>
    <row r="27" spans="1:15" x14ac:dyDescent="0.25">
      <c r="B27" s="33" t="s">
        <v>71</v>
      </c>
      <c r="C27" s="39" t="s">
        <v>146</v>
      </c>
      <c r="D27" s="43">
        <v>1969</v>
      </c>
      <c r="E27" s="41" t="s">
        <v>121</v>
      </c>
      <c r="F27" s="41">
        <v>719</v>
      </c>
      <c r="G27" s="41" t="s">
        <v>121</v>
      </c>
      <c r="H27" s="41">
        <v>479</v>
      </c>
      <c r="I27" s="41" t="s">
        <v>121</v>
      </c>
      <c r="J27" s="80">
        <f t="shared" si="4"/>
        <v>0.60843067546978169</v>
      </c>
      <c r="K27" s="80" t="e">
        <f t="shared" si="5"/>
        <v>#VALUE!</v>
      </c>
      <c r="L27" s="77">
        <f t="shared" si="0"/>
        <v>0.36515997968511937</v>
      </c>
      <c r="M27" s="77" t="e">
        <f t="shared" si="1"/>
        <v>#VALUE!</v>
      </c>
      <c r="N27" s="77">
        <f t="shared" si="2"/>
        <v>0.24327069578466226</v>
      </c>
      <c r="O27" s="77" t="e">
        <f t="shared" si="3"/>
        <v>#VALUE!</v>
      </c>
    </row>
    <row r="28" spans="1:15" x14ac:dyDescent="0.25">
      <c r="B28" s="33" t="s">
        <v>71</v>
      </c>
      <c r="C28" s="39" t="s">
        <v>147</v>
      </c>
      <c r="D28" s="43">
        <v>548</v>
      </c>
      <c r="E28" s="41" t="s">
        <v>121</v>
      </c>
      <c r="F28" s="41">
        <v>170</v>
      </c>
      <c r="G28" s="41" t="s">
        <v>121</v>
      </c>
      <c r="H28" s="41">
        <v>204</v>
      </c>
      <c r="I28" s="41" t="s">
        <v>121</v>
      </c>
      <c r="J28" s="80">
        <f t="shared" si="4"/>
        <v>0.68248175182481752</v>
      </c>
      <c r="K28" s="80" t="e">
        <f t="shared" si="5"/>
        <v>#VALUE!</v>
      </c>
      <c r="L28" s="77">
        <f t="shared" si="0"/>
        <v>0.31021897810218979</v>
      </c>
      <c r="M28" s="77" t="e">
        <f t="shared" si="1"/>
        <v>#VALUE!</v>
      </c>
      <c r="N28" s="77">
        <f t="shared" si="2"/>
        <v>0.37226277372262773</v>
      </c>
      <c r="O28" s="77" t="e">
        <f t="shared" si="3"/>
        <v>#VALUE!</v>
      </c>
    </row>
    <row r="29" spans="1:15" x14ac:dyDescent="0.25">
      <c r="B29" s="33" t="s">
        <v>71</v>
      </c>
      <c r="C29" s="39" t="s">
        <v>148</v>
      </c>
      <c r="D29" s="43">
        <v>472</v>
      </c>
      <c r="E29" s="41" t="s">
        <v>121</v>
      </c>
      <c r="F29" s="41">
        <v>159</v>
      </c>
      <c r="G29" s="41" t="s">
        <v>121</v>
      </c>
      <c r="H29" s="41">
        <v>140</v>
      </c>
      <c r="I29" s="41" t="s">
        <v>121</v>
      </c>
      <c r="J29" s="80">
        <f t="shared" si="4"/>
        <v>0.63347457627118642</v>
      </c>
      <c r="K29" s="80" t="e">
        <f t="shared" si="5"/>
        <v>#VALUE!</v>
      </c>
      <c r="L29" s="77">
        <f t="shared" si="0"/>
        <v>0.33686440677966101</v>
      </c>
      <c r="M29" s="77" t="e">
        <f t="shared" si="1"/>
        <v>#VALUE!</v>
      </c>
      <c r="N29" s="77">
        <f t="shared" si="2"/>
        <v>0.29661016949152541</v>
      </c>
      <c r="O29" s="77" t="e">
        <f t="shared" si="3"/>
        <v>#VALUE!</v>
      </c>
    </row>
    <row r="30" spans="1:15" x14ac:dyDescent="0.25">
      <c r="B30" s="33" t="s">
        <v>71</v>
      </c>
      <c r="C30" s="39" t="s">
        <v>149</v>
      </c>
      <c r="D30" s="43">
        <v>540</v>
      </c>
      <c r="E30" s="41" t="s">
        <v>121</v>
      </c>
      <c r="F30" s="41">
        <v>162</v>
      </c>
      <c r="G30" s="41" t="s">
        <v>121</v>
      </c>
      <c r="H30" s="41">
        <v>201</v>
      </c>
      <c r="I30" s="41" t="s">
        <v>121</v>
      </c>
      <c r="J30" s="80">
        <f t="shared" si="4"/>
        <v>0.67222222222222228</v>
      </c>
      <c r="K30" s="80" t="e">
        <f t="shared" si="5"/>
        <v>#VALUE!</v>
      </c>
      <c r="L30" s="77">
        <f t="shared" si="0"/>
        <v>0.3</v>
      </c>
      <c r="M30" s="77" t="e">
        <f t="shared" si="1"/>
        <v>#VALUE!</v>
      </c>
      <c r="N30" s="77">
        <f t="shared" si="2"/>
        <v>0.37222222222222223</v>
      </c>
      <c r="O30" s="77" t="e">
        <f t="shared" si="3"/>
        <v>#VALUE!</v>
      </c>
    </row>
    <row r="31" spans="1:15" x14ac:dyDescent="0.25">
      <c r="B31" s="33" t="s">
        <v>71</v>
      </c>
      <c r="C31" s="39" t="s">
        <v>150</v>
      </c>
      <c r="D31" s="43">
        <v>808</v>
      </c>
      <c r="E31" s="41" t="s">
        <v>121</v>
      </c>
      <c r="F31" s="41">
        <v>297</v>
      </c>
      <c r="G31" s="41" t="s">
        <v>121</v>
      </c>
      <c r="H31" s="41">
        <v>213</v>
      </c>
      <c r="I31" s="41" t="s">
        <v>121</v>
      </c>
      <c r="J31" s="80">
        <f t="shared" si="4"/>
        <v>0.63118811881188119</v>
      </c>
      <c r="K31" s="80" t="e">
        <f t="shared" si="5"/>
        <v>#VALUE!</v>
      </c>
      <c r="L31" s="77">
        <f t="shared" si="0"/>
        <v>0.36757425742574257</v>
      </c>
      <c r="M31" s="77" t="e">
        <f t="shared" si="1"/>
        <v>#VALUE!</v>
      </c>
      <c r="N31" s="77">
        <f t="shared" si="2"/>
        <v>0.26361386138613863</v>
      </c>
      <c r="O31" s="77" t="e">
        <f t="shared" si="3"/>
        <v>#VALUE!</v>
      </c>
    </row>
    <row r="32" spans="1:15" x14ac:dyDescent="0.25">
      <c r="B32" s="33" t="s">
        <v>71</v>
      </c>
      <c r="C32" s="39" t="s">
        <v>151</v>
      </c>
      <c r="D32" s="43">
        <v>653</v>
      </c>
      <c r="E32" s="41" t="s">
        <v>121</v>
      </c>
      <c r="F32" s="41">
        <v>229</v>
      </c>
      <c r="G32" s="41" t="s">
        <v>121</v>
      </c>
      <c r="H32" s="41">
        <v>243</v>
      </c>
      <c r="I32" s="41" t="s">
        <v>121</v>
      </c>
      <c r="J32" s="80">
        <f t="shared" si="4"/>
        <v>0.72281776416539056</v>
      </c>
      <c r="K32" s="80" t="e">
        <f t="shared" si="5"/>
        <v>#VALUE!</v>
      </c>
      <c r="L32" s="77">
        <f t="shared" si="0"/>
        <v>0.35068912710566613</v>
      </c>
      <c r="M32" s="77" t="e">
        <f t="shared" si="1"/>
        <v>#VALUE!</v>
      </c>
      <c r="N32" s="77">
        <f t="shared" si="2"/>
        <v>0.37212863705972438</v>
      </c>
      <c r="O32" s="77" t="e">
        <f t="shared" si="3"/>
        <v>#VALUE!</v>
      </c>
    </row>
    <row r="33" spans="2:15" x14ac:dyDescent="0.25">
      <c r="B33" s="33" t="s">
        <v>71</v>
      </c>
      <c r="C33" s="39" t="s">
        <v>152</v>
      </c>
      <c r="D33" s="43">
        <v>785</v>
      </c>
      <c r="E33" s="41" t="s">
        <v>121</v>
      </c>
      <c r="F33" s="41">
        <v>283</v>
      </c>
      <c r="G33" s="41" t="s">
        <v>121</v>
      </c>
      <c r="H33" s="41">
        <v>235</v>
      </c>
      <c r="I33" s="41" t="s">
        <v>121</v>
      </c>
      <c r="J33" s="80">
        <f t="shared" si="4"/>
        <v>0.65987261146496812</v>
      </c>
      <c r="K33" s="80" t="e">
        <f t="shared" si="5"/>
        <v>#VALUE!</v>
      </c>
      <c r="L33" s="77">
        <f t="shared" si="0"/>
        <v>0.36050955414012736</v>
      </c>
      <c r="M33" s="77" t="e">
        <f t="shared" si="1"/>
        <v>#VALUE!</v>
      </c>
      <c r="N33" s="77">
        <f t="shared" si="2"/>
        <v>0.29936305732484075</v>
      </c>
      <c r="O33" s="77" t="e">
        <f t="shared" si="3"/>
        <v>#VALUE!</v>
      </c>
    </row>
    <row r="34" spans="2:15" x14ac:dyDescent="0.25">
      <c r="B34" s="33" t="s">
        <v>71</v>
      </c>
      <c r="C34" s="39" t="s">
        <v>153</v>
      </c>
      <c r="D34" s="43">
        <v>1421</v>
      </c>
      <c r="E34" s="41" t="s">
        <v>121</v>
      </c>
      <c r="F34" s="41">
        <v>447.4</v>
      </c>
      <c r="G34" s="41" t="s">
        <v>121</v>
      </c>
      <c r="H34" s="41">
        <v>109.5</v>
      </c>
      <c r="I34" s="41" t="s">
        <v>121</v>
      </c>
      <c r="J34" s="80">
        <f t="shared" si="4"/>
        <v>0.39190710767065445</v>
      </c>
      <c r="K34" s="80" t="e">
        <f t="shared" si="5"/>
        <v>#VALUE!</v>
      </c>
      <c r="L34" s="77">
        <f t="shared" si="0"/>
        <v>0.3148486980999296</v>
      </c>
      <c r="M34" s="77" t="e">
        <f t="shared" si="1"/>
        <v>#VALUE!</v>
      </c>
      <c r="N34" s="77">
        <f t="shared" si="2"/>
        <v>7.7058409570724837E-2</v>
      </c>
      <c r="O34" s="77" t="e">
        <f t="shared" si="3"/>
        <v>#VALUE!</v>
      </c>
    </row>
    <row r="35" spans="2:15" x14ac:dyDescent="0.25">
      <c r="B35" s="33" t="s">
        <v>71</v>
      </c>
      <c r="C35" s="39" t="s">
        <v>154</v>
      </c>
      <c r="D35" s="42">
        <v>401.4</v>
      </c>
      <c r="E35" s="41" t="s">
        <v>121</v>
      </c>
      <c r="F35" s="41">
        <v>239.7</v>
      </c>
      <c r="G35" s="41" t="s">
        <v>121</v>
      </c>
      <c r="H35" s="41">
        <v>33.799999999999997</v>
      </c>
      <c r="I35" s="41" t="s">
        <v>121</v>
      </c>
      <c r="J35" s="80">
        <f t="shared" si="4"/>
        <v>0.68136522172396607</v>
      </c>
      <c r="K35" s="80" t="e">
        <f t="shared" si="5"/>
        <v>#VALUE!</v>
      </c>
      <c r="L35" s="77">
        <f t="shared" si="0"/>
        <v>0.59715994020926755</v>
      </c>
      <c r="M35" s="77" t="e">
        <f t="shared" si="1"/>
        <v>#VALUE!</v>
      </c>
      <c r="N35" s="77">
        <f t="shared" si="2"/>
        <v>8.4205281514698554E-2</v>
      </c>
      <c r="O35" s="77" t="e">
        <f t="shared" si="3"/>
        <v>#VALUE!</v>
      </c>
    </row>
    <row r="36" spans="2:15" x14ac:dyDescent="0.25">
      <c r="B36" s="33" t="s">
        <v>71</v>
      </c>
      <c r="C36" s="39" t="s">
        <v>155</v>
      </c>
      <c r="D36" s="42">
        <v>532.1</v>
      </c>
      <c r="E36" s="41" t="s">
        <v>121</v>
      </c>
      <c r="F36" s="41">
        <v>296.8</v>
      </c>
      <c r="G36" s="41" t="s">
        <v>121</v>
      </c>
      <c r="H36" s="41">
        <v>46.8</v>
      </c>
      <c r="I36" s="41" t="s">
        <v>121</v>
      </c>
      <c r="J36" s="80">
        <f t="shared" si="4"/>
        <v>0.64574328133809433</v>
      </c>
      <c r="K36" s="80" t="e">
        <f t="shared" si="5"/>
        <v>#VALUE!</v>
      </c>
      <c r="L36" s="77">
        <f t="shared" si="0"/>
        <v>0.55778988911858673</v>
      </c>
      <c r="M36" s="77" t="e">
        <f t="shared" si="1"/>
        <v>#VALUE!</v>
      </c>
      <c r="N36" s="77">
        <f t="shared" si="2"/>
        <v>8.7953392219507598E-2</v>
      </c>
      <c r="O36" s="77" t="e">
        <f t="shared" si="3"/>
        <v>#VALUE!</v>
      </c>
    </row>
    <row r="37" spans="2:15" x14ac:dyDescent="0.25">
      <c r="B37" s="33" t="s">
        <v>71</v>
      </c>
      <c r="C37" s="39" t="s">
        <v>156</v>
      </c>
      <c r="D37" s="42">
        <v>303.8</v>
      </c>
      <c r="E37" s="41" t="s">
        <v>121</v>
      </c>
      <c r="F37" s="41">
        <v>112.5</v>
      </c>
      <c r="G37" s="41" t="s">
        <v>121</v>
      </c>
      <c r="H37" s="41">
        <v>58.1</v>
      </c>
      <c r="I37" s="41" t="s">
        <v>121</v>
      </c>
      <c r="J37" s="80">
        <f t="shared" si="4"/>
        <v>0.56155365371955235</v>
      </c>
      <c r="K37" s="80" t="e">
        <f t="shared" si="5"/>
        <v>#VALUE!</v>
      </c>
      <c r="L37" s="77">
        <f t="shared" si="0"/>
        <v>0.37030941408821594</v>
      </c>
      <c r="M37" s="77" t="e">
        <f t="shared" si="1"/>
        <v>#VALUE!</v>
      </c>
      <c r="N37" s="77">
        <f t="shared" si="2"/>
        <v>0.19124423963133641</v>
      </c>
      <c r="O37" s="77" t="e">
        <f t="shared" si="3"/>
        <v>#VALUE!</v>
      </c>
    </row>
    <row r="38" spans="2:15" x14ac:dyDescent="0.25">
      <c r="B38" s="33" t="s">
        <v>71</v>
      </c>
      <c r="C38" s="39" t="s">
        <v>157</v>
      </c>
      <c r="D38" s="42">
        <v>818.4</v>
      </c>
      <c r="E38" s="41" t="s">
        <v>121</v>
      </c>
      <c r="F38" s="41">
        <v>224</v>
      </c>
      <c r="G38" s="41" t="s">
        <v>121</v>
      </c>
      <c r="H38" s="41">
        <v>35</v>
      </c>
      <c r="I38" s="41" t="s">
        <v>121</v>
      </c>
      <c r="J38" s="80">
        <f t="shared" si="4"/>
        <v>0.31647116324535685</v>
      </c>
      <c r="K38" s="80" t="e">
        <f t="shared" si="5"/>
        <v>#VALUE!</v>
      </c>
      <c r="L38" s="77">
        <f t="shared" si="0"/>
        <v>0.27370478983382213</v>
      </c>
      <c r="M38" s="77" t="e">
        <f t="shared" si="1"/>
        <v>#VALUE!</v>
      </c>
      <c r="N38" s="77">
        <f t="shared" si="2"/>
        <v>4.2766373411534706E-2</v>
      </c>
      <c r="O38" s="77" t="e">
        <f t="shared" si="3"/>
        <v>#VALUE!</v>
      </c>
    </row>
    <row r="39" spans="2:15" x14ac:dyDescent="0.25">
      <c r="B39" s="33" t="s">
        <v>71</v>
      </c>
      <c r="C39" s="39" t="s">
        <v>158</v>
      </c>
      <c r="D39" s="42">
        <v>1755.8</v>
      </c>
      <c r="E39" s="41" t="s">
        <v>121</v>
      </c>
      <c r="F39" s="41">
        <v>568.9</v>
      </c>
      <c r="G39" s="41" t="s">
        <v>121</v>
      </c>
      <c r="H39" s="41">
        <v>432.4</v>
      </c>
      <c r="I39" s="41" t="s">
        <v>121</v>
      </c>
      <c r="J39" s="80">
        <f t="shared" si="4"/>
        <v>0.57028135322929718</v>
      </c>
      <c r="K39" s="80" t="e">
        <f t="shared" si="5"/>
        <v>#VALUE!</v>
      </c>
      <c r="L39" s="77">
        <f t="shared" si="0"/>
        <v>0.3240118464517599</v>
      </c>
      <c r="M39" s="77" t="e">
        <f t="shared" si="1"/>
        <v>#VALUE!</v>
      </c>
      <c r="N39" s="77">
        <f t="shared" si="2"/>
        <v>0.24626950677753731</v>
      </c>
      <c r="O39" s="77" t="e">
        <f t="shared" si="3"/>
        <v>#VALUE!</v>
      </c>
    </row>
    <row r="40" spans="2:15" x14ac:dyDescent="0.25">
      <c r="B40" s="33" t="s">
        <v>71</v>
      </c>
      <c r="C40" s="39" t="s">
        <v>159</v>
      </c>
      <c r="D40" s="42">
        <v>474.6</v>
      </c>
      <c r="E40" s="41" t="s">
        <v>121</v>
      </c>
      <c r="F40" s="41">
        <v>191.5</v>
      </c>
      <c r="G40" s="41" t="s">
        <v>121</v>
      </c>
      <c r="H40" s="41">
        <v>138.19999999999999</v>
      </c>
      <c r="I40" s="41" t="s">
        <v>121</v>
      </c>
      <c r="J40" s="80">
        <f t="shared" si="4"/>
        <v>0.69469026548672552</v>
      </c>
      <c r="K40" s="80" t="e">
        <f t="shared" si="5"/>
        <v>#VALUE!</v>
      </c>
      <c r="L40" s="77">
        <f t="shared" si="0"/>
        <v>0.40349768225874416</v>
      </c>
      <c r="M40" s="77" t="e">
        <f t="shared" si="1"/>
        <v>#VALUE!</v>
      </c>
      <c r="N40" s="77">
        <f t="shared" si="2"/>
        <v>0.29119258322798142</v>
      </c>
      <c r="O40" s="77" t="e">
        <f t="shared" si="3"/>
        <v>#VALUE!</v>
      </c>
    </row>
    <row r="41" spans="2:15" x14ac:dyDescent="0.25">
      <c r="B41" s="33" t="s">
        <v>71</v>
      </c>
      <c r="C41" s="39" t="s">
        <v>160</v>
      </c>
      <c r="D41" s="43">
        <v>581</v>
      </c>
      <c r="E41" s="41" t="s">
        <v>121</v>
      </c>
      <c r="F41" s="41">
        <v>207</v>
      </c>
      <c r="G41" s="41" t="s">
        <v>121</v>
      </c>
      <c r="H41" s="41">
        <v>171.6</v>
      </c>
      <c r="I41" s="41" t="s">
        <v>121</v>
      </c>
      <c r="J41" s="80">
        <f t="shared" si="4"/>
        <v>0.6516351118760757</v>
      </c>
      <c r="K41" s="80" t="e">
        <f t="shared" si="5"/>
        <v>#VALUE!</v>
      </c>
      <c r="L41" s="77">
        <f t="shared" si="0"/>
        <v>0.35628227194492257</v>
      </c>
      <c r="M41" s="77" t="e">
        <f t="shared" si="1"/>
        <v>#VALUE!</v>
      </c>
      <c r="N41" s="77">
        <f t="shared" si="2"/>
        <v>0.29535283993115319</v>
      </c>
      <c r="O41" s="77" t="e">
        <f t="shared" si="3"/>
        <v>#VALUE!</v>
      </c>
    </row>
    <row r="42" spans="2:15" x14ac:dyDescent="0.25">
      <c r="B42" s="33" t="s">
        <v>71</v>
      </c>
      <c r="C42" s="39" t="s">
        <v>161</v>
      </c>
      <c r="D42" s="43">
        <v>691</v>
      </c>
      <c r="E42" s="41" t="s">
        <v>121</v>
      </c>
      <c r="F42" s="41">
        <v>294.10000000000002</v>
      </c>
      <c r="G42" s="41" t="s">
        <v>121</v>
      </c>
      <c r="H42" s="41">
        <v>79</v>
      </c>
      <c r="I42" s="41" t="s">
        <v>121</v>
      </c>
      <c r="J42" s="80">
        <f t="shared" si="4"/>
        <v>0.53994211287988425</v>
      </c>
      <c r="K42" s="80" t="e">
        <f t="shared" si="5"/>
        <v>#VALUE!</v>
      </c>
      <c r="L42" s="77">
        <f t="shared" ref="L42:L73" si="6">F42/D42</f>
        <v>0.42561505065123012</v>
      </c>
      <c r="M42" s="77" t="e">
        <f t="shared" ref="M42:M73" si="7">G42/E42</f>
        <v>#VALUE!</v>
      </c>
      <c r="N42" s="77">
        <f t="shared" ref="N42:N73" si="8">H42/D42</f>
        <v>0.11432706222865413</v>
      </c>
      <c r="O42" s="77" t="e">
        <f t="shared" ref="O42:O73" si="9">I42/E42</f>
        <v>#VALUE!</v>
      </c>
    </row>
    <row r="43" spans="2:15" x14ac:dyDescent="0.25">
      <c r="B43" s="33" t="s">
        <v>71</v>
      </c>
      <c r="C43" s="39" t="s">
        <v>162</v>
      </c>
      <c r="D43" s="43">
        <v>773</v>
      </c>
      <c r="E43" s="41" t="s">
        <v>121</v>
      </c>
      <c r="F43" s="41">
        <v>244</v>
      </c>
      <c r="G43" s="41" t="s">
        <v>121</v>
      </c>
      <c r="H43" s="41">
        <v>199</v>
      </c>
      <c r="I43" s="41" t="s">
        <v>121</v>
      </c>
      <c r="J43" s="80">
        <f t="shared" si="4"/>
        <v>0.57309184993531692</v>
      </c>
      <c r="K43" s="80" t="e">
        <f t="shared" si="5"/>
        <v>#VALUE!</v>
      </c>
      <c r="L43" s="77">
        <f t="shared" si="6"/>
        <v>0.31565329883570503</v>
      </c>
      <c r="M43" s="77" t="e">
        <f t="shared" si="7"/>
        <v>#VALUE!</v>
      </c>
      <c r="N43" s="77">
        <f t="shared" si="8"/>
        <v>0.25743855109961189</v>
      </c>
      <c r="O43" s="77" t="e">
        <f t="shared" si="9"/>
        <v>#VALUE!</v>
      </c>
    </row>
    <row r="44" spans="2:15" x14ac:dyDescent="0.25">
      <c r="B44" s="33" t="s">
        <v>71</v>
      </c>
      <c r="C44" s="39" t="s">
        <v>163</v>
      </c>
      <c r="D44" s="43">
        <v>1193</v>
      </c>
      <c r="E44" s="41" t="s">
        <v>121</v>
      </c>
      <c r="F44" s="41">
        <v>363</v>
      </c>
      <c r="G44" s="41" t="s">
        <v>121</v>
      </c>
      <c r="H44" s="41">
        <v>386</v>
      </c>
      <c r="I44" s="41" t="s">
        <v>121</v>
      </c>
      <c r="J44" s="80">
        <f t="shared" si="4"/>
        <v>0.62782900251466889</v>
      </c>
      <c r="K44" s="80" t="e">
        <f t="shared" si="5"/>
        <v>#VALUE!</v>
      </c>
      <c r="L44" s="77">
        <f t="shared" si="6"/>
        <v>0.30427493713327747</v>
      </c>
      <c r="M44" s="77" t="e">
        <f t="shared" si="7"/>
        <v>#VALUE!</v>
      </c>
      <c r="N44" s="77">
        <f t="shared" si="8"/>
        <v>0.32355406538139148</v>
      </c>
      <c r="O44" s="77" t="e">
        <f t="shared" si="9"/>
        <v>#VALUE!</v>
      </c>
    </row>
    <row r="45" spans="2:15" x14ac:dyDescent="0.25">
      <c r="B45" s="33" t="s">
        <v>71</v>
      </c>
      <c r="C45" s="39" t="s">
        <v>164</v>
      </c>
      <c r="D45" s="43">
        <v>804</v>
      </c>
      <c r="E45" s="41" t="s">
        <v>121</v>
      </c>
      <c r="F45" s="41">
        <v>291</v>
      </c>
      <c r="G45" s="41" t="s">
        <v>121</v>
      </c>
      <c r="H45" s="41">
        <v>204</v>
      </c>
      <c r="I45" s="41" t="s">
        <v>121</v>
      </c>
      <c r="J45" s="80">
        <f t="shared" si="4"/>
        <v>0.61567164179104483</v>
      </c>
      <c r="K45" s="80" t="e">
        <f t="shared" si="5"/>
        <v>#VALUE!</v>
      </c>
      <c r="L45" s="77">
        <f t="shared" si="6"/>
        <v>0.36194029850746268</v>
      </c>
      <c r="M45" s="77" t="e">
        <f t="shared" si="7"/>
        <v>#VALUE!</v>
      </c>
      <c r="N45" s="77">
        <f t="shared" si="8"/>
        <v>0.2537313432835821</v>
      </c>
      <c r="O45" s="77" t="e">
        <f t="shared" si="9"/>
        <v>#VALUE!</v>
      </c>
    </row>
    <row r="46" spans="2:15" x14ac:dyDescent="0.25">
      <c r="B46" s="33" t="s">
        <v>71</v>
      </c>
      <c r="C46" s="39" t="s">
        <v>165</v>
      </c>
      <c r="D46" s="43">
        <v>1211</v>
      </c>
      <c r="E46" s="41" t="s">
        <v>121</v>
      </c>
      <c r="F46" s="41">
        <v>434</v>
      </c>
      <c r="G46" s="41" t="s">
        <v>121</v>
      </c>
      <c r="H46" s="41">
        <v>418</v>
      </c>
      <c r="I46" s="41" t="s">
        <v>121</v>
      </c>
      <c r="J46" s="80">
        <f t="shared" si="4"/>
        <v>0.7035507844756399</v>
      </c>
      <c r="K46" s="80" t="e">
        <f t="shared" si="5"/>
        <v>#VALUE!</v>
      </c>
      <c r="L46" s="77">
        <f t="shared" si="6"/>
        <v>0.3583815028901734</v>
      </c>
      <c r="M46" s="77" t="e">
        <f t="shared" si="7"/>
        <v>#VALUE!</v>
      </c>
      <c r="N46" s="77">
        <f t="shared" si="8"/>
        <v>0.34516928158546656</v>
      </c>
      <c r="O46" s="77" t="e">
        <f t="shared" si="9"/>
        <v>#VALUE!</v>
      </c>
    </row>
    <row r="47" spans="2:15" x14ac:dyDescent="0.25">
      <c r="B47" s="33" t="s">
        <v>71</v>
      </c>
      <c r="C47" s="39" t="s">
        <v>166</v>
      </c>
      <c r="D47" s="42">
        <v>2498.5</v>
      </c>
      <c r="E47" s="41" t="s">
        <v>121</v>
      </c>
      <c r="F47" s="41">
        <v>576</v>
      </c>
      <c r="G47" s="41" t="s">
        <v>121</v>
      </c>
      <c r="H47" s="41">
        <v>449.3</v>
      </c>
      <c r="I47" s="41" t="s">
        <v>121</v>
      </c>
      <c r="J47" s="80">
        <f t="shared" si="4"/>
        <v>0.41036621973183912</v>
      </c>
      <c r="K47" s="80" t="e">
        <f t="shared" si="5"/>
        <v>#VALUE!</v>
      </c>
      <c r="L47" s="77">
        <f t="shared" si="6"/>
        <v>0.23053832299379629</v>
      </c>
      <c r="M47" s="77" t="e">
        <f t="shared" si="7"/>
        <v>#VALUE!</v>
      </c>
      <c r="N47" s="77">
        <f t="shared" si="8"/>
        <v>0.17982789673804284</v>
      </c>
      <c r="O47" s="77" t="e">
        <f t="shared" si="9"/>
        <v>#VALUE!</v>
      </c>
    </row>
    <row r="48" spans="2:15" x14ac:dyDescent="0.25">
      <c r="B48" s="33" t="s">
        <v>71</v>
      </c>
      <c r="C48" s="39" t="s">
        <v>167</v>
      </c>
      <c r="D48" s="43">
        <v>2141</v>
      </c>
      <c r="E48" s="41" t="s">
        <v>121</v>
      </c>
      <c r="F48" s="41">
        <v>549.29999999999995</v>
      </c>
      <c r="G48" s="41" t="s">
        <v>121</v>
      </c>
      <c r="H48" s="41">
        <v>483.5</v>
      </c>
      <c r="I48" s="41" t="s">
        <v>121</v>
      </c>
      <c r="J48" s="80">
        <f t="shared" si="4"/>
        <v>0.48239140588510043</v>
      </c>
      <c r="K48" s="80" t="e">
        <f t="shared" si="5"/>
        <v>#VALUE!</v>
      </c>
      <c r="L48" s="77">
        <f t="shared" si="6"/>
        <v>0.25656235404016814</v>
      </c>
      <c r="M48" s="77" t="e">
        <f t="shared" si="7"/>
        <v>#VALUE!</v>
      </c>
      <c r="N48" s="77">
        <f t="shared" si="8"/>
        <v>0.22582905184493227</v>
      </c>
      <c r="O48" s="77" t="e">
        <f t="shared" si="9"/>
        <v>#VALUE!</v>
      </c>
    </row>
    <row r="49" spans="2:15" x14ac:dyDescent="0.25">
      <c r="B49" s="33" t="s">
        <v>71</v>
      </c>
      <c r="C49" s="39" t="s">
        <v>168</v>
      </c>
      <c r="D49" s="42">
        <v>1278.7</v>
      </c>
      <c r="E49" s="41" t="s">
        <v>121</v>
      </c>
      <c r="F49" s="41">
        <v>315.8</v>
      </c>
      <c r="G49" s="41" t="s">
        <v>121</v>
      </c>
      <c r="H49" s="41">
        <v>384.7</v>
      </c>
      <c r="I49" s="41" t="s">
        <v>121</v>
      </c>
      <c r="J49" s="80">
        <f t="shared" si="4"/>
        <v>0.54782200672558068</v>
      </c>
      <c r="K49" s="80" t="e">
        <f t="shared" si="5"/>
        <v>#VALUE!</v>
      </c>
      <c r="L49" s="77">
        <f t="shared" si="6"/>
        <v>0.24696957847814185</v>
      </c>
      <c r="M49" s="77" t="e">
        <f t="shared" si="7"/>
        <v>#VALUE!</v>
      </c>
      <c r="N49" s="77">
        <f t="shared" si="8"/>
        <v>0.3008524282474388</v>
      </c>
      <c r="O49" s="77" t="e">
        <f t="shared" si="9"/>
        <v>#VALUE!</v>
      </c>
    </row>
    <row r="50" spans="2:15" x14ac:dyDescent="0.25">
      <c r="B50" s="33" t="s">
        <v>71</v>
      </c>
      <c r="C50" s="39" t="s">
        <v>169</v>
      </c>
      <c r="D50" s="42">
        <v>754.3</v>
      </c>
      <c r="E50" s="41" t="s">
        <v>121</v>
      </c>
      <c r="F50" s="41">
        <v>172.4</v>
      </c>
      <c r="G50" s="41" t="s">
        <v>121</v>
      </c>
      <c r="H50" s="41">
        <v>268.39999999999998</v>
      </c>
      <c r="I50" s="41" t="s">
        <v>121</v>
      </c>
      <c r="J50" s="80">
        <f t="shared" si="4"/>
        <v>0.58438287153652391</v>
      </c>
      <c r="K50" s="80" t="e">
        <f t="shared" si="5"/>
        <v>#VALUE!</v>
      </c>
      <c r="L50" s="77">
        <f t="shared" si="6"/>
        <v>0.22855627734323217</v>
      </c>
      <c r="M50" s="77" t="e">
        <f t="shared" si="7"/>
        <v>#VALUE!</v>
      </c>
      <c r="N50" s="77">
        <f t="shared" si="8"/>
        <v>0.35582659419329177</v>
      </c>
      <c r="O50" s="77" t="e">
        <f t="shared" si="9"/>
        <v>#VALUE!</v>
      </c>
    </row>
    <row r="51" spans="2:15" x14ac:dyDescent="0.25">
      <c r="B51" s="33" t="s">
        <v>71</v>
      </c>
      <c r="C51" s="39" t="s">
        <v>170</v>
      </c>
      <c r="D51" s="42">
        <v>1624.7</v>
      </c>
      <c r="E51" s="41" t="s">
        <v>121</v>
      </c>
      <c r="F51" s="41">
        <v>415.9</v>
      </c>
      <c r="G51" s="41" t="s">
        <v>121</v>
      </c>
      <c r="H51" s="41">
        <v>303.8</v>
      </c>
      <c r="I51" s="41" t="s">
        <v>121</v>
      </c>
      <c r="J51" s="80">
        <f t="shared" si="4"/>
        <v>0.44297408752385053</v>
      </c>
      <c r="K51" s="80" t="e">
        <f t="shared" si="5"/>
        <v>#VALUE!</v>
      </c>
      <c r="L51" s="77">
        <f t="shared" si="6"/>
        <v>0.25598572044069673</v>
      </c>
      <c r="M51" s="77" t="e">
        <f t="shared" si="7"/>
        <v>#VALUE!</v>
      </c>
      <c r="N51" s="77">
        <f t="shared" si="8"/>
        <v>0.18698836708315381</v>
      </c>
      <c r="O51" s="77" t="e">
        <f t="shared" si="9"/>
        <v>#VALUE!</v>
      </c>
    </row>
    <row r="52" spans="2:15" x14ac:dyDescent="0.25">
      <c r="B52" s="33" t="s">
        <v>71</v>
      </c>
      <c r="C52" s="39" t="s">
        <v>171</v>
      </c>
      <c r="D52" s="42">
        <v>735.2</v>
      </c>
      <c r="E52" s="41" t="s">
        <v>121</v>
      </c>
      <c r="F52" s="41">
        <v>347.2</v>
      </c>
      <c r="G52" s="41" t="s">
        <v>121</v>
      </c>
      <c r="H52" s="41">
        <v>222.3</v>
      </c>
      <c r="I52" s="41" t="s">
        <v>121</v>
      </c>
      <c r="J52" s="80">
        <f t="shared" si="4"/>
        <v>0.77461915125136016</v>
      </c>
      <c r="K52" s="80" t="e">
        <f t="shared" si="5"/>
        <v>#VALUE!</v>
      </c>
      <c r="L52" s="77">
        <f t="shared" si="6"/>
        <v>0.47225244831338409</v>
      </c>
      <c r="M52" s="77" t="e">
        <f t="shared" si="7"/>
        <v>#VALUE!</v>
      </c>
      <c r="N52" s="77">
        <f t="shared" si="8"/>
        <v>0.30236670293797607</v>
      </c>
      <c r="O52" s="77" t="e">
        <f t="shared" si="9"/>
        <v>#VALUE!</v>
      </c>
    </row>
    <row r="53" spans="2:15" x14ac:dyDescent="0.25">
      <c r="B53" s="33" t="s">
        <v>71</v>
      </c>
      <c r="C53" s="39" t="s">
        <v>172</v>
      </c>
      <c r="D53" s="42">
        <v>250.5</v>
      </c>
      <c r="E53" s="41" t="s">
        <v>121</v>
      </c>
      <c r="F53" s="41">
        <v>197.7</v>
      </c>
      <c r="G53" s="41" t="s">
        <v>121</v>
      </c>
      <c r="H53" s="41">
        <v>51.7</v>
      </c>
      <c r="I53" s="41" t="s">
        <v>121</v>
      </c>
      <c r="J53" s="80">
        <f t="shared" si="4"/>
        <v>0.99560878243512974</v>
      </c>
      <c r="K53" s="80" t="e">
        <f t="shared" si="5"/>
        <v>#VALUE!</v>
      </c>
      <c r="L53" s="77">
        <f t="shared" si="6"/>
        <v>0.78922155688622753</v>
      </c>
      <c r="M53" s="77" t="e">
        <f t="shared" si="7"/>
        <v>#VALUE!</v>
      </c>
      <c r="N53" s="77">
        <f t="shared" si="8"/>
        <v>0.20638722554890221</v>
      </c>
      <c r="O53" s="77" t="e">
        <f t="shared" si="9"/>
        <v>#VALUE!</v>
      </c>
    </row>
    <row r="54" spans="2:15" x14ac:dyDescent="0.25">
      <c r="B54" s="33" t="s">
        <v>71</v>
      </c>
      <c r="C54" s="39" t="s">
        <v>173</v>
      </c>
      <c r="D54" s="42">
        <v>1032.7</v>
      </c>
      <c r="E54" s="41" t="s">
        <v>121</v>
      </c>
      <c r="F54" s="41">
        <v>379.8</v>
      </c>
      <c r="G54" s="41" t="s">
        <v>121</v>
      </c>
      <c r="H54" s="41">
        <v>281.60000000000002</v>
      </c>
      <c r="I54" s="41" t="s">
        <v>121</v>
      </c>
      <c r="J54" s="80">
        <f t="shared" si="4"/>
        <v>0.64045705432361766</v>
      </c>
      <c r="K54" s="80" t="e">
        <f t="shared" si="5"/>
        <v>#VALUE!</v>
      </c>
      <c r="L54" s="77">
        <f t="shared" si="6"/>
        <v>0.36777379684322647</v>
      </c>
      <c r="M54" s="77" t="e">
        <f t="shared" si="7"/>
        <v>#VALUE!</v>
      </c>
      <c r="N54" s="77">
        <f t="shared" si="8"/>
        <v>0.27268325748039124</v>
      </c>
      <c r="O54" s="77" t="e">
        <f t="shared" si="9"/>
        <v>#VALUE!</v>
      </c>
    </row>
    <row r="55" spans="2:15" x14ac:dyDescent="0.25">
      <c r="B55" s="33" t="s">
        <v>71</v>
      </c>
      <c r="C55" s="39" t="s">
        <v>174</v>
      </c>
      <c r="D55" s="42">
        <v>512.9</v>
      </c>
      <c r="E55" s="41" t="s">
        <v>121</v>
      </c>
      <c r="F55" s="41">
        <v>129.4</v>
      </c>
      <c r="G55" s="41" t="s">
        <v>121</v>
      </c>
      <c r="H55" s="41">
        <v>136.6</v>
      </c>
      <c r="I55" s="41" t="s">
        <v>121</v>
      </c>
      <c r="J55" s="80">
        <f t="shared" si="4"/>
        <v>0.51861961395983625</v>
      </c>
      <c r="K55" s="80" t="e">
        <f t="shared" si="5"/>
        <v>#VALUE!</v>
      </c>
      <c r="L55" s="77">
        <f t="shared" si="6"/>
        <v>0.25229089491128875</v>
      </c>
      <c r="M55" s="77" t="e">
        <f t="shared" si="7"/>
        <v>#VALUE!</v>
      </c>
      <c r="N55" s="77">
        <f t="shared" si="8"/>
        <v>0.26632871904854749</v>
      </c>
      <c r="O55" s="77" t="e">
        <f t="shared" si="9"/>
        <v>#VALUE!</v>
      </c>
    </row>
    <row r="56" spans="2:15" x14ac:dyDescent="0.25">
      <c r="B56" s="33" t="s">
        <v>71</v>
      </c>
      <c r="C56" s="39" t="s">
        <v>175</v>
      </c>
      <c r="D56" s="42">
        <v>479.2</v>
      </c>
      <c r="E56" s="41" t="s">
        <v>121</v>
      </c>
      <c r="F56" s="41">
        <v>342.7</v>
      </c>
      <c r="G56" s="41" t="s">
        <v>121</v>
      </c>
      <c r="H56" s="41">
        <v>60.3</v>
      </c>
      <c r="I56" s="41" t="s">
        <v>121</v>
      </c>
      <c r="J56" s="80">
        <f t="shared" si="4"/>
        <v>0.84098497495826374</v>
      </c>
      <c r="K56" s="80" t="e">
        <f t="shared" si="5"/>
        <v>#VALUE!</v>
      </c>
      <c r="L56" s="77">
        <f t="shared" si="6"/>
        <v>0.71515025041736224</v>
      </c>
      <c r="M56" s="77" t="e">
        <f t="shared" si="7"/>
        <v>#VALUE!</v>
      </c>
      <c r="N56" s="77">
        <f t="shared" si="8"/>
        <v>0.1258347245409015</v>
      </c>
      <c r="O56" s="77" t="e">
        <f t="shared" si="9"/>
        <v>#VALUE!</v>
      </c>
    </row>
    <row r="57" spans="2:15" x14ac:dyDescent="0.25">
      <c r="B57" s="33" t="s">
        <v>71</v>
      </c>
      <c r="C57" s="39" t="s">
        <v>176</v>
      </c>
      <c r="D57" s="42">
        <v>540.1</v>
      </c>
      <c r="E57" s="41" t="s">
        <v>121</v>
      </c>
      <c r="F57" s="41">
        <v>274.89999999999998</v>
      </c>
      <c r="G57" s="41" t="s">
        <v>121</v>
      </c>
      <c r="H57" s="41">
        <v>103.9</v>
      </c>
      <c r="I57" s="41" t="s">
        <v>121</v>
      </c>
      <c r="J57" s="80">
        <f t="shared" si="4"/>
        <v>0.70135160155526743</v>
      </c>
      <c r="K57" s="80" t="e">
        <f t="shared" si="5"/>
        <v>#VALUE!</v>
      </c>
      <c r="L57" s="77">
        <f t="shared" si="6"/>
        <v>0.50897981855211993</v>
      </c>
      <c r="M57" s="77" t="e">
        <f t="shared" si="7"/>
        <v>#VALUE!</v>
      </c>
      <c r="N57" s="77">
        <f t="shared" si="8"/>
        <v>0.19237178300314756</v>
      </c>
      <c r="O57" s="77" t="e">
        <f t="shared" si="9"/>
        <v>#VALUE!</v>
      </c>
    </row>
    <row r="58" spans="2:15" x14ac:dyDescent="0.25">
      <c r="B58" s="33" t="s">
        <v>71</v>
      </c>
      <c r="C58" s="39" t="s">
        <v>177</v>
      </c>
      <c r="D58" s="42">
        <v>332.7</v>
      </c>
      <c r="E58" s="41" t="s">
        <v>121</v>
      </c>
      <c r="F58" s="41">
        <v>218.4</v>
      </c>
      <c r="G58" s="41" t="s">
        <v>121</v>
      </c>
      <c r="H58" s="41">
        <v>42.7</v>
      </c>
      <c r="I58" s="41" t="s">
        <v>121</v>
      </c>
      <c r="J58" s="80">
        <f t="shared" si="4"/>
        <v>0.78479110309588218</v>
      </c>
      <c r="K58" s="80" t="e">
        <f t="shared" si="5"/>
        <v>#VALUE!</v>
      </c>
      <c r="L58" s="77">
        <f t="shared" si="6"/>
        <v>0.6564472497745717</v>
      </c>
      <c r="M58" s="77" t="e">
        <f t="shared" si="7"/>
        <v>#VALUE!</v>
      </c>
      <c r="N58" s="77">
        <f t="shared" si="8"/>
        <v>0.12834385332131051</v>
      </c>
      <c r="O58" s="77" t="e">
        <f t="shared" si="9"/>
        <v>#VALUE!</v>
      </c>
    </row>
    <row r="59" spans="2:15" x14ac:dyDescent="0.25">
      <c r="B59" s="33" t="s">
        <v>71</v>
      </c>
      <c r="C59" s="39" t="s">
        <v>178</v>
      </c>
      <c r="D59" s="42">
        <v>1030.8</v>
      </c>
      <c r="E59" s="41" t="s">
        <v>121</v>
      </c>
      <c r="F59" s="41">
        <v>474.3</v>
      </c>
      <c r="G59" s="41" t="s">
        <v>121</v>
      </c>
      <c r="H59" s="41">
        <v>219.2</v>
      </c>
      <c r="I59" s="41" t="s">
        <v>121</v>
      </c>
      <c r="J59" s="80">
        <f t="shared" si="4"/>
        <v>0.67277842452464109</v>
      </c>
      <c r="K59" s="80" t="e">
        <f t="shared" si="5"/>
        <v>#VALUE!</v>
      </c>
      <c r="L59" s="77">
        <f t="shared" si="6"/>
        <v>0.46012805587892902</v>
      </c>
      <c r="M59" s="77" t="e">
        <f t="shared" si="7"/>
        <v>#VALUE!</v>
      </c>
      <c r="N59" s="77">
        <f t="shared" si="8"/>
        <v>0.21265036864571207</v>
      </c>
      <c r="O59" s="77" t="e">
        <f t="shared" si="9"/>
        <v>#VALUE!</v>
      </c>
    </row>
    <row r="60" spans="2:15" x14ac:dyDescent="0.25">
      <c r="B60" s="33" t="s">
        <v>71</v>
      </c>
      <c r="C60" s="39" t="s">
        <v>179</v>
      </c>
      <c r="D60" s="42">
        <v>1329.6</v>
      </c>
      <c r="E60" s="41" t="s">
        <v>121</v>
      </c>
      <c r="F60" s="41">
        <v>504</v>
      </c>
      <c r="G60" s="41" t="s">
        <v>121</v>
      </c>
      <c r="H60" s="41">
        <v>258.10000000000002</v>
      </c>
      <c r="I60" s="41" t="s">
        <v>121</v>
      </c>
      <c r="J60" s="80">
        <f t="shared" si="4"/>
        <v>0.57317990373044525</v>
      </c>
      <c r="K60" s="80" t="e">
        <f t="shared" si="5"/>
        <v>#VALUE!</v>
      </c>
      <c r="L60" s="77">
        <f t="shared" si="6"/>
        <v>0.37906137184115524</v>
      </c>
      <c r="M60" s="77" t="e">
        <f t="shared" si="7"/>
        <v>#VALUE!</v>
      </c>
      <c r="N60" s="77">
        <f t="shared" si="8"/>
        <v>0.19411853188929004</v>
      </c>
      <c r="O60" s="77" t="e">
        <f t="shared" si="9"/>
        <v>#VALUE!</v>
      </c>
    </row>
    <row r="61" spans="2:15" x14ac:dyDescent="0.25">
      <c r="B61" s="33" t="s">
        <v>71</v>
      </c>
      <c r="C61" s="39" t="s">
        <v>180</v>
      </c>
      <c r="D61" s="42">
        <v>863.7</v>
      </c>
      <c r="E61" s="41" t="s">
        <v>121</v>
      </c>
      <c r="F61" s="41">
        <v>316.89999999999998</v>
      </c>
      <c r="G61" s="41" t="s">
        <v>121</v>
      </c>
      <c r="H61" s="41">
        <v>151</v>
      </c>
      <c r="I61" s="41" t="s">
        <v>121</v>
      </c>
      <c r="J61" s="80">
        <f t="shared" si="4"/>
        <v>0.54173902975570221</v>
      </c>
      <c r="K61" s="80" t="e">
        <f t="shared" si="5"/>
        <v>#VALUE!</v>
      </c>
      <c r="L61" s="77">
        <f t="shared" si="6"/>
        <v>0.36690980664582606</v>
      </c>
      <c r="M61" s="77" t="e">
        <f t="shared" si="7"/>
        <v>#VALUE!</v>
      </c>
      <c r="N61" s="77">
        <f t="shared" si="8"/>
        <v>0.17482922310987611</v>
      </c>
      <c r="O61" s="77" t="e">
        <f t="shared" si="9"/>
        <v>#VALUE!</v>
      </c>
    </row>
    <row r="62" spans="2:15" x14ac:dyDescent="0.25">
      <c r="B62" s="39" t="s">
        <v>59</v>
      </c>
      <c r="C62" s="39"/>
      <c r="D62" s="40">
        <v>47111.39</v>
      </c>
      <c r="E62" s="41" t="s">
        <v>121</v>
      </c>
      <c r="F62" s="41">
        <v>7190.9</v>
      </c>
      <c r="G62" s="41" t="s">
        <v>121</v>
      </c>
      <c r="H62" s="41">
        <v>5499.3</v>
      </c>
      <c r="I62" s="41" t="s">
        <v>121</v>
      </c>
      <c r="J62" s="80">
        <f t="shared" si="4"/>
        <v>0.26936585823513171</v>
      </c>
      <c r="K62" s="80" t="e">
        <f t="shared" si="5"/>
        <v>#VALUE!</v>
      </c>
      <c r="L62" s="77">
        <f t="shared" si="6"/>
        <v>0.15263612472482768</v>
      </c>
      <c r="M62" s="77" t="e">
        <f t="shared" si="7"/>
        <v>#VALUE!</v>
      </c>
      <c r="N62" s="77">
        <f t="shared" si="8"/>
        <v>0.116729733510304</v>
      </c>
      <c r="O62" s="77" t="e">
        <f t="shared" si="9"/>
        <v>#VALUE!</v>
      </c>
    </row>
    <row r="63" spans="2:15" x14ac:dyDescent="0.25">
      <c r="B63" s="33" t="s">
        <v>59</v>
      </c>
      <c r="C63" s="39" t="s">
        <v>181</v>
      </c>
      <c r="D63" s="40">
        <v>9165.4599999999991</v>
      </c>
      <c r="E63" s="41" t="s">
        <v>121</v>
      </c>
      <c r="F63" s="41">
        <v>1540.1</v>
      </c>
      <c r="G63" s="41" t="s">
        <v>121</v>
      </c>
      <c r="H63" s="41">
        <v>602.4</v>
      </c>
      <c r="I63" s="41" t="s">
        <v>121</v>
      </c>
      <c r="J63" s="80">
        <f t="shared" si="4"/>
        <v>0.2337580437861275</v>
      </c>
      <c r="K63" s="80" t="e">
        <f t="shared" si="5"/>
        <v>#VALUE!</v>
      </c>
      <c r="L63" s="77">
        <f t="shared" si="6"/>
        <v>0.16803302834773159</v>
      </c>
      <c r="M63" s="77" t="e">
        <f t="shared" si="7"/>
        <v>#VALUE!</v>
      </c>
      <c r="N63" s="77">
        <f t="shared" si="8"/>
        <v>6.5725015438395901E-2</v>
      </c>
      <c r="O63" s="77" t="e">
        <f t="shared" si="9"/>
        <v>#VALUE!</v>
      </c>
    </row>
    <row r="64" spans="2:15" x14ac:dyDescent="0.25">
      <c r="B64" s="33" t="s">
        <v>59</v>
      </c>
      <c r="C64" s="39" t="s">
        <v>182</v>
      </c>
      <c r="D64" s="40">
        <v>903.95</v>
      </c>
      <c r="E64" s="41" t="s">
        <v>121</v>
      </c>
      <c r="F64" s="41">
        <v>98.4</v>
      </c>
      <c r="G64" s="41" t="s">
        <v>121</v>
      </c>
      <c r="H64" s="41">
        <v>108.8</v>
      </c>
      <c r="I64" s="41" t="s">
        <v>121</v>
      </c>
      <c r="J64" s="80">
        <f t="shared" si="4"/>
        <v>0.22921621771115658</v>
      </c>
      <c r="K64" s="80" t="e">
        <f t="shared" si="5"/>
        <v>#VALUE!</v>
      </c>
      <c r="L64" s="77">
        <f t="shared" si="6"/>
        <v>0.1088555782952597</v>
      </c>
      <c r="M64" s="77" t="e">
        <f t="shared" si="7"/>
        <v>#VALUE!</v>
      </c>
      <c r="N64" s="77">
        <f t="shared" si="8"/>
        <v>0.12036063941589689</v>
      </c>
      <c r="O64" s="77" t="e">
        <f t="shared" si="9"/>
        <v>#VALUE!</v>
      </c>
    </row>
    <row r="65" spans="2:15" x14ac:dyDescent="0.25">
      <c r="B65" s="33" t="s">
        <v>59</v>
      </c>
      <c r="C65" s="39" t="s">
        <v>183</v>
      </c>
      <c r="D65" s="40">
        <v>1794.51</v>
      </c>
      <c r="E65" s="41" t="s">
        <v>121</v>
      </c>
      <c r="F65" s="41">
        <v>110.1</v>
      </c>
      <c r="G65" s="41" t="s">
        <v>121</v>
      </c>
      <c r="H65" s="41">
        <v>257.60000000000002</v>
      </c>
      <c r="I65" s="41" t="s">
        <v>121</v>
      </c>
      <c r="J65" s="80">
        <f t="shared" si="4"/>
        <v>0.20490273110765614</v>
      </c>
      <c r="K65" s="80" t="e">
        <f t="shared" si="5"/>
        <v>#VALUE!</v>
      </c>
      <c r="L65" s="77">
        <f t="shared" si="6"/>
        <v>6.1353795743684901E-2</v>
      </c>
      <c r="M65" s="77" t="e">
        <f t="shared" si="7"/>
        <v>#VALUE!</v>
      </c>
      <c r="N65" s="77">
        <f t="shared" si="8"/>
        <v>0.14354893536397123</v>
      </c>
      <c r="O65" s="77" t="e">
        <f t="shared" si="9"/>
        <v>#VALUE!</v>
      </c>
    </row>
    <row r="66" spans="2:15" x14ac:dyDescent="0.25">
      <c r="B66" s="33" t="s">
        <v>59</v>
      </c>
      <c r="C66" s="39" t="s">
        <v>184</v>
      </c>
      <c r="D66" s="40">
        <v>1395.51</v>
      </c>
      <c r="E66" s="41" t="s">
        <v>121</v>
      </c>
      <c r="F66" s="41">
        <v>110.7</v>
      </c>
      <c r="G66" s="41" t="s">
        <v>121</v>
      </c>
      <c r="H66" s="41">
        <v>275.89999999999998</v>
      </c>
      <c r="I66" s="41" t="s">
        <v>121</v>
      </c>
      <c r="J66" s="80">
        <f t="shared" si="4"/>
        <v>0.27703133621400061</v>
      </c>
      <c r="K66" s="80" t="e">
        <f t="shared" si="5"/>
        <v>#VALUE!</v>
      </c>
      <c r="L66" s="77">
        <f t="shared" si="6"/>
        <v>7.9325837865726515E-2</v>
      </c>
      <c r="M66" s="77" t="e">
        <f t="shared" si="7"/>
        <v>#VALUE!</v>
      </c>
      <c r="N66" s="77">
        <f t="shared" si="8"/>
        <v>0.19770549834827408</v>
      </c>
      <c r="O66" s="77" t="e">
        <f t="shared" si="9"/>
        <v>#VALUE!</v>
      </c>
    </row>
    <row r="67" spans="2:15" x14ac:dyDescent="0.25">
      <c r="B67" s="33" t="s">
        <v>59</v>
      </c>
      <c r="C67" s="39" t="s">
        <v>185</v>
      </c>
      <c r="D67" s="40">
        <v>2107.9699999999998</v>
      </c>
      <c r="E67" s="41" t="s">
        <v>121</v>
      </c>
      <c r="F67" s="41">
        <v>322.39999999999998</v>
      </c>
      <c r="G67" s="41" t="s">
        <v>121</v>
      </c>
      <c r="H67" s="41">
        <v>370.2</v>
      </c>
      <c r="I67" s="41" t="s">
        <v>121</v>
      </c>
      <c r="J67" s="80">
        <f t="shared" si="4"/>
        <v>0.32856255070043694</v>
      </c>
      <c r="K67" s="80" t="e">
        <f t="shared" si="5"/>
        <v>#VALUE!</v>
      </c>
      <c r="L67" s="77">
        <f t="shared" si="6"/>
        <v>0.15294335308377255</v>
      </c>
      <c r="M67" s="77" t="e">
        <f t="shared" si="7"/>
        <v>#VALUE!</v>
      </c>
      <c r="N67" s="77">
        <f t="shared" si="8"/>
        <v>0.17561919761666439</v>
      </c>
      <c r="O67" s="77" t="e">
        <f t="shared" si="9"/>
        <v>#VALUE!</v>
      </c>
    </row>
    <row r="68" spans="2:15" x14ac:dyDescent="0.25">
      <c r="B68" s="33" t="s">
        <v>59</v>
      </c>
      <c r="C68" s="39" t="s">
        <v>186</v>
      </c>
      <c r="D68" s="40">
        <v>1224.9100000000001</v>
      </c>
      <c r="E68" s="41" t="s">
        <v>121</v>
      </c>
      <c r="F68" s="41">
        <v>181.9</v>
      </c>
      <c r="G68" s="41" t="s">
        <v>121</v>
      </c>
      <c r="H68" s="41">
        <v>159.30000000000001</v>
      </c>
      <c r="I68" s="41" t="s">
        <v>121</v>
      </c>
      <c r="J68" s="80">
        <f t="shared" si="4"/>
        <v>0.27855107722200001</v>
      </c>
      <c r="K68" s="80" t="e">
        <f t="shared" si="5"/>
        <v>#VALUE!</v>
      </c>
      <c r="L68" s="77">
        <f t="shared" si="6"/>
        <v>0.14850070617433117</v>
      </c>
      <c r="M68" s="77" t="e">
        <f t="shared" si="7"/>
        <v>#VALUE!</v>
      </c>
      <c r="N68" s="77">
        <f t="shared" si="8"/>
        <v>0.13005037104766881</v>
      </c>
      <c r="O68" s="77" t="e">
        <f t="shared" si="9"/>
        <v>#VALUE!</v>
      </c>
    </row>
    <row r="69" spans="2:15" x14ac:dyDescent="0.25">
      <c r="B69" s="33" t="s">
        <v>59</v>
      </c>
      <c r="C69" s="39" t="s">
        <v>187</v>
      </c>
      <c r="D69" s="40">
        <v>1216.33</v>
      </c>
      <c r="E69" s="41" t="s">
        <v>121</v>
      </c>
      <c r="F69" s="41">
        <v>96.3</v>
      </c>
      <c r="G69" s="41" t="s">
        <v>121</v>
      </c>
      <c r="H69" s="41">
        <v>210.2</v>
      </c>
      <c r="I69" s="41" t="s">
        <v>121</v>
      </c>
      <c r="J69" s="80">
        <f t="shared" si="4"/>
        <v>0.25198753627716164</v>
      </c>
      <c r="K69" s="80" t="e">
        <f t="shared" si="5"/>
        <v>#VALUE!</v>
      </c>
      <c r="L69" s="77">
        <f t="shared" si="6"/>
        <v>7.9172592964080468E-2</v>
      </c>
      <c r="M69" s="77" t="e">
        <f t="shared" si="7"/>
        <v>#VALUE!</v>
      </c>
      <c r="N69" s="77">
        <f t="shared" si="8"/>
        <v>0.17281494331308114</v>
      </c>
      <c r="O69" s="77" t="e">
        <f t="shared" si="9"/>
        <v>#VALUE!</v>
      </c>
    </row>
    <row r="70" spans="2:15" x14ac:dyDescent="0.25">
      <c r="B70" s="33" t="s">
        <v>59</v>
      </c>
      <c r="C70" s="39" t="s">
        <v>188</v>
      </c>
      <c r="D70" s="40">
        <v>3494.99</v>
      </c>
      <c r="E70" s="41" t="s">
        <v>121</v>
      </c>
      <c r="F70" s="41">
        <v>841.8</v>
      </c>
      <c r="G70" s="41" t="s">
        <v>121</v>
      </c>
      <c r="H70" s="41">
        <v>377.9</v>
      </c>
      <c r="I70" s="41" t="s">
        <v>121</v>
      </c>
      <c r="J70" s="80">
        <f t="shared" si="4"/>
        <v>0.34898526176040562</v>
      </c>
      <c r="K70" s="80" t="e">
        <f t="shared" si="5"/>
        <v>#VALUE!</v>
      </c>
      <c r="L70" s="77">
        <f t="shared" si="6"/>
        <v>0.24085905825195494</v>
      </c>
      <c r="M70" s="77" t="e">
        <f t="shared" si="7"/>
        <v>#VALUE!</v>
      </c>
      <c r="N70" s="77">
        <f t="shared" si="8"/>
        <v>0.10812620350845067</v>
      </c>
      <c r="O70" s="77" t="e">
        <f t="shared" si="9"/>
        <v>#VALUE!</v>
      </c>
    </row>
    <row r="71" spans="2:15" x14ac:dyDescent="0.25">
      <c r="B71" s="33" t="s">
        <v>59</v>
      </c>
      <c r="C71" s="39" t="s">
        <v>189</v>
      </c>
      <c r="D71" s="40">
        <v>1941.65</v>
      </c>
      <c r="E71" s="41" t="s">
        <v>121</v>
      </c>
      <c r="F71" s="41">
        <v>399.1</v>
      </c>
      <c r="G71" s="41" t="s">
        <v>121</v>
      </c>
      <c r="H71" s="41">
        <v>260.10000000000002</v>
      </c>
      <c r="I71" s="41" t="s">
        <v>121</v>
      </c>
      <c r="J71" s="80">
        <f t="shared" si="4"/>
        <v>0.33950506012927151</v>
      </c>
      <c r="K71" s="80" t="e">
        <f t="shared" si="5"/>
        <v>#VALUE!</v>
      </c>
      <c r="L71" s="77">
        <f t="shared" si="6"/>
        <v>0.20554682872814359</v>
      </c>
      <c r="M71" s="77" t="e">
        <f t="shared" si="7"/>
        <v>#VALUE!</v>
      </c>
      <c r="N71" s="77">
        <f t="shared" si="8"/>
        <v>0.13395823140112792</v>
      </c>
      <c r="O71" s="77" t="e">
        <f t="shared" si="9"/>
        <v>#VALUE!</v>
      </c>
    </row>
    <row r="72" spans="2:15" x14ac:dyDescent="0.25">
      <c r="B72" s="33" t="s">
        <v>59</v>
      </c>
      <c r="C72" s="39" t="s">
        <v>190</v>
      </c>
      <c r="D72" s="40">
        <v>1673.65</v>
      </c>
      <c r="E72" s="41" t="s">
        <v>121</v>
      </c>
      <c r="F72" s="41">
        <v>486.5</v>
      </c>
      <c r="G72" s="41" t="s">
        <v>121</v>
      </c>
      <c r="H72" s="41">
        <v>246</v>
      </c>
      <c r="I72" s="41" t="s">
        <v>121</v>
      </c>
      <c r="J72" s="80">
        <f t="shared" si="4"/>
        <v>0.43766617871120006</v>
      </c>
      <c r="K72" s="80" t="e">
        <f t="shared" si="5"/>
        <v>#VALUE!</v>
      </c>
      <c r="L72" s="77">
        <f t="shared" si="6"/>
        <v>0.29068204224300181</v>
      </c>
      <c r="M72" s="77" t="e">
        <f t="shared" si="7"/>
        <v>#VALUE!</v>
      </c>
      <c r="N72" s="77">
        <f t="shared" si="8"/>
        <v>0.14698413646819825</v>
      </c>
      <c r="O72" s="77" t="e">
        <f t="shared" si="9"/>
        <v>#VALUE!</v>
      </c>
    </row>
    <row r="73" spans="2:15" x14ac:dyDescent="0.25">
      <c r="B73" s="33" t="s">
        <v>59</v>
      </c>
      <c r="C73" s="39" t="s">
        <v>191</v>
      </c>
      <c r="D73" s="40">
        <v>703.81</v>
      </c>
      <c r="E73" s="41" t="s">
        <v>121</v>
      </c>
      <c r="F73" s="41">
        <v>91.1</v>
      </c>
      <c r="G73" s="41" t="s">
        <v>121</v>
      </c>
      <c r="H73" s="41">
        <v>36.4</v>
      </c>
      <c r="I73" s="41" t="s">
        <v>121</v>
      </c>
      <c r="J73" s="80">
        <f t="shared" si="4"/>
        <v>0.18115684630795242</v>
      </c>
      <c r="K73" s="80" t="e">
        <f t="shared" si="5"/>
        <v>#VALUE!</v>
      </c>
      <c r="L73" s="77">
        <f t="shared" si="6"/>
        <v>0.12943834273454483</v>
      </c>
      <c r="M73" s="77" t="e">
        <f t="shared" si="7"/>
        <v>#VALUE!</v>
      </c>
      <c r="N73" s="77">
        <f t="shared" si="8"/>
        <v>5.1718503573407598E-2</v>
      </c>
      <c r="O73" s="77" t="e">
        <f t="shared" si="9"/>
        <v>#VALUE!</v>
      </c>
    </row>
    <row r="74" spans="2:15" x14ac:dyDescent="0.25">
      <c r="B74" s="33" t="s">
        <v>59</v>
      </c>
      <c r="C74" s="39" t="s">
        <v>192</v>
      </c>
      <c r="D74" s="42">
        <v>2658.8</v>
      </c>
      <c r="E74" s="41" t="s">
        <v>121</v>
      </c>
      <c r="F74" s="41">
        <v>422.4</v>
      </c>
      <c r="G74" s="41" t="s">
        <v>121</v>
      </c>
      <c r="H74" s="41">
        <v>409.2</v>
      </c>
      <c r="I74" s="41" t="s">
        <v>121</v>
      </c>
      <c r="J74" s="80">
        <f t="shared" si="4"/>
        <v>0.31277267940424247</v>
      </c>
      <c r="K74" s="80" t="e">
        <f t="shared" si="5"/>
        <v>#VALUE!</v>
      </c>
      <c r="L74" s="77">
        <f t="shared" ref="L74:L105" si="10">F74/D74</f>
        <v>0.15886866255453586</v>
      </c>
      <c r="M74" s="77" t="e">
        <f t="shared" ref="M74:M105" si="11">G74/E74</f>
        <v>#VALUE!</v>
      </c>
      <c r="N74" s="77">
        <f t="shared" ref="N74:N105" si="12">H74/D74</f>
        <v>0.15390401684970662</v>
      </c>
      <c r="O74" s="77" t="e">
        <f t="shared" ref="O74:O105" si="13">I74/E74</f>
        <v>#VALUE!</v>
      </c>
    </row>
    <row r="75" spans="2:15" x14ac:dyDescent="0.25">
      <c r="B75" s="33" t="s">
        <v>59</v>
      </c>
      <c r="C75" s="39" t="s">
        <v>193</v>
      </c>
      <c r="D75" s="40">
        <v>1584.12</v>
      </c>
      <c r="E75" s="41" t="s">
        <v>121</v>
      </c>
      <c r="F75" s="41">
        <v>273.3</v>
      </c>
      <c r="G75" s="41" t="s">
        <v>121</v>
      </c>
      <c r="H75" s="41">
        <v>299.5</v>
      </c>
      <c r="I75" s="41" t="s">
        <v>121</v>
      </c>
      <c r="J75" s="80">
        <f t="shared" ref="J75:J138" si="14">L75+N75</f>
        <v>0.36158876852763683</v>
      </c>
      <c r="K75" s="80" t="e">
        <f t="shared" ref="K75:K138" si="15">M75+O75</f>
        <v>#VALUE!</v>
      </c>
      <c r="L75" s="77">
        <f t="shared" si="10"/>
        <v>0.17252480872661163</v>
      </c>
      <c r="M75" s="77" t="e">
        <f t="shared" si="11"/>
        <v>#VALUE!</v>
      </c>
      <c r="N75" s="77">
        <f t="shared" si="12"/>
        <v>0.18906395980102519</v>
      </c>
      <c r="O75" s="77" t="e">
        <f t="shared" si="13"/>
        <v>#VALUE!</v>
      </c>
    </row>
    <row r="76" spans="2:15" x14ac:dyDescent="0.25">
      <c r="B76" s="33" t="s">
        <v>59</v>
      </c>
      <c r="C76" s="39" t="s">
        <v>194</v>
      </c>
      <c r="D76" s="40">
        <v>1189.05</v>
      </c>
      <c r="E76" s="41" t="s">
        <v>121</v>
      </c>
      <c r="F76" s="41">
        <v>120.7</v>
      </c>
      <c r="G76" s="41" t="s">
        <v>121</v>
      </c>
      <c r="H76" s="41">
        <v>338.9</v>
      </c>
      <c r="I76" s="41" t="s">
        <v>121</v>
      </c>
      <c r="J76" s="80">
        <f t="shared" si="14"/>
        <v>0.38652705941718174</v>
      </c>
      <c r="K76" s="80" t="e">
        <f t="shared" si="15"/>
        <v>#VALUE!</v>
      </c>
      <c r="L76" s="77">
        <f t="shared" si="10"/>
        <v>0.10150960851099618</v>
      </c>
      <c r="M76" s="77" t="e">
        <f t="shared" si="11"/>
        <v>#VALUE!</v>
      </c>
      <c r="N76" s="77">
        <f t="shared" si="12"/>
        <v>0.28501745090618558</v>
      </c>
      <c r="O76" s="77" t="e">
        <f t="shared" si="13"/>
        <v>#VALUE!</v>
      </c>
    </row>
    <row r="77" spans="2:15" x14ac:dyDescent="0.25">
      <c r="B77" s="33" t="s">
        <v>59</v>
      </c>
      <c r="C77" s="39" t="s">
        <v>195</v>
      </c>
      <c r="D77" s="40">
        <v>1893.74</v>
      </c>
      <c r="E77" s="41" t="s">
        <v>121</v>
      </c>
      <c r="F77" s="41">
        <v>200.1</v>
      </c>
      <c r="G77" s="41" t="s">
        <v>121</v>
      </c>
      <c r="H77" s="41">
        <v>269.60000000000002</v>
      </c>
      <c r="I77" s="41" t="s">
        <v>121</v>
      </c>
      <c r="J77" s="80">
        <f t="shared" si="14"/>
        <v>0.248027712357557</v>
      </c>
      <c r="K77" s="80" t="e">
        <f t="shared" si="15"/>
        <v>#VALUE!</v>
      </c>
      <c r="L77" s="77">
        <f t="shared" si="10"/>
        <v>0.10566392429795009</v>
      </c>
      <c r="M77" s="77" t="e">
        <f t="shared" si="11"/>
        <v>#VALUE!</v>
      </c>
      <c r="N77" s="77">
        <f t="shared" si="12"/>
        <v>0.14236378805960692</v>
      </c>
      <c r="O77" s="77" t="e">
        <f t="shared" si="13"/>
        <v>#VALUE!</v>
      </c>
    </row>
    <row r="78" spans="2:15" x14ac:dyDescent="0.25">
      <c r="B78" s="33" t="s">
        <v>59</v>
      </c>
      <c r="C78" s="39" t="s">
        <v>196</v>
      </c>
      <c r="D78" s="40">
        <v>2032.02</v>
      </c>
      <c r="E78" s="41" t="s">
        <v>121</v>
      </c>
      <c r="F78" s="41">
        <v>304.2</v>
      </c>
      <c r="G78" s="41" t="s">
        <v>121</v>
      </c>
      <c r="H78" s="41">
        <v>261.39999999999998</v>
      </c>
      <c r="I78" s="41" t="s">
        <v>121</v>
      </c>
      <c r="J78" s="80">
        <f t="shared" si="14"/>
        <v>0.2783437170893987</v>
      </c>
      <c r="K78" s="80" t="e">
        <f t="shared" si="15"/>
        <v>#VALUE!</v>
      </c>
      <c r="L78" s="77">
        <f t="shared" si="10"/>
        <v>0.1497032509522544</v>
      </c>
      <c r="M78" s="77" t="e">
        <f t="shared" si="11"/>
        <v>#VALUE!</v>
      </c>
      <c r="N78" s="77">
        <f t="shared" si="12"/>
        <v>0.1286404661371443</v>
      </c>
      <c r="O78" s="77" t="e">
        <f t="shared" si="13"/>
        <v>#VALUE!</v>
      </c>
    </row>
    <row r="79" spans="2:15" x14ac:dyDescent="0.25">
      <c r="B79" s="33" t="s">
        <v>59</v>
      </c>
      <c r="C79" s="39" t="s">
        <v>197</v>
      </c>
      <c r="D79" s="40">
        <v>403.08</v>
      </c>
      <c r="E79" s="41" t="s">
        <v>121</v>
      </c>
      <c r="F79" s="41">
        <v>27.5</v>
      </c>
      <c r="G79" s="41" t="s">
        <v>121</v>
      </c>
      <c r="H79" s="41">
        <v>51.5</v>
      </c>
      <c r="I79" s="41" t="s">
        <v>121</v>
      </c>
      <c r="J79" s="80">
        <f t="shared" si="14"/>
        <v>0.19599087029870002</v>
      </c>
      <c r="K79" s="80" t="e">
        <f t="shared" si="15"/>
        <v>#VALUE!</v>
      </c>
      <c r="L79" s="77">
        <f t="shared" si="10"/>
        <v>6.8224670040686719E-2</v>
      </c>
      <c r="M79" s="77" t="e">
        <f t="shared" si="11"/>
        <v>#VALUE!</v>
      </c>
      <c r="N79" s="77">
        <f t="shared" si="12"/>
        <v>0.1277662002580133</v>
      </c>
      <c r="O79" s="77" t="e">
        <f t="shared" si="13"/>
        <v>#VALUE!</v>
      </c>
    </row>
    <row r="80" spans="2:15" x14ac:dyDescent="0.25">
      <c r="B80" s="33" t="s">
        <v>59</v>
      </c>
      <c r="C80" s="39" t="s">
        <v>198</v>
      </c>
      <c r="D80" s="40">
        <v>4625.99</v>
      </c>
      <c r="E80" s="41" t="s">
        <v>121</v>
      </c>
      <c r="F80" s="41">
        <v>1017.6</v>
      </c>
      <c r="G80" s="41" t="s">
        <v>121</v>
      </c>
      <c r="H80" s="41">
        <v>516.9</v>
      </c>
      <c r="I80" s="41" t="s">
        <v>121</v>
      </c>
      <c r="J80" s="80">
        <f t="shared" si="14"/>
        <v>0.33171277931858911</v>
      </c>
      <c r="K80" s="80" t="e">
        <f t="shared" si="15"/>
        <v>#VALUE!</v>
      </c>
      <c r="L80" s="77">
        <f t="shared" si="10"/>
        <v>0.21997453518057758</v>
      </c>
      <c r="M80" s="77" t="e">
        <f t="shared" si="11"/>
        <v>#VALUE!</v>
      </c>
      <c r="N80" s="77">
        <f t="shared" si="12"/>
        <v>0.11173824413801153</v>
      </c>
      <c r="O80" s="77" t="e">
        <f t="shared" si="13"/>
        <v>#VALUE!</v>
      </c>
    </row>
    <row r="81" spans="2:15" x14ac:dyDescent="0.25">
      <c r="B81" s="33" t="s">
        <v>59</v>
      </c>
      <c r="C81" s="39" t="s">
        <v>199</v>
      </c>
      <c r="D81" s="40">
        <v>870.51</v>
      </c>
      <c r="E81" s="41" t="s">
        <v>121</v>
      </c>
      <c r="F81" s="41">
        <v>111.5</v>
      </c>
      <c r="G81" s="41" t="s">
        <v>121</v>
      </c>
      <c r="H81" s="41">
        <v>54.6</v>
      </c>
      <c r="I81" s="41" t="s">
        <v>121</v>
      </c>
      <c r="J81" s="80">
        <f t="shared" si="14"/>
        <v>0.19080768744758819</v>
      </c>
      <c r="K81" s="80" t="e">
        <f t="shared" si="15"/>
        <v>#VALUE!</v>
      </c>
      <c r="L81" s="77">
        <f t="shared" si="10"/>
        <v>0.12808583474055438</v>
      </c>
      <c r="M81" s="77" t="e">
        <f t="shared" si="11"/>
        <v>#VALUE!</v>
      </c>
      <c r="N81" s="77">
        <f t="shared" si="12"/>
        <v>6.2721852707033815E-2</v>
      </c>
      <c r="O81" s="77" t="e">
        <f t="shared" si="13"/>
        <v>#VALUE!</v>
      </c>
    </row>
    <row r="82" spans="2:15" x14ac:dyDescent="0.25">
      <c r="B82" s="33" t="s">
        <v>59</v>
      </c>
      <c r="C82" s="39" t="s">
        <v>200</v>
      </c>
      <c r="D82" s="40">
        <v>1302.52</v>
      </c>
      <c r="E82" s="41" t="s">
        <v>121</v>
      </c>
      <c r="F82" s="41">
        <v>211.2</v>
      </c>
      <c r="G82" s="41" t="s">
        <v>121</v>
      </c>
      <c r="H82" s="41">
        <v>112.2</v>
      </c>
      <c r="I82" s="41" t="s">
        <v>121</v>
      </c>
      <c r="J82" s="80">
        <f t="shared" si="14"/>
        <v>0.24828793415840061</v>
      </c>
      <c r="K82" s="80" t="e">
        <f t="shared" si="15"/>
        <v>#VALUE!</v>
      </c>
      <c r="L82" s="77">
        <f t="shared" si="10"/>
        <v>0.16214722230752693</v>
      </c>
      <c r="M82" s="77" t="e">
        <f t="shared" si="11"/>
        <v>#VALUE!</v>
      </c>
      <c r="N82" s="77">
        <f t="shared" si="12"/>
        <v>8.61407118508737E-2</v>
      </c>
      <c r="O82" s="77" t="e">
        <f t="shared" si="13"/>
        <v>#VALUE!</v>
      </c>
    </row>
    <row r="83" spans="2:15" x14ac:dyDescent="0.25">
      <c r="B83" s="33" t="s">
        <v>59</v>
      </c>
      <c r="C83" s="39" t="s">
        <v>201</v>
      </c>
      <c r="D83" s="40">
        <v>3731.32</v>
      </c>
      <c r="E83" s="41" t="s">
        <v>121</v>
      </c>
      <c r="F83" s="41">
        <v>144.1</v>
      </c>
      <c r="G83" s="41" t="s">
        <v>121</v>
      </c>
      <c r="H83" s="41">
        <v>212</v>
      </c>
      <c r="I83" s="41" t="s">
        <v>121</v>
      </c>
      <c r="J83" s="80">
        <f t="shared" si="14"/>
        <v>9.5435395516868027E-2</v>
      </c>
      <c r="K83" s="80" t="e">
        <f t="shared" si="15"/>
        <v>#VALUE!</v>
      </c>
      <c r="L83" s="77">
        <f t="shared" si="10"/>
        <v>3.8619040982815732E-2</v>
      </c>
      <c r="M83" s="77" t="e">
        <f t="shared" si="11"/>
        <v>#VALUE!</v>
      </c>
      <c r="N83" s="77">
        <f t="shared" si="12"/>
        <v>5.6816354534052288E-2</v>
      </c>
      <c r="O83" s="77" t="e">
        <f t="shared" si="13"/>
        <v>#VALUE!</v>
      </c>
    </row>
    <row r="84" spans="2:15" x14ac:dyDescent="0.25">
      <c r="B84" s="33" t="s">
        <v>59</v>
      </c>
      <c r="C84" s="39" t="s">
        <v>202</v>
      </c>
      <c r="D84" s="40">
        <v>205.36</v>
      </c>
      <c r="E84" s="41" t="s">
        <v>121</v>
      </c>
      <c r="F84" s="41">
        <v>21.6</v>
      </c>
      <c r="G84" s="41" t="s">
        <v>121</v>
      </c>
      <c r="H84" s="41">
        <v>1.7</v>
      </c>
      <c r="I84" s="41" t="s">
        <v>121</v>
      </c>
      <c r="J84" s="80">
        <f t="shared" si="14"/>
        <v>0.11345929100116868</v>
      </c>
      <c r="K84" s="80" t="e">
        <f t="shared" si="15"/>
        <v>#VALUE!</v>
      </c>
      <c r="L84" s="77">
        <f t="shared" si="10"/>
        <v>0.10518114530580444</v>
      </c>
      <c r="M84" s="77" t="e">
        <f t="shared" si="11"/>
        <v>#VALUE!</v>
      </c>
      <c r="N84" s="77">
        <f t="shared" si="12"/>
        <v>8.2781456953642373E-3</v>
      </c>
      <c r="O84" s="77" t="e">
        <f t="shared" si="13"/>
        <v>#VALUE!</v>
      </c>
    </row>
    <row r="85" spans="2:15" x14ac:dyDescent="0.25">
      <c r="B85" s="33" t="s">
        <v>59</v>
      </c>
      <c r="C85" s="39" t="s">
        <v>203</v>
      </c>
      <c r="D85" s="40">
        <v>126.12</v>
      </c>
      <c r="E85" s="41" t="s">
        <v>121</v>
      </c>
      <c r="F85" s="41">
        <v>11.3</v>
      </c>
      <c r="G85" s="41" t="s">
        <v>121</v>
      </c>
      <c r="H85" s="41">
        <v>11.3</v>
      </c>
      <c r="I85" s="41" t="s">
        <v>121</v>
      </c>
      <c r="J85" s="80">
        <f t="shared" si="14"/>
        <v>0.1791944180145893</v>
      </c>
      <c r="K85" s="80" t="e">
        <f t="shared" si="15"/>
        <v>#VALUE!</v>
      </c>
      <c r="L85" s="77">
        <f t="shared" si="10"/>
        <v>8.9597209007294648E-2</v>
      </c>
      <c r="M85" s="77" t="e">
        <f t="shared" si="11"/>
        <v>#VALUE!</v>
      </c>
      <c r="N85" s="77">
        <f t="shared" si="12"/>
        <v>8.9597209007294648E-2</v>
      </c>
      <c r="O85" s="77" t="e">
        <f t="shared" si="13"/>
        <v>#VALUE!</v>
      </c>
    </row>
    <row r="86" spans="2:15" x14ac:dyDescent="0.25">
      <c r="B86" s="33" t="s">
        <v>59</v>
      </c>
      <c r="C86" s="39" t="s">
        <v>204</v>
      </c>
      <c r="D86" s="40">
        <v>265.31</v>
      </c>
      <c r="E86" s="41" t="s">
        <v>121</v>
      </c>
      <c r="F86" s="41">
        <v>4.0999999999999996</v>
      </c>
      <c r="G86" s="41" t="s">
        <v>121</v>
      </c>
      <c r="H86" s="41">
        <v>11</v>
      </c>
      <c r="I86" s="41" t="s">
        <v>121</v>
      </c>
      <c r="J86" s="80">
        <f t="shared" si="14"/>
        <v>5.6914552787305409E-2</v>
      </c>
      <c r="K86" s="80" t="e">
        <f t="shared" si="15"/>
        <v>#VALUE!</v>
      </c>
      <c r="L86" s="77">
        <f t="shared" si="10"/>
        <v>1.5453620293241866E-2</v>
      </c>
      <c r="M86" s="77" t="e">
        <f t="shared" si="11"/>
        <v>#VALUE!</v>
      </c>
      <c r="N86" s="77">
        <f t="shared" si="12"/>
        <v>4.1460932494063546E-2</v>
      </c>
      <c r="O86" s="77" t="e">
        <f t="shared" si="13"/>
        <v>#VALUE!</v>
      </c>
    </row>
    <row r="87" spans="2:15" x14ac:dyDescent="0.25">
      <c r="B87" s="33" t="s">
        <v>59</v>
      </c>
      <c r="C87" s="39" t="s">
        <v>205</v>
      </c>
      <c r="D87" s="40">
        <v>59.64</v>
      </c>
      <c r="E87" s="41" t="s">
        <v>121</v>
      </c>
      <c r="F87" s="41" t="s">
        <v>121</v>
      </c>
      <c r="G87" s="41" t="s">
        <v>121</v>
      </c>
      <c r="H87" s="41">
        <v>4.4000000000000004</v>
      </c>
      <c r="I87" s="41" t="s">
        <v>121</v>
      </c>
      <c r="J87" s="80" t="e">
        <f t="shared" si="14"/>
        <v>#VALUE!</v>
      </c>
      <c r="K87" s="80" t="e">
        <f t="shared" si="15"/>
        <v>#VALUE!</v>
      </c>
      <c r="L87" s="77" t="e">
        <f t="shared" si="10"/>
        <v>#VALUE!</v>
      </c>
      <c r="M87" s="77" t="e">
        <f t="shared" si="11"/>
        <v>#VALUE!</v>
      </c>
      <c r="N87" s="77">
        <f t="shared" si="12"/>
        <v>7.3775989268947018E-2</v>
      </c>
      <c r="O87" s="77" t="e">
        <f t="shared" si="13"/>
        <v>#VALUE!</v>
      </c>
    </row>
    <row r="88" spans="2:15" x14ac:dyDescent="0.25">
      <c r="B88" s="33" t="s">
        <v>59</v>
      </c>
      <c r="C88" s="39" t="s">
        <v>206</v>
      </c>
      <c r="D88" s="40">
        <v>541.08000000000004</v>
      </c>
      <c r="E88" s="41" t="s">
        <v>121</v>
      </c>
      <c r="F88" s="41">
        <v>42.9</v>
      </c>
      <c r="G88" s="41" t="s">
        <v>121</v>
      </c>
      <c r="H88" s="41">
        <v>40.299999999999997</v>
      </c>
      <c r="I88" s="41" t="s">
        <v>121</v>
      </c>
      <c r="J88" s="80">
        <f t="shared" si="14"/>
        <v>0.15376654099208986</v>
      </c>
      <c r="K88" s="80" t="e">
        <f t="shared" si="15"/>
        <v>#VALUE!</v>
      </c>
      <c r="L88" s="77">
        <f t="shared" si="10"/>
        <v>7.9285872699046342E-2</v>
      </c>
      <c r="M88" s="77" t="e">
        <f t="shared" si="11"/>
        <v>#VALUE!</v>
      </c>
      <c r="N88" s="77">
        <f t="shared" si="12"/>
        <v>7.4480668293043534E-2</v>
      </c>
      <c r="O88" s="77" t="e">
        <f t="shared" si="13"/>
        <v>#VALUE!</v>
      </c>
    </row>
    <row r="89" spans="2:15" x14ac:dyDescent="0.25">
      <c r="B89" s="39" t="s">
        <v>60</v>
      </c>
      <c r="C89" s="39"/>
      <c r="D89" s="40">
        <v>4552.09</v>
      </c>
      <c r="E89" s="41" t="s">
        <v>121</v>
      </c>
      <c r="F89" s="41">
        <v>606.55999999999995</v>
      </c>
      <c r="G89" s="41" t="s">
        <v>121</v>
      </c>
      <c r="H89" s="41">
        <v>85.22</v>
      </c>
      <c r="I89" s="41" t="s">
        <v>121</v>
      </c>
      <c r="J89" s="80">
        <f t="shared" si="14"/>
        <v>0.15196975455230452</v>
      </c>
      <c r="K89" s="80" t="e">
        <f t="shared" si="15"/>
        <v>#VALUE!</v>
      </c>
      <c r="L89" s="77">
        <f t="shared" si="10"/>
        <v>0.13324868357172198</v>
      </c>
      <c r="M89" s="77" t="e">
        <f t="shared" si="11"/>
        <v>#VALUE!</v>
      </c>
      <c r="N89" s="77">
        <f t="shared" si="12"/>
        <v>1.8721070980582545E-2</v>
      </c>
      <c r="O89" s="77" t="e">
        <f t="shared" si="13"/>
        <v>#VALUE!</v>
      </c>
    </row>
    <row r="90" spans="2:15" x14ac:dyDescent="0.25">
      <c r="B90" s="33" t="s">
        <v>60</v>
      </c>
      <c r="C90" s="39" t="s">
        <v>207</v>
      </c>
      <c r="D90" s="40">
        <v>1516.33</v>
      </c>
      <c r="E90" s="41" t="s">
        <v>121</v>
      </c>
      <c r="F90" s="41">
        <v>181.74</v>
      </c>
      <c r="G90" s="41" t="s">
        <v>121</v>
      </c>
      <c r="H90" s="41">
        <v>30.42</v>
      </c>
      <c r="I90" s="41" t="s">
        <v>121</v>
      </c>
      <c r="J90" s="80">
        <f t="shared" si="14"/>
        <v>0.13991677273416739</v>
      </c>
      <c r="K90" s="80" t="e">
        <f t="shared" si="15"/>
        <v>#VALUE!</v>
      </c>
      <c r="L90" s="77">
        <f t="shared" si="10"/>
        <v>0.11985517664360662</v>
      </c>
      <c r="M90" s="77" t="e">
        <f t="shared" si="11"/>
        <v>#VALUE!</v>
      </c>
      <c r="N90" s="77">
        <f t="shared" si="12"/>
        <v>2.0061596090560765E-2</v>
      </c>
      <c r="O90" s="77" t="e">
        <f t="shared" si="13"/>
        <v>#VALUE!</v>
      </c>
    </row>
    <row r="91" spans="2:15" x14ac:dyDescent="0.25">
      <c r="B91" s="33" t="s">
        <v>60</v>
      </c>
      <c r="C91" s="39" t="s">
        <v>208</v>
      </c>
      <c r="D91" s="42">
        <v>539.79999999999995</v>
      </c>
      <c r="E91" s="41" t="s">
        <v>121</v>
      </c>
      <c r="F91" s="41">
        <v>82.27</v>
      </c>
      <c r="G91" s="41" t="s">
        <v>121</v>
      </c>
      <c r="H91" s="41">
        <v>11.39</v>
      </c>
      <c r="I91" s="41" t="s">
        <v>121</v>
      </c>
      <c r="J91" s="80">
        <f t="shared" si="14"/>
        <v>0.17350870692849205</v>
      </c>
      <c r="K91" s="80" t="e">
        <f t="shared" si="15"/>
        <v>#VALUE!</v>
      </c>
      <c r="L91" s="77">
        <f t="shared" si="10"/>
        <v>0.15240829937013708</v>
      </c>
      <c r="M91" s="77" t="e">
        <f t="shared" si="11"/>
        <v>#VALUE!</v>
      </c>
      <c r="N91" s="77">
        <f t="shared" si="12"/>
        <v>2.1100407558354951E-2</v>
      </c>
      <c r="O91" s="77" t="e">
        <f t="shared" si="13"/>
        <v>#VALUE!</v>
      </c>
    </row>
    <row r="92" spans="2:15" x14ac:dyDescent="0.25">
      <c r="B92" s="33" t="s">
        <v>60</v>
      </c>
      <c r="C92" s="39" t="s">
        <v>209</v>
      </c>
      <c r="D92" s="40">
        <v>481.67</v>
      </c>
      <c r="E92" s="41" t="s">
        <v>121</v>
      </c>
      <c r="F92" s="41">
        <v>88.68</v>
      </c>
      <c r="G92" s="41" t="s">
        <v>121</v>
      </c>
      <c r="H92" s="41">
        <v>2.83</v>
      </c>
      <c r="I92" s="41" t="s">
        <v>121</v>
      </c>
      <c r="J92" s="80">
        <f t="shared" si="14"/>
        <v>0.18998484439554053</v>
      </c>
      <c r="K92" s="80" t="e">
        <f t="shared" si="15"/>
        <v>#VALUE!</v>
      </c>
      <c r="L92" s="77">
        <f t="shared" si="10"/>
        <v>0.18410945252974029</v>
      </c>
      <c r="M92" s="77" t="e">
        <f t="shared" si="11"/>
        <v>#VALUE!</v>
      </c>
      <c r="N92" s="77">
        <f t="shared" si="12"/>
        <v>5.8753918658002368E-3</v>
      </c>
      <c r="O92" s="77" t="e">
        <f t="shared" si="13"/>
        <v>#VALUE!</v>
      </c>
    </row>
    <row r="93" spans="2:15" x14ac:dyDescent="0.25">
      <c r="B93" s="33" t="s">
        <v>60</v>
      </c>
      <c r="C93" s="39" t="s">
        <v>210</v>
      </c>
      <c r="D93" s="40">
        <v>450.11</v>
      </c>
      <c r="E93" s="41" t="s">
        <v>121</v>
      </c>
      <c r="F93" s="41">
        <v>48.07</v>
      </c>
      <c r="G93" s="41" t="s">
        <v>121</v>
      </c>
      <c r="H93" s="41">
        <v>10.66</v>
      </c>
      <c r="I93" s="41" t="s">
        <v>121</v>
      </c>
      <c r="J93" s="80">
        <f t="shared" si="14"/>
        <v>0.13047921619159761</v>
      </c>
      <c r="K93" s="80" t="e">
        <f t="shared" si="15"/>
        <v>#VALUE!</v>
      </c>
      <c r="L93" s="77">
        <f t="shared" si="10"/>
        <v>0.10679611650485436</v>
      </c>
      <c r="M93" s="77" t="e">
        <f t="shared" si="11"/>
        <v>#VALUE!</v>
      </c>
      <c r="N93" s="77">
        <f t="shared" si="12"/>
        <v>2.3683099686743241E-2</v>
      </c>
      <c r="O93" s="77" t="e">
        <f t="shared" si="13"/>
        <v>#VALUE!</v>
      </c>
    </row>
    <row r="94" spans="2:15" x14ac:dyDescent="0.25">
      <c r="B94" s="33" t="s">
        <v>60</v>
      </c>
      <c r="C94" s="39" t="s">
        <v>211</v>
      </c>
      <c r="D94" s="40">
        <v>503.92</v>
      </c>
      <c r="E94" s="41" t="s">
        <v>121</v>
      </c>
      <c r="F94" s="41">
        <v>60.62</v>
      </c>
      <c r="G94" s="41" t="s">
        <v>121</v>
      </c>
      <c r="H94" s="41">
        <v>2.33</v>
      </c>
      <c r="I94" s="41" t="s">
        <v>121</v>
      </c>
      <c r="J94" s="80">
        <f t="shared" si="14"/>
        <v>0.12492062232100333</v>
      </c>
      <c r="K94" s="80" t="e">
        <f t="shared" si="15"/>
        <v>#VALUE!</v>
      </c>
      <c r="L94" s="77">
        <f t="shared" si="10"/>
        <v>0.12029687251944753</v>
      </c>
      <c r="M94" s="77" t="e">
        <f t="shared" si="11"/>
        <v>#VALUE!</v>
      </c>
      <c r="N94" s="77">
        <f t="shared" si="12"/>
        <v>4.6237498015558025E-3</v>
      </c>
      <c r="O94" s="77" t="e">
        <f t="shared" si="13"/>
        <v>#VALUE!</v>
      </c>
    </row>
    <row r="95" spans="2:15" x14ac:dyDescent="0.25">
      <c r="B95" s="33" t="s">
        <v>60</v>
      </c>
      <c r="C95" s="39" t="s">
        <v>212</v>
      </c>
      <c r="D95" s="40">
        <v>501.64</v>
      </c>
      <c r="E95" s="41" t="s">
        <v>121</v>
      </c>
      <c r="F95" s="41">
        <v>67.41</v>
      </c>
      <c r="G95" s="41" t="s">
        <v>121</v>
      </c>
      <c r="H95" s="41">
        <v>15.59</v>
      </c>
      <c r="I95" s="41" t="s">
        <v>121</v>
      </c>
      <c r="J95" s="80">
        <f t="shared" si="14"/>
        <v>0.16545730005581691</v>
      </c>
      <c r="K95" s="80" t="e">
        <f t="shared" si="15"/>
        <v>#VALUE!</v>
      </c>
      <c r="L95" s="77">
        <f t="shared" si="10"/>
        <v>0.1343792361055737</v>
      </c>
      <c r="M95" s="77" t="e">
        <f t="shared" si="11"/>
        <v>#VALUE!</v>
      </c>
      <c r="N95" s="77">
        <f t="shared" si="12"/>
        <v>3.1078063950243203E-2</v>
      </c>
      <c r="O95" s="77" t="e">
        <f t="shared" si="13"/>
        <v>#VALUE!</v>
      </c>
    </row>
    <row r="96" spans="2:15" x14ac:dyDescent="0.25">
      <c r="B96" s="33" t="s">
        <v>60</v>
      </c>
      <c r="C96" s="39" t="s">
        <v>213</v>
      </c>
      <c r="D96" s="40">
        <v>558.62</v>
      </c>
      <c r="E96" s="41" t="s">
        <v>121</v>
      </c>
      <c r="F96" s="41">
        <v>77.77</v>
      </c>
      <c r="G96" s="41" t="s">
        <v>121</v>
      </c>
      <c r="H96" s="41">
        <v>12</v>
      </c>
      <c r="I96" s="41" t="s">
        <v>121</v>
      </c>
      <c r="J96" s="80">
        <f t="shared" si="14"/>
        <v>0.16069958111059396</v>
      </c>
      <c r="K96" s="80" t="e">
        <f t="shared" si="15"/>
        <v>#VALUE!</v>
      </c>
      <c r="L96" s="77">
        <f t="shared" si="10"/>
        <v>0.13921807310873222</v>
      </c>
      <c r="M96" s="77" t="e">
        <f t="shared" si="11"/>
        <v>#VALUE!</v>
      </c>
      <c r="N96" s="77">
        <f t="shared" si="12"/>
        <v>2.1481508001861729E-2</v>
      </c>
      <c r="O96" s="77" t="e">
        <f t="shared" si="13"/>
        <v>#VALUE!</v>
      </c>
    </row>
    <row r="97" spans="2:15" x14ac:dyDescent="0.25">
      <c r="B97" s="39" t="s">
        <v>61</v>
      </c>
      <c r="C97" s="39"/>
      <c r="D97" s="43">
        <v>10258</v>
      </c>
      <c r="E97" s="43">
        <v>10107</v>
      </c>
      <c r="F97" s="41">
        <v>2780</v>
      </c>
      <c r="G97" s="41">
        <v>2703</v>
      </c>
      <c r="H97" s="41">
        <v>2333</v>
      </c>
      <c r="I97" s="41">
        <v>2381</v>
      </c>
      <c r="J97" s="80">
        <f t="shared" si="14"/>
        <v>0.49844024176252683</v>
      </c>
      <c r="K97" s="80">
        <f t="shared" si="15"/>
        <v>0.50301771049767496</v>
      </c>
      <c r="L97" s="77">
        <f t="shared" si="10"/>
        <v>0.27100799376096707</v>
      </c>
      <c r="M97" s="77">
        <f t="shared" si="11"/>
        <v>0.26743840902344912</v>
      </c>
      <c r="N97" s="77">
        <f t="shared" si="12"/>
        <v>0.22743224800155976</v>
      </c>
      <c r="O97" s="77">
        <f t="shared" si="13"/>
        <v>0.23557930147422579</v>
      </c>
    </row>
    <row r="98" spans="2:15" x14ac:dyDescent="0.25">
      <c r="B98" s="33" t="s">
        <v>61</v>
      </c>
      <c r="C98" s="39" t="s">
        <v>214</v>
      </c>
      <c r="D98" s="43">
        <v>394</v>
      </c>
      <c r="E98" s="43">
        <v>392</v>
      </c>
      <c r="F98" s="41">
        <v>106</v>
      </c>
      <c r="G98" s="41">
        <v>101</v>
      </c>
      <c r="H98" s="41">
        <v>96</v>
      </c>
      <c r="I98" s="41">
        <v>101</v>
      </c>
      <c r="J98" s="80">
        <f t="shared" si="14"/>
        <v>0.51269035532994922</v>
      </c>
      <c r="K98" s="80">
        <f t="shared" si="15"/>
        <v>0.51530612244897955</v>
      </c>
      <c r="L98" s="77">
        <f t="shared" si="10"/>
        <v>0.26903553299492383</v>
      </c>
      <c r="M98" s="77">
        <f t="shared" si="11"/>
        <v>0.25765306122448978</v>
      </c>
      <c r="N98" s="77">
        <f t="shared" si="12"/>
        <v>0.24365482233502539</v>
      </c>
      <c r="O98" s="77">
        <f t="shared" si="13"/>
        <v>0.25765306122448978</v>
      </c>
    </row>
    <row r="99" spans="2:15" x14ac:dyDescent="0.25">
      <c r="B99" s="33" t="s">
        <v>61</v>
      </c>
      <c r="C99" s="39" t="s">
        <v>215</v>
      </c>
      <c r="D99" s="43">
        <v>463</v>
      </c>
      <c r="E99" s="43">
        <v>456</v>
      </c>
      <c r="F99" s="41">
        <v>142</v>
      </c>
      <c r="G99" s="41">
        <v>129</v>
      </c>
      <c r="H99" s="41">
        <v>138</v>
      </c>
      <c r="I99" s="41">
        <v>143</v>
      </c>
      <c r="J99" s="80">
        <f t="shared" si="14"/>
        <v>0.60475161987041037</v>
      </c>
      <c r="K99" s="80">
        <f t="shared" si="15"/>
        <v>0.59649122807017541</v>
      </c>
      <c r="L99" s="77">
        <f t="shared" si="10"/>
        <v>0.30669546436285094</v>
      </c>
      <c r="M99" s="77">
        <f t="shared" si="11"/>
        <v>0.28289473684210525</v>
      </c>
      <c r="N99" s="77">
        <f t="shared" si="12"/>
        <v>0.29805615550755937</v>
      </c>
      <c r="O99" s="77">
        <f t="shared" si="13"/>
        <v>0.31359649122807015</v>
      </c>
    </row>
    <row r="100" spans="2:15" x14ac:dyDescent="0.25">
      <c r="B100" s="33" t="s">
        <v>61</v>
      </c>
      <c r="C100" s="39" t="s">
        <v>216</v>
      </c>
      <c r="D100" s="43">
        <v>364</v>
      </c>
      <c r="E100" s="43">
        <v>359</v>
      </c>
      <c r="F100" s="41">
        <v>91</v>
      </c>
      <c r="G100" s="41">
        <v>86</v>
      </c>
      <c r="H100" s="41">
        <v>120</v>
      </c>
      <c r="I100" s="41">
        <v>126</v>
      </c>
      <c r="J100" s="80">
        <f t="shared" si="14"/>
        <v>0.57967032967032961</v>
      </c>
      <c r="K100" s="80">
        <f t="shared" si="15"/>
        <v>0.59052924791086348</v>
      </c>
      <c r="L100" s="77">
        <f t="shared" si="10"/>
        <v>0.25</v>
      </c>
      <c r="M100" s="77">
        <f t="shared" si="11"/>
        <v>0.23955431754874651</v>
      </c>
      <c r="N100" s="77">
        <f t="shared" si="12"/>
        <v>0.32967032967032966</v>
      </c>
      <c r="O100" s="77">
        <f t="shared" si="13"/>
        <v>0.35097493036211697</v>
      </c>
    </row>
    <row r="101" spans="2:15" x14ac:dyDescent="0.25">
      <c r="B101" s="33" t="s">
        <v>61</v>
      </c>
      <c r="C101" s="39" t="s">
        <v>217</v>
      </c>
      <c r="D101" s="43">
        <v>669</v>
      </c>
      <c r="E101" s="43">
        <v>659</v>
      </c>
      <c r="F101" s="41">
        <v>183</v>
      </c>
      <c r="G101" s="41">
        <v>186</v>
      </c>
      <c r="H101" s="41">
        <v>149</v>
      </c>
      <c r="I101" s="41">
        <v>150</v>
      </c>
      <c r="J101" s="80">
        <f t="shared" si="14"/>
        <v>0.4962630792227205</v>
      </c>
      <c r="K101" s="80">
        <f t="shared" si="15"/>
        <v>0.50986342943854324</v>
      </c>
      <c r="L101" s="77">
        <f t="shared" si="10"/>
        <v>0.273542600896861</v>
      </c>
      <c r="M101" s="77">
        <f t="shared" si="11"/>
        <v>0.28224582701062217</v>
      </c>
      <c r="N101" s="77">
        <f t="shared" si="12"/>
        <v>0.22272047832585951</v>
      </c>
      <c r="O101" s="77">
        <f t="shared" si="13"/>
        <v>0.22761760242792109</v>
      </c>
    </row>
    <row r="102" spans="2:15" x14ac:dyDescent="0.25">
      <c r="B102" s="33" t="s">
        <v>61</v>
      </c>
      <c r="C102" s="39" t="s">
        <v>218</v>
      </c>
      <c r="D102" s="43">
        <v>1186</v>
      </c>
      <c r="E102" s="43">
        <v>1164</v>
      </c>
      <c r="F102" s="41">
        <v>338</v>
      </c>
      <c r="G102" s="41">
        <v>325</v>
      </c>
      <c r="H102" s="41">
        <v>336</v>
      </c>
      <c r="I102" s="41">
        <v>343</v>
      </c>
      <c r="J102" s="80">
        <f t="shared" si="14"/>
        <v>0.56829679595278249</v>
      </c>
      <c r="K102" s="80">
        <f t="shared" si="15"/>
        <v>0.57388316151202745</v>
      </c>
      <c r="L102" s="77">
        <f t="shared" si="10"/>
        <v>0.28499156829679595</v>
      </c>
      <c r="M102" s="77">
        <f t="shared" si="11"/>
        <v>0.27920962199312716</v>
      </c>
      <c r="N102" s="77">
        <f t="shared" si="12"/>
        <v>0.28330522765598654</v>
      </c>
      <c r="O102" s="77">
        <f t="shared" si="13"/>
        <v>0.29467353951890035</v>
      </c>
    </row>
    <row r="103" spans="2:15" x14ac:dyDescent="0.25">
      <c r="B103" s="33" t="s">
        <v>61</v>
      </c>
      <c r="C103" s="39" t="s">
        <v>219</v>
      </c>
      <c r="D103" s="43">
        <v>224</v>
      </c>
      <c r="E103" s="43">
        <v>224</v>
      </c>
      <c r="F103" s="41">
        <v>72</v>
      </c>
      <c r="G103" s="41">
        <v>70</v>
      </c>
      <c r="H103" s="41">
        <v>41</v>
      </c>
      <c r="I103" s="41">
        <v>42</v>
      </c>
      <c r="J103" s="80">
        <f t="shared" si="14"/>
        <v>0.5044642857142857</v>
      </c>
      <c r="K103" s="80">
        <f t="shared" si="15"/>
        <v>0.5</v>
      </c>
      <c r="L103" s="77">
        <f t="shared" si="10"/>
        <v>0.32142857142857145</v>
      </c>
      <c r="M103" s="77">
        <f t="shared" si="11"/>
        <v>0.3125</v>
      </c>
      <c r="N103" s="77">
        <f t="shared" si="12"/>
        <v>0.18303571428571427</v>
      </c>
      <c r="O103" s="77">
        <f t="shared" si="13"/>
        <v>0.1875</v>
      </c>
    </row>
    <row r="104" spans="2:15" x14ac:dyDescent="0.25">
      <c r="B104" s="33" t="s">
        <v>61</v>
      </c>
      <c r="C104" s="39" t="s">
        <v>220</v>
      </c>
      <c r="D104" s="43">
        <v>747</v>
      </c>
      <c r="E104" s="43">
        <v>721</v>
      </c>
      <c r="F104" s="41">
        <v>203</v>
      </c>
      <c r="G104" s="41">
        <v>187</v>
      </c>
      <c r="H104" s="41">
        <v>163</v>
      </c>
      <c r="I104" s="41">
        <v>173</v>
      </c>
      <c r="J104" s="80">
        <f t="shared" si="14"/>
        <v>0.48995983935742971</v>
      </c>
      <c r="K104" s="80">
        <f t="shared" si="15"/>
        <v>0.49930651872399445</v>
      </c>
      <c r="L104" s="77">
        <f t="shared" si="10"/>
        <v>0.2717536813922356</v>
      </c>
      <c r="M104" s="77">
        <f t="shared" si="11"/>
        <v>0.25936199722607489</v>
      </c>
      <c r="N104" s="77">
        <f t="shared" si="12"/>
        <v>0.2182061579651941</v>
      </c>
      <c r="O104" s="77">
        <f t="shared" si="13"/>
        <v>0.23994452149791956</v>
      </c>
    </row>
    <row r="105" spans="2:15" x14ac:dyDescent="0.25">
      <c r="B105" s="33" t="s">
        <v>61</v>
      </c>
      <c r="C105" s="39" t="s">
        <v>221</v>
      </c>
      <c r="D105" s="43">
        <v>1574</v>
      </c>
      <c r="E105" s="43">
        <v>1533</v>
      </c>
      <c r="F105" s="41">
        <v>371</v>
      </c>
      <c r="G105" s="41">
        <v>354</v>
      </c>
      <c r="H105" s="41">
        <v>258</v>
      </c>
      <c r="I105" s="41">
        <v>265</v>
      </c>
      <c r="J105" s="80">
        <f t="shared" si="14"/>
        <v>0.39961880559085133</v>
      </c>
      <c r="K105" s="80">
        <f t="shared" si="15"/>
        <v>0.40378343118069143</v>
      </c>
      <c r="L105" s="77">
        <f t="shared" si="10"/>
        <v>0.23570520965692504</v>
      </c>
      <c r="M105" s="77">
        <f t="shared" si="11"/>
        <v>0.2309197651663405</v>
      </c>
      <c r="N105" s="77">
        <f t="shared" si="12"/>
        <v>0.16391359593392629</v>
      </c>
      <c r="O105" s="77">
        <f t="shared" si="13"/>
        <v>0.17286366601435094</v>
      </c>
    </row>
    <row r="106" spans="2:15" x14ac:dyDescent="0.25">
      <c r="B106" s="33" t="s">
        <v>61</v>
      </c>
      <c r="C106" s="39" t="s">
        <v>222</v>
      </c>
      <c r="D106" s="43">
        <v>2045</v>
      </c>
      <c r="E106" s="43">
        <v>2043</v>
      </c>
      <c r="F106" s="41">
        <v>458</v>
      </c>
      <c r="G106" s="41">
        <v>450</v>
      </c>
      <c r="H106" s="41">
        <v>315</v>
      </c>
      <c r="I106" s="41">
        <v>308</v>
      </c>
      <c r="J106" s="80">
        <f t="shared" si="14"/>
        <v>0.37799511002444985</v>
      </c>
      <c r="K106" s="80">
        <f t="shared" si="15"/>
        <v>0.37102300538423882</v>
      </c>
      <c r="L106" s="77">
        <f t="shared" ref="L106:L137" si="16">F106/D106</f>
        <v>0.22396088019559901</v>
      </c>
      <c r="M106" s="77">
        <f t="shared" ref="M106:M137" si="17">G106/E106</f>
        <v>0.22026431718061673</v>
      </c>
      <c r="N106" s="77">
        <f t="shared" ref="N106:N137" si="18">H106/D106</f>
        <v>0.15403422982885084</v>
      </c>
      <c r="O106" s="77">
        <f t="shared" ref="O106:O137" si="19">I106/E106</f>
        <v>0.15075868820362212</v>
      </c>
    </row>
    <row r="107" spans="2:15" x14ac:dyDescent="0.25">
      <c r="B107" s="33" t="s">
        <v>61</v>
      </c>
      <c r="C107" s="39" t="s">
        <v>223</v>
      </c>
      <c r="D107" s="43">
        <v>299</v>
      </c>
      <c r="E107" s="43">
        <v>297</v>
      </c>
      <c r="F107" s="41">
        <v>98</v>
      </c>
      <c r="G107" s="41">
        <v>102</v>
      </c>
      <c r="H107" s="41">
        <v>75</v>
      </c>
      <c r="I107" s="41">
        <v>71</v>
      </c>
      <c r="J107" s="80">
        <f t="shared" si="14"/>
        <v>0.57859531772575257</v>
      </c>
      <c r="K107" s="80">
        <f t="shared" si="15"/>
        <v>0.5824915824915825</v>
      </c>
      <c r="L107" s="77">
        <f t="shared" si="16"/>
        <v>0.32775919732441472</v>
      </c>
      <c r="M107" s="77">
        <f t="shared" si="17"/>
        <v>0.34343434343434343</v>
      </c>
      <c r="N107" s="77">
        <f t="shared" si="18"/>
        <v>0.25083612040133779</v>
      </c>
      <c r="O107" s="77">
        <f t="shared" si="19"/>
        <v>0.23905723905723905</v>
      </c>
    </row>
    <row r="108" spans="2:15" x14ac:dyDescent="0.25">
      <c r="B108" s="33" t="s">
        <v>61</v>
      </c>
      <c r="C108" s="39" t="s">
        <v>224</v>
      </c>
      <c r="D108" s="43">
        <v>1608</v>
      </c>
      <c r="E108" s="43">
        <v>1589</v>
      </c>
      <c r="F108" s="41">
        <v>491</v>
      </c>
      <c r="G108" s="41">
        <v>487</v>
      </c>
      <c r="H108" s="41">
        <v>457</v>
      </c>
      <c r="I108" s="41">
        <v>472</v>
      </c>
      <c r="J108" s="80">
        <f t="shared" si="14"/>
        <v>0.58955223880597019</v>
      </c>
      <c r="K108" s="80">
        <f t="shared" si="15"/>
        <v>0.6035242290748899</v>
      </c>
      <c r="L108" s="77">
        <f t="shared" si="16"/>
        <v>0.30534825870646765</v>
      </c>
      <c r="M108" s="77">
        <f t="shared" si="17"/>
        <v>0.3064820641913153</v>
      </c>
      <c r="N108" s="77">
        <f t="shared" si="18"/>
        <v>0.28420398009950248</v>
      </c>
      <c r="O108" s="77">
        <f t="shared" si="19"/>
        <v>0.2970421648835746</v>
      </c>
    </row>
    <row r="109" spans="2:15" x14ac:dyDescent="0.25">
      <c r="B109" s="33" t="s">
        <v>61</v>
      </c>
      <c r="C109" s="39" t="s">
        <v>225</v>
      </c>
      <c r="D109" s="43">
        <v>685</v>
      </c>
      <c r="E109" s="43">
        <v>672</v>
      </c>
      <c r="F109" s="41">
        <v>229</v>
      </c>
      <c r="G109" s="41">
        <v>227</v>
      </c>
      <c r="H109" s="41">
        <v>185</v>
      </c>
      <c r="I109" s="41">
        <v>185</v>
      </c>
      <c r="J109" s="80">
        <f t="shared" si="14"/>
        <v>0.60437956204379562</v>
      </c>
      <c r="K109" s="80">
        <f t="shared" si="15"/>
        <v>0.61309523809523814</v>
      </c>
      <c r="L109" s="77">
        <f t="shared" si="16"/>
        <v>0.33430656934306568</v>
      </c>
      <c r="M109" s="77">
        <f t="shared" si="17"/>
        <v>0.33779761904761907</v>
      </c>
      <c r="N109" s="77">
        <f t="shared" si="18"/>
        <v>0.27007299270072993</v>
      </c>
      <c r="O109" s="77">
        <f t="shared" si="19"/>
        <v>0.27529761904761907</v>
      </c>
    </row>
    <row r="110" spans="2:15" x14ac:dyDescent="0.25">
      <c r="B110" s="39" t="s">
        <v>62</v>
      </c>
      <c r="C110" s="39"/>
      <c r="D110" s="42">
        <v>4996.8999999999996</v>
      </c>
      <c r="E110" s="43">
        <v>4921</v>
      </c>
      <c r="F110" s="41">
        <v>1476.1</v>
      </c>
      <c r="G110" s="41">
        <v>1492</v>
      </c>
      <c r="H110" s="41">
        <v>2011.7</v>
      </c>
      <c r="I110" s="41">
        <v>1962.54</v>
      </c>
      <c r="J110" s="80">
        <f t="shared" si="14"/>
        <v>0.69799275550841533</v>
      </c>
      <c r="K110" s="80">
        <f t="shared" si="15"/>
        <v>0.70199959357854103</v>
      </c>
      <c r="L110" s="77">
        <f t="shared" si="16"/>
        <v>0.29540314995297084</v>
      </c>
      <c r="M110" s="77">
        <f t="shared" si="17"/>
        <v>0.30319040845356637</v>
      </c>
      <c r="N110" s="77">
        <f t="shared" si="18"/>
        <v>0.40258960555544443</v>
      </c>
      <c r="O110" s="77">
        <f t="shared" si="19"/>
        <v>0.3988091851249746</v>
      </c>
    </row>
    <row r="111" spans="2:15" x14ac:dyDescent="0.25">
      <c r="B111" s="33" t="s">
        <v>62</v>
      </c>
      <c r="C111" s="39" t="s">
        <v>226</v>
      </c>
      <c r="D111" s="40">
        <v>118.73</v>
      </c>
      <c r="E111" s="40">
        <v>115.07</v>
      </c>
      <c r="F111" s="41">
        <v>44.66</v>
      </c>
      <c r="G111" s="41">
        <v>43.91</v>
      </c>
      <c r="H111" s="41">
        <v>53.95</v>
      </c>
      <c r="I111" s="41">
        <v>50.33</v>
      </c>
      <c r="J111" s="80">
        <f t="shared" si="14"/>
        <v>0.83053988040090965</v>
      </c>
      <c r="K111" s="80">
        <f t="shared" si="15"/>
        <v>0.81897975145563562</v>
      </c>
      <c r="L111" s="77">
        <f t="shared" si="16"/>
        <v>0.37614756169460117</v>
      </c>
      <c r="M111" s="77">
        <f t="shared" si="17"/>
        <v>0.38159381246197965</v>
      </c>
      <c r="N111" s="77">
        <f t="shared" si="18"/>
        <v>0.45439231870630842</v>
      </c>
      <c r="O111" s="77">
        <f t="shared" si="19"/>
        <v>0.43738593899365602</v>
      </c>
    </row>
    <row r="112" spans="2:15" x14ac:dyDescent="0.25">
      <c r="B112" s="33" t="s">
        <v>62</v>
      </c>
      <c r="C112" s="39" t="s">
        <v>227</v>
      </c>
      <c r="D112" s="42">
        <v>1070.3</v>
      </c>
      <c r="E112" s="42">
        <v>1059.7</v>
      </c>
      <c r="F112" s="41">
        <v>280.27</v>
      </c>
      <c r="G112" s="41">
        <v>286.54000000000002</v>
      </c>
      <c r="H112" s="41">
        <v>506.63</v>
      </c>
      <c r="I112" s="41">
        <v>477.68</v>
      </c>
      <c r="J112" s="80">
        <f t="shared" si="14"/>
        <v>0.73521442586190788</v>
      </c>
      <c r="K112" s="80">
        <f t="shared" si="15"/>
        <v>0.72116636783995469</v>
      </c>
      <c r="L112" s="77">
        <f t="shared" si="16"/>
        <v>0.2618611604223115</v>
      </c>
      <c r="M112" s="77">
        <f t="shared" si="17"/>
        <v>0.27039728224969334</v>
      </c>
      <c r="N112" s="77">
        <f t="shared" si="18"/>
        <v>0.47335326543959638</v>
      </c>
      <c r="O112" s="77">
        <f t="shared" si="19"/>
        <v>0.45076908559026141</v>
      </c>
    </row>
    <row r="113" spans="2:15" x14ac:dyDescent="0.25">
      <c r="B113" s="33" t="s">
        <v>62</v>
      </c>
      <c r="C113" s="39" t="s">
        <v>228</v>
      </c>
      <c r="D113" s="40">
        <v>1142.28</v>
      </c>
      <c r="E113" s="40">
        <v>1137.08</v>
      </c>
      <c r="F113" s="41">
        <v>254.86</v>
      </c>
      <c r="G113" s="41">
        <v>250.06</v>
      </c>
      <c r="H113" s="41">
        <v>313.87</v>
      </c>
      <c r="I113" s="41">
        <v>301.58</v>
      </c>
      <c r="J113" s="80">
        <f t="shared" si="14"/>
        <v>0.49789018454319434</v>
      </c>
      <c r="K113" s="80">
        <f t="shared" si="15"/>
        <v>0.48513736940232877</v>
      </c>
      <c r="L113" s="77">
        <f t="shared" si="16"/>
        <v>0.22311517316244706</v>
      </c>
      <c r="M113" s="77">
        <f t="shared" si="17"/>
        <v>0.21991416610968448</v>
      </c>
      <c r="N113" s="77">
        <f t="shared" si="18"/>
        <v>0.27477501138074728</v>
      </c>
      <c r="O113" s="77">
        <f t="shared" si="19"/>
        <v>0.26522320329264432</v>
      </c>
    </row>
    <row r="114" spans="2:15" x14ac:dyDescent="0.25">
      <c r="B114" s="33" t="s">
        <v>62</v>
      </c>
      <c r="C114" s="39" t="s">
        <v>229</v>
      </c>
      <c r="D114" s="42">
        <v>273.10000000000002</v>
      </c>
      <c r="E114" s="40">
        <v>262.33999999999997</v>
      </c>
      <c r="F114" s="41">
        <v>80.17</v>
      </c>
      <c r="G114" s="41">
        <v>81.819999999999993</v>
      </c>
      <c r="H114" s="41">
        <v>72.709999999999994</v>
      </c>
      <c r="I114" s="41">
        <v>70.56</v>
      </c>
      <c r="J114" s="80">
        <f t="shared" si="14"/>
        <v>0.55979494690589515</v>
      </c>
      <c r="K114" s="80">
        <f t="shared" si="15"/>
        <v>0.58084927956087529</v>
      </c>
      <c r="L114" s="77">
        <f t="shared" si="16"/>
        <v>0.29355547418528011</v>
      </c>
      <c r="M114" s="77">
        <f t="shared" si="17"/>
        <v>0.3118853396355874</v>
      </c>
      <c r="N114" s="77">
        <f t="shared" si="18"/>
        <v>0.2662394727206151</v>
      </c>
      <c r="O114" s="77">
        <f t="shared" si="19"/>
        <v>0.26896393992528783</v>
      </c>
    </row>
    <row r="115" spans="2:15" x14ac:dyDescent="0.25">
      <c r="B115" s="33" t="s">
        <v>62</v>
      </c>
      <c r="C115" s="39" t="s">
        <v>230</v>
      </c>
      <c r="D115" s="40">
        <v>638.22</v>
      </c>
      <c r="E115" s="42">
        <v>622.1</v>
      </c>
      <c r="F115" s="41">
        <v>231.3</v>
      </c>
      <c r="G115" s="41">
        <v>230.18</v>
      </c>
      <c r="H115" s="41">
        <v>294.35000000000002</v>
      </c>
      <c r="I115" s="41">
        <v>274.58</v>
      </c>
      <c r="J115" s="80">
        <f t="shared" si="14"/>
        <v>0.82361881482874244</v>
      </c>
      <c r="K115" s="80">
        <f t="shared" si="15"/>
        <v>0.81138080694422121</v>
      </c>
      <c r="L115" s="77">
        <f t="shared" si="16"/>
        <v>0.36241421453417316</v>
      </c>
      <c r="M115" s="77">
        <f t="shared" si="17"/>
        <v>0.37000482237582383</v>
      </c>
      <c r="N115" s="77">
        <f t="shared" si="18"/>
        <v>0.46120460029456928</v>
      </c>
      <c r="O115" s="77">
        <f t="shared" si="19"/>
        <v>0.44137598456839733</v>
      </c>
    </row>
    <row r="116" spans="2:15" x14ac:dyDescent="0.25">
      <c r="B116" s="33" t="s">
        <v>62</v>
      </c>
      <c r="C116" s="39" t="s">
        <v>231</v>
      </c>
      <c r="D116" s="42">
        <v>818.2</v>
      </c>
      <c r="E116" s="40">
        <v>801.11</v>
      </c>
      <c r="F116" s="41">
        <v>273.76</v>
      </c>
      <c r="G116" s="41">
        <v>273.93</v>
      </c>
      <c r="H116" s="41">
        <v>374</v>
      </c>
      <c r="I116" s="41">
        <v>349.35</v>
      </c>
      <c r="J116" s="80">
        <f t="shared" si="14"/>
        <v>0.79168907357614271</v>
      </c>
      <c r="K116" s="80">
        <f t="shared" si="15"/>
        <v>0.77802049656102157</v>
      </c>
      <c r="L116" s="77">
        <f t="shared" si="16"/>
        <v>0.33458812026399409</v>
      </c>
      <c r="M116" s="77">
        <f t="shared" si="17"/>
        <v>0.34193806094044515</v>
      </c>
      <c r="N116" s="77">
        <f t="shared" si="18"/>
        <v>0.45710095331214862</v>
      </c>
      <c r="O116" s="77">
        <f t="shared" si="19"/>
        <v>0.43608243562057647</v>
      </c>
    </row>
    <row r="117" spans="2:15" x14ac:dyDescent="0.25">
      <c r="B117" s="33" t="s">
        <v>62</v>
      </c>
      <c r="C117" s="39" t="s">
        <v>232</v>
      </c>
      <c r="D117" s="40">
        <v>328.94</v>
      </c>
      <c r="E117" s="40">
        <v>317.29000000000002</v>
      </c>
      <c r="F117" s="41">
        <v>102.05</v>
      </c>
      <c r="G117" s="41">
        <v>101.86</v>
      </c>
      <c r="H117" s="41">
        <v>168.33</v>
      </c>
      <c r="I117" s="41">
        <v>155.79</v>
      </c>
      <c r="J117" s="80">
        <f t="shared" si="14"/>
        <v>0.82197361220891341</v>
      </c>
      <c r="K117" s="80">
        <f t="shared" si="15"/>
        <v>0.81203315578808022</v>
      </c>
      <c r="L117" s="77">
        <f t="shared" si="16"/>
        <v>0.31023894935246549</v>
      </c>
      <c r="M117" s="77">
        <f t="shared" si="17"/>
        <v>0.32103123325664218</v>
      </c>
      <c r="N117" s="77">
        <f t="shared" si="18"/>
        <v>0.51173466285644797</v>
      </c>
      <c r="O117" s="77">
        <f t="shared" si="19"/>
        <v>0.49100192253143804</v>
      </c>
    </row>
    <row r="118" spans="2:15" x14ac:dyDescent="0.25">
      <c r="B118" s="33" t="s">
        <v>62</v>
      </c>
      <c r="C118" s="39" t="s">
        <v>233</v>
      </c>
      <c r="D118" s="40">
        <v>461.13</v>
      </c>
      <c r="E118" s="40">
        <v>466.06</v>
      </c>
      <c r="F118" s="41">
        <v>146.61000000000001</v>
      </c>
      <c r="G118" s="41">
        <v>161.54</v>
      </c>
      <c r="H118" s="41">
        <v>168.27</v>
      </c>
      <c r="I118" s="41">
        <v>223.68</v>
      </c>
      <c r="J118" s="80">
        <f t="shared" si="14"/>
        <v>0.68284431722074035</v>
      </c>
      <c r="K118" s="80">
        <f t="shared" si="15"/>
        <v>0.82654593829120715</v>
      </c>
      <c r="L118" s="77">
        <f t="shared" si="16"/>
        <v>0.31793637369071631</v>
      </c>
      <c r="M118" s="77">
        <f t="shared" si="17"/>
        <v>0.34660773290992575</v>
      </c>
      <c r="N118" s="77">
        <f t="shared" si="18"/>
        <v>0.36490794353002409</v>
      </c>
      <c r="O118" s="77">
        <f t="shared" si="19"/>
        <v>0.4799382053812814</v>
      </c>
    </row>
    <row r="119" spans="2:15" x14ac:dyDescent="0.25">
      <c r="B119" s="33" t="s">
        <v>62</v>
      </c>
      <c r="C119" s="39" t="s">
        <v>234</v>
      </c>
      <c r="D119" s="43">
        <v>146</v>
      </c>
      <c r="E119" s="40">
        <v>140.26</v>
      </c>
      <c r="F119" s="41">
        <v>62.42</v>
      </c>
      <c r="G119" s="41">
        <v>62.16</v>
      </c>
      <c r="H119" s="41">
        <v>59.59</v>
      </c>
      <c r="I119" s="41">
        <v>54.06</v>
      </c>
      <c r="J119" s="80">
        <f t="shared" si="14"/>
        <v>0.8356849315068493</v>
      </c>
      <c r="K119" s="80">
        <f t="shared" si="15"/>
        <v>0.82860402110366471</v>
      </c>
      <c r="L119" s="77">
        <f t="shared" si="16"/>
        <v>0.4275342465753425</v>
      </c>
      <c r="M119" s="77">
        <f t="shared" si="17"/>
        <v>0.44317695707970911</v>
      </c>
      <c r="N119" s="77">
        <f t="shared" si="18"/>
        <v>0.40815068493150686</v>
      </c>
      <c r="O119" s="77">
        <f t="shared" si="19"/>
        <v>0.38542706402395555</v>
      </c>
    </row>
    <row r="120" spans="2:15" x14ac:dyDescent="0.25">
      <c r="B120" s="39" t="s">
        <v>65</v>
      </c>
      <c r="C120" s="39"/>
      <c r="D120" s="40">
        <v>12194.49</v>
      </c>
      <c r="E120" s="42">
        <v>12052.5</v>
      </c>
      <c r="F120" s="41">
        <v>894.86</v>
      </c>
      <c r="G120" s="41">
        <v>1420.53</v>
      </c>
      <c r="H120" s="41">
        <v>385.57</v>
      </c>
      <c r="I120" s="41">
        <v>672.47</v>
      </c>
      <c r="J120" s="80">
        <f t="shared" si="14"/>
        <v>0.10500070113633289</v>
      </c>
      <c r="K120" s="80">
        <f t="shared" si="15"/>
        <v>0.17365691765193944</v>
      </c>
      <c r="L120" s="77">
        <f t="shared" si="16"/>
        <v>7.3382322671960862E-2</v>
      </c>
      <c r="M120" s="77">
        <f t="shared" si="17"/>
        <v>0.11786185438705662</v>
      </c>
      <c r="N120" s="77">
        <f t="shared" si="18"/>
        <v>3.1618378464372023E-2</v>
      </c>
      <c r="O120" s="77">
        <f t="shared" si="19"/>
        <v>5.5795063264882809E-2</v>
      </c>
    </row>
    <row r="121" spans="2:15" x14ac:dyDescent="0.25">
      <c r="B121" s="33" t="s">
        <v>65</v>
      </c>
      <c r="C121" s="39" t="s">
        <v>235</v>
      </c>
      <c r="D121" s="40">
        <v>861.44</v>
      </c>
      <c r="E121" s="40">
        <v>833.06</v>
      </c>
      <c r="F121" s="41">
        <v>66.13</v>
      </c>
      <c r="G121" s="41">
        <v>141.53</v>
      </c>
      <c r="H121" s="41">
        <v>22.3</v>
      </c>
      <c r="I121" s="41">
        <v>46.32</v>
      </c>
      <c r="J121" s="80">
        <f t="shared" si="14"/>
        <v>0.10265369613670133</v>
      </c>
      <c r="K121" s="80">
        <f t="shared" si="15"/>
        <v>0.22549396201954244</v>
      </c>
      <c r="L121" s="77">
        <f t="shared" si="16"/>
        <v>7.6766809063893007E-2</v>
      </c>
      <c r="M121" s="77">
        <f t="shared" si="17"/>
        <v>0.16989172448563131</v>
      </c>
      <c r="N121" s="77">
        <f t="shared" si="18"/>
        <v>2.5886887072808319E-2</v>
      </c>
      <c r="O121" s="77">
        <f t="shared" si="19"/>
        <v>5.5602237533911129E-2</v>
      </c>
    </row>
    <row r="122" spans="2:15" x14ac:dyDescent="0.25">
      <c r="B122" s="33" t="s">
        <v>65</v>
      </c>
      <c r="C122" s="39" t="s">
        <v>236</v>
      </c>
      <c r="D122" s="40">
        <v>2052.4899999999998</v>
      </c>
      <c r="E122" s="40">
        <v>1875.06</v>
      </c>
      <c r="F122" s="41">
        <v>122.87</v>
      </c>
      <c r="G122" s="41">
        <v>213.68</v>
      </c>
      <c r="H122" s="41">
        <v>126.28</v>
      </c>
      <c r="I122" s="41">
        <v>197.99</v>
      </c>
      <c r="J122" s="80">
        <f t="shared" si="14"/>
        <v>0.12138914196902301</v>
      </c>
      <c r="K122" s="80">
        <f t="shared" si="15"/>
        <v>0.21955030772348622</v>
      </c>
      <c r="L122" s="77">
        <f t="shared" si="16"/>
        <v>5.986387266198618E-2</v>
      </c>
      <c r="M122" s="77">
        <f t="shared" si="17"/>
        <v>0.11395901997802738</v>
      </c>
      <c r="N122" s="77">
        <f t="shared" si="18"/>
        <v>6.1525269307036827E-2</v>
      </c>
      <c r="O122" s="77">
        <f t="shared" si="19"/>
        <v>0.10559128774545883</v>
      </c>
    </row>
    <row r="123" spans="2:15" x14ac:dyDescent="0.25">
      <c r="B123" s="33" t="s">
        <v>65</v>
      </c>
      <c r="C123" s="39" t="s">
        <v>237</v>
      </c>
      <c r="D123" s="40">
        <v>860.18</v>
      </c>
      <c r="E123" s="40">
        <v>913.28</v>
      </c>
      <c r="F123" s="41">
        <v>58.16</v>
      </c>
      <c r="G123" s="41">
        <v>98.84</v>
      </c>
      <c r="H123" s="41">
        <v>13.03</v>
      </c>
      <c r="I123" s="41">
        <v>29.11</v>
      </c>
      <c r="J123" s="80">
        <f t="shared" si="14"/>
        <v>8.2761747541212294E-2</v>
      </c>
      <c r="K123" s="80">
        <f t="shared" si="15"/>
        <v>0.14009942186405047</v>
      </c>
      <c r="L123" s="77">
        <f t="shared" si="16"/>
        <v>6.7613755260526862E-2</v>
      </c>
      <c r="M123" s="77">
        <f t="shared" si="17"/>
        <v>0.10822529782761038</v>
      </c>
      <c r="N123" s="77">
        <f t="shared" si="18"/>
        <v>1.5147992280685437E-2</v>
      </c>
      <c r="O123" s="77">
        <f t="shared" si="19"/>
        <v>3.1874124036440084E-2</v>
      </c>
    </row>
    <row r="124" spans="2:15" x14ac:dyDescent="0.25">
      <c r="B124" s="33" t="s">
        <v>65</v>
      </c>
      <c r="C124" s="39" t="s">
        <v>238</v>
      </c>
      <c r="D124" s="40">
        <v>1617.47</v>
      </c>
      <c r="E124" s="40">
        <v>1651.82</v>
      </c>
      <c r="F124" s="41">
        <v>126.09</v>
      </c>
      <c r="G124" s="41">
        <v>249.71</v>
      </c>
      <c r="H124" s="41">
        <v>96.78</v>
      </c>
      <c r="I124" s="41">
        <v>116.56</v>
      </c>
      <c r="J124" s="80">
        <f t="shared" si="14"/>
        <v>0.13778926347938447</v>
      </c>
      <c r="K124" s="80">
        <f t="shared" si="15"/>
        <v>0.22173723529198097</v>
      </c>
      <c r="L124" s="77">
        <f t="shared" si="16"/>
        <v>7.7955077992172966E-2</v>
      </c>
      <c r="M124" s="77">
        <f t="shared" si="17"/>
        <v>0.15117264592994395</v>
      </c>
      <c r="N124" s="77">
        <f t="shared" si="18"/>
        <v>5.9834185487211512E-2</v>
      </c>
      <c r="O124" s="77">
        <f t="shared" si="19"/>
        <v>7.0564589362037036E-2</v>
      </c>
    </row>
    <row r="125" spans="2:15" x14ac:dyDescent="0.25">
      <c r="B125" s="33" t="s">
        <v>65</v>
      </c>
      <c r="C125" s="39" t="s">
        <v>239</v>
      </c>
      <c r="D125" s="40">
        <v>460.69</v>
      </c>
      <c r="E125" s="40">
        <v>476.32</v>
      </c>
      <c r="F125" s="41">
        <v>26.12</v>
      </c>
      <c r="G125" s="41">
        <v>42.15</v>
      </c>
      <c r="H125" s="41">
        <v>9.26</v>
      </c>
      <c r="I125" s="41">
        <v>13.36</v>
      </c>
      <c r="J125" s="80">
        <f t="shared" si="14"/>
        <v>7.6797846708198572E-2</v>
      </c>
      <c r="K125" s="80">
        <f t="shared" si="15"/>
        <v>0.11653930131004367</v>
      </c>
      <c r="L125" s="77">
        <f t="shared" si="16"/>
        <v>5.669756235212399E-2</v>
      </c>
      <c r="M125" s="77">
        <f t="shared" si="17"/>
        <v>8.8490930466913004E-2</v>
      </c>
      <c r="N125" s="77">
        <f t="shared" si="18"/>
        <v>2.0100284356074583E-2</v>
      </c>
      <c r="O125" s="77">
        <f t="shared" si="19"/>
        <v>2.8048370843130669E-2</v>
      </c>
    </row>
    <row r="126" spans="2:15" x14ac:dyDescent="0.25">
      <c r="B126" s="33" t="s">
        <v>65</v>
      </c>
      <c r="C126" s="39" t="s">
        <v>240</v>
      </c>
      <c r="D126" s="40">
        <v>424.27</v>
      </c>
      <c r="E126" s="40">
        <v>415.25</v>
      </c>
      <c r="F126" s="41">
        <v>30.75</v>
      </c>
      <c r="G126" s="41">
        <v>51.52</v>
      </c>
      <c r="H126" s="41">
        <v>1.02</v>
      </c>
      <c r="I126" s="41">
        <v>1.95</v>
      </c>
      <c r="J126" s="80">
        <f t="shared" si="14"/>
        <v>7.4881561269946023E-2</v>
      </c>
      <c r="K126" s="80">
        <f t="shared" si="15"/>
        <v>0.12876580373269117</v>
      </c>
      <c r="L126" s="77">
        <f t="shared" si="16"/>
        <v>7.247743182407429E-2</v>
      </c>
      <c r="M126" s="77">
        <f t="shared" si="17"/>
        <v>0.1240698374473209</v>
      </c>
      <c r="N126" s="77">
        <f t="shared" si="18"/>
        <v>2.4041294458717328E-3</v>
      </c>
      <c r="O126" s="77">
        <f t="shared" si="19"/>
        <v>4.6959662853702589E-3</v>
      </c>
    </row>
    <row r="127" spans="2:15" x14ac:dyDescent="0.25">
      <c r="B127" s="33" t="s">
        <v>65</v>
      </c>
      <c r="C127" s="39" t="s">
        <v>241</v>
      </c>
      <c r="D127" s="40">
        <v>275.19</v>
      </c>
      <c r="E127" s="40">
        <v>259.07</v>
      </c>
      <c r="F127" s="41">
        <v>9.8699999999999992</v>
      </c>
      <c r="G127" s="41">
        <v>13.05</v>
      </c>
      <c r="H127" s="41">
        <v>0.36</v>
      </c>
      <c r="I127" s="41">
        <v>1.49</v>
      </c>
      <c r="J127" s="80">
        <f t="shared" si="14"/>
        <v>3.7174315927177584E-2</v>
      </c>
      <c r="K127" s="80">
        <f t="shared" si="15"/>
        <v>5.6123827536959124E-2</v>
      </c>
      <c r="L127" s="77">
        <f t="shared" si="16"/>
        <v>3.5866128856426469E-2</v>
      </c>
      <c r="M127" s="77">
        <f t="shared" si="17"/>
        <v>5.0372486200640755E-2</v>
      </c>
      <c r="N127" s="77">
        <f t="shared" si="18"/>
        <v>1.3081870707511174E-3</v>
      </c>
      <c r="O127" s="77">
        <f t="shared" si="19"/>
        <v>5.7513413363183699E-3</v>
      </c>
    </row>
    <row r="128" spans="2:15" x14ac:dyDescent="0.25">
      <c r="B128" s="33" t="s">
        <v>65</v>
      </c>
      <c r="C128" s="39" t="s">
        <v>242</v>
      </c>
      <c r="D128" s="40">
        <v>353.54</v>
      </c>
      <c r="E128" s="40">
        <v>347.25</v>
      </c>
      <c r="F128" s="41">
        <v>9.8699999999999992</v>
      </c>
      <c r="G128" s="41">
        <v>28.92</v>
      </c>
      <c r="H128" s="41">
        <v>6.84</v>
      </c>
      <c r="I128" s="41">
        <v>31.58</v>
      </c>
      <c r="J128" s="80">
        <f t="shared" si="14"/>
        <v>4.7264807376817326E-2</v>
      </c>
      <c r="K128" s="80">
        <f t="shared" si="15"/>
        <v>0.1742260619150468</v>
      </c>
      <c r="L128" s="77">
        <f t="shared" si="16"/>
        <v>2.7917633082536624E-2</v>
      </c>
      <c r="M128" s="77">
        <f t="shared" si="17"/>
        <v>8.3282937365010801E-2</v>
      </c>
      <c r="N128" s="77">
        <f t="shared" si="18"/>
        <v>1.9347174294280702E-2</v>
      </c>
      <c r="O128" s="77">
        <f t="shared" si="19"/>
        <v>9.0943124550035989E-2</v>
      </c>
    </row>
    <row r="129" spans="2:15" x14ac:dyDescent="0.25">
      <c r="B129" s="33" t="s">
        <v>65</v>
      </c>
      <c r="C129" s="39" t="s">
        <v>243</v>
      </c>
      <c r="D129" s="40">
        <v>1103.82</v>
      </c>
      <c r="E129" s="40">
        <v>1083.04</v>
      </c>
      <c r="F129" s="41">
        <v>71.900000000000006</v>
      </c>
      <c r="G129" s="41">
        <v>102.45</v>
      </c>
      <c r="H129" s="41">
        <v>9.2100000000000009</v>
      </c>
      <c r="I129" s="41">
        <v>36.130000000000003</v>
      </c>
      <c r="J129" s="80">
        <f t="shared" si="14"/>
        <v>7.3481183526299593E-2</v>
      </c>
      <c r="K129" s="80">
        <f t="shared" si="15"/>
        <v>0.12795464618111982</v>
      </c>
      <c r="L129" s="77">
        <f t="shared" si="16"/>
        <v>6.5137431827653067E-2</v>
      </c>
      <c r="M129" s="77">
        <f t="shared" si="17"/>
        <v>9.4594844142413953E-2</v>
      </c>
      <c r="N129" s="77">
        <f t="shared" si="18"/>
        <v>8.3437516986465191E-3</v>
      </c>
      <c r="O129" s="77">
        <f t="shared" si="19"/>
        <v>3.3359802038705866E-2</v>
      </c>
    </row>
    <row r="130" spans="2:15" x14ac:dyDescent="0.25">
      <c r="B130" s="33" t="s">
        <v>65</v>
      </c>
      <c r="C130" s="39" t="s">
        <v>244</v>
      </c>
      <c r="D130" s="40">
        <v>623.39</v>
      </c>
      <c r="E130" s="40">
        <v>616.36</v>
      </c>
      <c r="F130" s="41">
        <v>33.520000000000003</v>
      </c>
      <c r="G130" s="41">
        <v>48.33</v>
      </c>
      <c r="H130" s="41">
        <v>17.27</v>
      </c>
      <c r="I130" s="41">
        <v>30.6</v>
      </c>
      <c r="J130" s="80">
        <f t="shared" si="14"/>
        <v>8.1473876706395679E-2</v>
      </c>
      <c r="K130" s="80">
        <f t="shared" si="15"/>
        <v>0.12805827762995653</v>
      </c>
      <c r="L130" s="77">
        <f t="shared" si="16"/>
        <v>5.3770512841078623E-2</v>
      </c>
      <c r="M130" s="77">
        <f t="shared" si="17"/>
        <v>7.8411967032253879E-2</v>
      </c>
      <c r="N130" s="77">
        <f t="shared" si="18"/>
        <v>2.7703363865317056E-2</v>
      </c>
      <c r="O130" s="77">
        <f t="shared" si="19"/>
        <v>4.9646310597702643E-2</v>
      </c>
    </row>
    <row r="131" spans="2:15" x14ac:dyDescent="0.25">
      <c r="B131" s="33" t="s">
        <v>65</v>
      </c>
      <c r="C131" s="39" t="s">
        <v>245</v>
      </c>
      <c r="D131" s="40">
        <v>357.89</v>
      </c>
      <c r="E131" s="40">
        <v>366.06</v>
      </c>
      <c r="F131" s="41">
        <v>14.28</v>
      </c>
      <c r="G131" s="41">
        <v>44.67</v>
      </c>
      <c r="H131" s="41">
        <v>20.54</v>
      </c>
      <c r="I131" s="41">
        <v>41.56</v>
      </c>
      <c r="J131" s="80">
        <f t="shared" si="14"/>
        <v>9.7292464164966896E-2</v>
      </c>
      <c r="K131" s="80">
        <f t="shared" si="15"/>
        <v>0.23556247609681474</v>
      </c>
      <c r="L131" s="77">
        <f t="shared" si="16"/>
        <v>3.9900528095224791E-2</v>
      </c>
      <c r="M131" s="77">
        <f t="shared" si="17"/>
        <v>0.12202917554499262</v>
      </c>
      <c r="N131" s="77">
        <f t="shared" si="18"/>
        <v>5.7391936069742099E-2</v>
      </c>
      <c r="O131" s="77">
        <f t="shared" si="19"/>
        <v>0.11353330055182211</v>
      </c>
    </row>
    <row r="132" spans="2:15" x14ac:dyDescent="0.25">
      <c r="B132" s="33" t="s">
        <v>65</v>
      </c>
      <c r="C132" s="39" t="s">
        <v>246</v>
      </c>
      <c r="D132" s="40">
        <v>1033.69</v>
      </c>
      <c r="E132" s="40">
        <v>1065.06</v>
      </c>
      <c r="F132" s="41">
        <v>93.31</v>
      </c>
      <c r="G132" s="41">
        <v>125.45</v>
      </c>
      <c r="H132" s="41">
        <v>32.24</v>
      </c>
      <c r="I132" s="41">
        <v>65.489999999999995</v>
      </c>
      <c r="J132" s="80">
        <f t="shared" si="14"/>
        <v>0.12145807737329373</v>
      </c>
      <c r="K132" s="80">
        <f t="shared" si="15"/>
        <v>0.17927628490413686</v>
      </c>
      <c r="L132" s="77">
        <f t="shared" si="16"/>
        <v>9.0268842689781262E-2</v>
      </c>
      <c r="M132" s="77">
        <f t="shared" si="17"/>
        <v>0.11778679135447769</v>
      </c>
      <c r="N132" s="77">
        <f t="shared" si="18"/>
        <v>3.1189234683512465E-2</v>
      </c>
      <c r="O132" s="77">
        <f t="shared" si="19"/>
        <v>6.1489493549659172E-2</v>
      </c>
    </row>
    <row r="133" spans="2:15" x14ac:dyDescent="0.25">
      <c r="B133" s="33" t="s">
        <v>65</v>
      </c>
      <c r="C133" s="39" t="s">
        <v>247</v>
      </c>
      <c r="D133" s="40">
        <v>287.19</v>
      </c>
      <c r="E133" s="40">
        <v>315.02999999999997</v>
      </c>
      <c r="F133" s="41">
        <v>13.88</v>
      </c>
      <c r="G133" s="41">
        <v>20.2</v>
      </c>
      <c r="H133" s="41">
        <v>0.86</v>
      </c>
      <c r="I133" s="41">
        <v>9.58</v>
      </c>
      <c r="J133" s="80">
        <f t="shared" si="14"/>
        <v>5.1324906856088301E-2</v>
      </c>
      <c r="K133" s="80">
        <f t="shared" si="15"/>
        <v>9.4530679617814181E-2</v>
      </c>
      <c r="L133" s="77">
        <f t="shared" si="16"/>
        <v>4.8330373620251402E-2</v>
      </c>
      <c r="M133" s="77">
        <f t="shared" si="17"/>
        <v>6.4120877376757771E-2</v>
      </c>
      <c r="N133" s="77">
        <f t="shared" si="18"/>
        <v>2.9945332358369023E-3</v>
      </c>
      <c r="O133" s="77">
        <f t="shared" si="19"/>
        <v>3.0409802241056411E-2</v>
      </c>
    </row>
    <row r="134" spans="2:15" x14ac:dyDescent="0.25">
      <c r="B134" s="33" t="s">
        <v>65</v>
      </c>
      <c r="C134" s="39" t="s">
        <v>248</v>
      </c>
      <c r="D134" s="40">
        <v>685.54</v>
      </c>
      <c r="E134" s="40">
        <v>645.47</v>
      </c>
      <c r="F134" s="41">
        <v>52.5</v>
      </c>
      <c r="G134" s="41">
        <v>84.19</v>
      </c>
      <c r="H134" s="41">
        <v>7.23</v>
      </c>
      <c r="I134" s="41">
        <v>20.9</v>
      </c>
      <c r="J134" s="80">
        <f t="shared" si="14"/>
        <v>8.7128395133763165E-2</v>
      </c>
      <c r="K134" s="80">
        <f t="shared" si="15"/>
        <v>0.16281159465195902</v>
      </c>
      <c r="L134" s="77">
        <f t="shared" si="16"/>
        <v>7.6581964582664766E-2</v>
      </c>
      <c r="M134" s="77">
        <f t="shared" si="17"/>
        <v>0.13043208824577437</v>
      </c>
      <c r="N134" s="77">
        <f t="shared" si="18"/>
        <v>1.0546430551098405E-2</v>
      </c>
      <c r="O134" s="77">
        <f t="shared" si="19"/>
        <v>3.2379506406184637E-2</v>
      </c>
    </row>
    <row r="135" spans="2:15" x14ac:dyDescent="0.25">
      <c r="B135" s="33" t="s">
        <v>65</v>
      </c>
      <c r="C135" s="39" t="s">
        <v>249</v>
      </c>
      <c r="D135" s="42">
        <v>428.9</v>
      </c>
      <c r="E135" s="40">
        <v>402.25</v>
      </c>
      <c r="F135" s="41">
        <v>23.61</v>
      </c>
      <c r="G135" s="41">
        <v>42.92</v>
      </c>
      <c r="H135" s="41">
        <v>2.2599999999999998</v>
      </c>
      <c r="I135" s="41">
        <v>1.67</v>
      </c>
      <c r="J135" s="80">
        <f t="shared" si="14"/>
        <v>6.0317090230823038E-2</v>
      </c>
      <c r="K135" s="80">
        <f t="shared" si="15"/>
        <v>0.11085146053449348</v>
      </c>
      <c r="L135" s="77">
        <f t="shared" si="16"/>
        <v>5.5047796689204946E-2</v>
      </c>
      <c r="M135" s="77">
        <f t="shared" si="17"/>
        <v>0.10669981354878808</v>
      </c>
      <c r="N135" s="77">
        <f t="shared" si="18"/>
        <v>5.2692935416180928E-3</v>
      </c>
      <c r="O135" s="77">
        <f t="shared" si="19"/>
        <v>4.1516469857054072E-3</v>
      </c>
    </row>
    <row r="136" spans="2:15" x14ac:dyDescent="0.25">
      <c r="B136" s="33" t="s">
        <v>65</v>
      </c>
      <c r="C136" s="39" t="s">
        <v>250</v>
      </c>
      <c r="D136" s="42">
        <v>768.8</v>
      </c>
      <c r="E136" s="40">
        <v>788.12</v>
      </c>
      <c r="F136" s="41">
        <v>142.01</v>
      </c>
      <c r="G136" s="41">
        <v>112.93</v>
      </c>
      <c r="H136" s="41">
        <v>20.09</v>
      </c>
      <c r="I136" s="41">
        <v>28.18</v>
      </c>
      <c r="J136" s="80">
        <f t="shared" si="14"/>
        <v>0.21084807492195629</v>
      </c>
      <c r="K136" s="80">
        <f t="shared" si="15"/>
        <v>0.17904633812109833</v>
      </c>
      <c r="L136" s="77">
        <f t="shared" si="16"/>
        <v>0.18471644120707595</v>
      </c>
      <c r="M136" s="77">
        <f t="shared" si="17"/>
        <v>0.14329036187382632</v>
      </c>
      <c r="N136" s="77">
        <f t="shared" si="18"/>
        <v>2.6131633714880333E-2</v>
      </c>
      <c r="O136" s="77">
        <f t="shared" si="19"/>
        <v>3.5755976247271989E-2</v>
      </c>
    </row>
    <row r="137" spans="2:15" x14ac:dyDescent="0.25">
      <c r="B137" s="39" t="s">
        <v>66</v>
      </c>
      <c r="C137" s="39"/>
      <c r="D137" s="40">
        <v>5471.85</v>
      </c>
      <c r="E137" s="40">
        <v>5493.78</v>
      </c>
      <c r="F137" s="41">
        <v>566.65</v>
      </c>
      <c r="G137" s="41">
        <v>648.22</v>
      </c>
      <c r="H137" s="41">
        <v>382.03</v>
      </c>
      <c r="I137" s="41">
        <v>423.52</v>
      </c>
      <c r="J137" s="80">
        <f t="shared" si="14"/>
        <v>0.17337463563511424</v>
      </c>
      <c r="K137" s="80">
        <f t="shared" si="15"/>
        <v>0.195082438685204</v>
      </c>
      <c r="L137" s="77">
        <f t="shared" si="16"/>
        <v>0.10355729780604365</v>
      </c>
      <c r="M137" s="77">
        <f t="shared" si="17"/>
        <v>0.11799161961345377</v>
      </c>
      <c r="N137" s="77">
        <f t="shared" si="18"/>
        <v>6.9817337829070597E-2</v>
      </c>
      <c r="O137" s="77">
        <f t="shared" si="19"/>
        <v>7.7090819071750236E-2</v>
      </c>
    </row>
    <row r="138" spans="2:15" x14ac:dyDescent="0.25">
      <c r="B138" s="33" t="s">
        <v>66</v>
      </c>
      <c r="C138" s="39" t="s">
        <v>251</v>
      </c>
      <c r="D138" s="40">
        <v>1662.97</v>
      </c>
      <c r="E138" s="43">
        <v>1676</v>
      </c>
      <c r="F138" s="41">
        <v>159</v>
      </c>
      <c r="G138" s="41">
        <v>186.72</v>
      </c>
      <c r="H138" s="41">
        <v>146.37</v>
      </c>
      <c r="I138" s="41">
        <v>163.34</v>
      </c>
      <c r="J138" s="80">
        <f t="shared" si="14"/>
        <v>0.18362928976469811</v>
      </c>
      <c r="K138" s="80">
        <f t="shared" si="15"/>
        <v>0.20886634844868734</v>
      </c>
      <c r="L138" s="77">
        <f t="shared" ref="L138:L169" si="20">F138/D138</f>
        <v>9.5612067565861075E-2</v>
      </c>
      <c r="M138" s="77">
        <f t="shared" ref="M138:M169" si="21">G138/E138</f>
        <v>0.11140811455847255</v>
      </c>
      <c r="N138" s="77">
        <f t="shared" ref="N138:N169" si="22">H138/D138</f>
        <v>8.8017222198837022E-2</v>
      </c>
      <c r="O138" s="77">
        <f t="shared" ref="O138:O169" si="23">I138/E138</f>
        <v>9.7458233890214796E-2</v>
      </c>
    </row>
    <row r="139" spans="2:15" x14ac:dyDescent="0.25">
      <c r="B139" s="33" t="s">
        <v>66</v>
      </c>
      <c r="C139" s="39" t="s">
        <v>252</v>
      </c>
      <c r="D139" s="40">
        <v>426.76</v>
      </c>
      <c r="E139" s="40">
        <v>444.41</v>
      </c>
      <c r="F139" s="41">
        <v>80.47</v>
      </c>
      <c r="G139" s="41">
        <v>88.96</v>
      </c>
      <c r="H139" s="41">
        <v>10.28</v>
      </c>
      <c r="I139" s="41">
        <v>10.36</v>
      </c>
      <c r="J139" s="80">
        <f t="shared" ref="J139:J202" si="24">L139+N139</f>
        <v>0.21264879557596775</v>
      </c>
      <c r="K139" s="80">
        <f t="shared" ref="K139:K202" si="25">M139+O139</f>
        <v>0.22348732026732068</v>
      </c>
      <c r="L139" s="77">
        <f t="shared" si="20"/>
        <v>0.18856031493110881</v>
      </c>
      <c r="M139" s="77">
        <f t="shared" si="21"/>
        <v>0.20017551360230415</v>
      </c>
      <c r="N139" s="77">
        <f t="shared" si="22"/>
        <v>2.4088480644858936E-2</v>
      </c>
      <c r="O139" s="77">
        <f t="shared" si="23"/>
        <v>2.3311806665016536E-2</v>
      </c>
    </row>
    <row r="140" spans="2:15" x14ac:dyDescent="0.25">
      <c r="B140" s="33" t="s">
        <v>66</v>
      </c>
      <c r="C140" s="39" t="s">
        <v>253</v>
      </c>
      <c r="D140" s="40">
        <v>1006.95</v>
      </c>
      <c r="E140" s="40">
        <v>1008.24</v>
      </c>
      <c r="F140" s="41">
        <v>80.52</v>
      </c>
      <c r="G140" s="41">
        <v>91.79</v>
      </c>
      <c r="H140" s="41">
        <v>29.03</v>
      </c>
      <c r="I140" s="41">
        <v>26.94</v>
      </c>
      <c r="J140" s="80">
        <f t="shared" si="24"/>
        <v>0.10879388251651026</v>
      </c>
      <c r="K140" s="80">
        <f t="shared" si="25"/>
        <v>0.11775966039831787</v>
      </c>
      <c r="L140" s="77">
        <f t="shared" si="20"/>
        <v>7.9964248473111871E-2</v>
      </c>
      <c r="M140" s="77">
        <f t="shared" si="21"/>
        <v>9.1039831786082687E-2</v>
      </c>
      <c r="N140" s="77">
        <f t="shared" si="22"/>
        <v>2.8829634043398382E-2</v>
      </c>
      <c r="O140" s="77">
        <f t="shared" si="23"/>
        <v>2.6719828612235184E-2</v>
      </c>
    </row>
    <row r="141" spans="2:15" x14ac:dyDescent="0.25">
      <c r="B141" s="33" t="s">
        <v>66</v>
      </c>
      <c r="C141" s="39" t="s">
        <v>254</v>
      </c>
      <c r="D141" s="40">
        <v>1637.42</v>
      </c>
      <c r="E141" s="40">
        <v>1642.83</v>
      </c>
      <c r="F141" s="41">
        <v>168.64</v>
      </c>
      <c r="G141" s="41">
        <v>195.67</v>
      </c>
      <c r="H141" s="41">
        <v>191.5</v>
      </c>
      <c r="I141" s="41">
        <v>201.91</v>
      </c>
      <c r="J141" s="80">
        <f t="shared" si="24"/>
        <v>0.21994356976218682</v>
      </c>
      <c r="K141" s="80">
        <f t="shared" si="25"/>
        <v>0.24200921580443502</v>
      </c>
      <c r="L141" s="77">
        <f t="shared" si="20"/>
        <v>0.10299129117758424</v>
      </c>
      <c r="M141" s="77">
        <f t="shared" si="21"/>
        <v>0.11910544608997888</v>
      </c>
      <c r="N141" s="77">
        <f t="shared" si="22"/>
        <v>0.1169522785846026</v>
      </c>
      <c r="O141" s="77">
        <f t="shared" si="23"/>
        <v>0.12290376971445616</v>
      </c>
    </row>
    <row r="142" spans="2:15" x14ac:dyDescent="0.25">
      <c r="B142" s="33" t="s">
        <v>66</v>
      </c>
      <c r="C142" s="39" t="s">
        <v>255</v>
      </c>
      <c r="D142" s="40">
        <v>410.79</v>
      </c>
      <c r="E142" s="40">
        <v>411.07</v>
      </c>
      <c r="F142" s="41">
        <v>37.32</v>
      </c>
      <c r="G142" s="41">
        <v>43.92</v>
      </c>
      <c r="H142" s="41" t="s">
        <v>121</v>
      </c>
      <c r="I142" s="41">
        <v>15.86</v>
      </c>
      <c r="J142" s="80" t="e">
        <f t="shared" si="24"/>
        <v>#VALUE!</v>
      </c>
      <c r="K142" s="80">
        <f t="shared" si="25"/>
        <v>0.14542535334614543</v>
      </c>
      <c r="L142" s="77">
        <f t="shared" si="20"/>
        <v>9.0849339078361208E-2</v>
      </c>
      <c r="M142" s="77">
        <f t="shared" si="21"/>
        <v>0.10684311674410685</v>
      </c>
      <c r="N142" s="77" t="e">
        <f t="shared" si="22"/>
        <v>#VALUE!</v>
      </c>
      <c r="O142" s="77">
        <f t="shared" si="23"/>
        <v>3.8582236602038585E-2</v>
      </c>
    </row>
    <row r="143" spans="2:15" x14ac:dyDescent="0.25">
      <c r="B143" s="33" t="s">
        <v>66</v>
      </c>
      <c r="C143" s="39" t="s">
        <v>256</v>
      </c>
      <c r="D143" s="40">
        <v>152.18</v>
      </c>
      <c r="E143" s="40">
        <v>142.06</v>
      </c>
      <c r="F143" s="41">
        <v>8</v>
      </c>
      <c r="G143" s="41">
        <v>9.2899999999999991</v>
      </c>
      <c r="H143" s="41">
        <v>1.48</v>
      </c>
      <c r="I143" s="41">
        <v>1.81</v>
      </c>
      <c r="J143" s="80">
        <f t="shared" si="24"/>
        <v>6.2294651071100007E-2</v>
      </c>
      <c r="K143" s="80">
        <f t="shared" si="25"/>
        <v>7.8135998873715334E-2</v>
      </c>
      <c r="L143" s="77">
        <f t="shared" si="20"/>
        <v>5.2569325798396634E-2</v>
      </c>
      <c r="M143" s="77">
        <f t="shared" si="21"/>
        <v>6.5394903561875259E-2</v>
      </c>
      <c r="N143" s="77">
        <f t="shared" si="22"/>
        <v>9.7253252727033772E-3</v>
      </c>
      <c r="O143" s="77">
        <f t="shared" si="23"/>
        <v>1.2741095311840069E-2</v>
      </c>
    </row>
    <row r="144" spans="2:15" x14ac:dyDescent="0.25">
      <c r="B144" s="33" t="s">
        <v>66</v>
      </c>
      <c r="C144" s="39" t="s">
        <v>257</v>
      </c>
      <c r="D144" s="40">
        <v>174.78</v>
      </c>
      <c r="E144" s="40">
        <v>169.18</v>
      </c>
      <c r="F144" s="41">
        <v>32.71</v>
      </c>
      <c r="G144" s="41">
        <v>31.86</v>
      </c>
      <c r="H144" s="41">
        <v>3.37</v>
      </c>
      <c r="I144" s="41">
        <v>3.31</v>
      </c>
      <c r="J144" s="80">
        <f t="shared" si="24"/>
        <v>0.20643094175534957</v>
      </c>
      <c r="K144" s="80">
        <f t="shared" si="25"/>
        <v>0.20788509280056741</v>
      </c>
      <c r="L144" s="77">
        <f t="shared" si="20"/>
        <v>0.18714955944616088</v>
      </c>
      <c r="M144" s="77">
        <f t="shared" si="21"/>
        <v>0.18832013240335735</v>
      </c>
      <c r="N144" s="77">
        <f t="shared" si="22"/>
        <v>1.9281382309188695E-2</v>
      </c>
      <c r="O144" s="77">
        <f t="shared" si="23"/>
        <v>1.9564960397210073E-2</v>
      </c>
    </row>
    <row r="145" spans="2:15" x14ac:dyDescent="0.25">
      <c r="B145" s="39" t="s">
        <v>69</v>
      </c>
      <c r="C145" s="39"/>
      <c r="D145" s="40">
        <v>8439.1299999999992</v>
      </c>
      <c r="E145" s="41" t="s">
        <v>121</v>
      </c>
      <c r="F145" s="41">
        <v>72.13</v>
      </c>
      <c r="G145" s="41" t="s">
        <v>121</v>
      </c>
      <c r="H145" s="41">
        <v>2.9</v>
      </c>
      <c r="I145" s="41" t="s">
        <v>121</v>
      </c>
      <c r="J145" s="80">
        <f t="shared" si="24"/>
        <v>8.8907268877242082E-3</v>
      </c>
      <c r="K145" s="80" t="e">
        <f t="shared" si="25"/>
        <v>#VALUE!</v>
      </c>
      <c r="L145" s="77">
        <f t="shared" si="20"/>
        <v>8.5470895696594315E-3</v>
      </c>
      <c r="M145" s="77" t="e">
        <f t="shared" si="21"/>
        <v>#VALUE!</v>
      </c>
      <c r="N145" s="77">
        <f t="shared" si="22"/>
        <v>3.4363731806477682E-4</v>
      </c>
      <c r="O145" s="77" t="e">
        <f t="shared" si="23"/>
        <v>#VALUE!</v>
      </c>
    </row>
    <row r="146" spans="2:15" x14ac:dyDescent="0.25">
      <c r="B146" s="33" t="s">
        <v>69</v>
      </c>
      <c r="C146" s="39" t="s">
        <v>258</v>
      </c>
      <c r="D146" s="40">
        <v>1221.22</v>
      </c>
      <c r="E146" s="41" t="s">
        <v>121</v>
      </c>
      <c r="F146" s="41">
        <v>11.97</v>
      </c>
      <c r="G146" s="41" t="s">
        <v>121</v>
      </c>
      <c r="H146" s="41">
        <v>0.2</v>
      </c>
      <c r="I146" s="41" t="s">
        <v>121</v>
      </c>
      <c r="J146" s="80">
        <f t="shared" si="24"/>
        <v>9.9654443916739003E-3</v>
      </c>
      <c r="K146" s="80" t="e">
        <f t="shared" si="25"/>
        <v>#VALUE!</v>
      </c>
      <c r="L146" s="77">
        <f t="shared" si="20"/>
        <v>9.801673736099966E-3</v>
      </c>
      <c r="M146" s="77" t="e">
        <f t="shared" si="21"/>
        <v>#VALUE!</v>
      </c>
      <c r="N146" s="77">
        <f t="shared" si="22"/>
        <v>1.6377065557393426E-4</v>
      </c>
      <c r="O146" s="77" t="e">
        <f t="shared" si="23"/>
        <v>#VALUE!</v>
      </c>
    </row>
    <row r="147" spans="2:15" x14ac:dyDescent="0.25">
      <c r="B147" s="33" t="s">
        <v>69</v>
      </c>
      <c r="C147" s="39" t="s">
        <v>259</v>
      </c>
      <c r="D147" s="42">
        <v>969.3</v>
      </c>
      <c r="E147" s="41" t="s">
        <v>121</v>
      </c>
      <c r="F147" s="41">
        <v>6.38</v>
      </c>
      <c r="G147" s="41" t="s">
        <v>121</v>
      </c>
      <c r="H147" s="41" t="s">
        <v>121</v>
      </c>
      <c r="I147" s="41" t="s">
        <v>121</v>
      </c>
      <c r="J147" s="80" t="e">
        <f t="shared" si="24"/>
        <v>#VALUE!</v>
      </c>
      <c r="K147" s="80" t="e">
        <f t="shared" si="25"/>
        <v>#VALUE!</v>
      </c>
      <c r="L147" s="77">
        <f t="shared" si="20"/>
        <v>6.5820695347157746E-3</v>
      </c>
      <c r="M147" s="77" t="e">
        <f t="shared" si="21"/>
        <v>#VALUE!</v>
      </c>
      <c r="N147" s="77" t="e">
        <f t="shared" si="22"/>
        <v>#VALUE!</v>
      </c>
      <c r="O147" s="77" t="e">
        <f t="shared" si="23"/>
        <v>#VALUE!</v>
      </c>
    </row>
    <row r="148" spans="2:15" x14ac:dyDescent="0.25">
      <c r="B148" s="33" t="s">
        <v>69</v>
      </c>
      <c r="C148" s="39" t="s">
        <v>260</v>
      </c>
      <c r="D148" s="40">
        <v>1170.93</v>
      </c>
      <c r="E148" s="41" t="s">
        <v>121</v>
      </c>
      <c r="F148" s="41">
        <v>13.17</v>
      </c>
      <c r="G148" s="41" t="s">
        <v>121</v>
      </c>
      <c r="H148" s="41">
        <v>2.7</v>
      </c>
      <c r="I148" s="41" t="s">
        <v>121</v>
      </c>
      <c r="J148" s="80">
        <f t="shared" si="24"/>
        <v>1.3553329404832056E-2</v>
      </c>
      <c r="K148" s="80" t="e">
        <f t="shared" si="25"/>
        <v>#VALUE!</v>
      </c>
      <c r="L148" s="77">
        <f t="shared" si="20"/>
        <v>1.1247469959775562E-2</v>
      </c>
      <c r="M148" s="77" t="e">
        <f t="shared" si="21"/>
        <v>#VALUE!</v>
      </c>
      <c r="N148" s="77">
        <f t="shared" si="22"/>
        <v>2.3058594450564938E-3</v>
      </c>
      <c r="O148" s="77" t="e">
        <f t="shared" si="23"/>
        <v>#VALUE!</v>
      </c>
    </row>
    <row r="149" spans="2:15" x14ac:dyDescent="0.25">
      <c r="B149" s="33" t="s">
        <v>69</v>
      </c>
      <c r="C149" s="39" t="s">
        <v>261</v>
      </c>
      <c r="D149" s="40">
        <v>1336.47</v>
      </c>
      <c r="E149" s="41" t="s">
        <v>121</v>
      </c>
      <c r="F149" s="41">
        <v>2.99</v>
      </c>
      <c r="G149" s="41" t="s">
        <v>121</v>
      </c>
      <c r="H149" s="41" t="s">
        <v>121</v>
      </c>
      <c r="I149" s="41" t="s">
        <v>121</v>
      </c>
      <c r="J149" s="80" t="e">
        <f t="shared" si="24"/>
        <v>#VALUE!</v>
      </c>
      <c r="K149" s="80" t="e">
        <f t="shared" si="25"/>
        <v>#VALUE!</v>
      </c>
      <c r="L149" s="77">
        <f t="shared" si="20"/>
        <v>2.2372369001922975E-3</v>
      </c>
      <c r="M149" s="77" t="e">
        <f t="shared" si="21"/>
        <v>#VALUE!</v>
      </c>
      <c r="N149" s="77" t="e">
        <f t="shared" si="22"/>
        <v>#VALUE!</v>
      </c>
      <c r="O149" s="77" t="e">
        <f t="shared" si="23"/>
        <v>#VALUE!</v>
      </c>
    </row>
    <row r="150" spans="2:15" x14ac:dyDescent="0.25">
      <c r="B150" s="33" t="s">
        <v>69</v>
      </c>
      <c r="C150" s="39" t="s">
        <v>262</v>
      </c>
      <c r="D150" s="40">
        <v>969.51</v>
      </c>
      <c r="E150" s="41" t="s">
        <v>121</v>
      </c>
      <c r="F150" s="41">
        <v>6.93</v>
      </c>
      <c r="G150" s="41" t="s">
        <v>121</v>
      </c>
      <c r="H150" s="41" t="s">
        <v>121</v>
      </c>
      <c r="I150" s="41" t="s">
        <v>121</v>
      </c>
      <c r="J150" s="80" t="e">
        <f t="shared" si="24"/>
        <v>#VALUE!</v>
      </c>
      <c r="K150" s="80" t="e">
        <f t="shared" si="25"/>
        <v>#VALUE!</v>
      </c>
      <c r="L150" s="77">
        <f t="shared" si="20"/>
        <v>7.1479407123185941E-3</v>
      </c>
      <c r="M150" s="77" t="e">
        <f t="shared" si="21"/>
        <v>#VALUE!</v>
      </c>
      <c r="N150" s="77" t="e">
        <f t="shared" si="22"/>
        <v>#VALUE!</v>
      </c>
      <c r="O150" s="77" t="e">
        <f t="shared" si="23"/>
        <v>#VALUE!</v>
      </c>
    </row>
    <row r="151" spans="2:15" x14ac:dyDescent="0.25">
      <c r="B151" s="33" t="s">
        <v>69</v>
      </c>
      <c r="C151" s="39" t="s">
        <v>263</v>
      </c>
      <c r="D151" s="40">
        <v>1174.8499999999999</v>
      </c>
      <c r="E151" s="41" t="s">
        <v>121</v>
      </c>
      <c r="F151" s="41">
        <v>15.15</v>
      </c>
      <c r="G151" s="41" t="s">
        <v>121</v>
      </c>
      <c r="H151" s="41" t="s">
        <v>121</v>
      </c>
      <c r="I151" s="41" t="s">
        <v>121</v>
      </c>
      <c r="J151" s="80" t="e">
        <f t="shared" si="24"/>
        <v>#VALUE!</v>
      </c>
      <c r="K151" s="80" t="e">
        <f t="shared" si="25"/>
        <v>#VALUE!</v>
      </c>
      <c r="L151" s="77">
        <f t="shared" si="20"/>
        <v>1.2895263225092567E-2</v>
      </c>
      <c r="M151" s="77" t="e">
        <f t="shared" si="21"/>
        <v>#VALUE!</v>
      </c>
      <c r="N151" s="77" t="e">
        <f t="shared" si="22"/>
        <v>#VALUE!</v>
      </c>
      <c r="O151" s="77" t="e">
        <f t="shared" si="23"/>
        <v>#VALUE!</v>
      </c>
    </row>
    <row r="152" spans="2:15" x14ac:dyDescent="0.25">
      <c r="B152" s="33" t="s">
        <v>69</v>
      </c>
      <c r="C152" s="39" t="s">
        <v>264</v>
      </c>
      <c r="D152" s="40">
        <v>656.78</v>
      </c>
      <c r="E152" s="41" t="s">
        <v>121</v>
      </c>
      <c r="F152" s="41">
        <v>0.88</v>
      </c>
      <c r="G152" s="41" t="s">
        <v>121</v>
      </c>
      <c r="H152" s="41" t="s">
        <v>121</v>
      </c>
      <c r="I152" s="41" t="s">
        <v>121</v>
      </c>
      <c r="J152" s="80" t="e">
        <f t="shared" si="24"/>
        <v>#VALUE!</v>
      </c>
      <c r="K152" s="80" t="e">
        <f t="shared" si="25"/>
        <v>#VALUE!</v>
      </c>
      <c r="L152" s="77">
        <f t="shared" si="20"/>
        <v>1.3398702761959866E-3</v>
      </c>
      <c r="M152" s="77" t="e">
        <f t="shared" si="21"/>
        <v>#VALUE!</v>
      </c>
      <c r="N152" s="77" t="e">
        <f t="shared" si="22"/>
        <v>#VALUE!</v>
      </c>
      <c r="O152" s="77" t="e">
        <f t="shared" si="23"/>
        <v>#VALUE!</v>
      </c>
    </row>
    <row r="153" spans="2:15" x14ac:dyDescent="0.25">
      <c r="B153" s="33" t="s">
        <v>69</v>
      </c>
      <c r="C153" s="39" t="s">
        <v>265</v>
      </c>
      <c r="D153" s="40">
        <v>940.07</v>
      </c>
      <c r="E153" s="41" t="s">
        <v>121</v>
      </c>
      <c r="F153" s="41">
        <v>14.66</v>
      </c>
      <c r="G153" s="41" t="s">
        <v>121</v>
      </c>
      <c r="H153" s="41" t="s">
        <v>121</v>
      </c>
      <c r="I153" s="41" t="s">
        <v>121</v>
      </c>
      <c r="J153" s="80" t="e">
        <f t="shared" si="24"/>
        <v>#VALUE!</v>
      </c>
      <c r="K153" s="80" t="e">
        <f t="shared" si="25"/>
        <v>#VALUE!</v>
      </c>
      <c r="L153" s="77">
        <f t="shared" si="20"/>
        <v>1.5594583382088568E-2</v>
      </c>
      <c r="M153" s="77" t="e">
        <f t="shared" si="21"/>
        <v>#VALUE!</v>
      </c>
      <c r="N153" s="77" t="e">
        <f t="shared" si="22"/>
        <v>#VALUE!</v>
      </c>
      <c r="O153" s="77" t="e">
        <f t="shared" si="23"/>
        <v>#VALUE!</v>
      </c>
    </row>
    <row r="154" spans="2:15" x14ac:dyDescent="0.25">
      <c r="B154" s="39" t="s">
        <v>67</v>
      </c>
      <c r="C154" s="39"/>
      <c r="D154" s="40">
        <v>922.83</v>
      </c>
      <c r="E154" s="40">
        <v>912.98</v>
      </c>
      <c r="F154" s="41">
        <v>198.33</v>
      </c>
      <c r="G154" s="41">
        <v>251.02</v>
      </c>
      <c r="H154" s="41">
        <v>17.46</v>
      </c>
      <c r="I154" s="41">
        <v>19.88</v>
      </c>
      <c r="J154" s="80">
        <f t="shared" si="24"/>
        <v>0.23383505087610934</v>
      </c>
      <c r="K154" s="80">
        <f t="shared" si="25"/>
        <v>0.29672062914850272</v>
      </c>
      <c r="L154" s="77">
        <f t="shared" si="20"/>
        <v>0.21491498975976073</v>
      </c>
      <c r="M154" s="77">
        <f t="shared" si="21"/>
        <v>0.27494578194483998</v>
      </c>
      <c r="N154" s="77">
        <f t="shared" si="22"/>
        <v>1.8920061116348624E-2</v>
      </c>
      <c r="O154" s="77">
        <f t="shared" si="23"/>
        <v>2.1774847203662729E-2</v>
      </c>
    </row>
    <row r="155" spans="2:15" x14ac:dyDescent="0.25">
      <c r="B155" s="33" t="s">
        <v>67</v>
      </c>
      <c r="C155" s="39" t="s">
        <v>266</v>
      </c>
      <c r="D155" s="40">
        <v>485.77</v>
      </c>
      <c r="E155" s="41" t="s">
        <v>121</v>
      </c>
      <c r="F155" s="41">
        <v>134.43</v>
      </c>
      <c r="G155" s="41" t="s">
        <v>121</v>
      </c>
      <c r="H155" s="41">
        <v>2.4</v>
      </c>
      <c r="I155" s="41" t="s">
        <v>121</v>
      </c>
      <c r="J155" s="80">
        <f t="shared" si="24"/>
        <v>0.2816765135763839</v>
      </c>
      <c r="K155" s="80" t="e">
        <f t="shared" si="25"/>
        <v>#VALUE!</v>
      </c>
      <c r="L155" s="77">
        <f t="shared" si="20"/>
        <v>0.27673590382279684</v>
      </c>
      <c r="M155" s="77" t="e">
        <f t="shared" si="21"/>
        <v>#VALUE!</v>
      </c>
      <c r="N155" s="77">
        <f t="shared" si="22"/>
        <v>4.9406097535870889E-3</v>
      </c>
      <c r="O155" s="77" t="e">
        <f t="shared" si="23"/>
        <v>#VALUE!</v>
      </c>
    </row>
    <row r="156" spans="2:15" x14ac:dyDescent="0.25">
      <c r="B156" s="33" t="s">
        <v>67</v>
      </c>
      <c r="C156" s="39" t="s">
        <v>267</v>
      </c>
      <c r="D156" s="40">
        <v>437.06</v>
      </c>
      <c r="E156" s="41" t="s">
        <v>121</v>
      </c>
      <c r="F156" s="41">
        <v>63.9</v>
      </c>
      <c r="G156" s="41" t="s">
        <v>121</v>
      </c>
      <c r="H156" s="41">
        <v>15.06</v>
      </c>
      <c r="I156" s="41" t="s">
        <v>121</v>
      </c>
      <c r="J156" s="80">
        <f t="shared" si="24"/>
        <v>0.180661694046584</v>
      </c>
      <c r="K156" s="80" t="e">
        <f t="shared" si="25"/>
        <v>#VALUE!</v>
      </c>
      <c r="L156" s="77">
        <f t="shared" si="20"/>
        <v>0.14620418249210634</v>
      </c>
      <c r="M156" s="77" t="e">
        <f t="shared" si="21"/>
        <v>#VALUE!</v>
      </c>
      <c r="N156" s="77">
        <f t="shared" si="22"/>
        <v>3.4457511554477648E-2</v>
      </c>
      <c r="O156" s="77" t="e">
        <f t="shared" si="23"/>
        <v>#VALUE!</v>
      </c>
    </row>
    <row r="157" spans="2:15" x14ac:dyDescent="0.25">
      <c r="B157" s="39" t="s">
        <v>68</v>
      </c>
      <c r="C157" s="39" t="s">
        <v>68</v>
      </c>
      <c r="D157" s="40">
        <v>1772.43</v>
      </c>
      <c r="E157" s="40">
        <v>1745.49</v>
      </c>
      <c r="F157" s="41">
        <v>43.21</v>
      </c>
      <c r="G157" s="41">
        <v>47.07</v>
      </c>
      <c r="H157" s="41">
        <v>80.17</v>
      </c>
      <c r="I157" s="41">
        <v>88.92</v>
      </c>
      <c r="J157" s="80">
        <f t="shared" si="24"/>
        <v>6.9610647529098457E-2</v>
      </c>
      <c r="K157" s="80">
        <f t="shared" si="25"/>
        <v>7.7909354966227251E-2</v>
      </c>
      <c r="L157" s="77">
        <f t="shared" si="20"/>
        <v>2.4378959958926444E-2</v>
      </c>
      <c r="M157" s="77">
        <f t="shared" si="21"/>
        <v>2.6966639740130277E-2</v>
      </c>
      <c r="N157" s="77">
        <f t="shared" si="22"/>
        <v>4.523168757017202E-2</v>
      </c>
      <c r="O157" s="77">
        <f t="shared" si="23"/>
        <v>5.0942715226096974E-2</v>
      </c>
    </row>
    <row r="158" spans="2:15" x14ac:dyDescent="0.25">
      <c r="B158" s="33" t="s">
        <v>68</v>
      </c>
      <c r="C158" s="39" t="s">
        <v>268</v>
      </c>
      <c r="D158" s="40">
        <v>285.02999999999997</v>
      </c>
      <c r="E158" s="40">
        <v>270.33999999999997</v>
      </c>
      <c r="F158" s="41">
        <v>2.68</v>
      </c>
      <c r="G158" s="41">
        <v>1.44</v>
      </c>
      <c r="H158" s="41">
        <v>22.42</v>
      </c>
      <c r="I158" s="41">
        <v>21.77</v>
      </c>
      <c r="J158" s="80">
        <f t="shared" si="24"/>
        <v>8.8060905869557615E-2</v>
      </c>
      <c r="K158" s="80">
        <f t="shared" si="25"/>
        <v>8.585484944884221E-2</v>
      </c>
      <c r="L158" s="77">
        <f t="shared" si="20"/>
        <v>9.4025190330842383E-3</v>
      </c>
      <c r="M158" s="77">
        <f t="shared" si="21"/>
        <v>5.3266257305615156E-3</v>
      </c>
      <c r="N158" s="77">
        <f t="shared" si="22"/>
        <v>7.8658386836473373E-2</v>
      </c>
      <c r="O158" s="77">
        <f t="shared" si="23"/>
        <v>8.0528223718280695E-2</v>
      </c>
    </row>
    <row r="159" spans="2:15" x14ac:dyDescent="0.25">
      <c r="B159" s="33" t="s">
        <v>68</v>
      </c>
      <c r="C159" s="39" t="s">
        <v>269</v>
      </c>
      <c r="D159" s="40">
        <v>685.56</v>
      </c>
      <c r="E159" s="40">
        <v>686.85</v>
      </c>
      <c r="F159" s="41">
        <v>13.16</v>
      </c>
      <c r="G159" s="41">
        <v>16.239999999999998</v>
      </c>
      <c r="H159" s="41">
        <v>34.369999999999997</v>
      </c>
      <c r="I159" s="41">
        <v>43.91</v>
      </c>
      <c r="J159" s="80">
        <f t="shared" si="24"/>
        <v>6.9330182624423836E-2</v>
      </c>
      <c r="K159" s="80">
        <f t="shared" si="25"/>
        <v>8.7573706049355743E-2</v>
      </c>
      <c r="L159" s="77">
        <f t="shared" si="20"/>
        <v>1.9195985763463447E-2</v>
      </c>
      <c r="M159" s="77">
        <f t="shared" si="21"/>
        <v>2.3644172672344758E-2</v>
      </c>
      <c r="N159" s="77">
        <f t="shared" si="22"/>
        <v>5.0134196860960385E-2</v>
      </c>
      <c r="O159" s="77">
        <f t="shared" si="23"/>
        <v>6.3929533377010989E-2</v>
      </c>
    </row>
    <row r="160" spans="2:15" x14ac:dyDescent="0.25">
      <c r="B160" s="33" t="s">
        <v>68</v>
      </c>
      <c r="C160" s="39" t="s">
        <v>270</v>
      </c>
      <c r="D160" s="42">
        <v>395.9</v>
      </c>
      <c r="E160" s="40">
        <v>392.26</v>
      </c>
      <c r="F160" s="41">
        <v>10.19</v>
      </c>
      <c r="G160" s="41">
        <v>18.2</v>
      </c>
      <c r="H160" s="41">
        <v>10.91</v>
      </c>
      <c r="I160" s="41">
        <v>11.11</v>
      </c>
      <c r="J160" s="80">
        <f t="shared" si="24"/>
        <v>5.3296286941146756E-2</v>
      </c>
      <c r="K160" s="80">
        <f t="shared" si="25"/>
        <v>7.4720848416866353E-2</v>
      </c>
      <c r="L160" s="77">
        <f t="shared" si="20"/>
        <v>2.5738822935084619E-2</v>
      </c>
      <c r="M160" s="77">
        <f t="shared" si="21"/>
        <v>4.6397797379289243E-2</v>
      </c>
      <c r="N160" s="77">
        <f t="shared" si="22"/>
        <v>2.7557464006062137E-2</v>
      </c>
      <c r="O160" s="77">
        <f t="shared" si="23"/>
        <v>2.8323051037577117E-2</v>
      </c>
    </row>
    <row r="161" spans="2:15" x14ac:dyDescent="0.25">
      <c r="B161" s="33" t="s">
        <v>68</v>
      </c>
      <c r="C161" s="39" t="s">
        <v>271</v>
      </c>
      <c r="D161" s="40">
        <v>405.93</v>
      </c>
      <c r="E161" s="40">
        <v>396.05</v>
      </c>
      <c r="F161" s="41">
        <v>17.170000000000002</v>
      </c>
      <c r="G161" s="41">
        <v>11.19</v>
      </c>
      <c r="H161" s="41">
        <v>12.46</v>
      </c>
      <c r="I161" s="41">
        <v>12.13</v>
      </c>
      <c r="J161" s="80">
        <f t="shared" si="24"/>
        <v>7.2992880545906941E-2</v>
      </c>
      <c r="K161" s="80">
        <f t="shared" si="25"/>
        <v>5.8881454361823002E-2</v>
      </c>
      <c r="L161" s="77">
        <f t="shared" si="20"/>
        <v>4.2297933141181979E-2</v>
      </c>
      <c r="M161" s="77">
        <f t="shared" si="21"/>
        <v>2.8254008332281276E-2</v>
      </c>
      <c r="N161" s="77">
        <f t="shared" si="22"/>
        <v>3.0694947404724955E-2</v>
      </c>
      <c r="O161" s="77">
        <f t="shared" si="23"/>
        <v>3.0627446029541726E-2</v>
      </c>
    </row>
    <row r="162" spans="2:15" x14ac:dyDescent="0.25">
      <c r="B162" s="39" t="s">
        <v>64</v>
      </c>
      <c r="C162" s="39"/>
      <c r="D162" s="41" t="s">
        <v>121</v>
      </c>
      <c r="E162" s="40">
        <v>32507.45</v>
      </c>
      <c r="F162" s="41" t="s">
        <v>121</v>
      </c>
      <c r="G162" s="41">
        <v>7890.34</v>
      </c>
      <c r="H162" s="41" t="s">
        <v>121</v>
      </c>
      <c r="I162" s="41">
        <v>4566.49</v>
      </c>
      <c r="J162" s="80" t="e">
        <f t="shared" si="24"/>
        <v>#VALUE!</v>
      </c>
      <c r="K162" s="80">
        <f t="shared" si="25"/>
        <v>0.3831992358674704</v>
      </c>
      <c r="L162" s="77" t="e">
        <f t="shared" si="20"/>
        <v>#VALUE!</v>
      </c>
      <c r="M162" s="77">
        <f t="shared" si="21"/>
        <v>0.24272405248643003</v>
      </c>
      <c r="N162" s="77" t="e">
        <f t="shared" si="22"/>
        <v>#VALUE!</v>
      </c>
      <c r="O162" s="77">
        <f t="shared" si="23"/>
        <v>0.14047518338104034</v>
      </c>
    </row>
    <row r="163" spans="2:15" x14ac:dyDescent="0.25">
      <c r="B163" s="33" t="s">
        <v>64</v>
      </c>
      <c r="C163" s="39" t="s">
        <v>272</v>
      </c>
      <c r="D163" s="41" t="s">
        <v>121</v>
      </c>
      <c r="E163" s="40">
        <v>649.99</v>
      </c>
      <c r="F163" s="41" t="s">
        <v>121</v>
      </c>
      <c r="G163" s="41">
        <v>181.78</v>
      </c>
      <c r="H163" s="41" t="s">
        <v>121</v>
      </c>
      <c r="I163" s="41">
        <v>62.05</v>
      </c>
      <c r="J163" s="80" t="e">
        <f t="shared" si="24"/>
        <v>#VALUE!</v>
      </c>
      <c r="K163" s="80">
        <f t="shared" si="25"/>
        <v>0.37512884813612518</v>
      </c>
      <c r="L163" s="77" t="e">
        <f t="shared" si="20"/>
        <v>#VALUE!</v>
      </c>
      <c r="M163" s="77">
        <f t="shared" si="21"/>
        <v>0.27966584101293868</v>
      </c>
      <c r="N163" s="77" t="e">
        <f t="shared" si="22"/>
        <v>#VALUE!</v>
      </c>
      <c r="O163" s="77">
        <f t="shared" si="23"/>
        <v>9.5463007123186505E-2</v>
      </c>
    </row>
    <row r="164" spans="2:15" x14ac:dyDescent="0.25">
      <c r="B164" s="33" t="s">
        <v>64</v>
      </c>
      <c r="C164" s="39" t="s">
        <v>273</v>
      </c>
      <c r="D164" s="41" t="s">
        <v>121</v>
      </c>
      <c r="E164" s="40">
        <v>778.58</v>
      </c>
      <c r="F164" s="41" t="s">
        <v>121</v>
      </c>
      <c r="G164" s="41">
        <v>188.34</v>
      </c>
      <c r="H164" s="41" t="s">
        <v>121</v>
      </c>
      <c r="I164" s="41">
        <v>188.34</v>
      </c>
      <c r="J164" s="80" t="e">
        <f t="shared" si="24"/>
        <v>#VALUE!</v>
      </c>
      <c r="K164" s="80">
        <f t="shared" si="25"/>
        <v>0.48380384803103083</v>
      </c>
      <c r="L164" s="77" t="e">
        <f t="shared" si="20"/>
        <v>#VALUE!</v>
      </c>
      <c r="M164" s="77">
        <f t="shared" si="21"/>
        <v>0.24190192401551541</v>
      </c>
      <c r="N164" s="77" t="e">
        <f t="shared" si="22"/>
        <v>#VALUE!</v>
      </c>
      <c r="O164" s="77">
        <f t="shared" si="23"/>
        <v>0.24190192401551541</v>
      </c>
    </row>
    <row r="165" spans="2:15" x14ac:dyDescent="0.25">
      <c r="B165" s="33" t="s">
        <v>64</v>
      </c>
      <c r="C165" s="39" t="s">
        <v>274</v>
      </c>
      <c r="D165" s="41" t="s">
        <v>121</v>
      </c>
      <c r="E165" s="40">
        <v>288.24</v>
      </c>
      <c r="F165" s="41" t="s">
        <v>121</v>
      </c>
      <c r="G165" s="41">
        <v>65.459999999999994</v>
      </c>
      <c r="H165" s="41" t="s">
        <v>121</v>
      </c>
      <c r="I165" s="41">
        <v>52.75</v>
      </c>
      <c r="J165" s="80" t="e">
        <f t="shared" si="24"/>
        <v>#VALUE!</v>
      </c>
      <c r="K165" s="80">
        <f t="shared" si="25"/>
        <v>0.41010963086316954</v>
      </c>
      <c r="L165" s="77" t="e">
        <f t="shared" si="20"/>
        <v>#VALUE!</v>
      </c>
      <c r="M165" s="77">
        <f t="shared" si="21"/>
        <v>0.2271024146544546</v>
      </c>
      <c r="N165" s="77" t="e">
        <f t="shared" si="22"/>
        <v>#VALUE!</v>
      </c>
      <c r="O165" s="77">
        <f t="shared" si="23"/>
        <v>0.18300721620871496</v>
      </c>
    </row>
    <row r="166" spans="2:15" x14ac:dyDescent="0.25">
      <c r="B166" s="33" t="s">
        <v>64</v>
      </c>
      <c r="C166" s="39" t="s">
        <v>275</v>
      </c>
      <c r="D166" s="41" t="s">
        <v>121</v>
      </c>
      <c r="E166" s="42">
        <v>563.1</v>
      </c>
      <c r="F166" s="41" t="s">
        <v>121</v>
      </c>
      <c r="G166" s="41">
        <v>160.30000000000001</v>
      </c>
      <c r="H166" s="41" t="s">
        <v>121</v>
      </c>
      <c r="I166" s="41">
        <v>110.67</v>
      </c>
      <c r="J166" s="80" t="e">
        <f t="shared" si="24"/>
        <v>#VALUE!</v>
      </c>
      <c r="K166" s="80">
        <f t="shared" si="25"/>
        <v>0.48121115254839281</v>
      </c>
      <c r="L166" s="77" t="e">
        <f t="shared" si="20"/>
        <v>#VALUE!</v>
      </c>
      <c r="M166" s="77">
        <f t="shared" si="21"/>
        <v>0.28467412537737524</v>
      </c>
      <c r="N166" s="77" t="e">
        <f t="shared" si="22"/>
        <v>#VALUE!</v>
      </c>
      <c r="O166" s="77">
        <f t="shared" si="23"/>
        <v>0.19653702717101756</v>
      </c>
    </row>
    <row r="167" spans="2:15" x14ac:dyDescent="0.25">
      <c r="B167" s="33" t="s">
        <v>64</v>
      </c>
      <c r="C167" s="39" t="s">
        <v>276</v>
      </c>
      <c r="D167" s="41" t="s">
        <v>121</v>
      </c>
      <c r="E167" s="40">
        <v>1310.3800000000001</v>
      </c>
      <c r="F167" s="41" t="s">
        <v>121</v>
      </c>
      <c r="G167" s="41">
        <v>313.33</v>
      </c>
      <c r="H167" s="41" t="s">
        <v>121</v>
      </c>
      <c r="I167" s="41">
        <v>143.13</v>
      </c>
      <c r="J167" s="80" t="e">
        <f t="shared" si="24"/>
        <v>#VALUE!</v>
      </c>
      <c r="K167" s="80">
        <f t="shared" si="25"/>
        <v>0.34834170240693535</v>
      </c>
      <c r="L167" s="77" t="e">
        <f t="shared" si="20"/>
        <v>#VALUE!</v>
      </c>
      <c r="M167" s="77">
        <f t="shared" si="21"/>
        <v>0.23911384483890166</v>
      </c>
      <c r="N167" s="77" t="e">
        <f t="shared" si="22"/>
        <v>#VALUE!</v>
      </c>
      <c r="O167" s="77">
        <f t="shared" si="23"/>
        <v>0.10922785756803369</v>
      </c>
    </row>
    <row r="168" spans="2:15" x14ac:dyDescent="0.25">
      <c r="B168" s="33" t="s">
        <v>64</v>
      </c>
      <c r="C168" s="39" t="s">
        <v>277</v>
      </c>
      <c r="D168" s="41" t="s">
        <v>121</v>
      </c>
      <c r="E168" s="40">
        <v>773.45</v>
      </c>
      <c r="F168" s="41" t="s">
        <v>121</v>
      </c>
      <c r="G168" s="41">
        <v>197.04</v>
      </c>
      <c r="H168" s="41" t="s">
        <v>121</v>
      </c>
      <c r="I168" s="41">
        <v>107.46</v>
      </c>
      <c r="J168" s="80" t="e">
        <f t="shared" si="24"/>
        <v>#VALUE!</v>
      </c>
      <c r="K168" s="80">
        <f t="shared" si="25"/>
        <v>0.39369060702049258</v>
      </c>
      <c r="L168" s="77" t="e">
        <f t="shared" si="20"/>
        <v>#VALUE!</v>
      </c>
      <c r="M168" s="77">
        <f t="shared" si="21"/>
        <v>0.25475467063158574</v>
      </c>
      <c r="N168" s="77" t="e">
        <f t="shared" si="22"/>
        <v>#VALUE!</v>
      </c>
      <c r="O168" s="77">
        <f t="shared" si="23"/>
        <v>0.13893593638890683</v>
      </c>
    </row>
    <row r="169" spans="2:15" x14ac:dyDescent="0.25">
      <c r="B169" s="33" t="s">
        <v>64</v>
      </c>
      <c r="C169" s="39" t="s">
        <v>278</v>
      </c>
      <c r="D169" s="41" t="s">
        <v>121</v>
      </c>
      <c r="E169" s="40">
        <v>762.39</v>
      </c>
      <c r="F169" s="41" t="s">
        <v>121</v>
      </c>
      <c r="G169" s="41">
        <v>166.37</v>
      </c>
      <c r="H169" s="41" t="s">
        <v>121</v>
      </c>
      <c r="I169" s="41">
        <v>100.2</v>
      </c>
      <c r="J169" s="80" t="e">
        <f t="shared" si="24"/>
        <v>#VALUE!</v>
      </c>
      <c r="K169" s="80">
        <f t="shared" si="25"/>
        <v>0.34965044137514922</v>
      </c>
      <c r="L169" s="77" t="e">
        <f t="shared" si="20"/>
        <v>#VALUE!</v>
      </c>
      <c r="M169" s="77">
        <f t="shared" si="21"/>
        <v>0.21822164508978345</v>
      </c>
      <c r="N169" s="77" t="e">
        <f t="shared" si="22"/>
        <v>#VALUE!</v>
      </c>
      <c r="O169" s="77">
        <f t="shared" si="23"/>
        <v>0.13142879628536577</v>
      </c>
    </row>
    <row r="170" spans="2:15" x14ac:dyDescent="0.25">
      <c r="B170" s="33" t="s">
        <v>64</v>
      </c>
      <c r="C170" s="39" t="s">
        <v>279</v>
      </c>
      <c r="D170" s="41" t="s">
        <v>121</v>
      </c>
      <c r="E170" s="40">
        <v>517.47</v>
      </c>
      <c r="F170" s="41" t="s">
        <v>121</v>
      </c>
      <c r="G170" s="41">
        <v>129.33000000000001</v>
      </c>
      <c r="H170" s="41" t="s">
        <v>121</v>
      </c>
      <c r="I170" s="41">
        <v>76.89</v>
      </c>
      <c r="J170" s="80" t="e">
        <f t="shared" si="24"/>
        <v>#VALUE!</v>
      </c>
      <c r="K170" s="80">
        <f t="shared" si="25"/>
        <v>0.39851585599165174</v>
      </c>
      <c r="L170" s="77" t="e">
        <f t="shared" ref="L170:L202" si="26">F170/D170</f>
        <v>#VALUE!</v>
      </c>
      <c r="M170" s="77">
        <f t="shared" ref="M170:M202" si="27">G170/E170</f>
        <v>0.24992753203084239</v>
      </c>
      <c r="N170" s="77" t="e">
        <f t="shared" ref="N170:N202" si="28">H170/D170</f>
        <v>#VALUE!</v>
      </c>
      <c r="O170" s="77">
        <f t="shared" ref="O170:O202" si="29">I170/E170</f>
        <v>0.14858832396080932</v>
      </c>
    </row>
    <row r="171" spans="2:15" x14ac:dyDescent="0.25">
      <c r="B171" s="33" t="s">
        <v>64</v>
      </c>
      <c r="C171" s="39" t="s">
        <v>280</v>
      </c>
      <c r="D171" s="41" t="s">
        <v>121</v>
      </c>
      <c r="E171" s="42">
        <v>460.3</v>
      </c>
      <c r="F171" s="41" t="s">
        <v>121</v>
      </c>
      <c r="G171" s="41">
        <v>112.51</v>
      </c>
      <c r="H171" s="41" t="s">
        <v>121</v>
      </c>
      <c r="I171" s="41">
        <v>80.56</v>
      </c>
      <c r="J171" s="80" t="e">
        <f t="shared" si="24"/>
        <v>#VALUE!</v>
      </c>
      <c r="K171" s="80">
        <f t="shared" si="25"/>
        <v>0.4194438409732783</v>
      </c>
      <c r="L171" s="77" t="e">
        <f t="shared" si="26"/>
        <v>#VALUE!</v>
      </c>
      <c r="M171" s="77">
        <f t="shared" si="27"/>
        <v>0.2444275472517923</v>
      </c>
      <c r="N171" s="77" t="e">
        <f t="shared" si="28"/>
        <v>#VALUE!</v>
      </c>
      <c r="O171" s="77">
        <f t="shared" si="29"/>
        <v>0.175016293721486</v>
      </c>
    </row>
    <row r="172" spans="2:15" x14ac:dyDescent="0.25">
      <c r="B172" s="33" t="s">
        <v>64</v>
      </c>
      <c r="C172" s="39" t="s">
        <v>281</v>
      </c>
      <c r="D172" s="41" t="s">
        <v>121</v>
      </c>
      <c r="E172" s="40">
        <v>635.25</v>
      </c>
      <c r="F172" s="41" t="s">
        <v>121</v>
      </c>
      <c r="G172" s="41">
        <v>136.24</v>
      </c>
      <c r="H172" s="41" t="s">
        <v>121</v>
      </c>
      <c r="I172" s="41">
        <v>90.96</v>
      </c>
      <c r="J172" s="80" t="e">
        <f t="shared" si="24"/>
        <v>#VALUE!</v>
      </c>
      <c r="K172" s="80">
        <f t="shared" si="25"/>
        <v>0.35765446674537582</v>
      </c>
      <c r="L172" s="77" t="e">
        <f t="shared" si="26"/>
        <v>#VALUE!</v>
      </c>
      <c r="M172" s="77">
        <f t="shared" si="27"/>
        <v>0.21446674537583629</v>
      </c>
      <c r="N172" s="77" t="e">
        <f t="shared" si="28"/>
        <v>#VALUE!</v>
      </c>
      <c r="O172" s="77">
        <f t="shared" si="29"/>
        <v>0.14318772136953953</v>
      </c>
    </row>
    <row r="173" spans="2:15" x14ac:dyDescent="0.25">
      <c r="B173" s="33" t="s">
        <v>64</v>
      </c>
      <c r="C173" s="39" t="s">
        <v>282</v>
      </c>
      <c r="D173" s="41" t="s">
        <v>121</v>
      </c>
      <c r="E173" s="40">
        <v>1068.79</v>
      </c>
      <c r="F173" s="41" t="s">
        <v>121</v>
      </c>
      <c r="G173" s="41">
        <v>219.02</v>
      </c>
      <c r="H173" s="41" t="s">
        <v>121</v>
      </c>
      <c r="I173" s="41">
        <v>128.12</v>
      </c>
      <c r="J173" s="80" t="e">
        <f t="shared" si="24"/>
        <v>#VALUE!</v>
      </c>
      <c r="K173" s="80">
        <f t="shared" si="25"/>
        <v>0.32479720057261019</v>
      </c>
      <c r="L173" s="77" t="e">
        <f t="shared" si="26"/>
        <v>#VALUE!</v>
      </c>
      <c r="M173" s="77">
        <f t="shared" si="27"/>
        <v>0.20492332450715298</v>
      </c>
      <c r="N173" s="77" t="e">
        <f t="shared" si="28"/>
        <v>#VALUE!</v>
      </c>
      <c r="O173" s="77">
        <f t="shared" si="29"/>
        <v>0.11987387606545721</v>
      </c>
    </row>
    <row r="174" spans="2:15" x14ac:dyDescent="0.25">
      <c r="B174" s="33" t="s">
        <v>64</v>
      </c>
      <c r="C174" s="39" t="s">
        <v>283</v>
      </c>
      <c r="D174" s="41" t="s">
        <v>121</v>
      </c>
      <c r="E174" s="40">
        <v>1085.4100000000001</v>
      </c>
      <c r="F174" s="41" t="s">
        <v>121</v>
      </c>
      <c r="G174" s="41">
        <v>266.04000000000002</v>
      </c>
      <c r="H174" s="41" t="s">
        <v>121</v>
      </c>
      <c r="I174" s="41">
        <v>178.46</v>
      </c>
      <c r="J174" s="80" t="e">
        <f t="shared" si="24"/>
        <v>#VALUE!</v>
      </c>
      <c r="K174" s="80">
        <f t="shared" si="25"/>
        <v>0.4095226688532444</v>
      </c>
      <c r="L174" s="77" t="e">
        <f t="shared" si="26"/>
        <v>#VALUE!</v>
      </c>
      <c r="M174" s="77">
        <f t="shared" si="27"/>
        <v>0.24510553615684397</v>
      </c>
      <c r="N174" s="77" t="e">
        <f t="shared" si="28"/>
        <v>#VALUE!</v>
      </c>
      <c r="O174" s="77">
        <f t="shared" si="29"/>
        <v>0.16441713269640043</v>
      </c>
    </row>
    <row r="175" spans="2:15" x14ac:dyDescent="0.25">
      <c r="B175" s="33" t="s">
        <v>64</v>
      </c>
      <c r="C175" s="39" t="s">
        <v>284</v>
      </c>
      <c r="D175" s="41" t="s">
        <v>121</v>
      </c>
      <c r="E175" s="40">
        <v>885.25</v>
      </c>
      <c r="F175" s="41" t="s">
        <v>121</v>
      </c>
      <c r="G175" s="41">
        <v>235.43</v>
      </c>
      <c r="H175" s="41" t="s">
        <v>121</v>
      </c>
      <c r="I175" s="41">
        <v>167.68</v>
      </c>
      <c r="J175" s="80" t="e">
        <f t="shared" si="24"/>
        <v>#VALUE!</v>
      </c>
      <c r="K175" s="80">
        <f t="shared" si="25"/>
        <v>0.45536289183846379</v>
      </c>
      <c r="L175" s="77" t="e">
        <f t="shared" si="26"/>
        <v>#VALUE!</v>
      </c>
      <c r="M175" s="77">
        <f t="shared" si="27"/>
        <v>0.26594747246540529</v>
      </c>
      <c r="N175" s="77" t="e">
        <f t="shared" si="28"/>
        <v>#VALUE!</v>
      </c>
      <c r="O175" s="77">
        <f t="shared" si="29"/>
        <v>0.18941541937305847</v>
      </c>
    </row>
    <row r="176" spans="2:15" x14ac:dyDescent="0.25">
      <c r="B176" s="33" t="s">
        <v>64</v>
      </c>
      <c r="C176" s="39" t="s">
        <v>285</v>
      </c>
      <c r="D176" s="41" t="s">
        <v>121</v>
      </c>
      <c r="E176" s="40">
        <v>349.78</v>
      </c>
      <c r="F176" s="41" t="s">
        <v>121</v>
      </c>
      <c r="G176" s="41">
        <v>103.19</v>
      </c>
      <c r="H176" s="41" t="s">
        <v>121</v>
      </c>
      <c r="I176" s="41">
        <v>73.989999999999995</v>
      </c>
      <c r="J176" s="80" t="e">
        <f t="shared" si="24"/>
        <v>#VALUE!</v>
      </c>
      <c r="K176" s="80">
        <f t="shared" si="25"/>
        <v>0.50654697238264057</v>
      </c>
      <c r="L176" s="77" t="e">
        <f t="shared" si="26"/>
        <v>#VALUE!</v>
      </c>
      <c r="M176" s="77">
        <f t="shared" si="27"/>
        <v>0.29501400880553491</v>
      </c>
      <c r="N176" s="77" t="e">
        <f t="shared" si="28"/>
        <v>#VALUE!</v>
      </c>
      <c r="O176" s="77">
        <f t="shared" si="29"/>
        <v>0.2115329635771056</v>
      </c>
    </row>
    <row r="177" spans="2:15" x14ac:dyDescent="0.25">
      <c r="B177" s="33" t="s">
        <v>64</v>
      </c>
      <c r="C177" s="39" t="s">
        <v>286</v>
      </c>
      <c r="D177" s="41" t="s">
        <v>121</v>
      </c>
      <c r="E177" s="40">
        <v>678.67</v>
      </c>
      <c r="F177" s="41" t="s">
        <v>121</v>
      </c>
      <c r="G177" s="41">
        <v>193.74</v>
      </c>
      <c r="H177" s="41" t="s">
        <v>121</v>
      </c>
      <c r="I177" s="41">
        <v>105.67</v>
      </c>
      <c r="J177" s="80" t="e">
        <f t="shared" si="24"/>
        <v>#VALUE!</v>
      </c>
      <c r="K177" s="80">
        <f t="shared" si="25"/>
        <v>0.44117170347886309</v>
      </c>
      <c r="L177" s="77" t="e">
        <f t="shared" si="26"/>
        <v>#VALUE!</v>
      </c>
      <c r="M177" s="77">
        <f t="shared" si="27"/>
        <v>0.28547011065760974</v>
      </c>
      <c r="N177" s="77" t="e">
        <f t="shared" si="28"/>
        <v>#VALUE!</v>
      </c>
      <c r="O177" s="77">
        <f t="shared" si="29"/>
        <v>0.15570159282125334</v>
      </c>
    </row>
    <row r="178" spans="2:15" x14ac:dyDescent="0.25">
      <c r="B178" s="33" t="s">
        <v>64</v>
      </c>
      <c r="C178" s="39" t="s">
        <v>287</v>
      </c>
      <c r="D178" s="41" t="s">
        <v>121</v>
      </c>
      <c r="E178" s="40">
        <v>810.19</v>
      </c>
      <c r="F178" s="41" t="s">
        <v>121</v>
      </c>
      <c r="G178" s="41">
        <v>189.35</v>
      </c>
      <c r="H178" s="41" t="s">
        <v>121</v>
      </c>
      <c r="I178" s="41">
        <v>183.91</v>
      </c>
      <c r="J178" s="80" t="e">
        <f t="shared" si="24"/>
        <v>#VALUE!</v>
      </c>
      <c r="K178" s="80">
        <f t="shared" si="25"/>
        <v>0.46070674779989873</v>
      </c>
      <c r="L178" s="77" t="e">
        <f t="shared" si="26"/>
        <v>#VALUE!</v>
      </c>
      <c r="M178" s="77">
        <f t="shared" si="27"/>
        <v>0.23371061109122548</v>
      </c>
      <c r="N178" s="77" t="e">
        <f t="shared" si="28"/>
        <v>#VALUE!</v>
      </c>
      <c r="O178" s="77">
        <f t="shared" si="29"/>
        <v>0.22699613670867325</v>
      </c>
    </row>
    <row r="179" spans="2:15" x14ac:dyDescent="0.25">
      <c r="B179" s="33" t="s">
        <v>64</v>
      </c>
      <c r="C179" s="39" t="s">
        <v>288</v>
      </c>
      <c r="D179" s="41" t="s">
        <v>121</v>
      </c>
      <c r="E179" s="40">
        <v>1328.95</v>
      </c>
      <c r="F179" s="41" t="s">
        <v>121</v>
      </c>
      <c r="G179" s="41">
        <v>229.14</v>
      </c>
      <c r="H179" s="41" t="s">
        <v>121</v>
      </c>
      <c r="I179" s="41">
        <v>183.52</v>
      </c>
      <c r="J179" s="80" t="e">
        <f t="shared" si="24"/>
        <v>#VALUE!</v>
      </c>
      <c r="K179" s="80">
        <f t="shared" si="25"/>
        <v>0.3105158207607509</v>
      </c>
      <c r="L179" s="77" t="e">
        <f t="shared" si="26"/>
        <v>#VALUE!</v>
      </c>
      <c r="M179" s="77">
        <f t="shared" si="27"/>
        <v>0.17242183678844197</v>
      </c>
      <c r="N179" s="77" t="e">
        <f t="shared" si="28"/>
        <v>#VALUE!</v>
      </c>
      <c r="O179" s="77">
        <f t="shared" si="29"/>
        <v>0.13809398397230896</v>
      </c>
    </row>
    <row r="180" spans="2:15" x14ac:dyDescent="0.25">
      <c r="B180" s="33" t="s">
        <v>64</v>
      </c>
      <c r="C180" s="39" t="s">
        <v>289</v>
      </c>
      <c r="D180" s="41" t="s">
        <v>121</v>
      </c>
      <c r="E180" s="40">
        <v>1175.1400000000001</v>
      </c>
      <c r="F180" s="41" t="s">
        <v>121</v>
      </c>
      <c r="G180" s="41">
        <v>321.79000000000002</v>
      </c>
      <c r="H180" s="41" t="s">
        <v>121</v>
      </c>
      <c r="I180" s="41">
        <v>228.67</v>
      </c>
      <c r="J180" s="80" t="e">
        <f t="shared" si="24"/>
        <v>#VALUE!</v>
      </c>
      <c r="K180" s="80">
        <f t="shared" si="25"/>
        <v>0.46842078390659836</v>
      </c>
      <c r="L180" s="77" t="e">
        <f t="shared" si="26"/>
        <v>#VALUE!</v>
      </c>
      <c r="M180" s="77">
        <f t="shared" si="27"/>
        <v>0.27383120309069559</v>
      </c>
      <c r="N180" s="77" t="e">
        <f t="shared" si="28"/>
        <v>#VALUE!</v>
      </c>
      <c r="O180" s="77">
        <f t="shared" si="29"/>
        <v>0.19458958081590275</v>
      </c>
    </row>
    <row r="181" spans="2:15" x14ac:dyDescent="0.25">
      <c r="B181" s="33" t="s">
        <v>64</v>
      </c>
      <c r="C181" s="39" t="s">
        <v>290</v>
      </c>
      <c r="D181" s="41" t="s">
        <v>121</v>
      </c>
      <c r="E181" s="40">
        <v>850.32</v>
      </c>
      <c r="F181" s="41" t="s">
        <v>121</v>
      </c>
      <c r="G181" s="41">
        <v>215.07</v>
      </c>
      <c r="H181" s="41" t="s">
        <v>121</v>
      </c>
      <c r="I181" s="41">
        <v>161.65</v>
      </c>
      <c r="J181" s="80" t="e">
        <f t="shared" si="24"/>
        <v>#VALUE!</v>
      </c>
      <c r="K181" s="80">
        <f t="shared" si="25"/>
        <v>0.44303321102643711</v>
      </c>
      <c r="L181" s="77" t="e">
        <f t="shared" si="26"/>
        <v>#VALUE!</v>
      </c>
      <c r="M181" s="77">
        <f t="shared" si="27"/>
        <v>0.25292830934236521</v>
      </c>
      <c r="N181" s="77" t="e">
        <f t="shared" si="28"/>
        <v>#VALUE!</v>
      </c>
      <c r="O181" s="77">
        <f t="shared" si="29"/>
        <v>0.19010490168407188</v>
      </c>
    </row>
    <row r="182" spans="2:15" x14ac:dyDescent="0.25">
      <c r="B182" s="33" t="s">
        <v>64</v>
      </c>
      <c r="C182" s="39" t="s">
        <v>291</v>
      </c>
      <c r="D182" s="41" t="s">
        <v>121</v>
      </c>
      <c r="E182" s="40">
        <v>839.24</v>
      </c>
      <c r="F182" s="41" t="s">
        <v>121</v>
      </c>
      <c r="G182" s="41">
        <v>246.8</v>
      </c>
      <c r="H182" s="41" t="s">
        <v>121</v>
      </c>
      <c r="I182" s="41">
        <v>134.93</v>
      </c>
      <c r="J182" s="80" t="e">
        <f t="shared" si="24"/>
        <v>#VALUE!</v>
      </c>
      <c r="K182" s="80">
        <f t="shared" si="25"/>
        <v>0.45485200896048805</v>
      </c>
      <c r="L182" s="77" t="e">
        <f t="shared" si="26"/>
        <v>#VALUE!</v>
      </c>
      <c r="M182" s="77">
        <f t="shared" si="27"/>
        <v>0.29407559220246893</v>
      </c>
      <c r="N182" s="77" t="e">
        <f t="shared" si="28"/>
        <v>#VALUE!</v>
      </c>
      <c r="O182" s="77">
        <f t="shared" si="29"/>
        <v>0.16077641675801915</v>
      </c>
    </row>
    <row r="183" spans="2:15" x14ac:dyDescent="0.25">
      <c r="B183" s="33" t="s">
        <v>64</v>
      </c>
      <c r="C183" s="39" t="s">
        <v>292</v>
      </c>
      <c r="D183" s="41" t="s">
        <v>121</v>
      </c>
      <c r="E183" s="40">
        <v>1883.96</v>
      </c>
      <c r="F183" s="41" t="s">
        <v>121</v>
      </c>
      <c r="G183" s="41">
        <v>258.27999999999997</v>
      </c>
      <c r="H183" s="41" t="s">
        <v>121</v>
      </c>
      <c r="I183" s="41">
        <v>42.58</v>
      </c>
      <c r="J183" s="80" t="e">
        <f t="shared" si="24"/>
        <v>#VALUE!</v>
      </c>
      <c r="K183" s="80">
        <f t="shared" si="25"/>
        <v>0.15969553493704747</v>
      </c>
      <c r="L183" s="77" t="e">
        <f t="shared" si="26"/>
        <v>#VALUE!</v>
      </c>
      <c r="M183" s="77">
        <f t="shared" si="27"/>
        <v>0.13709420582177964</v>
      </c>
      <c r="N183" s="77" t="e">
        <f t="shared" si="28"/>
        <v>#VALUE!</v>
      </c>
      <c r="O183" s="77">
        <f t="shared" si="29"/>
        <v>2.260132911526784E-2</v>
      </c>
    </row>
    <row r="184" spans="2:15" x14ac:dyDescent="0.25">
      <c r="B184" s="33" t="s">
        <v>64</v>
      </c>
      <c r="C184" s="39" t="s">
        <v>293</v>
      </c>
      <c r="D184" s="41" t="s">
        <v>121</v>
      </c>
      <c r="E184" s="40">
        <v>1978.28</v>
      </c>
      <c r="F184" s="41" t="s">
        <v>121</v>
      </c>
      <c r="G184" s="41">
        <v>505.75</v>
      </c>
      <c r="H184" s="41" t="s">
        <v>121</v>
      </c>
      <c r="I184" s="41">
        <v>253</v>
      </c>
      <c r="J184" s="80" t="e">
        <f t="shared" si="24"/>
        <v>#VALUE!</v>
      </c>
      <c r="K184" s="80">
        <f t="shared" si="25"/>
        <v>0.3835402470833249</v>
      </c>
      <c r="L184" s="77" t="e">
        <f t="shared" si="26"/>
        <v>#VALUE!</v>
      </c>
      <c r="M184" s="77">
        <f t="shared" si="27"/>
        <v>0.25565137392077969</v>
      </c>
      <c r="N184" s="77" t="e">
        <f t="shared" si="28"/>
        <v>#VALUE!</v>
      </c>
      <c r="O184" s="77">
        <f t="shared" si="29"/>
        <v>0.12788887316254524</v>
      </c>
    </row>
    <row r="185" spans="2:15" x14ac:dyDescent="0.25">
      <c r="B185" s="33" t="s">
        <v>64</v>
      </c>
      <c r="C185" s="39" t="s">
        <v>294</v>
      </c>
      <c r="D185" s="41" t="s">
        <v>121</v>
      </c>
      <c r="E185" s="40">
        <v>1091.45</v>
      </c>
      <c r="F185" s="41" t="s">
        <v>121</v>
      </c>
      <c r="G185" s="41">
        <v>272.88</v>
      </c>
      <c r="H185" s="41" t="s">
        <v>121</v>
      </c>
      <c r="I185" s="41">
        <v>173.56</v>
      </c>
      <c r="J185" s="80" t="e">
        <f t="shared" si="24"/>
        <v>#VALUE!</v>
      </c>
      <c r="K185" s="80">
        <f t="shared" si="25"/>
        <v>0.40903385404736814</v>
      </c>
      <c r="L185" s="77" t="e">
        <f t="shared" si="26"/>
        <v>#VALUE!</v>
      </c>
      <c r="M185" s="77">
        <f t="shared" si="27"/>
        <v>0.25001603371661552</v>
      </c>
      <c r="N185" s="77" t="e">
        <f t="shared" si="28"/>
        <v>#VALUE!</v>
      </c>
      <c r="O185" s="77">
        <f t="shared" si="29"/>
        <v>0.15901782033075265</v>
      </c>
    </row>
    <row r="186" spans="2:15" x14ac:dyDescent="0.25">
      <c r="B186" s="33" t="s">
        <v>64</v>
      </c>
      <c r="C186" s="39" t="s">
        <v>295</v>
      </c>
      <c r="D186" s="41" t="s">
        <v>121</v>
      </c>
      <c r="E186" s="40">
        <v>1355.46</v>
      </c>
      <c r="F186" s="41" t="s">
        <v>121</v>
      </c>
      <c r="G186" s="41">
        <v>379.9</v>
      </c>
      <c r="H186" s="41" t="s">
        <v>121</v>
      </c>
      <c r="I186" s="41">
        <v>191.22</v>
      </c>
      <c r="J186" s="80" t="e">
        <f t="shared" si="24"/>
        <v>#VALUE!</v>
      </c>
      <c r="K186" s="80">
        <f t="shared" si="25"/>
        <v>0.42134773434848682</v>
      </c>
      <c r="L186" s="77" t="e">
        <f t="shared" si="26"/>
        <v>#VALUE!</v>
      </c>
      <c r="M186" s="77">
        <f t="shared" si="27"/>
        <v>0.28027385537013261</v>
      </c>
      <c r="N186" s="77" t="e">
        <f t="shared" si="28"/>
        <v>#VALUE!</v>
      </c>
      <c r="O186" s="77">
        <f t="shared" si="29"/>
        <v>0.14107387897835422</v>
      </c>
    </row>
    <row r="187" spans="2:15" x14ac:dyDescent="0.25">
      <c r="B187" s="33" t="s">
        <v>64</v>
      </c>
      <c r="C187" s="39" t="s">
        <v>296</v>
      </c>
      <c r="D187" s="41" t="s">
        <v>121</v>
      </c>
      <c r="E187" s="40">
        <v>919.33</v>
      </c>
      <c r="F187" s="41" t="s">
        <v>121</v>
      </c>
      <c r="G187" s="41">
        <v>238.1</v>
      </c>
      <c r="H187" s="41" t="s">
        <v>121</v>
      </c>
      <c r="I187" s="41">
        <v>113.58</v>
      </c>
      <c r="J187" s="80" t="e">
        <f t="shared" si="24"/>
        <v>#VALUE!</v>
      </c>
      <c r="K187" s="80">
        <f t="shared" si="25"/>
        <v>0.38253945808360434</v>
      </c>
      <c r="L187" s="77" t="e">
        <f t="shared" si="26"/>
        <v>#VALUE!</v>
      </c>
      <c r="M187" s="77">
        <f t="shared" si="27"/>
        <v>0.25899296226599805</v>
      </c>
      <c r="N187" s="77" t="e">
        <f t="shared" si="28"/>
        <v>#VALUE!</v>
      </c>
      <c r="O187" s="77">
        <f t="shared" si="29"/>
        <v>0.12354649581760629</v>
      </c>
    </row>
    <row r="188" spans="2:15" x14ac:dyDescent="0.25">
      <c r="B188" s="33" t="s">
        <v>64</v>
      </c>
      <c r="C188" s="39" t="s">
        <v>297</v>
      </c>
      <c r="D188" s="41" t="s">
        <v>121</v>
      </c>
      <c r="E188" s="40">
        <v>864.83</v>
      </c>
      <c r="F188" s="41" t="s">
        <v>121</v>
      </c>
      <c r="G188" s="41">
        <v>249.37</v>
      </c>
      <c r="H188" s="41" t="s">
        <v>121</v>
      </c>
      <c r="I188" s="41">
        <v>99.3</v>
      </c>
      <c r="J188" s="80" t="e">
        <f t="shared" si="24"/>
        <v>#VALUE!</v>
      </c>
      <c r="K188" s="80">
        <f t="shared" si="25"/>
        <v>0.40316594012696133</v>
      </c>
      <c r="L188" s="77" t="e">
        <f t="shared" si="26"/>
        <v>#VALUE!</v>
      </c>
      <c r="M188" s="77">
        <f t="shared" si="27"/>
        <v>0.28834568643548442</v>
      </c>
      <c r="N188" s="77" t="e">
        <f t="shared" si="28"/>
        <v>#VALUE!</v>
      </c>
      <c r="O188" s="77">
        <f t="shared" si="29"/>
        <v>0.11482025369147693</v>
      </c>
    </row>
    <row r="189" spans="2:15" x14ac:dyDescent="0.25">
      <c r="B189" s="33" t="s">
        <v>64</v>
      </c>
      <c r="C189" s="39" t="s">
        <v>298</v>
      </c>
      <c r="D189" s="41" t="s">
        <v>121</v>
      </c>
      <c r="E189" s="40">
        <v>1139.6199999999999</v>
      </c>
      <c r="F189" s="41" t="s">
        <v>121</v>
      </c>
      <c r="G189" s="41">
        <v>291.26</v>
      </c>
      <c r="H189" s="41" t="s">
        <v>121</v>
      </c>
      <c r="I189" s="41">
        <v>177.84</v>
      </c>
      <c r="J189" s="80" t="e">
        <f t="shared" si="24"/>
        <v>#VALUE!</v>
      </c>
      <c r="K189" s="80">
        <f t="shared" si="25"/>
        <v>0.41162843754935857</v>
      </c>
      <c r="L189" s="77" t="e">
        <f t="shared" si="26"/>
        <v>#VALUE!</v>
      </c>
      <c r="M189" s="77">
        <f t="shared" si="27"/>
        <v>0.25557642021024551</v>
      </c>
      <c r="N189" s="77" t="e">
        <f t="shared" si="28"/>
        <v>#VALUE!</v>
      </c>
      <c r="O189" s="77">
        <f t="shared" si="29"/>
        <v>0.15605201733911306</v>
      </c>
    </row>
    <row r="190" spans="2:15" x14ac:dyDescent="0.25">
      <c r="B190" s="33" t="s">
        <v>64</v>
      </c>
      <c r="C190" s="39" t="s">
        <v>299</v>
      </c>
      <c r="D190" s="41" t="s">
        <v>121</v>
      </c>
      <c r="E190" s="42">
        <v>676.7</v>
      </c>
      <c r="F190" s="41" t="s">
        <v>121</v>
      </c>
      <c r="G190" s="41">
        <v>182.73</v>
      </c>
      <c r="H190" s="41" t="s">
        <v>121</v>
      </c>
      <c r="I190" s="41">
        <v>128.9</v>
      </c>
      <c r="J190" s="80" t="e">
        <f t="shared" si="24"/>
        <v>#VALUE!</v>
      </c>
      <c r="K190" s="80">
        <f t="shared" si="25"/>
        <v>0.46051426038126198</v>
      </c>
      <c r="L190" s="77" t="e">
        <f t="shared" si="26"/>
        <v>#VALUE!</v>
      </c>
      <c r="M190" s="77">
        <f t="shared" si="27"/>
        <v>0.27003103295404163</v>
      </c>
      <c r="N190" s="77" t="e">
        <f t="shared" si="28"/>
        <v>#VALUE!</v>
      </c>
      <c r="O190" s="77">
        <f t="shared" si="29"/>
        <v>0.19048322742722032</v>
      </c>
    </row>
    <row r="191" spans="2:15" x14ac:dyDescent="0.25">
      <c r="B191" s="33" t="s">
        <v>64</v>
      </c>
      <c r="C191" s="39" t="s">
        <v>300</v>
      </c>
      <c r="D191" s="41" t="s">
        <v>121</v>
      </c>
      <c r="E191" s="40">
        <v>302.73</v>
      </c>
      <c r="F191" s="41" t="s">
        <v>121</v>
      </c>
      <c r="G191" s="41">
        <v>80.040000000000006</v>
      </c>
      <c r="H191" s="41" t="s">
        <v>121</v>
      </c>
      <c r="I191" s="41">
        <v>32.43</v>
      </c>
      <c r="J191" s="80" t="e">
        <f t="shared" si="24"/>
        <v>#VALUE!</v>
      </c>
      <c r="K191" s="80">
        <f t="shared" si="25"/>
        <v>0.37151917550292335</v>
      </c>
      <c r="L191" s="77" t="e">
        <f t="shared" si="26"/>
        <v>#VALUE!</v>
      </c>
      <c r="M191" s="77">
        <f t="shared" si="27"/>
        <v>0.2643940144683381</v>
      </c>
      <c r="N191" s="77" t="e">
        <f t="shared" si="28"/>
        <v>#VALUE!</v>
      </c>
      <c r="O191" s="77">
        <f t="shared" si="29"/>
        <v>0.10712516103458526</v>
      </c>
    </row>
    <row r="192" spans="2:15" x14ac:dyDescent="0.25">
      <c r="B192" s="33" t="s">
        <v>64</v>
      </c>
      <c r="C192" s="39" t="s">
        <v>301</v>
      </c>
      <c r="D192" s="41" t="s">
        <v>121</v>
      </c>
      <c r="E192" s="40">
        <v>612.88</v>
      </c>
      <c r="F192" s="41" t="s">
        <v>121</v>
      </c>
      <c r="G192" s="41">
        <v>174.67</v>
      </c>
      <c r="H192" s="41" t="s">
        <v>121</v>
      </c>
      <c r="I192" s="41">
        <v>114.48</v>
      </c>
      <c r="J192" s="80" t="e">
        <f t="shared" si="24"/>
        <v>#VALUE!</v>
      </c>
      <c r="K192" s="80">
        <f t="shared" si="25"/>
        <v>0.47178893094896224</v>
      </c>
      <c r="L192" s="77" t="e">
        <f t="shared" si="26"/>
        <v>#VALUE!</v>
      </c>
      <c r="M192" s="77">
        <f t="shared" si="27"/>
        <v>0.2849986946873776</v>
      </c>
      <c r="N192" s="77" t="e">
        <f t="shared" si="28"/>
        <v>#VALUE!</v>
      </c>
      <c r="O192" s="77">
        <f t="shared" si="29"/>
        <v>0.18679023626158467</v>
      </c>
    </row>
    <row r="193" spans="2:15" x14ac:dyDescent="0.25">
      <c r="B193" s="33" t="s">
        <v>64</v>
      </c>
      <c r="C193" s="39" t="s">
        <v>302</v>
      </c>
      <c r="D193" s="41" t="s">
        <v>121</v>
      </c>
      <c r="E193" s="40">
        <v>1061.33</v>
      </c>
      <c r="F193" s="41" t="s">
        <v>121</v>
      </c>
      <c r="G193" s="41">
        <v>296.23</v>
      </c>
      <c r="H193" s="41" t="s">
        <v>121</v>
      </c>
      <c r="I193" s="41">
        <v>134.51</v>
      </c>
      <c r="J193" s="80" t="e">
        <f t="shared" si="24"/>
        <v>#VALUE!</v>
      </c>
      <c r="K193" s="80">
        <f t="shared" si="25"/>
        <v>0.40584926460196169</v>
      </c>
      <c r="L193" s="77" t="e">
        <f t="shared" si="26"/>
        <v>#VALUE!</v>
      </c>
      <c r="M193" s="77">
        <f t="shared" si="27"/>
        <v>0.27911205751274348</v>
      </c>
      <c r="N193" s="77" t="e">
        <f t="shared" si="28"/>
        <v>#VALUE!</v>
      </c>
      <c r="O193" s="77">
        <f t="shared" si="29"/>
        <v>0.12673720708921823</v>
      </c>
    </row>
    <row r="194" spans="2:15" x14ac:dyDescent="0.25">
      <c r="B194" s="33" t="s">
        <v>64</v>
      </c>
      <c r="C194" s="39" t="s">
        <v>303</v>
      </c>
      <c r="D194" s="41" t="s">
        <v>121</v>
      </c>
      <c r="E194" s="40">
        <v>608.69000000000005</v>
      </c>
      <c r="F194" s="41" t="s">
        <v>121</v>
      </c>
      <c r="G194" s="41">
        <v>147.19999999999999</v>
      </c>
      <c r="H194" s="41" t="s">
        <v>121</v>
      </c>
      <c r="I194" s="41">
        <v>98.35</v>
      </c>
      <c r="J194" s="80" t="e">
        <f t="shared" si="24"/>
        <v>#VALUE!</v>
      </c>
      <c r="K194" s="80">
        <f t="shared" si="25"/>
        <v>0.40340731735366109</v>
      </c>
      <c r="L194" s="77" t="e">
        <f t="shared" si="26"/>
        <v>#VALUE!</v>
      </c>
      <c r="M194" s="77">
        <f t="shared" si="27"/>
        <v>0.24183081700044354</v>
      </c>
      <c r="N194" s="77" t="e">
        <f t="shared" si="28"/>
        <v>#VALUE!</v>
      </c>
      <c r="O194" s="77">
        <f t="shared" si="29"/>
        <v>0.16157650035321755</v>
      </c>
    </row>
    <row r="195" spans="2:15" x14ac:dyDescent="0.25">
      <c r="B195" s="33" t="s">
        <v>64</v>
      </c>
      <c r="C195" s="39" t="s">
        <v>304</v>
      </c>
      <c r="D195" s="41" t="s">
        <v>121</v>
      </c>
      <c r="E195" s="40">
        <v>1208.72</v>
      </c>
      <c r="F195" s="41" t="s">
        <v>121</v>
      </c>
      <c r="G195" s="41">
        <v>311.92</v>
      </c>
      <c r="H195" s="41" t="s">
        <v>121</v>
      </c>
      <c r="I195" s="41">
        <v>175.61</v>
      </c>
      <c r="J195" s="80" t="e">
        <f t="shared" si="24"/>
        <v>#VALUE!</v>
      </c>
      <c r="K195" s="80">
        <f t="shared" si="25"/>
        <v>0.40334403335760144</v>
      </c>
      <c r="L195" s="77" t="e">
        <f t="shared" si="26"/>
        <v>#VALUE!</v>
      </c>
      <c r="M195" s="77">
        <f t="shared" si="27"/>
        <v>0.25805811105963333</v>
      </c>
      <c r="N195" s="77" t="e">
        <f t="shared" si="28"/>
        <v>#VALUE!</v>
      </c>
      <c r="O195" s="77">
        <f t="shared" si="29"/>
        <v>0.14528592229796811</v>
      </c>
    </row>
    <row r="196" spans="2:15" x14ac:dyDescent="0.25">
      <c r="B196" s="33" t="s">
        <v>64</v>
      </c>
      <c r="C196" s="39" t="s">
        <v>305</v>
      </c>
      <c r="D196" s="41" t="s">
        <v>121</v>
      </c>
      <c r="E196" s="40">
        <v>1381.53</v>
      </c>
      <c r="F196" s="41" t="s">
        <v>121</v>
      </c>
      <c r="G196" s="41">
        <v>296.93</v>
      </c>
      <c r="H196" s="41" t="s">
        <v>121</v>
      </c>
      <c r="I196" s="41">
        <v>188.71</v>
      </c>
      <c r="J196" s="80" t="e">
        <f t="shared" si="24"/>
        <v>#VALUE!</v>
      </c>
      <c r="K196" s="80">
        <f t="shared" si="25"/>
        <v>0.35152331111159368</v>
      </c>
      <c r="L196" s="77" t="e">
        <f t="shared" si="26"/>
        <v>#VALUE!</v>
      </c>
      <c r="M196" s="77">
        <f t="shared" si="27"/>
        <v>0.21492837651010113</v>
      </c>
      <c r="N196" s="77" t="e">
        <f t="shared" si="28"/>
        <v>#VALUE!</v>
      </c>
      <c r="O196" s="77">
        <f t="shared" si="29"/>
        <v>0.13659493460149255</v>
      </c>
    </row>
    <row r="197" spans="2:15" x14ac:dyDescent="0.25">
      <c r="B197" s="33" t="s">
        <v>64</v>
      </c>
      <c r="C197" s="39" t="s">
        <v>306</v>
      </c>
      <c r="D197" s="41" t="s">
        <v>121</v>
      </c>
      <c r="E197" s="40">
        <v>274.98</v>
      </c>
      <c r="F197" s="41" t="s">
        <v>121</v>
      </c>
      <c r="G197" s="41">
        <v>60.34</v>
      </c>
      <c r="H197" s="41" t="s">
        <v>121</v>
      </c>
      <c r="I197" s="41">
        <v>23.06</v>
      </c>
      <c r="J197" s="80" t="e">
        <f t="shared" si="24"/>
        <v>#VALUE!</v>
      </c>
      <c r="K197" s="80">
        <f t="shared" si="25"/>
        <v>0.30329478507527818</v>
      </c>
      <c r="L197" s="77" t="e">
        <f t="shared" si="26"/>
        <v>#VALUE!</v>
      </c>
      <c r="M197" s="77">
        <f t="shared" si="27"/>
        <v>0.21943414066477562</v>
      </c>
      <c r="N197" s="77" t="e">
        <f t="shared" si="28"/>
        <v>#VALUE!</v>
      </c>
      <c r="O197" s="77">
        <f t="shared" si="29"/>
        <v>8.3860644410502574E-2</v>
      </c>
    </row>
    <row r="198" spans="2:15" x14ac:dyDescent="0.25">
      <c r="B198" s="33" t="s">
        <v>64</v>
      </c>
      <c r="C198" s="39" t="s">
        <v>307</v>
      </c>
      <c r="D198" s="41" t="s">
        <v>121</v>
      </c>
      <c r="E198" s="40">
        <v>332.06</v>
      </c>
      <c r="F198" s="41" t="s">
        <v>121</v>
      </c>
      <c r="G198" s="41">
        <v>70.67</v>
      </c>
      <c r="H198" s="41" t="s">
        <v>121</v>
      </c>
      <c r="I198" s="41">
        <v>46.34</v>
      </c>
      <c r="J198" s="80" t="e">
        <f t="shared" si="24"/>
        <v>#VALUE!</v>
      </c>
      <c r="K198" s="80">
        <f t="shared" si="25"/>
        <v>0.35237607661266035</v>
      </c>
      <c r="L198" s="77" t="e">
        <f t="shared" si="26"/>
        <v>#VALUE!</v>
      </c>
      <c r="M198" s="77">
        <f t="shared" si="27"/>
        <v>0.21282298379810877</v>
      </c>
      <c r="N198" s="77" t="e">
        <f t="shared" si="28"/>
        <v>#VALUE!</v>
      </c>
      <c r="O198" s="77">
        <f t="shared" si="29"/>
        <v>0.13955309281455158</v>
      </c>
    </row>
    <row r="199" spans="2:15" x14ac:dyDescent="0.25">
      <c r="B199" s="33" t="s">
        <v>64</v>
      </c>
      <c r="C199" s="39" t="s">
        <v>308</v>
      </c>
      <c r="D199" s="41" t="s">
        <v>121</v>
      </c>
      <c r="E199" s="40">
        <v>1004.02</v>
      </c>
      <c r="F199" s="41" t="s">
        <v>121</v>
      </c>
      <c r="G199" s="41">
        <v>203.8</v>
      </c>
      <c r="H199" s="41" t="s">
        <v>121</v>
      </c>
      <c r="I199" s="41">
        <v>128.59</v>
      </c>
      <c r="J199" s="80" t="e">
        <f t="shared" si="24"/>
        <v>#VALUE!</v>
      </c>
      <c r="K199" s="80">
        <f t="shared" si="25"/>
        <v>0.33105914224816241</v>
      </c>
      <c r="L199" s="77" t="e">
        <f t="shared" si="26"/>
        <v>#VALUE!</v>
      </c>
      <c r="M199" s="77">
        <f t="shared" si="27"/>
        <v>0.20298400430270314</v>
      </c>
      <c r="N199" s="77" t="e">
        <f t="shared" si="28"/>
        <v>#VALUE!</v>
      </c>
      <c r="O199" s="77">
        <f t="shared" si="29"/>
        <v>0.12807513794545927</v>
      </c>
    </row>
    <row r="200" spans="2:15" x14ac:dyDescent="0.25">
      <c r="B200" s="39" t="s">
        <v>63</v>
      </c>
      <c r="C200" s="39"/>
      <c r="D200" s="40">
        <v>2323.56</v>
      </c>
      <c r="E200" s="40">
        <v>2268.81</v>
      </c>
      <c r="F200" s="41">
        <v>669.51</v>
      </c>
      <c r="G200" s="41">
        <v>618.32000000000005</v>
      </c>
      <c r="H200" s="41">
        <v>343.14</v>
      </c>
      <c r="I200" s="41">
        <v>352.7</v>
      </c>
      <c r="J200" s="80">
        <f t="shared" si="24"/>
        <v>0.43581831327790116</v>
      </c>
      <c r="K200" s="80">
        <f t="shared" si="25"/>
        <v>0.42798647749260632</v>
      </c>
      <c r="L200" s="77">
        <f t="shared" si="26"/>
        <v>0.28813975107163148</v>
      </c>
      <c r="M200" s="77">
        <f t="shared" si="27"/>
        <v>0.27253053362776086</v>
      </c>
      <c r="N200" s="77">
        <f t="shared" si="28"/>
        <v>0.14767856220626968</v>
      </c>
      <c r="O200" s="77">
        <f t="shared" si="29"/>
        <v>0.15545594386484546</v>
      </c>
    </row>
    <row r="201" spans="2:15" x14ac:dyDescent="0.25">
      <c r="B201" s="33" t="s">
        <v>63</v>
      </c>
      <c r="C201" s="39" t="s">
        <v>309</v>
      </c>
      <c r="D201" s="41" t="s">
        <v>121</v>
      </c>
      <c r="E201" s="40">
        <v>510.68</v>
      </c>
      <c r="F201" s="41" t="s">
        <v>121</v>
      </c>
      <c r="G201" s="41">
        <v>128.79</v>
      </c>
      <c r="H201" s="41" t="s">
        <v>121</v>
      </c>
      <c r="I201" s="41">
        <v>45.65</v>
      </c>
      <c r="J201" s="80" t="e">
        <f t="shared" si="24"/>
        <v>#VALUE!</v>
      </c>
      <c r="K201" s="80">
        <f t="shared" si="25"/>
        <v>0.34158377065872952</v>
      </c>
      <c r="L201" s="77" t="e">
        <f t="shared" si="26"/>
        <v>#VALUE!</v>
      </c>
      <c r="M201" s="77">
        <f t="shared" si="27"/>
        <v>0.25219315422573824</v>
      </c>
      <c r="N201" s="77" t="e">
        <f t="shared" si="28"/>
        <v>#VALUE!</v>
      </c>
      <c r="O201" s="77">
        <f t="shared" si="29"/>
        <v>8.9390616432991302E-2</v>
      </c>
    </row>
    <row r="202" spans="2:15" x14ac:dyDescent="0.25">
      <c r="B202" s="33" t="s">
        <v>63</v>
      </c>
      <c r="C202" s="39" t="s">
        <v>310</v>
      </c>
      <c r="D202" s="41" t="s">
        <v>121</v>
      </c>
      <c r="E202" s="40">
        <v>207.45</v>
      </c>
      <c r="F202" s="41" t="s">
        <v>121</v>
      </c>
      <c r="G202" s="41">
        <v>54.44</v>
      </c>
      <c r="H202" s="41" t="s">
        <v>121</v>
      </c>
      <c r="I202" s="41">
        <v>55.54</v>
      </c>
      <c r="J202" s="80" t="e">
        <f t="shared" si="24"/>
        <v>#VALUE!</v>
      </c>
      <c r="K202" s="80">
        <f t="shared" si="25"/>
        <v>0.53015184381778746</v>
      </c>
      <c r="L202" s="77" t="e">
        <f t="shared" si="26"/>
        <v>#VALUE!</v>
      </c>
      <c r="M202" s="77">
        <f t="shared" si="27"/>
        <v>0.26242468064593877</v>
      </c>
      <c r="N202" s="77" t="e">
        <f t="shared" si="28"/>
        <v>#VALUE!</v>
      </c>
      <c r="O202" s="77">
        <f t="shared" si="29"/>
        <v>0.26772716317184864</v>
      </c>
    </row>
    <row r="203" spans="2:15" x14ac:dyDescent="0.25">
      <c r="B203" s="33" t="s">
        <v>63</v>
      </c>
      <c r="C203" s="39" t="s">
        <v>311</v>
      </c>
      <c r="D203" s="41" t="s">
        <v>121</v>
      </c>
      <c r="E203" s="40">
        <v>500.91</v>
      </c>
      <c r="F203" s="41" t="s">
        <v>121</v>
      </c>
      <c r="G203" s="41">
        <v>137.21</v>
      </c>
      <c r="H203" s="41" t="s">
        <v>121</v>
      </c>
      <c r="I203" s="41">
        <v>85.6</v>
      </c>
      <c r="J203" s="80" t="e">
        <f t="shared" ref="J203:J207" si="30">L203+N203</f>
        <v>#VALUE!</v>
      </c>
      <c r="K203" s="80">
        <f t="shared" ref="K203:K207" si="31">M203+O203</f>
        <v>0.44481044499011796</v>
      </c>
      <c r="L203" s="77" t="e">
        <f t="shared" ref="L203:L207" si="32">F203/D203</f>
        <v>#VALUE!</v>
      </c>
      <c r="M203" s="77">
        <f t="shared" ref="M203:M207" si="33">G203/E203</f>
        <v>0.27392146293745384</v>
      </c>
      <c r="N203" s="77" t="e">
        <f t="shared" ref="N203:N207" si="34">H203/D203</f>
        <v>#VALUE!</v>
      </c>
      <c r="O203" s="77">
        <f t="shared" ref="O203:O207" si="35">I203/E203</f>
        <v>0.17088898205266412</v>
      </c>
    </row>
    <row r="204" spans="2:15" x14ac:dyDescent="0.25">
      <c r="B204" s="33" t="s">
        <v>63</v>
      </c>
      <c r="C204" s="39" t="s">
        <v>312</v>
      </c>
      <c r="D204" s="41" t="s">
        <v>121</v>
      </c>
      <c r="E204" s="40">
        <v>323.24</v>
      </c>
      <c r="F204" s="41" t="s">
        <v>121</v>
      </c>
      <c r="G204" s="41">
        <v>93.03</v>
      </c>
      <c r="H204" s="41" t="s">
        <v>121</v>
      </c>
      <c r="I204" s="41">
        <v>69.510000000000005</v>
      </c>
      <c r="J204" s="80" t="e">
        <f t="shared" si="30"/>
        <v>#VALUE!</v>
      </c>
      <c r="K204" s="80">
        <f t="shared" si="31"/>
        <v>0.50284618240316792</v>
      </c>
      <c r="L204" s="77" t="e">
        <f t="shared" si="32"/>
        <v>#VALUE!</v>
      </c>
      <c r="M204" s="77">
        <f t="shared" si="33"/>
        <v>0.28780472713773048</v>
      </c>
      <c r="N204" s="77" t="e">
        <f t="shared" si="34"/>
        <v>#VALUE!</v>
      </c>
      <c r="O204" s="77">
        <f t="shared" si="35"/>
        <v>0.21504145526543744</v>
      </c>
    </row>
    <row r="205" spans="2:15" x14ac:dyDescent="0.25">
      <c r="B205" s="33" t="s">
        <v>63</v>
      </c>
      <c r="C205" s="39" t="s">
        <v>313</v>
      </c>
      <c r="D205" s="41" t="s">
        <v>121</v>
      </c>
      <c r="E205" s="40">
        <v>361.98</v>
      </c>
      <c r="F205" s="41" t="s">
        <v>121</v>
      </c>
      <c r="G205" s="41">
        <v>105.6</v>
      </c>
      <c r="H205" s="41" t="s">
        <v>121</v>
      </c>
      <c r="I205" s="41">
        <v>34.4</v>
      </c>
      <c r="J205" s="80" t="e">
        <f t="shared" si="30"/>
        <v>#VALUE!</v>
      </c>
      <c r="K205" s="80">
        <f t="shared" si="31"/>
        <v>0.38676169954141104</v>
      </c>
      <c r="L205" s="77" t="e">
        <f t="shared" si="32"/>
        <v>#VALUE!</v>
      </c>
      <c r="M205" s="77">
        <f t="shared" si="33"/>
        <v>0.29172882479695006</v>
      </c>
      <c r="N205" s="77" t="e">
        <f t="shared" si="34"/>
        <v>#VALUE!</v>
      </c>
      <c r="O205" s="77">
        <f t="shared" si="35"/>
        <v>9.503287474446101E-2</v>
      </c>
    </row>
    <row r="206" spans="2:15" x14ac:dyDescent="0.25">
      <c r="B206" s="33" t="s">
        <v>63</v>
      </c>
      <c r="C206" s="39" t="s">
        <v>314</v>
      </c>
      <c r="D206" s="41" t="s">
        <v>121</v>
      </c>
      <c r="E206" s="40">
        <v>185.83</v>
      </c>
      <c r="F206" s="41" t="s">
        <v>121</v>
      </c>
      <c r="G206" s="41">
        <v>58.62</v>
      </c>
      <c r="H206" s="41" t="s">
        <v>121</v>
      </c>
      <c r="I206" s="41">
        <v>27.2</v>
      </c>
      <c r="J206" s="80" t="e">
        <f t="shared" si="30"/>
        <v>#VALUE!</v>
      </c>
      <c r="K206" s="80">
        <f t="shared" si="31"/>
        <v>0.46181994295861806</v>
      </c>
      <c r="L206" s="77" t="e">
        <f t="shared" si="32"/>
        <v>#VALUE!</v>
      </c>
      <c r="M206" s="77">
        <f t="shared" si="33"/>
        <v>0.31544960447721032</v>
      </c>
      <c r="N206" s="77" t="e">
        <f t="shared" si="34"/>
        <v>#VALUE!</v>
      </c>
      <c r="O206" s="77">
        <f t="shared" si="35"/>
        <v>0.14637033848140774</v>
      </c>
    </row>
    <row r="207" spans="2:15" x14ac:dyDescent="0.25">
      <c r="B207" s="33" t="s">
        <v>63</v>
      </c>
      <c r="C207" s="39" t="s">
        <v>315</v>
      </c>
      <c r="D207" s="41" t="s">
        <v>121</v>
      </c>
      <c r="E207" s="40">
        <v>178.71</v>
      </c>
      <c r="F207" s="41" t="s">
        <v>121</v>
      </c>
      <c r="G207" s="41">
        <v>40.630000000000003</v>
      </c>
      <c r="H207" s="41" t="s">
        <v>121</v>
      </c>
      <c r="I207" s="41">
        <v>34.81</v>
      </c>
      <c r="J207" s="80" t="e">
        <f t="shared" si="30"/>
        <v>#VALUE!</v>
      </c>
      <c r="K207" s="80">
        <f t="shared" si="31"/>
        <v>0.42213642213642211</v>
      </c>
      <c r="L207" s="77" t="e">
        <f t="shared" si="32"/>
        <v>#VALUE!</v>
      </c>
      <c r="M207" s="77">
        <f t="shared" si="33"/>
        <v>0.22735157517766214</v>
      </c>
      <c r="N207" s="77" t="e">
        <f t="shared" si="34"/>
        <v>#VALUE!</v>
      </c>
      <c r="O207" s="77">
        <f t="shared" si="35"/>
        <v>0.19478484695876</v>
      </c>
    </row>
    <row r="209" spans="3:3" x14ac:dyDescent="0.25">
      <c r="C209" s="32" t="s">
        <v>316</v>
      </c>
    </row>
    <row r="210" spans="3:3" x14ac:dyDescent="0.25">
      <c r="C210" s="32" t="s">
        <v>317</v>
      </c>
    </row>
    <row r="211" spans="3:3" x14ac:dyDescent="0.25">
      <c r="C211" s="3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Graph</vt:lpstr>
      <vt:lpstr>Data for graph</vt:lpstr>
      <vt:lpstr>Data for calculation</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2013-02-01T17:52:18Z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811782742</vt:i4>
  </property>
  <property fmtid="{D5CDD505-2E9C-101B-9397-08002B2CF9AE}" pid="4" name="_NewReviewCycle">
    <vt:lpwstr/>
  </property>
  <property fmtid="{D5CDD505-2E9C-101B-9397-08002B2CF9AE}" pid="5" name="_EmailSubject">
    <vt:lpwstr>Figures and metadata for EEA report on muncipal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631525092</vt:i4>
  </property>
</Properties>
</file>