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9396" windowHeight="6696" tabRatio="531" activeTab="1"/>
  </bookViews>
  <sheets>
    <sheet name="Metadata" sheetId="4" r:id="rId1"/>
    <sheet name="Data for graph" sheetId="5" r:id="rId2"/>
    <sheet name="Raw data" sheetId="7" r:id="rId3"/>
  </sheets>
  <externalReferences>
    <externalReference r:id="rId4"/>
    <externalReference r:id="rId5"/>
  </externalReferences>
  <definedNames>
    <definedName name="year">[1]Overview!$F$2</definedName>
  </definedNames>
  <calcPr calcId="145621"/>
</workbook>
</file>

<file path=xl/calcChain.xml><?xml version="1.0" encoding="utf-8"?>
<calcChain xmlns="http://schemas.openxmlformats.org/spreadsheetml/2006/main">
  <c r="G82" i="5" l="1"/>
  <c r="G90" i="5" l="1"/>
  <c r="G91" i="5"/>
  <c r="G92" i="5"/>
  <c r="G93" i="5"/>
  <c r="F90" i="5"/>
  <c r="F91" i="5"/>
  <c r="F92" i="5"/>
  <c r="F93" i="5"/>
  <c r="E90" i="5"/>
  <c r="E91" i="5"/>
  <c r="E92" i="5"/>
  <c r="E93" i="5"/>
  <c r="G87" i="5"/>
  <c r="G88" i="5"/>
  <c r="G89" i="5"/>
  <c r="F87" i="5"/>
  <c r="F88" i="5"/>
  <c r="F89" i="5"/>
  <c r="E87" i="5"/>
  <c r="E88" i="5"/>
  <c r="E89" i="5"/>
  <c r="G84" i="5"/>
  <c r="G85" i="5"/>
  <c r="G86" i="5"/>
  <c r="F84" i="5"/>
  <c r="F85" i="5"/>
  <c r="F86" i="5"/>
  <c r="E85" i="5"/>
  <c r="E86" i="5"/>
  <c r="E84" i="5"/>
  <c r="G83" i="5"/>
  <c r="F83" i="5"/>
  <c r="E83" i="5"/>
  <c r="F82" i="5"/>
  <c r="E82" i="5"/>
  <c r="E28" i="5" l="1"/>
  <c r="E21" i="5"/>
  <c r="E18" i="5"/>
  <c r="I11" i="5"/>
  <c r="I39" i="5" s="1"/>
  <c r="H11" i="5"/>
  <c r="H42" i="5" s="1"/>
  <c r="G11" i="5"/>
  <c r="G39" i="5" s="1"/>
  <c r="F11" i="5"/>
  <c r="E11" i="5"/>
  <c r="F9" i="5"/>
  <c r="F5" i="5"/>
  <c r="F42" i="5" l="1"/>
  <c r="E39" i="5"/>
  <c r="E42" i="5"/>
  <c r="I42" i="5"/>
  <c r="G40" i="5"/>
  <c r="G41" i="5" s="1"/>
  <c r="E40" i="5"/>
  <c r="E41" i="5" s="1"/>
  <c r="I40" i="5"/>
  <c r="I41" i="5" s="1"/>
  <c r="F39" i="5"/>
  <c r="G42" i="5"/>
  <c r="H39" i="5"/>
  <c r="E43" i="5" l="1"/>
  <c r="F40" i="5"/>
  <c r="F41" i="5" s="1"/>
  <c r="H40" i="5"/>
  <c r="H41" i="5" s="1"/>
  <c r="I43" i="5"/>
  <c r="G43" i="5"/>
  <c r="H43" i="5" l="1"/>
  <c r="F43" i="5"/>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<sst xmlns="http://schemas.openxmlformats.org/spreadsheetml/2006/main" count="224" uniqueCount="121">
  <si>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</si>
  <si>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</si>
  <si>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</si>
  <si>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</si>
  <si>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</si>
  <si>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</si>
  <si>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</si>
  <si>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</si>
  <si>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</si>
  <si>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</si>
  <si>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</si>
  <si>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</si>
  <si>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</si>
  <si>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</si>
  <si>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</si>
  <si>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</si>
  <si>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</si>
  <si>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</si>
  <si>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</si>
  <si>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</si>
  <si>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</si>
  <si>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</si>
  <si>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</si>
  <si>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</si>
  <si>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</si>
  <si>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</si>
  <si>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</si>
  <si>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</si>
  <si>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</si>
  <si>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</si>
  <si>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</si>
  <si>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</si>
  <si>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</si>
  <si>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</si>
  <si>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</si>
  <si>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</si>
  <si>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</si>
  <si>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</si>
  <si>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</si>
  <si>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</si>
  <si>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</si>
  <si>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</si>
  <si>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</si>
  <si>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</si>
  <si>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</si>
  <si>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</si>
  <si>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</si>
  <si>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</si>
  <si>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</si>
  <si>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</si>
  <si>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</si>
  <si>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</si>
  <si>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</si>
  <si>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</si>
  <si>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</si>
  <si>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Almut Reichel</t>
  </si>
  <si>
    <t>ETC/SCP</t>
  </si>
  <si>
    <t>Percentage</t>
  </si>
  <si>
    <t>Percentage of biodegradable municipal waste landfilled in 2006, 2009 and 2010 compared with the amount generated in 1995 — countries without derogation periods</t>
  </si>
  <si>
    <t>Austria, Belgium, Denmark, Finland, France, Germany, Hungary, Italy, Luxembourg, the Netherlands, Spain and Sweden</t>
  </si>
  <si>
    <t>2006, 2009 and 2010</t>
  </si>
  <si>
    <t>Municipal waste, landfilling, biodegradable municipal waste</t>
  </si>
  <si>
    <t>Member States’ reporting to the Commission according to the Landfill Directive (1999/31/EC). E-mail from the Commission to the EEA on 16 February, 2012.</t>
  </si>
  <si>
    <t>The Commission</t>
  </si>
  <si>
    <t>The data are not published</t>
  </si>
  <si>
    <t>Bartosz Zambrzycki</t>
  </si>
  <si>
    <t>2013</t>
  </si>
  <si>
    <t xml:space="preserve">Municipal waste management in Italy’ by Matteo Ferraris and Susanna Paleari, ETC/SCP January 2013. </t>
  </si>
  <si>
    <t>Figure show the number of countries which are landfilling biodegradable  MSW within a certain percentwise interval. The figure shows the changes in the number of countries landfilling biodegradable MSW, and if the countries are fulfilling the targets on landfilling of biodegradable MSW.</t>
  </si>
  <si>
    <t>This figure shows how many % of MSW each country landfills. The figure should give an indication if there is any trend between 2006 and 2010, and if the countries are being clustered in the lower part or the upper part of the figure.</t>
  </si>
  <si>
    <t>2010</t>
  </si>
  <si>
    <t>Austria</t>
  </si>
  <si>
    <t>Belgium</t>
  </si>
  <si>
    <t>Bulgaria*</t>
  </si>
  <si>
    <t>Czech Republic*</t>
  </si>
  <si>
    <t>Germany</t>
  </si>
  <si>
    <t>Denmark</t>
  </si>
  <si>
    <t>Estonia*</t>
  </si>
  <si>
    <t>Greece*</t>
  </si>
  <si>
    <t>Spain</t>
  </si>
  <si>
    <t>Finland</t>
  </si>
  <si>
    <t>France</t>
  </si>
  <si>
    <t>Hungary</t>
  </si>
  <si>
    <t>Ireland*</t>
  </si>
  <si>
    <t>Italy</t>
  </si>
  <si>
    <t>Lithuania*</t>
  </si>
  <si>
    <t>Luxembourg</t>
  </si>
  <si>
    <t>Latvia*</t>
  </si>
  <si>
    <t>Malta</t>
  </si>
  <si>
    <t>The Netherlands</t>
  </si>
  <si>
    <t>Poland*</t>
  </si>
  <si>
    <t>Portugal</t>
  </si>
  <si>
    <t>Romania*</t>
  </si>
  <si>
    <t>Sweden</t>
  </si>
  <si>
    <t>Slovenia</t>
  </si>
  <si>
    <t>Slovakia*</t>
  </si>
  <si>
    <t>United Kingdom*</t>
  </si>
  <si>
    <t>Target 2006</t>
  </si>
  <si>
    <t>Target 2009</t>
  </si>
  <si>
    <t>Target 2016</t>
  </si>
  <si>
    <t>Cyprus</t>
  </si>
  <si>
    <t>Above 75%</t>
  </si>
  <si>
    <t>Between 75% and 50%</t>
  </si>
  <si>
    <t>Between 50% and 35%</t>
  </si>
  <si>
    <t>Below 35%</t>
  </si>
  <si>
    <t>Missing data</t>
  </si>
  <si>
    <t>derogation</t>
  </si>
  <si>
    <t>country</t>
  </si>
  <si>
    <t>Derogation period</t>
  </si>
  <si>
    <t xml:space="preserve"> </t>
  </si>
  <si>
    <t>Generation of Biodegradable Municipal Waste in 1995</t>
  </si>
  <si>
    <t>Landfilling of biodegradable municipal waste in 2006</t>
  </si>
  <si>
    <t>Landfilling of biodegradable municipal waste in 2009</t>
  </si>
  <si>
    <t>Landfilling of biodegradable municipal waste in 2010</t>
  </si>
  <si>
    <t>Unit= tonnes</t>
  </si>
  <si>
    <t>no derogation</t>
  </si>
  <si>
    <t>Countries without derogation period</t>
  </si>
  <si>
    <t>http://www.eea.europa.eu/publications/managing-municipal-solid-waste</t>
  </si>
  <si>
    <t xml:space="preserve">Note: 2010 data are estimated for all countries but Italy. </t>
  </si>
  <si>
    <t>2006 and 2009 data are calculated by dividing the reported amount  of landfilled biodegradable waste by the reported amount of biodegradable waste generated in 1995 (using data reported by the respective countries to the European Commission). The 2010 data are estimated for all countries but Italy. The ETC/SCP has estimated the missing BMW data for 2010 by subtracting the increase in the amount of MSW composted or digested from 2009 to 2010 (Eurostat, 2010) from the amounts of BMW landfilled in 2009. This calculation methodology did not address improvements in diverting other biodegradable waste from landfill, such as paper or textiles, or diversion from landfill to incineration. As such, these data are only rough estimates.</t>
  </si>
  <si>
    <t>Netherlands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</si>
</sst>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0.00_);_(* \(#,##0.00\);_(* &quot;-&quot;??_);_(@_)"/>
    <numFmt numFmtId="166" formatCode="#,##0.0000"/>
  </numFmts>
  <fonts count="36"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sz val="11"/>
      <name val="Arial"/>
      <family val="2"/>
    </font>
    <font>
      <sz val="11"/>
      <name val="Arial"/>
      <family val="2"/>
    </font>
    <font>
      <sz val="11"/>
      <name val="Arial"/>
      <family val="2"/>
    </font>
    <font>
      <sz val="11"/>
      <name val="Calibri"/>
      <family val="2"/>
    </font>
    <font>
      <b/>
      <sz val="11"/>
      <name val="Arial"/>
      <family val="2"/>
    </font>
  </fonts>
  <fills count="2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theme="8" tint="0.59999389629810485"/>
        <bgColor indexed="64"/>
      </patternFill>
    </fill>
  </fills>
  <borders count="38">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95">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1" fillId="0" borderId="0"/>
    <xf numFmtId="0" fontId="32" fillId="0" borderId="0"/>
    <xf numFmtId="0" fontId="33" fillId="0" borderId="0"/>
  </cellStyleXfs>
  <cellXfs count="101">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0" fontId="8" fillId="4" borderId="0" xfId="0" applyFont="1" applyFill="1" applyBorder="1" applyAlignment="1">
      <alignment vertical="center" wrapText="1"/>
    </xf>
    <xf numFmtId="0" fontId="4" fillId="4" borderId="0" xfId="0" applyFont="1" applyFill="1" applyBorder="1" applyAlignment="1">
      <alignment vertical="center" wrapText="1"/>
    </xf>
    <xf numFmtId="0" fontId="33" fillId="0" borderId="0" xfId="794"/>
    <xf numFmtId="0" fontId="33" fillId="0" borderId="32" xfId="794" applyBorder="1" applyAlignment="1">
      <alignment horizontal="left"/>
    </xf>
    <xf numFmtId="49" fontId="33" fillId="24" borderId="32" xfId="794" applyNumberFormat="1" applyFill="1" applyBorder="1"/>
    <xf numFmtId="9" fontId="0" fillId="0" borderId="32" xfId="774" applyFont="1" applyBorder="1"/>
    <xf numFmtId="9" fontId="0" fillId="0" borderId="0" xfId="774" applyFont="1"/>
    <xf numFmtId="0" fontId="34" fillId="0" borderId="32" xfId="4" applyFont="1" applyBorder="1" applyAlignment="1">
      <alignment horizontal="left"/>
    </xf>
    <xf numFmtId="9" fontId="34" fillId="0" borderId="32" xfId="4" applyNumberFormat="1" applyFont="1" applyBorder="1"/>
    <xf numFmtId="0" fontId="33" fillId="0" borderId="0" xfId="794" applyAlignment="1">
      <alignment vertical="center" wrapText="1"/>
    </xf>
    <xf numFmtId="0" fontId="33" fillId="0" borderId="0" xfId="794" quotePrefix="1" applyAlignment="1"/>
    <xf numFmtId="0" fontId="33" fillId="0" borderId="0" xfId="794" quotePrefix="1"/>
    <xf numFmtId="9" fontId="0" fillId="0" borderId="0" xfId="774" applyFont="1" applyBorder="1"/>
    <xf numFmtId="0" fontId="6" fillId="0" borderId="0" xfId="0" applyFont="1"/>
    <xf numFmtId="0" fontId="0" fillId="0" borderId="32" xfId="0" applyFont="1" applyBorder="1"/>
    <xf numFmtId="0" fontId="6" fillId="3" borderId="32" xfId="0" applyFont="1" applyFill="1" applyBorder="1" applyAlignment="1">
      <alignment wrapText="1"/>
    </xf>
    <xf numFmtId="0" fontId="6" fillId="0" borderId="32" xfId="0" applyFont="1" applyBorder="1" applyAlignment="1">
      <alignment wrapText="1"/>
    </xf>
    <xf numFmtId="0" fontId="2" fillId="0" borderId="32" xfId="0" applyFont="1" applyBorder="1"/>
    <xf numFmtId="3" fontId="2" fillId="0" borderId="32" xfId="0" applyNumberFormat="1" applyFont="1" applyBorder="1"/>
    <xf numFmtId="0" fontId="2" fillId="0" borderId="32" xfId="0" applyFont="1" applyBorder="1" applyAlignment="1">
      <alignment wrapText="1"/>
    </xf>
    <xf numFmtId="0" fontId="33" fillId="0" borderId="32" xfId="794" applyBorder="1"/>
    <xf numFmtId="9" fontId="0" fillId="0" borderId="32" xfId="774" applyNumberFormat="1" applyFont="1" applyBorder="1"/>
    <xf numFmtId="0" fontId="35" fillId="0" borderId="0" xfId="794" applyFont="1"/>
    <xf numFmtId="0" fontId="14" fillId="0" borderId="32" xfId="794" applyFont="1" applyBorder="1"/>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15" fillId="3" borderId="23" xfId="2" applyNumberFormat="1" applyFill="1" applyBorder="1" applyAlignment="1">
      <alignment horizontal="left"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8" fillId="4" borderId="0" xfId="0" applyFont="1"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33" fillId="0" borderId="0" xfId="794" applyAlignment="1">
      <alignment horizontal="left" vertical="top" wrapText="1"/>
    </xf>
  </cellXfs>
  <cellStyles count="795">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1" xfId="793"/>
    <cellStyle name="Normal 22" xfId="794"/>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600"/>
              <a:t>Percentage of BMW landfilled related to the generated amount in 1995</a:t>
            </a:r>
          </a:p>
        </c:rich>
      </c:tx>
      <c:layout>
        <c:manualLayout>
          <c:xMode val="edge"/>
          <c:yMode val="edge"/>
          <c:x val="1.33250089700695E-2"/>
          <c:y val="7.0921985815602835E-3"/>
        </c:manualLayout>
      </c:layout>
      <c:overlay val="0"/>
    </c:title>
    <c:autoTitleDeleted val="0"/>
    <c:plotArea>
      <c:layout>
        <c:manualLayout>
          <c:layoutTarget val="inner"/>
          <c:xMode val="edge"/>
          <c:yMode val="edge"/>
          <c:x val="8.7819981051591348E-2"/>
          <c:y val="6.7835028340153883E-2"/>
          <c:w val="0.67421223778027162"/>
          <c:h val="0.88231097184893059"/>
        </c:manualLayout>
      </c:layout>
      <c:lineChart>
        <c:grouping val="standard"/>
        <c:varyColors val="0"/>
        <c:ser>
          <c:idx val="0"/>
          <c:order val="0"/>
          <c:tx>
            <c:strRef>
              <c:f>'[2]Ind 4 BMW'!$D$4</c:f>
              <c:strCache>
                <c:ptCount val="1"/>
                <c:pt idx="0">
                  <c:v>Austria</c:v>
                </c:pt>
              </c:strCache>
            </c:strRef>
          </c:tx>
          <c:spPr>
            <a:ln>
              <a:noFill/>
            </a:ln>
          </c:spPr>
          <c:marker>
            <c:symbol val="diamond"/>
            <c:size val="11"/>
          </c:marker>
          <c:cat>
            <c:strRef>
              <c:f>'[2]Ind 4 BMW'!$E$3:$I$3</c:f>
              <c:strCache>
                <c:ptCount val="5"/>
                <c:pt idx="0">
                  <c:v>2006</c:v>
                </c:pt>
                <c:pt idx="1">
                  <c:v>2007</c:v>
                </c:pt>
                <c:pt idx="2">
                  <c:v>2008</c:v>
                </c:pt>
                <c:pt idx="3">
                  <c:v>2009</c:v>
                </c:pt>
                <c:pt idx="4">
                  <c:v>2010</c:v>
                </c:pt>
              </c:strCache>
            </c:strRef>
          </c:cat>
          <c:val>
            <c:numRef>
              <c:f>'[2]Ind 4 BMW'!$E$4:$I$4</c:f>
              <c:numCache>
                <c:formatCode>General</c:formatCode>
                <c:ptCount val="5"/>
                <c:pt idx="0">
                  <c:v>4.5841587859305494E-3</c:v>
                </c:pt>
                <c:pt idx="1">
                  <c:v>2.0558442043882928E-2</c:v>
                </c:pt>
                <c:pt idx="2">
                  <c:v>2.5791500018689493E-2</c:v>
                </c:pt>
                <c:pt idx="3">
                  <c:v>0</c:v>
                </c:pt>
                <c:pt idx="4">
                  <c:v>0</c:v>
                </c:pt>
              </c:numCache>
            </c:numRef>
          </c:val>
          <c:smooth val="0"/>
        </c:ser>
        <c:ser>
          <c:idx val="1"/>
          <c:order val="1"/>
          <c:tx>
            <c:strRef>
              <c:f>'[2]Ind 4 BMW'!$D$5</c:f>
              <c:strCache>
                <c:ptCount val="1"/>
                <c:pt idx="0">
                  <c:v>Belgium</c:v>
                </c:pt>
              </c:strCache>
            </c:strRef>
          </c:tx>
          <c:spPr>
            <a:ln w="28575">
              <a:noFill/>
            </a:ln>
          </c:spPr>
          <c:cat>
            <c:strRef>
              <c:f>'[2]Ind 4 BMW'!$E$3:$I$3</c:f>
              <c:strCache>
                <c:ptCount val="5"/>
                <c:pt idx="0">
                  <c:v>2006</c:v>
                </c:pt>
                <c:pt idx="1">
                  <c:v>2007</c:v>
                </c:pt>
                <c:pt idx="2">
                  <c:v>2008</c:v>
                </c:pt>
                <c:pt idx="3">
                  <c:v>2009</c:v>
                </c:pt>
                <c:pt idx="4">
                  <c:v>2010</c:v>
                </c:pt>
              </c:strCache>
            </c:strRef>
          </c:cat>
          <c:val>
            <c:numRef>
              <c:f>'[2]Ind 4 BMW'!$E$5:$I$5</c:f>
              <c:numCache>
                <c:formatCode>General</c:formatCode>
                <c:ptCount val="5"/>
                <c:pt idx="0">
                  <c:v>0.15761713897163696</c:v>
                </c:pt>
                <c:pt idx="1">
                  <c:v>#N/A</c:v>
                </c:pt>
                <c:pt idx="2">
                  <c:v>0</c:v>
                </c:pt>
                <c:pt idx="3">
                  <c:v>0</c:v>
                </c:pt>
                <c:pt idx="4">
                  <c:v>0</c:v>
                </c:pt>
              </c:numCache>
            </c:numRef>
          </c:val>
          <c:smooth val="0"/>
        </c:ser>
        <c:ser>
          <c:idx val="2"/>
          <c:order val="2"/>
          <c:tx>
            <c:strRef>
              <c:f>'[2]Ind 4 BMW'!$D$6</c:f>
              <c:strCache>
                <c:ptCount val="1"/>
                <c:pt idx="0">
                  <c:v>Bulgaria*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BMW'!$E$6:$I$6</c:f>
              <c:numCache>
                <c:formatCode>General</c:formatCode>
                <c:ptCount val="5"/>
                <c:pt idx="0">
                  <c:v>0</c:v>
                </c:pt>
                <c:pt idx="1">
                  <c:v>0.62277580071174377</c:v>
                </c:pt>
                <c:pt idx="2">
                  <c:v>0.70240213523131667</c:v>
                </c:pt>
                <c:pt idx="3">
                  <c:v>0.70240213523131667</c:v>
                </c:pt>
                <c:pt idx="4">
                  <c:v>0.70240213523131667</c:v>
                </c:pt>
              </c:numCache>
            </c:numRef>
          </c:val>
          <c:smooth val="0"/>
        </c:ser>
        <c:ser>
          <c:idx val="3"/>
          <c:order val="3"/>
          <c:tx>
            <c:strRef>
              <c:f>'[2]Ind 4 BMW'!$D$7</c:f>
              <c:strCache>
                <c:ptCount val="1"/>
                <c:pt idx="0">
                  <c:v>Czech Republic*</c:v>
                </c:pt>
              </c:strCache>
            </c:strRef>
          </c:tx>
          <c:spPr>
            <a:ln w="28575">
              <a:noFill/>
            </a:ln>
          </c:spPr>
          <c:cat>
            <c:strRef>
              <c:f>'[2]Ind 4 BMW'!$E$3:$I$3</c:f>
              <c:strCache>
                <c:ptCount val="5"/>
                <c:pt idx="0">
                  <c:v>2006</c:v>
                </c:pt>
                <c:pt idx="1">
                  <c:v>2007</c:v>
                </c:pt>
                <c:pt idx="2">
                  <c:v>2008</c:v>
                </c:pt>
                <c:pt idx="3">
                  <c:v>2009</c:v>
                </c:pt>
                <c:pt idx="4">
                  <c:v>2010</c:v>
                </c:pt>
              </c:strCache>
            </c:strRef>
          </c:cat>
          <c:val>
            <c:numRef>
              <c:f>'[2]Ind 4 BMW'!$E$7:$I$7</c:f>
              <c:numCache>
                <c:formatCode>General</c:formatCode>
                <c:ptCount val="5"/>
                <c:pt idx="0">
                  <c:v>0.93202614379084969</c:v>
                </c:pt>
                <c:pt idx="1">
                  <c:v>0.95751633986928109</c:v>
                </c:pt>
                <c:pt idx="2">
                  <c:v>0.98431372549019602</c:v>
                </c:pt>
                <c:pt idx="3">
                  <c:v>0.98235294117647054</c:v>
                </c:pt>
                <c:pt idx="4">
                  <c:v>0.96928104575163399</c:v>
                </c:pt>
              </c:numCache>
            </c:numRef>
          </c:val>
          <c:smooth val="0"/>
        </c:ser>
        <c:ser>
          <c:idx val="4"/>
          <c:order val="4"/>
          <c:tx>
            <c:strRef>
              <c:f>'[2]Ind 4 BMW'!$D$8</c:f>
              <c:strCache>
                <c:ptCount val="1"/>
                <c:pt idx="0">
                  <c:v>Germany</c:v>
                </c:pt>
              </c:strCache>
            </c:strRef>
          </c:tx>
          <c:spPr>
            <a:ln w="28575">
              <a:noFill/>
            </a:ln>
          </c:spPr>
          <c:marker>
            <c:symbol val="star"/>
            <c:size val="11"/>
          </c:marker>
          <c:cat>
            <c:strRef>
              <c:f>'[2]Ind 4 BMW'!$E$3:$I$3</c:f>
              <c:strCache>
                <c:ptCount val="5"/>
                <c:pt idx="0">
                  <c:v>2006</c:v>
                </c:pt>
                <c:pt idx="1">
                  <c:v>2007</c:v>
                </c:pt>
                <c:pt idx="2">
                  <c:v>2008</c:v>
                </c:pt>
                <c:pt idx="3">
                  <c:v>2009</c:v>
                </c:pt>
                <c:pt idx="4">
                  <c:v>2010</c:v>
                </c:pt>
              </c:strCache>
            </c:strRef>
          </c:cat>
          <c:val>
            <c:numRef>
              <c:f>'[2]Ind 4 BMW'!$E$8:$I$8</c:f>
              <c:numCache>
                <c:formatCode>General</c:formatCode>
                <c:ptCount val="5"/>
                <c:pt idx="0">
                  <c:v>0</c:v>
                </c:pt>
                <c:pt idx="1">
                  <c:v>0</c:v>
                </c:pt>
                <c:pt idx="2">
                  <c:v>0</c:v>
                </c:pt>
                <c:pt idx="3">
                  <c:v>0</c:v>
                </c:pt>
                <c:pt idx="4">
                  <c:v>0</c:v>
                </c:pt>
              </c:numCache>
            </c:numRef>
          </c:val>
          <c:smooth val="0"/>
        </c:ser>
        <c:ser>
          <c:idx val="5"/>
          <c:order val="5"/>
          <c:tx>
            <c:strRef>
              <c:f>'[2]Ind 4 BMW'!$D$9</c:f>
              <c:strCache>
                <c:ptCount val="1"/>
                <c:pt idx="0">
                  <c:v>Denmark</c:v>
                </c:pt>
              </c:strCache>
            </c:strRef>
          </c:tx>
          <c:spPr>
            <a:ln w="28575">
              <a:noFill/>
            </a:ln>
          </c:spPr>
          <c:marker>
            <c:symbol val="circle"/>
            <c:size val="4"/>
            <c:spPr>
              <a:solidFill>
                <a:srgbClr val="FFFF00"/>
              </a:solidFill>
            </c:spPr>
          </c:marker>
          <c:cat>
            <c:strRef>
              <c:f>'[2]Ind 4 BMW'!$E$3:$I$3</c:f>
              <c:strCache>
                <c:ptCount val="5"/>
                <c:pt idx="0">
                  <c:v>2006</c:v>
                </c:pt>
                <c:pt idx="1">
                  <c:v>2007</c:v>
                </c:pt>
                <c:pt idx="2">
                  <c:v>2008</c:v>
                </c:pt>
                <c:pt idx="3">
                  <c:v>2009</c:v>
                </c:pt>
                <c:pt idx="4">
                  <c:v>2010</c:v>
                </c:pt>
              </c:strCache>
            </c:strRef>
          </c:cat>
          <c:val>
            <c:numRef>
              <c:f>'[2]Ind 4 BMW'!$E$9:$I$9</c:f>
              <c:numCache>
                <c:formatCode>General</c:formatCode>
                <c:ptCount val="5"/>
                <c:pt idx="0">
                  <c:v>2.0959735245449532E-2</c:v>
                </c:pt>
                <c:pt idx="1">
                  <c:v>#N/A</c:v>
                </c:pt>
                <c:pt idx="2">
                  <c:v>0</c:v>
                </c:pt>
                <c:pt idx="3">
                  <c:v>0</c:v>
                </c:pt>
                <c:pt idx="4">
                  <c:v>0</c:v>
                </c:pt>
              </c:numCache>
            </c:numRef>
          </c:val>
          <c:smooth val="0"/>
        </c:ser>
        <c:ser>
          <c:idx val="6"/>
          <c:order val="6"/>
          <c:tx>
            <c:strRef>
              <c:f>'[2]Ind 4 BMW'!$D$10</c:f>
              <c:strCache>
                <c:ptCount val="1"/>
                <c:pt idx="0">
                  <c:v>Estonia*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BMW'!$E$10:$I$10</c:f>
              <c:numCache>
                <c:formatCode>General</c:formatCode>
                <c:ptCount val="5"/>
                <c:pt idx="0">
                  <c:v>0.67507886435331232</c:v>
                </c:pt>
                <c:pt idx="1">
                  <c:v>0.58044164037854895</c:v>
                </c:pt>
                <c:pt idx="2">
                  <c:v>0.56151419558359617</c:v>
                </c:pt>
                <c:pt idx="3">
                  <c:v>0.48895899053627762</c:v>
                </c:pt>
                <c:pt idx="4">
                  <c:v>0.52050473186119872</c:v>
                </c:pt>
              </c:numCache>
            </c:numRef>
          </c:val>
          <c:smooth val="0"/>
        </c:ser>
        <c:ser>
          <c:idx val="7"/>
          <c:order val="7"/>
          <c:tx>
            <c:strRef>
              <c:f>'[2]Ind 4 BMW'!$D$11</c:f>
              <c:strCache>
                <c:ptCount val="1"/>
                <c:pt idx="0">
                  <c:v>Greece*</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BMW'!$E$11:$I$11</c:f>
              <c:numCache>
                <c:formatCode>General</c:formatCode>
                <c:ptCount val="5"/>
                <c:pt idx="0">
                  <c:v>1.0273492286115007</c:v>
                </c:pt>
                <c:pt idx="1">
                  <c:v>1.0561009817671809</c:v>
                </c:pt>
                <c:pt idx="2">
                  <c:v>1.0539971949509115</c:v>
                </c:pt>
                <c:pt idx="3">
                  <c:v>1.0399719495091164</c:v>
                </c:pt>
                <c:pt idx="4">
                  <c:v>#N/A</c:v>
                </c:pt>
              </c:numCache>
            </c:numRef>
          </c:val>
          <c:smooth val="0"/>
        </c:ser>
        <c:ser>
          <c:idx val="8"/>
          <c:order val="8"/>
          <c:tx>
            <c:strRef>
              <c:f>'[2]Ind 4 BMW'!$D$12</c:f>
              <c:strCache>
                <c:ptCount val="1"/>
                <c:pt idx="0">
                  <c:v>Spain</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BMW'!$E$12:$I$12</c:f>
              <c:numCache>
                <c:formatCode>General</c:formatCode>
                <c:ptCount val="5"/>
                <c:pt idx="0">
                  <c:v>0.65092480045905265</c:v>
                </c:pt>
                <c:pt idx="1">
                  <c:v>0.54876169564598776</c:v>
                </c:pt>
                <c:pt idx="2">
                  <c:v>0.54851031603277389</c:v>
                </c:pt>
                <c:pt idx="3">
                  <c:v>0.47267746604657462</c:v>
                </c:pt>
                <c:pt idx="4">
                  <c:v>0.47963230201215973</c:v>
                </c:pt>
              </c:numCache>
            </c:numRef>
          </c:val>
          <c:smooth val="0"/>
        </c:ser>
        <c:ser>
          <c:idx val="9"/>
          <c:order val="9"/>
          <c:tx>
            <c:strRef>
              <c:f>'[2]Ind 4 BMW'!$D$13</c:f>
              <c:strCache>
                <c:ptCount val="1"/>
                <c:pt idx="0">
                  <c:v>Finland</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BMW'!$E$13:$I$13</c:f>
              <c:numCache>
                <c:formatCode>General</c:formatCode>
                <c:ptCount val="5"/>
                <c:pt idx="0">
                  <c:v>0.49895238095238093</c:v>
                </c:pt>
                <c:pt idx="1">
                  <c:v>0.46476190476190476</c:v>
                </c:pt>
                <c:pt idx="2">
                  <c:v>0.4642857142857143</c:v>
                </c:pt>
                <c:pt idx="3">
                  <c:v>0.38523809523809521</c:v>
                </c:pt>
                <c:pt idx="4">
                  <c:v>0.37238095238095237</c:v>
                </c:pt>
              </c:numCache>
            </c:numRef>
          </c:val>
          <c:smooth val="0"/>
        </c:ser>
        <c:ser>
          <c:idx val="10"/>
          <c:order val="10"/>
          <c:tx>
            <c:strRef>
              <c:f>'[2]Ind 4 BMW'!$D$14</c:f>
              <c:strCache>
                <c:ptCount val="1"/>
                <c:pt idx="0">
                  <c:v>France</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BMW'!$E$14:$I$14</c:f>
              <c:numCache>
                <c:formatCode>General</c:formatCode>
                <c:ptCount val="5"/>
                <c:pt idx="0">
                  <c:v>0.39924791834542034</c:v>
                </c:pt>
                <c:pt idx="1">
                  <c:v>0.40236368520010746</c:v>
                </c:pt>
                <c:pt idx="2">
                  <c:v>0.38313188289014238</c:v>
                </c:pt>
                <c:pt idx="3">
                  <c:v>0.37818963201719041</c:v>
                </c:pt>
                <c:pt idx="4">
                  <c:v>0.37711522965350525</c:v>
                </c:pt>
              </c:numCache>
            </c:numRef>
          </c:val>
          <c:smooth val="0"/>
        </c:ser>
        <c:ser>
          <c:idx val="11"/>
          <c:order val="11"/>
          <c:tx>
            <c:strRef>
              <c:f>'[2]Ind 4 BMW'!$D$15</c:f>
              <c:strCache>
                <c:ptCount val="1"/>
                <c:pt idx="0">
                  <c:v>Hungary</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BMW'!$E$15:$I$15</c:f>
              <c:numCache>
                <c:formatCode>General</c:formatCode>
                <c:ptCount val="5"/>
                <c:pt idx="0">
                  <c:v>0.65726495726495726</c:v>
                </c:pt>
                <c:pt idx="1">
                  <c:v>0.5946261538461538</c:v>
                </c:pt>
                <c:pt idx="2">
                  <c:v>0.49572444444444441</c:v>
                </c:pt>
                <c:pt idx="3">
                  <c:v>0.46025641025641023</c:v>
                </c:pt>
                <c:pt idx="4">
                  <c:v>0.43547008547008548</c:v>
                </c:pt>
              </c:numCache>
            </c:numRef>
          </c:val>
          <c:smooth val="0"/>
        </c:ser>
        <c:ser>
          <c:idx val="12"/>
          <c:order val="12"/>
          <c:tx>
            <c:strRef>
              <c:f>'[2]Ind 4 BMW'!$D$16</c:f>
              <c:strCache>
                <c:ptCount val="1"/>
                <c:pt idx="0">
                  <c:v>Ireland*</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BMW'!$E$16:$I$16</c:f>
              <c:numCache>
                <c:formatCode>General</c:formatCode>
                <c:ptCount val="5"/>
                <c:pt idx="0">
                  <c:v>1.0140234481293671</c:v>
                </c:pt>
                <c:pt idx="1">
                  <c:v>1.143489744641297</c:v>
                </c:pt>
                <c:pt idx="2">
                  <c:v>0.92719575226507878</c:v>
                </c:pt>
                <c:pt idx="3">
                  <c:v>0.94192545067062772</c:v>
                </c:pt>
                <c:pt idx="4">
                  <c:v>0.67</c:v>
                </c:pt>
              </c:numCache>
            </c:numRef>
          </c:val>
          <c:smooth val="0"/>
        </c:ser>
        <c:ser>
          <c:idx val="13"/>
          <c:order val="13"/>
          <c:tx>
            <c:strRef>
              <c:f>'[2]Ind 4 BMW'!$D$17</c:f>
              <c:strCache>
                <c:ptCount val="1"/>
                <c:pt idx="0">
                  <c:v>Italy</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BMW'!$E$17:$I$17</c:f>
              <c:numCache>
                <c:formatCode>General</c:formatCode>
                <c:ptCount val="5"/>
                <c:pt idx="0">
                  <c:v>0.64844817091364804</c:v>
                </c:pt>
                <c:pt idx="1">
                  <c:v>0</c:v>
                </c:pt>
                <c:pt idx="2">
                  <c:v>0.59347532374530043</c:v>
                </c:pt>
                <c:pt idx="3">
                  <c:v>0.57312561914423821</c:v>
                </c:pt>
                <c:pt idx="4">
                  <c:v>0.56942567285313606</c:v>
                </c:pt>
              </c:numCache>
            </c:numRef>
          </c:val>
          <c:smooth val="0"/>
        </c:ser>
        <c:ser>
          <c:idx val="14"/>
          <c:order val="14"/>
          <c:tx>
            <c:strRef>
              <c:f>'[2]Ind 4 BMW'!$D$18</c:f>
              <c:strCache>
                <c:ptCount val="1"/>
                <c:pt idx="0">
                  <c:v>Lithuania*</c:v>
                </c:pt>
              </c:strCache>
            </c:strRef>
          </c:tx>
          <c:spPr>
            <a:ln w="28575">
              <a:noFill/>
            </a:ln>
          </c:spPr>
          <c:marker>
            <c:spPr>
              <a:solidFill>
                <a:srgbClr val="002060"/>
              </a:solidFill>
            </c:spPr>
          </c:marker>
          <c:cat>
            <c:strRef>
              <c:f>'[2]Ind 4 BMW'!$E$3:$I$3</c:f>
              <c:strCache>
                <c:ptCount val="5"/>
                <c:pt idx="0">
                  <c:v>2006</c:v>
                </c:pt>
                <c:pt idx="1">
                  <c:v>2007</c:v>
                </c:pt>
                <c:pt idx="2">
                  <c:v>2008</c:v>
                </c:pt>
                <c:pt idx="3">
                  <c:v>2009</c:v>
                </c:pt>
                <c:pt idx="4">
                  <c:v>2010</c:v>
                </c:pt>
              </c:strCache>
            </c:strRef>
          </c:cat>
          <c:val>
            <c:numRef>
              <c:f>'[2]Ind 4 BMW'!$E$18:$I$18</c:f>
              <c:numCache>
                <c:formatCode>General</c:formatCode>
                <c:ptCount val="5"/>
                <c:pt idx="0">
                  <c:v>#N/A</c:v>
                </c:pt>
                <c:pt idx="1">
                  <c:v>0.97258485639686687</c:v>
                </c:pt>
                <c:pt idx="2">
                  <c:v>0.98172323759791125</c:v>
                </c:pt>
                <c:pt idx="3">
                  <c:v>0.85509138381201044</c:v>
                </c:pt>
                <c:pt idx="4">
                  <c:v>0.8511749347258486</c:v>
                </c:pt>
              </c:numCache>
            </c:numRef>
          </c:val>
          <c:smooth val="0"/>
        </c:ser>
        <c:ser>
          <c:idx val="15"/>
          <c:order val="15"/>
          <c:tx>
            <c:strRef>
              <c:f>'[2]Ind 4 BMW'!$D$19</c:f>
              <c:strCache>
                <c:ptCount val="1"/>
                <c:pt idx="0">
                  <c:v>Luxembourg</c:v>
                </c:pt>
              </c:strCache>
            </c:strRef>
          </c:tx>
          <c:spPr>
            <a:ln w="28575">
              <a:noFill/>
            </a:ln>
          </c:spPr>
          <c:cat>
            <c:strRef>
              <c:f>'[2]Ind 4 BMW'!$E$3:$I$3</c:f>
              <c:strCache>
                <c:ptCount val="5"/>
                <c:pt idx="0">
                  <c:v>2006</c:v>
                </c:pt>
                <c:pt idx="1">
                  <c:v>2007</c:v>
                </c:pt>
                <c:pt idx="2">
                  <c:v>2008</c:v>
                </c:pt>
                <c:pt idx="3">
                  <c:v>2009</c:v>
                </c:pt>
                <c:pt idx="4">
                  <c:v>2010</c:v>
                </c:pt>
              </c:strCache>
            </c:strRef>
          </c:cat>
          <c:val>
            <c:numRef>
              <c:f>'[2]Ind 4 BMW'!$E$19:$I$19</c:f>
              <c:numCache>
                <c:formatCode>General</c:formatCode>
                <c:ptCount val="5"/>
                <c:pt idx="0">
                  <c:v>0.16389291391753302</c:v>
                </c:pt>
                <c:pt idx="1">
                  <c:v>0.16178270472546177</c:v>
                </c:pt>
                <c:pt idx="2">
                  <c:v>0.16178270472546177</c:v>
                </c:pt>
                <c:pt idx="3">
                  <c:v>0.16178270472546177</c:v>
                </c:pt>
                <c:pt idx="4">
                  <c:v>0.14068061280474939</c:v>
                </c:pt>
              </c:numCache>
            </c:numRef>
          </c:val>
          <c:smooth val="0"/>
        </c:ser>
        <c:ser>
          <c:idx val="17"/>
          <c:order val="16"/>
          <c:tx>
            <c:strRef>
              <c:f>'[2]Ind 4 BMW'!$D$20</c:f>
              <c:strCache>
                <c:ptCount val="1"/>
                <c:pt idx="0">
                  <c:v>Latvia*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BMW'!$E$20:$I$20</c:f>
              <c:numCache>
                <c:formatCode>General</c:formatCode>
                <c:ptCount val="5"/>
                <c:pt idx="0">
                  <c:v>0.80434782608695654</c:v>
                </c:pt>
                <c:pt idx="1">
                  <c:v>0.91294193478260866</c:v>
                </c:pt>
                <c:pt idx="2">
                  <c:v>0.8235599173913043</c:v>
                </c:pt>
                <c:pt idx="3">
                  <c:v>0.86853260869565219</c:v>
                </c:pt>
                <c:pt idx="4">
                  <c:v>0.86418478260869569</c:v>
                </c:pt>
              </c:numCache>
            </c:numRef>
          </c:val>
          <c:smooth val="0"/>
        </c:ser>
        <c:ser>
          <c:idx val="18"/>
          <c:order val="17"/>
          <c:tx>
            <c:strRef>
              <c:f>'[2]Ind 4 BMW'!$D$21</c:f>
              <c:strCache>
                <c:ptCount val="1"/>
                <c:pt idx="0">
                  <c:v>Malta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BMW'!$E$21:$I$21</c:f>
              <c:numCache>
                <c:formatCode>General</c:formatCode>
                <c:ptCount val="5"/>
                <c:pt idx="0">
                  <c:v>#N/A</c:v>
                </c:pt>
                <c:pt idx="1">
                  <c:v>1.0638297872340425</c:v>
                </c:pt>
                <c:pt idx="2">
                  <c:v>1.1276595744680851</c:v>
                </c:pt>
                <c:pt idx="3">
                  <c:v>1.0638297872340425</c:v>
                </c:pt>
                <c:pt idx="4">
                  <c:v>0.95744680851063835</c:v>
                </c:pt>
              </c:numCache>
            </c:numRef>
          </c:val>
          <c:smooth val="0"/>
        </c:ser>
        <c:ser>
          <c:idx val="19"/>
          <c:order val="18"/>
          <c:tx>
            <c:strRef>
              <c:f>'[2]Ind 4 BMW'!$D$22</c:f>
              <c:strCache>
                <c:ptCount val="1"/>
                <c:pt idx="0">
                  <c:v>The Netherlands</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BMW'!$E$22:$I$22</c:f>
              <c:numCache>
                <c:formatCode>General</c:formatCode>
                <c:ptCount val="5"/>
                <c:pt idx="0">
                  <c:v>0.28678304239401498</c:v>
                </c:pt>
                <c:pt idx="1">
                  <c:v>0.10390689941812137</c:v>
                </c:pt>
                <c:pt idx="2">
                  <c:v>5.4031587697423111E-2</c:v>
                </c:pt>
                <c:pt idx="3">
                  <c:v>4.9875311720698257E-2</c:v>
                </c:pt>
                <c:pt idx="4">
                  <c:v>8.645054031587697E-2</c:v>
                </c:pt>
              </c:numCache>
            </c:numRef>
          </c:val>
          <c:smooth val="0"/>
        </c:ser>
        <c:ser>
          <c:idx val="20"/>
          <c:order val="19"/>
          <c:tx>
            <c:strRef>
              <c:f>'[2]Ind 4 BMW'!$D$23</c:f>
              <c:strCache>
                <c:ptCount val="1"/>
                <c:pt idx="0">
                  <c:v>Poland*</c:v>
                </c:pt>
              </c:strCache>
            </c:strRef>
          </c:tx>
          <c:spPr>
            <a:ln w="28575">
              <a:noFill/>
            </a:ln>
          </c:spPr>
          <c:marker>
            <c:symbol val="triangle"/>
            <c:size val="9"/>
          </c:marker>
          <c:cat>
            <c:strRef>
              <c:f>'[2]Ind 4 BMW'!$E$3:$I$3</c:f>
              <c:strCache>
                <c:ptCount val="5"/>
                <c:pt idx="0">
                  <c:v>2006</c:v>
                </c:pt>
                <c:pt idx="1">
                  <c:v>2007</c:v>
                </c:pt>
                <c:pt idx="2">
                  <c:v>2008</c:v>
                </c:pt>
                <c:pt idx="3">
                  <c:v>2009</c:v>
                </c:pt>
                <c:pt idx="4">
                  <c:v>2010</c:v>
                </c:pt>
              </c:strCache>
            </c:strRef>
          </c:cat>
          <c:val>
            <c:numRef>
              <c:f>'[2]Ind 4 BMW'!$E$23:$I$23</c:f>
              <c:numCache>
                <c:formatCode>General</c:formatCode>
                <c:ptCount val="5"/>
                <c:pt idx="0">
                  <c:v>0.97488584474885842</c:v>
                </c:pt>
                <c:pt idx="1">
                  <c:v>0.98036529680365292</c:v>
                </c:pt>
                <c:pt idx="2">
                  <c:v>0.9360730593607306</c:v>
                </c:pt>
                <c:pt idx="3">
                  <c:v>0.87077625570776251</c:v>
                </c:pt>
                <c:pt idx="4">
                  <c:v>0.84383561643835614</c:v>
                </c:pt>
              </c:numCache>
            </c:numRef>
          </c:val>
          <c:smooth val="0"/>
        </c:ser>
        <c:ser>
          <c:idx val="21"/>
          <c:order val="20"/>
          <c:tx>
            <c:strRef>
              <c:f>'[2]Ind 4 BMW'!$D$24</c:f>
              <c:strCache>
                <c:ptCount val="1"/>
                <c:pt idx="0">
                  <c:v>Portugal</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BMW'!$E$24:$I$24</c:f>
              <c:numCache>
                <c:formatCode>General</c:formatCode>
                <c:ptCount val="5"/>
                <c:pt idx="0">
                  <c:v>0.74889466955502682</c:v>
                </c:pt>
                <c:pt idx="1">
                  <c:v>0.78308800028410097</c:v>
                </c:pt>
                <c:pt idx="2">
                  <c:v>0.82782946837600768</c:v>
                </c:pt>
                <c:pt idx="3">
                  <c:v>0.78398691359778405</c:v>
                </c:pt>
                <c:pt idx="4">
                  <c:v>0.79686024006534328</c:v>
                </c:pt>
              </c:numCache>
            </c:numRef>
          </c:val>
          <c:smooth val="0"/>
        </c:ser>
        <c:ser>
          <c:idx val="22"/>
          <c:order val="21"/>
          <c:tx>
            <c:strRef>
              <c:f>'[2]Ind 4 BMW'!$D$25</c:f>
              <c:strCache>
                <c:ptCount val="1"/>
                <c:pt idx="0">
                  <c:v>Romania*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BMW'!$E$25:$I$25</c:f>
              <c:numCache>
                <c:formatCode>General</c:formatCode>
                <c:ptCount val="5"/>
                <c:pt idx="0">
                  <c:v>0.92291666666666672</c:v>
                </c:pt>
                <c:pt idx="1">
                  <c:v>0.8125</c:v>
                </c:pt>
                <c:pt idx="2">
                  <c:v>0.76041666666666663</c:v>
                </c:pt>
                <c:pt idx="3">
                  <c:v>0.76020833333333337</c:v>
                </c:pt>
                <c:pt idx="4">
                  <c:v>0.76020833333333337</c:v>
                </c:pt>
              </c:numCache>
            </c:numRef>
          </c:val>
          <c:smooth val="0"/>
        </c:ser>
        <c:ser>
          <c:idx val="23"/>
          <c:order val="22"/>
          <c:tx>
            <c:strRef>
              <c:f>'[2]Ind 4 BMW'!$D$26</c:f>
              <c:strCache>
                <c:ptCount val="1"/>
                <c:pt idx="0">
                  <c:v>Sweden</c:v>
                </c:pt>
              </c:strCache>
            </c:strRef>
          </c:tx>
          <c:spPr>
            <a:ln w="28575">
              <a:noFill/>
            </a:ln>
          </c:spPr>
          <c:marker>
            <c:symbol val="circle"/>
            <c:size val="5"/>
          </c:marker>
          <c:cat>
            <c:strRef>
              <c:f>'[2]Ind 4 BMW'!$E$3:$I$3</c:f>
              <c:strCache>
                <c:ptCount val="5"/>
                <c:pt idx="0">
                  <c:v>2006</c:v>
                </c:pt>
                <c:pt idx="1">
                  <c:v>2007</c:v>
                </c:pt>
                <c:pt idx="2">
                  <c:v>2008</c:v>
                </c:pt>
                <c:pt idx="3">
                  <c:v>2009</c:v>
                </c:pt>
                <c:pt idx="4">
                  <c:v>2010</c:v>
                </c:pt>
              </c:strCache>
            </c:strRef>
          </c:cat>
          <c:val>
            <c:numRef>
              <c:f>'[2]Ind 4 BMW'!$E$26:$I$26</c:f>
              <c:numCache>
                <c:formatCode>General</c:formatCode>
                <c:ptCount val="5"/>
                <c:pt idx="0">
                  <c:v>0.13642283675289921</c:v>
                </c:pt>
                <c:pt idx="1">
                  <c:v>6.2444246208742192E-2</c:v>
                </c:pt>
                <c:pt idx="2">
                  <c:v>4.6833184656556649E-2</c:v>
                </c:pt>
                <c:pt idx="3">
                  <c:v>2.0963425512934879E-2</c:v>
                </c:pt>
                <c:pt idx="4">
                  <c:v>3.4790365744870648E-2</c:v>
                </c:pt>
              </c:numCache>
            </c:numRef>
          </c:val>
          <c:smooth val="0"/>
        </c:ser>
        <c:ser>
          <c:idx val="24"/>
          <c:order val="23"/>
          <c:tx>
            <c:strRef>
              <c:f>'[2]Ind 4 BMW'!$D$27</c:f>
              <c:strCache>
                <c:ptCount val="1"/>
                <c:pt idx="0">
                  <c:v>Slovenia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BMW'!$E$27:$I$27</c:f>
              <c:numCache>
                <c:formatCode>General</c:formatCode>
                <c:ptCount val="5"/>
                <c:pt idx="0">
                  <c:v>0.70112359550561798</c:v>
                </c:pt>
                <c:pt idx="1">
                  <c:v>0.63370786516853927</c:v>
                </c:pt>
                <c:pt idx="2">
                  <c:v>0.6</c:v>
                </c:pt>
                <c:pt idx="3">
                  <c:v>0.52134831460674158</c:v>
                </c:pt>
                <c:pt idx="4">
                  <c:v>0.5168539325842697</c:v>
                </c:pt>
              </c:numCache>
            </c:numRef>
          </c:val>
          <c:smooth val="0"/>
        </c:ser>
        <c:ser>
          <c:idx val="25"/>
          <c:order val="24"/>
          <c:tx>
            <c:strRef>
              <c:f>'[2]Ind 4 BMW'!$D$28</c:f>
              <c:strCache>
                <c:ptCount val="1"/>
                <c:pt idx="0">
                  <c:v>Slovakia*</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BMW'!$E$28:$I$28</c:f>
              <c:numCache>
                <c:formatCode>General</c:formatCode>
                <c:ptCount val="5"/>
                <c:pt idx="0">
                  <c:v>#N/A</c:v>
                </c:pt>
                <c:pt idx="1">
                  <c:v>0.69183997122302154</c:v>
                </c:pt>
                <c:pt idx="2">
                  <c:v>0.67233415827338128</c:v>
                </c:pt>
                <c:pt idx="3">
                  <c:v>0.73273812949640282</c:v>
                </c:pt>
                <c:pt idx="4">
                  <c:v>0.72986043165467629</c:v>
                </c:pt>
              </c:numCache>
            </c:numRef>
          </c:val>
          <c:smooth val="0"/>
        </c:ser>
        <c:ser>
          <c:idx val="26"/>
          <c:order val="25"/>
          <c:tx>
            <c:strRef>
              <c:f>'[2]Ind 4 BMW'!$D$29</c:f>
              <c:strCache>
                <c:ptCount val="1"/>
                <c:pt idx="0">
                  <c:v>United Kingdom*</c:v>
                </c:pt>
              </c:strCache>
            </c:strRef>
          </c:tx>
          <c:spPr>
            <a:ln w="28575">
              <a:noFill/>
            </a:ln>
          </c:spPr>
          <c:cat>
            <c:strRef>
              <c:f>'[2]Ind 4 BMW'!$E$3:$I$3</c:f>
              <c:strCache>
                <c:ptCount val="5"/>
                <c:pt idx="0">
                  <c:v>2006</c:v>
                </c:pt>
                <c:pt idx="1">
                  <c:v>2007</c:v>
                </c:pt>
                <c:pt idx="2">
                  <c:v>2008</c:v>
                </c:pt>
                <c:pt idx="3">
                  <c:v>2009</c:v>
                </c:pt>
                <c:pt idx="4">
                  <c:v>2010</c:v>
                </c:pt>
              </c:strCache>
            </c:strRef>
          </c:cat>
          <c:val>
            <c:numRef>
              <c:f>'[2]Ind 4 BMW'!$E$29:$I$29</c:f>
              <c:numCache>
                <c:formatCode>General</c:formatCode>
                <c:ptCount val="5"/>
                <c:pt idx="0">
                  <c:v>0.7831325301204819</c:v>
                </c:pt>
                <c:pt idx="1">
                  <c:v>0.6528805200627662</c:v>
                </c:pt>
                <c:pt idx="2">
                  <c:v>0.57442277516251961</c:v>
                </c:pt>
                <c:pt idx="3">
                  <c:v>0.49036090562654111</c:v>
                </c:pt>
                <c:pt idx="4">
                  <c:v>0.4908092355973997</c:v>
                </c:pt>
              </c:numCache>
            </c:numRef>
          </c:val>
          <c:smooth val="0"/>
        </c:ser>
        <c:ser>
          <c:idx val="27"/>
          <c:order val="26"/>
          <c:tx>
            <c:strRef>
              <c:f>'[2]Ind 4 BMW'!$D$30</c:f>
              <c:strCache>
                <c:ptCount val="1"/>
                <c:pt idx="0">
                  <c:v>Target 2006</c:v>
                </c:pt>
              </c:strCache>
            </c:strRef>
          </c:tx>
          <c:spPr>
            <a:ln w="38100">
              <a:solidFill>
                <a:srgbClr val="FF0000"/>
              </a:solidFill>
            </a:ln>
          </c:spPr>
          <c:marker>
            <c:symbol val="none"/>
          </c:marker>
          <c:cat>
            <c:strRef>
              <c:f>'[2]Ind 4 BMW'!$E$3:$I$3</c:f>
              <c:strCache>
                <c:ptCount val="5"/>
                <c:pt idx="0">
                  <c:v>2006</c:v>
                </c:pt>
                <c:pt idx="1">
                  <c:v>2007</c:v>
                </c:pt>
                <c:pt idx="2">
                  <c:v>2008</c:v>
                </c:pt>
                <c:pt idx="3">
                  <c:v>2009</c:v>
                </c:pt>
                <c:pt idx="4">
                  <c:v>2010</c:v>
                </c:pt>
              </c:strCache>
            </c:strRef>
          </c:cat>
          <c:val>
            <c:numRef>
              <c:f>'[2]Ind 4 BMW'!$E$30:$I$30</c:f>
              <c:numCache>
                <c:formatCode>General</c:formatCode>
                <c:ptCount val="5"/>
                <c:pt idx="0">
                  <c:v>0.75</c:v>
                </c:pt>
                <c:pt idx="1">
                  <c:v>0.75</c:v>
                </c:pt>
                <c:pt idx="2">
                  <c:v>0.75</c:v>
                </c:pt>
                <c:pt idx="3">
                  <c:v>0.75</c:v>
                </c:pt>
                <c:pt idx="4">
                  <c:v>0.75</c:v>
                </c:pt>
              </c:numCache>
            </c:numRef>
          </c:val>
          <c:smooth val="0"/>
        </c:ser>
        <c:ser>
          <c:idx val="28"/>
          <c:order val="27"/>
          <c:tx>
            <c:strRef>
              <c:f>'[2]Ind 4 BMW'!$D$31</c:f>
              <c:strCache>
                <c:ptCount val="1"/>
                <c:pt idx="0">
                  <c:v>Target 2009</c:v>
                </c:pt>
              </c:strCache>
            </c:strRef>
          </c:tx>
          <c:spPr>
            <a:ln w="38100">
              <a:solidFill>
                <a:schemeClr val="tx1"/>
              </a:solidFill>
            </a:ln>
          </c:spPr>
          <c:marker>
            <c:symbol val="none"/>
          </c:marker>
          <c:cat>
            <c:strRef>
              <c:f>'[2]Ind 4 BMW'!$E$3:$I$3</c:f>
              <c:strCache>
                <c:ptCount val="5"/>
                <c:pt idx="0">
                  <c:v>2006</c:v>
                </c:pt>
                <c:pt idx="1">
                  <c:v>2007</c:v>
                </c:pt>
                <c:pt idx="2">
                  <c:v>2008</c:v>
                </c:pt>
                <c:pt idx="3">
                  <c:v>2009</c:v>
                </c:pt>
                <c:pt idx="4">
                  <c:v>2010</c:v>
                </c:pt>
              </c:strCache>
            </c:strRef>
          </c:cat>
          <c:val>
            <c:numRef>
              <c:f>'[2]Ind 4 BMW'!$E$31:$I$31</c:f>
              <c:numCache>
                <c:formatCode>General</c:formatCode>
                <c:ptCount val="5"/>
                <c:pt idx="0">
                  <c:v>0.5</c:v>
                </c:pt>
                <c:pt idx="1">
                  <c:v>0.5</c:v>
                </c:pt>
                <c:pt idx="2">
                  <c:v>0.5</c:v>
                </c:pt>
                <c:pt idx="3">
                  <c:v>0.5</c:v>
                </c:pt>
                <c:pt idx="4">
                  <c:v>0.5</c:v>
                </c:pt>
              </c:numCache>
            </c:numRef>
          </c:val>
          <c:smooth val="0"/>
        </c:ser>
        <c:ser>
          <c:idx val="29"/>
          <c:order val="28"/>
          <c:tx>
            <c:strRef>
              <c:f>'[2]Ind 4 BMW'!$D$32</c:f>
              <c:strCache>
                <c:ptCount val="1"/>
                <c:pt idx="0">
                  <c:v>Target 2016</c:v>
                </c:pt>
              </c:strCache>
            </c:strRef>
          </c:tx>
          <c:spPr>
            <a:ln w="38100">
              <a:solidFill>
                <a:srgbClr val="92D050"/>
              </a:solidFill>
            </a:ln>
          </c:spPr>
          <c:marker>
            <c:symbol val="none"/>
          </c:marker>
          <c:cat>
            <c:strRef>
              <c:f>'[2]Ind 4 BMW'!$E$3:$I$3</c:f>
              <c:strCache>
                <c:ptCount val="5"/>
                <c:pt idx="0">
                  <c:v>2006</c:v>
                </c:pt>
                <c:pt idx="1">
                  <c:v>2007</c:v>
                </c:pt>
                <c:pt idx="2">
                  <c:v>2008</c:v>
                </c:pt>
                <c:pt idx="3">
                  <c:v>2009</c:v>
                </c:pt>
                <c:pt idx="4">
                  <c:v>2010</c:v>
                </c:pt>
              </c:strCache>
            </c:strRef>
          </c:cat>
          <c:val>
            <c:numRef>
              <c:f>'[2]Ind 4 BMW'!$E$32:$I$32</c:f>
              <c:numCache>
                <c:formatCode>General</c:formatCode>
                <c:ptCount val="5"/>
                <c:pt idx="0">
                  <c:v>0.35</c:v>
                </c:pt>
                <c:pt idx="1">
                  <c:v>0.35</c:v>
                </c:pt>
                <c:pt idx="2">
                  <c:v>0.35</c:v>
                </c:pt>
                <c:pt idx="3">
                  <c:v>0.35</c:v>
                </c:pt>
                <c:pt idx="4">
                  <c:v>0.35</c:v>
                </c:pt>
              </c:numCache>
            </c:numRef>
          </c:val>
          <c:smooth val="0"/>
        </c:ser>
        <c:dLbls>
          <c:showLegendKey val="0"/>
          <c:showVal val="0"/>
          <c:showCatName val="0"/>
          <c:showSerName val="0"/>
          <c:showPercent val="0"/>
          <c:showBubbleSize val="0"/>
        </c:dLbls>
        <c:marker val="1"/>
        <c:smooth val="0"/>
        <c:axId val="109026304"/>
        <c:axId val="109028096"/>
      </c:lineChart>
      <c:catAx>
        <c:axId val="109026304"/>
        <c:scaling>
          <c:orientation val="minMax"/>
        </c:scaling>
        <c:delete val="0"/>
        <c:axPos val="b"/>
        <c:majorTickMark val="out"/>
        <c:minorTickMark val="none"/>
        <c:tickLblPos val="nextTo"/>
        <c:crossAx val="109028096"/>
        <c:crosses val="autoZero"/>
        <c:auto val="1"/>
        <c:lblAlgn val="ctr"/>
        <c:lblOffset val="100"/>
        <c:noMultiLvlLbl val="0"/>
      </c:catAx>
      <c:valAx>
        <c:axId val="109028096"/>
        <c:scaling>
          <c:orientation val="minMax"/>
          <c:max val="1.2"/>
        </c:scaling>
        <c:delete val="0"/>
        <c:axPos val="l"/>
        <c:majorGridlines/>
        <c:title>
          <c:tx>
            <c:rich>
              <a:bodyPr rot="-5400000" vert="horz"/>
              <a:lstStyle/>
              <a:p>
                <a:pPr>
                  <a:defRPr/>
                </a:pPr>
                <a:r>
                  <a:rPr lang="da-DK"/>
                  <a:t>Percentage MSW landfilled</a:t>
                </a:r>
              </a:p>
            </c:rich>
          </c:tx>
          <c:overlay val="0"/>
        </c:title>
        <c:numFmt formatCode="General" sourceLinked="1"/>
        <c:majorTickMark val="out"/>
        <c:minorTickMark val="none"/>
        <c:tickLblPos val="nextTo"/>
        <c:crossAx val="109026304"/>
        <c:crosses val="autoZero"/>
        <c:crossBetween val="between"/>
      </c:valAx>
    </c:plotArea>
    <c:legend>
      <c:legendPos val="r"/>
      <c:layout>
        <c:manualLayout>
          <c:xMode val="edge"/>
          <c:yMode val="edge"/>
          <c:x val="0.78883519712166794"/>
          <c:y val="2.2315481841365573E-2"/>
          <c:w val="0.16646913866777752"/>
          <c:h val="0.9328022561009661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a-DK" sz="1400"/>
              <a:t>Percentage of BMW landfilled related to the</a:t>
            </a:r>
            <a:r>
              <a:rPr lang="da-DK" sz="1400" baseline="0"/>
              <a:t> generated amount in 1995</a:t>
            </a:r>
          </a:p>
          <a:p>
            <a:pPr>
              <a:defRPr sz="1400"/>
            </a:pPr>
            <a:endParaRPr lang="da-DK" sz="1400"/>
          </a:p>
        </c:rich>
      </c:tx>
      <c:layout>
        <c:manualLayout>
          <c:xMode val="edge"/>
          <c:yMode val="edge"/>
          <c:x val="0.11873083123492814"/>
          <c:y val="1.2025552879528107E-2"/>
        </c:manualLayout>
      </c:layout>
      <c:overlay val="0"/>
    </c:title>
    <c:autoTitleDeleted val="0"/>
    <c:plotArea>
      <c:layout>
        <c:manualLayout>
          <c:layoutTarget val="inner"/>
          <c:xMode val="edge"/>
          <c:yMode val="edge"/>
          <c:x val="0.14182352488106029"/>
          <c:y val="0.12650147786469737"/>
          <c:w val="0.81674765823572282"/>
          <c:h val="0.65087050325991902"/>
        </c:manualLayout>
      </c:layout>
      <c:barChart>
        <c:barDir val="col"/>
        <c:grouping val="stacked"/>
        <c:varyColors val="0"/>
        <c:ser>
          <c:idx val="3"/>
          <c:order val="0"/>
          <c:tx>
            <c:strRef>
              <c:f>'[2]Ind 4 BMW'!$D$42</c:f>
              <c:strCache>
                <c:ptCount val="1"/>
                <c:pt idx="0">
                  <c:v>Below 35%</c:v>
                </c:pt>
              </c:strCache>
            </c:strRef>
          </c:tx>
          <c:spPr>
            <a:solidFill>
              <a:srgbClr val="002060"/>
            </a:solidFill>
          </c:spPr>
          <c:invertIfNegative val="0"/>
          <c:dLbls>
            <c:dLbl>
              <c:idx val="0"/>
              <c:layout>
                <c:manualLayout>
                  <c:x val="1.1730205278592375E-2"/>
                  <c:y val="0"/>
                </c:manualLayout>
              </c:layout>
              <c:showLegendKey val="0"/>
              <c:showVal val="1"/>
              <c:showCatName val="0"/>
              <c:showSerName val="0"/>
              <c:showPercent val="0"/>
              <c:showBubbleSize val="0"/>
            </c:dLbl>
            <c:dLbl>
              <c:idx val="4"/>
              <c:layout>
                <c:manualLayout>
                  <c:x val="-1.3685239491691105E-2"/>
                  <c:y val="-9.0191646596460787E-3"/>
                </c:manualLayout>
              </c:layout>
              <c:showLegendKey val="0"/>
              <c:showVal val="1"/>
              <c:showCatName val="0"/>
              <c:showSerName val="0"/>
              <c:showPercent val="0"/>
              <c:showBubbleSize val="0"/>
            </c:dLbl>
            <c:spPr>
              <a:solidFill>
                <a:schemeClr val="bg1"/>
              </a:solidFill>
            </c:spPr>
            <c:showLegendKey val="0"/>
            <c:showVal val="1"/>
            <c:showCatName val="0"/>
            <c:showSerName val="0"/>
            <c:showPercent val="0"/>
            <c:showBubbleSize val="0"/>
            <c:showLeaderLines val="0"/>
          </c:dLbls>
          <c:cat>
            <c:strRef>
              <c:f>'[2]Ind 4 BMW'!$E$38:$I$38</c:f>
              <c:strCache>
                <c:ptCount val="5"/>
                <c:pt idx="0">
                  <c:v>2006</c:v>
                </c:pt>
                <c:pt idx="1">
                  <c:v>2007</c:v>
                </c:pt>
                <c:pt idx="2">
                  <c:v>2008</c:v>
                </c:pt>
                <c:pt idx="3">
                  <c:v>2009</c:v>
                </c:pt>
                <c:pt idx="4">
                  <c:v>2010</c:v>
                </c:pt>
              </c:strCache>
            </c:strRef>
          </c:cat>
          <c:val>
            <c:numRef>
              <c:f>'[2]Ind 4 BMW'!$E$42:$I$42</c:f>
              <c:numCache>
                <c:formatCode>General</c:formatCode>
                <c:ptCount val="5"/>
                <c:pt idx="0">
                  <c:v>8</c:v>
                </c:pt>
                <c:pt idx="1">
                  <c:v>6</c:v>
                </c:pt>
                <c:pt idx="2">
                  <c:v>7</c:v>
                </c:pt>
                <c:pt idx="3">
                  <c:v>7</c:v>
                </c:pt>
                <c:pt idx="4">
                  <c:v>7</c:v>
                </c:pt>
              </c:numCache>
            </c:numRef>
          </c:val>
        </c:ser>
        <c:ser>
          <c:idx val="2"/>
          <c:order val="1"/>
          <c:tx>
            <c:strRef>
              <c:f>'[2]Ind 4 BMW'!$D$41</c:f>
              <c:strCache>
                <c:ptCount val="1"/>
                <c:pt idx="0">
                  <c:v>Between 50% and 35%</c:v>
                </c:pt>
              </c:strCache>
            </c:strRef>
          </c:tx>
          <c:invertIfNegative val="0"/>
          <c:dLbls>
            <c:dLbl>
              <c:idx val="0"/>
              <c:layout>
                <c:manualLayout>
                  <c:x val="1.1730205278592375E-2"/>
                  <c:y val="9.0191646596460787E-3"/>
                </c:manualLayout>
              </c:layout>
              <c:showLegendKey val="0"/>
              <c:showVal val="1"/>
              <c:showCatName val="0"/>
              <c:showSerName val="0"/>
              <c:showPercent val="0"/>
              <c:showBubbleSize val="0"/>
            </c:dLbl>
            <c:dLbl>
              <c:idx val="4"/>
              <c:layout>
                <c:manualLayout>
                  <c:x val="-1.7595307917888565E-2"/>
                  <c:y val="0"/>
                </c:manualLayout>
              </c:layout>
              <c:showLegendKey val="0"/>
              <c:showVal val="1"/>
              <c:showCatName val="0"/>
              <c:showSerName val="0"/>
              <c:showPercent val="0"/>
              <c:showBubbleSize val="0"/>
            </c:dLbl>
            <c:spPr>
              <a:solidFill>
                <a:schemeClr val="bg1"/>
              </a:solidFill>
            </c:spPr>
            <c:showLegendKey val="0"/>
            <c:showVal val="1"/>
            <c:showCatName val="0"/>
            <c:showSerName val="0"/>
            <c:showPercent val="0"/>
            <c:showBubbleSize val="0"/>
            <c:showLeaderLines val="0"/>
          </c:dLbls>
          <c:cat>
            <c:strRef>
              <c:f>'[2]Ind 4 BMW'!$E$38:$I$38</c:f>
              <c:strCache>
                <c:ptCount val="5"/>
                <c:pt idx="0">
                  <c:v>2006</c:v>
                </c:pt>
                <c:pt idx="1">
                  <c:v>2007</c:v>
                </c:pt>
                <c:pt idx="2">
                  <c:v>2008</c:v>
                </c:pt>
                <c:pt idx="3">
                  <c:v>2009</c:v>
                </c:pt>
                <c:pt idx="4">
                  <c:v>2010</c:v>
                </c:pt>
              </c:strCache>
            </c:strRef>
          </c:cat>
          <c:val>
            <c:numRef>
              <c:f>'[2]Ind 4 BMW'!$E$41:$I$41</c:f>
              <c:numCache>
                <c:formatCode>General</c:formatCode>
                <c:ptCount val="5"/>
                <c:pt idx="0">
                  <c:v>2</c:v>
                </c:pt>
                <c:pt idx="1">
                  <c:v>2</c:v>
                </c:pt>
                <c:pt idx="2">
                  <c:v>3</c:v>
                </c:pt>
                <c:pt idx="3">
                  <c:v>6</c:v>
                </c:pt>
                <c:pt idx="4">
                  <c:v>5</c:v>
                </c:pt>
              </c:numCache>
            </c:numRef>
          </c:val>
        </c:ser>
        <c:ser>
          <c:idx val="1"/>
          <c:order val="2"/>
          <c:tx>
            <c:strRef>
              <c:f>'[2]Ind 4 BMW'!$D$40</c:f>
              <c:strCache>
                <c:ptCount val="1"/>
                <c:pt idx="0">
                  <c:v>Between 75% and 50%</c:v>
                </c:pt>
              </c:strCache>
            </c:strRef>
          </c:tx>
          <c:invertIfNegative val="0"/>
          <c:dLbls>
            <c:dLbl>
              <c:idx val="0"/>
              <c:layout>
                <c:manualLayout>
                  <c:x val="1.3685239491691105E-2"/>
                  <c:y val="5.5116480654216026E-17"/>
                </c:manualLayout>
              </c:layout>
              <c:showLegendKey val="0"/>
              <c:showVal val="1"/>
              <c:showCatName val="0"/>
              <c:showSerName val="0"/>
              <c:showPercent val="0"/>
              <c:showBubbleSize val="0"/>
            </c:dLbl>
            <c:dLbl>
              <c:idx val="4"/>
              <c:layout>
                <c:manualLayout>
                  <c:x val="-1.3685239491691105E-2"/>
                  <c:y val="0"/>
                </c:manualLayout>
              </c:layout>
              <c:showLegendKey val="0"/>
              <c:showVal val="1"/>
              <c:showCatName val="0"/>
              <c:showSerName val="0"/>
              <c:showPercent val="0"/>
              <c:showBubbleSize val="0"/>
            </c:dLbl>
            <c:spPr>
              <a:solidFill>
                <a:schemeClr val="bg1"/>
              </a:solidFill>
            </c:spPr>
            <c:showLegendKey val="0"/>
            <c:showVal val="1"/>
            <c:showCatName val="0"/>
            <c:showSerName val="0"/>
            <c:showPercent val="0"/>
            <c:showBubbleSize val="0"/>
            <c:showLeaderLines val="0"/>
          </c:dLbls>
          <c:cat>
            <c:strRef>
              <c:f>'[2]Ind 4 BMW'!$E$38:$I$38</c:f>
              <c:strCache>
                <c:ptCount val="5"/>
                <c:pt idx="0">
                  <c:v>2006</c:v>
                </c:pt>
                <c:pt idx="1">
                  <c:v>2007</c:v>
                </c:pt>
                <c:pt idx="2">
                  <c:v>2008</c:v>
                </c:pt>
                <c:pt idx="3">
                  <c:v>2009</c:v>
                </c:pt>
                <c:pt idx="4">
                  <c:v>2010</c:v>
                </c:pt>
              </c:strCache>
            </c:strRef>
          </c:cat>
          <c:val>
            <c:numRef>
              <c:f>'[2]Ind 4 BMW'!$E$40:$I$40</c:f>
              <c:numCache>
                <c:formatCode>General</c:formatCode>
                <c:ptCount val="5"/>
                <c:pt idx="0">
                  <c:v>6</c:v>
                </c:pt>
                <c:pt idx="1">
                  <c:v>7</c:v>
                </c:pt>
                <c:pt idx="2">
                  <c:v>7</c:v>
                </c:pt>
                <c:pt idx="3">
                  <c:v>4</c:v>
                </c:pt>
                <c:pt idx="4">
                  <c:v>6</c:v>
                </c:pt>
              </c:numCache>
            </c:numRef>
          </c:val>
        </c:ser>
        <c:ser>
          <c:idx val="0"/>
          <c:order val="3"/>
          <c:tx>
            <c:strRef>
              <c:f>'[2]Ind 4 BMW'!$D$39</c:f>
              <c:strCache>
                <c:ptCount val="1"/>
                <c:pt idx="0">
                  <c:v>Above 75%</c:v>
                </c:pt>
              </c:strCache>
            </c:strRef>
          </c:tx>
          <c:spPr>
            <a:solidFill>
              <a:srgbClr val="00B0F0"/>
            </a:solidFill>
          </c:spPr>
          <c:invertIfNegative val="0"/>
          <c:dLbls>
            <c:dLbl>
              <c:idx val="0"/>
              <c:layout>
                <c:manualLayout>
                  <c:x val="1.5640273704789834E-2"/>
                  <c:y val="-2.7558240327108013E-17"/>
                </c:manualLayout>
              </c:layout>
              <c:showLegendKey val="0"/>
              <c:showVal val="1"/>
              <c:showCatName val="0"/>
              <c:showSerName val="0"/>
              <c:showPercent val="0"/>
              <c:showBubbleSize val="0"/>
            </c:dLbl>
            <c:dLbl>
              <c:idx val="4"/>
              <c:layout>
                <c:manualLayout>
                  <c:x val="-1.5640273704789834E-2"/>
                  <c:y val="0"/>
                </c:manualLayout>
              </c:layout>
              <c:showLegendKey val="0"/>
              <c:showVal val="1"/>
              <c:showCatName val="0"/>
              <c:showSerName val="0"/>
              <c:showPercent val="0"/>
              <c:showBubbleSize val="0"/>
            </c:dLbl>
            <c:spPr>
              <a:solidFill>
                <a:schemeClr val="bg1"/>
              </a:solidFill>
            </c:spPr>
            <c:showLegendKey val="0"/>
            <c:showVal val="1"/>
            <c:showCatName val="0"/>
            <c:showSerName val="0"/>
            <c:showPercent val="0"/>
            <c:showBubbleSize val="0"/>
            <c:showLeaderLines val="0"/>
          </c:dLbls>
          <c:cat>
            <c:strRef>
              <c:f>'[2]Ind 4 BMW'!$E$38:$I$38</c:f>
              <c:strCache>
                <c:ptCount val="5"/>
                <c:pt idx="0">
                  <c:v>2006</c:v>
                </c:pt>
                <c:pt idx="1">
                  <c:v>2007</c:v>
                </c:pt>
                <c:pt idx="2">
                  <c:v>2008</c:v>
                </c:pt>
                <c:pt idx="3">
                  <c:v>2009</c:v>
                </c:pt>
                <c:pt idx="4">
                  <c:v>2010</c:v>
                </c:pt>
              </c:strCache>
            </c:strRef>
          </c:cat>
          <c:val>
            <c:numRef>
              <c:f>'[2]Ind 4 BMW'!$E$39:$I$39</c:f>
              <c:numCache>
                <c:formatCode>General</c:formatCode>
                <c:ptCount val="5"/>
                <c:pt idx="0">
                  <c:v>7</c:v>
                </c:pt>
                <c:pt idx="1">
                  <c:v>9</c:v>
                </c:pt>
                <c:pt idx="2">
                  <c:v>9</c:v>
                </c:pt>
                <c:pt idx="3">
                  <c:v>9</c:v>
                </c:pt>
                <c:pt idx="4">
                  <c:v>7</c:v>
                </c:pt>
              </c:numCache>
            </c:numRef>
          </c:val>
        </c:ser>
        <c:ser>
          <c:idx val="4"/>
          <c:order val="4"/>
          <c:tx>
            <c:strRef>
              <c:f>'[2]Ind 4 BMW'!$D$43</c:f>
              <c:strCache>
                <c:ptCount val="1"/>
                <c:pt idx="0">
                  <c:v>Missing data</c:v>
                </c:pt>
              </c:strCache>
            </c:strRef>
          </c:tx>
          <c:spPr>
            <a:solidFill>
              <a:schemeClr val="accent6"/>
            </a:solidFill>
          </c:spPr>
          <c:invertIfNegative val="0"/>
          <c:dLbls>
            <c:dLbl>
              <c:idx val="0"/>
              <c:layout>
                <c:manualLayout>
                  <c:x val="1.3685239491691105E-2"/>
                  <c:y val="-3.0063882198820267E-3"/>
                </c:manualLayout>
              </c:layout>
              <c:showLegendKey val="0"/>
              <c:showVal val="1"/>
              <c:showCatName val="0"/>
              <c:showSerName val="0"/>
              <c:showPercent val="0"/>
              <c:showBubbleSize val="0"/>
            </c:dLbl>
            <c:dLbl>
              <c:idx val="2"/>
              <c:delete val="1"/>
            </c:dLbl>
            <c:dLbl>
              <c:idx val="3"/>
              <c:delete val="1"/>
            </c:dLbl>
            <c:dLbl>
              <c:idx val="4"/>
              <c:delete val="1"/>
            </c:dLbl>
            <c:spPr>
              <a:solidFill>
                <a:schemeClr val="bg1"/>
              </a:solidFill>
            </c:spPr>
            <c:showLegendKey val="0"/>
            <c:showVal val="1"/>
            <c:showCatName val="0"/>
            <c:showSerName val="0"/>
            <c:showPercent val="0"/>
            <c:showBubbleSize val="0"/>
            <c:showLeaderLines val="0"/>
          </c:dLbls>
          <c:cat>
            <c:strRef>
              <c:f>'[2]Ind 4 BMW'!$E$38:$I$38</c:f>
              <c:strCache>
                <c:ptCount val="5"/>
                <c:pt idx="0">
                  <c:v>2006</c:v>
                </c:pt>
                <c:pt idx="1">
                  <c:v>2007</c:v>
                </c:pt>
                <c:pt idx="2">
                  <c:v>2008</c:v>
                </c:pt>
                <c:pt idx="3">
                  <c:v>2009</c:v>
                </c:pt>
                <c:pt idx="4">
                  <c:v>2010</c:v>
                </c:pt>
              </c:strCache>
            </c:strRef>
          </c:cat>
          <c:val>
            <c:numRef>
              <c:f>'[2]Ind 4 BMW'!$E$43:$I$43</c:f>
              <c:numCache>
                <c:formatCode>General</c:formatCode>
                <c:ptCount val="5"/>
                <c:pt idx="0">
                  <c:v>4</c:v>
                </c:pt>
                <c:pt idx="1">
                  <c:v>3</c:v>
                </c:pt>
                <c:pt idx="2">
                  <c:v>1</c:v>
                </c:pt>
                <c:pt idx="3">
                  <c:v>1</c:v>
                </c:pt>
                <c:pt idx="4">
                  <c:v>2</c:v>
                </c:pt>
              </c:numCache>
            </c:numRef>
          </c:val>
        </c:ser>
        <c:dLbls>
          <c:showLegendKey val="0"/>
          <c:showVal val="0"/>
          <c:showCatName val="0"/>
          <c:showSerName val="0"/>
          <c:showPercent val="0"/>
          <c:showBubbleSize val="0"/>
        </c:dLbls>
        <c:gapWidth val="20"/>
        <c:overlap val="100"/>
        <c:axId val="109140224"/>
        <c:axId val="109154304"/>
      </c:barChart>
      <c:catAx>
        <c:axId val="109140224"/>
        <c:scaling>
          <c:orientation val="minMax"/>
        </c:scaling>
        <c:delete val="0"/>
        <c:axPos val="b"/>
        <c:majorTickMark val="out"/>
        <c:minorTickMark val="none"/>
        <c:tickLblPos val="nextTo"/>
        <c:crossAx val="109154304"/>
        <c:crosses val="autoZero"/>
        <c:auto val="1"/>
        <c:lblAlgn val="ctr"/>
        <c:lblOffset val="100"/>
        <c:noMultiLvlLbl val="0"/>
      </c:catAx>
      <c:valAx>
        <c:axId val="109154304"/>
        <c:scaling>
          <c:orientation val="minMax"/>
          <c:max val="27"/>
          <c:min val="0"/>
        </c:scaling>
        <c:delete val="0"/>
        <c:axPos val="l"/>
        <c:majorGridlines/>
        <c:title>
          <c:tx>
            <c:rich>
              <a:bodyPr rot="-5400000" vert="horz"/>
              <a:lstStyle/>
              <a:p>
                <a:pPr>
                  <a:defRPr/>
                </a:pPr>
                <a:r>
                  <a:rPr lang="da-DK"/>
                  <a:t>Number of countries</a:t>
                </a:r>
              </a:p>
            </c:rich>
          </c:tx>
          <c:layout>
            <c:manualLayout>
              <c:xMode val="edge"/>
              <c:yMode val="edge"/>
              <c:x val="1.3685239491691105E-2"/>
              <c:y val="0.34090311902125259"/>
            </c:manualLayout>
          </c:layout>
          <c:overlay val="0"/>
        </c:title>
        <c:numFmt formatCode="General" sourceLinked="1"/>
        <c:majorTickMark val="out"/>
        <c:minorTickMark val="none"/>
        <c:tickLblPos val="nextTo"/>
        <c:crossAx val="109140224"/>
        <c:crosses val="autoZero"/>
        <c:crossBetween val="between"/>
      </c:valAx>
    </c:plotArea>
    <c:legend>
      <c:legendPos val="r"/>
      <c:layout>
        <c:manualLayout>
          <c:xMode val="edge"/>
          <c:yMode val="edge"/>
          <c:x val="9.2159025807053305E-2"/>
          <c:y val="0.83755797949879962"/>
          <c:w val="0.8837627403173588"/>
          <c:h val="0.1605849247858481"/>
        </c:manualLayout>
      </c:layout>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graph'!$E$80</c:f>
              <c:strCache>
                <c:ptCount val="1"/>
                <c:pt idx="0">
                  <c:v>2006</c:v>
                </c:pt>
              </c:strCache>
            </c:strRef>
          </c:tx>
          <c:invertIfNegative val="0"/>
          <c:cat>
            <c:strRef>
              <c:f>'Data for graph'!$D$81:$D$94</c:f>
              <c:strCache>
                <c:ptCount val="13"/>
                <c:pt idx="1">
                  <c:v>Austria</c:v>
                </c:pt>
                <c:pt idx="2">
                  <c:v>Belgium</c:v>
                </c:pt>
                <c:pt idx="3">
                  <c:v>Denmark</c:v>
                </c:pt>
                <c:pt idx="4">
                  <c:v>Finland</c:v>
                </c:pt>
                <c:pt idx="5">
                  <c:v>France</c:v>
                </c:pt>
                <c:pt idx="6">
                  <c:v>Germany</c:v>
                </c:pt>
                <c:pt idx="7">
                  <c:v>Hungary</c:v>
                </c:pt>
                <c:pt idx="8">
                  <c:v>Italy</c:v>
                </c:pt>
                <c:pt idx="9">
                  <c:v>Luxembourg</c:v>
                </c:pt>
                <c:pt idx="10">
                  <c:v>Netherlands</c:v>
                </c:pt>
                <c:pt idx="11">
                  <c:v>Spain</c:v>
                </c:pt>
                <c:pt idx="12">
                  <c:v>Sweden</c:v>
                </c:pt>
              </c:strCache>
            </c:strRef>
          </c:cat>
          <c:val>
            <c:numRef>
              <c:f>'Data for graph'!$E$81:$E$94</c:f>
              <c:numCache>
                <c:formatCode>0%</c:formatCode>
                <c:ptCount val="14"/>
                <c:pt idx="1">
                  <c:v>4.5841587859305494E-3</c:v>
                </c:pt>
                <c:pt idx="2">
                  <c:v>0.15761713897163696</c:v>
                </c:pt>
                <c:pt idx="3">
                  <c:v>2.0959735245449532E-2</c:v>
                </c:pt>
                <c:pt idx="4">
                  <c:v>0.49895238095238093</c:v>
                </c:pt>
                <c:pt idx="5">
                  <c:v>0.39924791834542034</c:v>
                </c:pt>
                <c:pt idx="6">
                  <c:v>0</c:v>
                </c:pt>
                <c:pt idx="7">
                  <c:v>0.65726495726495726</c:v>
                </c:pt>
                <c:pt idx="8">
                  <c:v>0.64844817091364804</c:v>
                </c:pt>
                <c:pt idx="9">
                  <c:v>0.16389291391753302</c:v>
                </c:pt>
                <c:pt idx="10">
                  <c:v>0.28678304239401498</c:v>
                </c:pt>
                <c:pt idx="11">
                  <c:v>0.65092480045905265</c:v>
                </c:pt>
                <c:pt idx="12">
                  <c:v>0.13642283675289921</c:v>
                </c:pt>
              </c:numCache>
            </c:numRef>
          </c:val>
        </c:ser>
        <c:ser>
          <c:idx val="1"/>
          <c:order val="1"/>
          <c:tx>
            <c:strRef>
              <c:f>'Data for graph'!$F$80</c:f>
              <c:strCache>
                <c:ptCount val="1"/>
                <c:pt idx="0">
                  <c:v>2009</c:v>
                </c:pt>
              </c:strCache>
            </c:strRef>
          </c:tx>
          <c:invertIfNegative val="0"/>
          <c:cat>
            <c:strRef>
              <c:f>'Data for graph'!$D$81:$D$94</c:f>
              <c:strCache>
                <c:ptCount val="13"/>
                <c:pt idx="1">
                  <c:v>Austria</c:v>
                </c:pt>
                <c:pt idx="2">
                  <c:v>Belgium</c:v>
                </c:pt>
                <c:pt idx="3">
                  <c:v>Denmark</c:v>
                </c:pt>
                <c:pt idx="4">
                  <c:v>Finland</c:v>
                </c:pt>
                <c:pt idx="5">
                  <c:v>France</c:v>
                </c:pt>
                <c:pt idx="6">
                  <c:v>Germany</c:v>
                </c:pt>
                <c:pt idx="7">
                  <c:v>Hungary</c:v>
                </c:pt>
                <c:pt idx="8">
                  <c:v>Italy</c:v>
                </c:pt>
                <c:pt idx="9">
                  <c:v>Luxembourg</c:v>
                </c:pt>
                <c:pt idx="10">
                  <c:v>Netherlands</c:v>
                </c:pt>
                <c:pt idx="11">
                  <c:v>Spain</c:v>
                </c:pt>
                <c:pt idx="12">
                  <c:v>Sweden</c:v>
                </c:pt>
              </c:strCache>
            </c:strRef>
          </c:cat>
          <c:val>
            <c:numRef>
              <c:f>'Data for graph'!$F$81:$F$94</c:f>
              <c:numCache>
                <c:formatCode>0%</c:formatCode>
                <c:ptCount val="14"/>
                <c:pt idx="1">
                  <c:v>0</c:v>
                </c:pt>
                <c:pt idx="2">
                  <c:v>0</c:v>
                </c:pt>
                <c:pt idx="3">
                  <c:v>7.1704357418643132E-3</c:v>
                </c:pt>
                <c:pt idx="4">
                  <c:v>0.38523809523809521</c:v>
                </c:pt>
                <c:pt idx="5">
                  <c:v>0.37818963201719041</c:v>
                </c:pt>
                <c:pt idx="6">
                  <c:v>0</c:v>
                </c:pt>
                <c:pt idx="7">
                  <c:v>0.46025641025641023</c:v>
                </c:pt>
                <c:pt idx="8">
                  <c:v>0.57044817091364808</c:v>
                </c:pt>
                <c:pt idx="9">
                  <c:v>0.16178270472546177</c:v>
                </c:pt>
                <c:pt idx="10">
                  <c:v>4.9875311720698257E-2</c:v>
                </c:pt>
                <c:pt idx="11">
                  <c:v>0.47267746604657462</c:v>
                </c:pt>
                <c:pt idx="12">
                  <c:v>2.0963425512934879E-2</c:v>
                </c:pt>
              </c:numCache>
            </c:numRef>
          </c:val>
        </c:ser>
        <c:ser>
          <c:idx val="2"/>
          <c:order val="2"/>
          <c:tx>
            <c:strRef>
              <c:f>'Data for graph'!$G$80</c:f>
              <c:strCache>
                <c:ptCount val="1"/>
                <c:pt idx="0">
                  <c:v>2010</c:v>
                </c:pt>
              </c:strCache>
            </c:strRef>
          </c:tx>
          <c:invertIfNegative val="0"/>
          <c:cat>
            <c:strRef>
              <c:f>'Data for graph'!$D$81:$D$94</c:f>
              <c:strCache>
                <c:ptCount val="13"/>
                <c:pt idx="1">
                  <c:v>Austria</c:v>
                </c:pt>
                <c:pt idx="2">
                  <c:v>Belgium</c:v>
                </c:pt>
                <c:pt idx="3">
                  <c:v>Denmark</c:v>
                </c:pt>
                <c:pt idx="4">
                  <c:v>Finland</c:v>
                </c:pt>
                <c:pt idx="5">
                  <c:v>France</c:v>
                </c:pt>
                <c:pt idx="6">
                  <c:v>Germany</c:v>
                </c:pt>
                <c:pt idx="7">
                  <c:v>Hungary</c:v>
                </c:pt>
                <c:pt idx="8">
                  <c:v>Italy</c:v>
                </c:pt>
                <c:pt idx="9">
                  <c:v>Luxembourg</c:v>
                </c:pt>
                <c:pt idx="10">
                  <c:v>Netherlands</c:v>
                </c:pt>
                <c:pt idx="11">
                  <c:v>Spain</c:v>
                </c:pt>
                <c:pt idx="12">
                  <c:v>Sweden</c:v>
                </c:pt>
              </c:strCache>
            </c:strRef>
          </c:cat>
          <c:val>
            <c:numRef>
              <c:f>'Data for graph'!$G$81:$G$94</c:f>
              <c:numCache>
                <c:formatCode>0%</c:formatCode>
                <c:ptCount val="14"/>
                <c:pt idx="1">
                  <c:v>0</c:v>
                </c:pt>
                <c:pt idx="2">
                  <c:v>0</c:v>
                </c:pt>
                <c:pt idx="3">
                  <c:v>0</c:v>
                </c:pt>
                <c:pt idx="4">
                  <c:v>0.37238095238095237</c:v>
                </c:pt>
                <c:pt idx="5">
                  <c:v>0.37711522965350525</c:v>
                </c:pt>
                <c:pt idx="6">
                  <c:v>0</c:v>
                </c:pt>
                <c:pt idx="7">
                  <c:v>0.43547008547008548</c:v>
                </c:pt>
                <c:pt idx="8">
                  <c:v>0.53762606671838631</c:v>
                </c:pt>
                <c:pt idx="9">
                  <c:v>0.14068061280474939</c:v>
                </c:pt>
                <c:pt idx="10">
                  <c:v>4.9875311720698257E-2</c:v>
                </c:pt>
                <c:pt idx="11">
                  <c:v>0.47963230201215973</c:v>
                </c:pt>
                <c:pt idx="12">
                  <c:v>3.4790365744870648E-2</c:v>
                </c:pt>
              </c:numCache>
            </c:numRef>
          </c:val>
        </c:ser>
        <c:dLbls>
          <c:showLegendKey val="0"/>
          <c:showVal val="0"/>
          <c:showCatName val="0"/>
          <c:showSerName val="0"/>
          <c:showPercent val="0"/>
          <c:showBubbleSize val="0"/>
        </c:dLbls>
        <c:gapWidth val="150"/>
        <c:axId val="109372160"/>
        <c:axId val="109373696"/>
      </c:barChart>
      <c:lineChart>
        <c:grouping val="standard"/>
        <c:varyColors val="0"/>
        <c:ser>
          <c:idx val="3"/>
          <c:order val="3"/>
          <c:tx>
            <c:strRef>
              <c:f>'Data for graph'!$H$80</c:f>
              <c:strCache>
                <c:ptCount val="1"/>
                <c:pt idx="0">
                  <c:v>Target 2006</c:v>
                </c:pt>
              </c:strCache>
            </c:strRef>
          </c:tx>
          <c:spPr>
            <a:ln>
              <a:solidFill>
                <a:schemeClr val="accent1">
                  <a:lumMod val="75000"/>
                </a:schemeClr>
              </a:solidFill>
            </a:ln>
          </c:spPr>
          <c:marker>
            <c:symbol val="none"/>
          </c:marker>
          <c:val>
            <c:numRef>
              <c:f>'Data for graph'!$H$81:$H$94</c:f>
              <c:numCache>
                <c:formatCode>0%</c:formatCode>
                <c:ptCount val="14"/>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numCache>
            </c:numRef>
          </c:val>
          <c:smooth val="0"/>
        </c:ser>
        <c:ser>
          <c:idx val="4"/>
          <c:order val="4"/>
          <c:tx>
            <c:strRef>
              <c:f>'Data for graph'!$I$80</c:f>
              <c:strCache>
                <c:ptCount val="1"/>
                <c:pt idx="0">
                  <c:v>Target 2009</c:v>
                </c:pt>
              </c:strCache>
            </c:strRef>
          </c:tx>
          <c:spPr>
            <a:ln>
              <a:solidFill>
                <a:schemeClr val="accent2"/>
              </a:solidFill>
            </a:ln>
          </c:spPr>
          <c:marker>
            <c:symbol val="none"/>
          </c:marker>
          <c:val>
            <c:numRef>
              <c:f>'Data for graph'!$I$81:$I$94</c:f>
              <c:numCache>
                <c:formatCode>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smooth val="0"/>
        </c:ser>
        <c:ser>
          <c:idx val="5"/>
          <c:order val="5"/>
          <c:tx>
            <c:strRef>
              <c:f>'Data for graph'!$J$80</c:f>
              <c:strCache>
                <c:ptCount val="1"/>
                <c:pt idx="0">
                  <c:v>Target 2016</c:v>
                </c:pt>
              </c:strCache>
            </c:strRef>
          </c:tx>
          <c:spPr>
            <a:ln>
              <a:solidFill>
                <a:srgbClr val="FFFF00"/>
              </a:solidFill>
            </a:ln>
          </c:spPr>
          <c:marker>
            <c:symbol val="none"/>
          </c:marker>
          <c:val>
            <c:numRef>
              <c:f>'Data for graph'!$J$81:$J$94</c:f>
              <c:numCache>
                <c:formatCode>0%</c:formatCode>
                <c:ptCount val="14"/>
                <c:pt idx="0">
                  <c:v>0.35</c:v>
                </c:pt>
                <c:pt idx="1">
                  <c:v>0.35</c:v>
                </c:pt>
                <c:pt idx="2">
                  <c:v>0.35</c:v>
                </c:pt>
                <c:pt idx="3">
                  <c:v>0.35</c:v>
                </c:pt>
                <c:pt idx="4">
                  <c:v>0.35</c:v>
                </c:pt>
                <c:pt idx="5">
                  <c:v>0.35</c:v>
                </c:pt>
                <c:pt idx="6">
                  <c:v>0.35</c:v>
                </c:pt>
                <c:pt idx="7">
                  <c:v>0.35</c:v>
                </c:pt>
                <c:pt idx="8">
                  <c:v>0.35</c:v>
                </c:pt>
                <c:pt idx="9">
                  <c:v>0.35</c:v>
                </c:pt>
                <c:pt idx="10">
                  <c:v>0.35</c:v>
                </c:pt>
                <c:pt idx="11">
                  <c:v>0.35</c:v>
                </c:pt>
                <c:pt idx="12">
                  <c:v>0.35</c:v>
                </c:pt>
                <c:pt idx="13">
                  <c:v>0.35</c:v>
                </c:pt>
              </c:numCache>
            </c:numRef>
          </c:val>
          <c:smooth val="0"/>
        </c:ser>
        <c:dLbls>
          <c:showLegendKey val="0"/>
          <c:showVal val="0"/>
          <c:showCatName val="0"/>
          <c:showSerName val="0"/>
          <c:showPercent val="0"/>
          <c:showBubbleSize val="0"/>
        </c:dLbls>
        <c:marker val="1"/>
        <c:smooth val="0"/>
        <c:axId val="109372160"/>
        <c:axId val="109373696"/>
      </c:lineChart>
      <c:catAx>
        <c:axId val="109372160"/>
        <c:scaling>
          <c:orientation val="minMax"/>
        </c:scaling>
        <c:delete val="0"/>
        <c:axPos val="b"/>
        <c:numFmt formatCode="General" sourceLinked="1"/>
        <c:majorTickMark val="out"/>
        <c:minorTickMark val="none"/>
        <c:tickLblPos val="nextTo"/>
        <c:txPr>
          <a:bodyPr rot="-2700000"/>
          <a:lstStyle/>
          <a:p>
            <a:pPr>
              <a:defRPr/>
            </a:pPr>
            <a:endParaRPr lang="en-US"/>
          </a:p>
        </c:txPr>
        <c:crossAx val="109373696"/>
        <c:crosses val="autoZero"/>
        <c:auto val="1"/>
        <c:lblAlgn val="ctr"/>
        <c:lblOffset val="100"/>
        <c:noMultiLvlLbl val="0"/>
      </c:catAx>
      <c:valAx>
        <c:axId val="109373696"/>
        <c:scaling>
          <c:orientation val="minMax"/>
        </c:scaling>
        <c:delete val="0"/>
        <c:axPos val="l"/>
        <c:majorGridlines/>
        <c:numFmt formatCode="0%" sourceLinked="1"/>
        <c:majorTickMark val="out"/>
        <c:minorTickMark val="none"/>
        <c:tickLblPos val="nextTo"/>
        <c:crossAx val="1093721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27</xdr:col>
      <xdr:colOff>626919</xdr:colOff>
      <xdr:row>0</xdr:row>
      <xdr:rowOff>195695</xdr:rowOff>
    </xdr:from>
    <xdr:to>
      <xdr:col>39</xdr:col>
      <xdr:colOff>77066</xdr:colOff>
      <xdr:row>29</xdr:row>
      <xdr:rowOff>75334</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483177</xdr:colOff>
      <xdr:row>0</xdr:row>
      <xdr:rowOff>208684</xdr:rowOff>
    </xdr:from>
    <xdr:to>
      <xdr:col>27</xdr:col>
      <xdr:colOff>114299</xdr:colOff>
      <xdr:row>23</xdr:row>
      <xdr:rowOff>34204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281589</xdr:colOff>
      <xdr:row>47</xdr:row>
      <xdr:rowOff>49696</xdr:rowOff>
    </xdr:from>
    <xdr:to>
      <xdr:col>14</xdr:col>
      <xdr:colOff>281589</xdr:colOff>
      <xdr:row>77</xdr:row>
      <xdr:rowOff>104868</xdr:rowOff>
    </xdr:to>
    <xdr:cxnSp macro="">
      <xdr:nvCxnSpPr>
        <xdr:cNvPr id="5" name="Lige forbindelse 4"/>
        <xdr:cNvCxnSpPr/>
      </xdr:nvCxnSpPr>
      <xdr:spPr>
        <a:xfrm>
          <a:off x="10406664" y="0"/>
          <a:ext cx="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82826</xdr:colOff>
      <xdr:row>47</xdr:row>
      <xdr:rowOff>57979</xdr:rowOff>
    </xdr:from>
    <xdr:to>
      <xdr:col>13</xdr:col>
      <xdr:colOff>82826</xdr:colOff>
      <xdr:row>77</xdr:row>
      <xdr:rowOff>99393</xdr:rowOff>
    </xdr:to>
    <xdr:cxnSp macro="">
      <xdr:nvCxnSpPr>
        <xdr:cNvPr id="6" name="Lige forbindelse 5"/>
        <xdr:cNvCxnSpPr/>
      </xdr:nvCxnSpPr>
      <xdr:spPr>
        <a:xfrm flipV="1">
          <a:off x="9522101" y="0"/>
          <a:ext cx="0" cy="0"/>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414129</xdr:colOff>
      <xdr:row>46</xdr:row>
      <xdr:rowOff>33130</xdr:rowOff>
    </xdr:from>
    <xdr:to>
      <xdr:col>13</xdr:col>
      <xdr:colOff>207064</xdr:colOff>
      <xdr:row>47</xdr:row>
      <xdr:rowOff>57979</xdr:rowOff>
    </xdr:to>
    <xdr:sp macro="" textlink="">
      <xdr:nvSpPr>
        <xdr:cNvPr id="7" name="Tekstboks 6"/>
        <xdr:cNvSpPr txBox="1"/>
      </xdr:nvSpPr>
      <xdr:spPr>
        <a:xfrm>
          <a:off x="9167604" y="0"/>
          <a:ext cx="47873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a-DK" sz="1000"/>
            <a:t>2016</a:t>
          </a:r>
        </a:p>
      </xdr:txBody>
    </xdr:sp>
    <xdr:clientData/>
  </xdr:twoCellAnchor>
  <xdr:twoCellAnchor>
    <xdr:from>
      <xdr:col>13</xdr:col>
      <xdr:colOff>223632</xdr:colOff>
      <xdr:row>46</xdr:row>
      <xdr:rowOff>16565</xdr:rowOff>
    </xdr:from>
    <xdr:to>
      <xdr:col>14</xdr:col>
      <xdr:colOff>41413</xdr:colOff>
      <xdr:row>47</xdr:row>
      <xdr:rowOff>49695</xdr:rowOff>
    </xdr:to>
    <xdr:sp macro="" textlink="">
      <xdr:nvSpPr>
        <xdr:cNvPr id="8" name="Tekstboks 7"/>
        <xdr:cNvSpPr txBox="1"/>
      </xdr:nvSpPr>
      <xdr:spPr>
        <a:xfrm>
          <a:off x="9662907" y="0"/>
          <a:ext cx="503581"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2009</a:t>
          </a:r>
        </a:p>
      </xdr:txBody>
    </xdr:sp>
    <xdr:clientData/>
  </xdr:twoCellAnchor>
  <xdr:twoCellAnchor>
    <xdr:from>
      <xdr:col>12</xdr:col>
      <xdr:colOff>405847</xdr:colOff>
      <xdr:row>45</xdr:row>
      <xdr:rowOff>33131</xdr:rowOff>
    </xdr:from>
    <xdr:to>
      <xdr:col>14</xdr:col>
      <xdr:colOff>521804</xdr:colOff>
      <xdr:row>46</xdr:row>
      <xdr:rowOff>57978</xdr:rowOff>
    </xdr:to>
    <xdr:sp macro="" textlink="">
      <xdr:nvSpPr>
        <xdr:cNvPr id="9" name="Tekstboks 8"/>
        <xdr:cNvSpPr txBox="1"/>
      </xdr:nvSpPr>
      <xdr:spPr>
        <a:xfrm>
          <a:off x="9159322" y="0"/>
          <a:ext cx="1487557"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a:t>Target</a:t>
          </a:r>
        </a:p>
      </xdr:txBody>
    </xdr:sp>
    <xdr:clientData/>
  </xdr:twoCellAnchor>
  <xdr:twoCellAnchor>
    <xdr:from>
      <xdr:col>10</xdr:col>
      <xdr:colOff>195098</xdr:colOff>
      <xdr:row>80</xdr:row>
      <xdr:rowOff>95249</xdr:rowOff>
    </xdr:from>
    <xdr:to>
      <xdr:col>20</xdr:col>
      <xdr:colOff>381000</xdr:colOff>
      <xdr:row>103</xdr:row>
      <xdr:rowOff>105832</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for%20EEA's%20edited%20draft/0901-2013%20Figures%20for%20the%20general%20chapter%20to%20ex%20post(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1a,b,c recycling"/>
      <sheetName val="Ind 1d circular figure"/>
      <sheetName val="Ind 2 new recycling trends "/>
      <sheetName val="Ind 2 Old recycling trends"/>
      <sheetName val="Ind 3a,b-d scenarios"/>
      <sheetName val="Ind 4 BMW"/>
      <sheetName val="Ind 5 regional"/>
      <sheetName val="Ind 6 (v2) land tax"/>
      <sheetName val="Ind 7 GHG"/>
      <sheetName val="Ind 8 explanatory figure"/>
      <sheetName val="Ind 8 packaging(new)"/>
      <sheetName val="Ind 2.2 (v1)"/>
      <sheetName val="Ind 2.4 ny(not used)"/>
      <sheetName val="Total development"/>
      <sheetName val="Calculation Total development"/>
      <sheetName val="Ark1"/>
      <sheetName val="Ind3.1"/>
      <sheetName val="Ind 6"/>
      <sheetName val="2.9 Policy after rates"/>
      <sheetName val="2.9 Policy "/>
      <sheetName val="Total recycl"/>
      <sheetName val="Data1"/>
      <sheetName val="Data2"/>
      <sheetName val="Data3"/>
      <sheetName val="Data4"/>
      <sheetName val="Data5"/>
      <sheetName val="Data6"/>
      <sheetName val="Data7"/>
      <sheetName val="Data8"/>
      <sheetName val="Data9"/>
      <sheetName val="Data10"/>
      <sheetName val="Data2.2"/>
      <sheetName val="Ind 2.6(landfilled amounts)"/>
      <sheetName val="Ark2"/>
    </sheetNames>
    <sheetDataSet>
      <sheetData sheetId="0">
        <row r="15">
          <cell r="N15">
            <v>3.1209336843191271E-2</v>
          </cell>
        </row>
      </sheetData>
      <sheetData sheetId="1"/>
      <sheetData sheetId="2"/>
      <sheetData sheetId="3"/>
      <sheetData sheetId="4"/>
      <sheetData sheetId="5">
        <row r="3">
          <cell r="E3">
            <v>2006</v>
          </cell>
          <cell r="F3">
            <v>2007</v>
          </cell>
          <cell r="G3">
            <v>2008</v>
          </cell>
          <cell r="H3">
            <v>2009</v>
          </cell>
          <cell r="I3" t="str">
            <v>2010</v>
          </cell>
        </row>
        <row r="4">
          <cell r="D4" t="str">
            <v>Austria</v>
          </cell>
          <cell r="E4">
            <v>4.5841587859305494E-3</v>
          </cell>
          <cell r="F4">
            <v>2.0558442043882928E-2</v>
          </cell>
          <cell r="G4">
            <v>2.5791500018689493E-2</v>
          </cell>
          <cell r="H4">
            <v>0</v>
          </cell>
          <cell r="I4">
            <v>0</v>
          </cell>
        </row>
        <row r="5">
          <cell r="D5" t="str">
            <v>Belgium</v>
          </cell>
          <cell r="E5">
            <v>0.15761713897163696</v>
          </cell>
          <cell r="F5" t="e">
            <v>#N/A</v>
          </cell>
          <cell r="G5">
            <v>0</v>
          </cell>
          <cell r="H5">
            <v>0</v>
          </cell>
          <cell r="I5">
            <v>0</v>
          </cell>
        </row>
        <row r="6">
          <cell r="D6" t="str">
            <v>Bulgaria*</v>
          </cell>
          <cell r="E6">
            <v>0</v>
          </cell>
          <cell r="F6">
            <v>0.62277580071174377</v>
          </cell>
          <cell r="G6">
            <v>0.70240213523131667</v>
          </cell>
          <cell r="H6">
            <v>0.70240213523131667</v>
          </cell>
          <cell r="I6">
            <v>0.70240213523131667</v>
          </cell>
        </row>
        <row r="7">
          <cell r="D7" t="str">
            <v>Czech Republic*</v>
          </cell>
          <cell r="E7">
            <v>0.93202614379084969</v>
          </cell>
          <cell r="F7">
            <v>0.95751633986928109</v>
          </cell>
          <cell r="G7">
            <v>0.98431372549019602</v>
          </cell>
          <cell r="H7">
            <v>0.98235294117647054</v>
          </cell>
          <cell r="I7">
            <v>0.96928104575163399</v>
          </cell>
        </row>
        <row r="8">
          <cell r="D8" t="str">
            <v>Germany</v>
          </cell>
          <cell r="E8">
            <v>0</v>
          </cell>
          <cell r="F8">
            <v>0</v>
          </cell>
          <cell r="G8">
            <v>0</v>
          </cell>
          <cell r="H8">
            <v>0</v>
          </cell>
          <cell r="I8">
            <v>0</v>
          </cell>
        </row>
        <row r="9">
          <cell r="D9" t="str">
            <v>Denmark</v>
          </cell>
          <cell r="E9">
            <v>2.0959735245449532E-2</v>
          </cell>
          <cell r="F9" t="e">
            <v>#N/A</v>
          </cell>
          <cell r="G9">
            <v>0</v>
          </cell>
          <cell r="H9">
            <v>0</v>
          </cell>
          <cell r="I9">
            <v>0</v>
          </cell>
        </row>
        <row r="10">
          <cell r="D10" t="str">
            <v>Estonia*</v>
          </cell>
          <cell r="E10">
            <v>0.67507886435331232</v>
          </cell>
          <cell r="F10">
            <v>0.58044164037854895</v>
          </cell>
          <cell r="G10">
            <v>0.56151419558359617</v>
          </cell>
          <cell r="H10">
            <v>0.48895899053627762</v>
          </cell>
          <cell r="I10">
            <v>0.52050473186119872</v>
          </cell>
        </row>
        <row r="11">
          <cell r="D11" t="str">
            <v>Greece*</v>
          </cell>
          <cell r="E11">
            <v>1.0273492286115007</v>
          </cell>
          <cell r="F11">
            <v>1.0561009817671809</v>
          </cell>
          <cell r="G11">
            <v>1.0539971949509115</v>
          </cell>
          <cell r="H11">
            <v>1.0399719495091164</v>
          </cell>
          <cell r="I11" t="e">
            <v>#N/A</v>
          </cell>
        </row>
        <row r="12">
          <cell r="D12" t="str">
            <v>Spain</v>
          </cell>
          <cell r="E12">
            <v>0.65092480045905265</v>
          </cell>
          <cell r="F12">
            <v>0.54876169564598776</v>
          </cell>
          <cell r="G12">
            <v>0.54851031603277389</v>
          </cell>
          <cell r="H12">
            <v>0.47267746604657462</v>
          </cell>
          <cell r="I12">
            <v>0.47963230201215973</v>
          </cell>
        </row>
        <row r="13">
          <cell r="D13" t="str">
            <v>Finland</v>
          </cell>
          <cell r="E13">
            <v>0.49895238095238093</v>
          </cell>
          <cell r="F13">
            <v>0.46476190476190476</v>
          </cell>
          <cell r="G13">
            <v>0.4642857142857143</v>
          </cell>
          <cell r="H13">
            <v>0.38523809523809521</v>
          </cell>
          <cell r="I13">
            <v>0.37238095238095237</v>
          </cell>
        </row>
        <row r="14">
          <cell r="D14" t="str">
            <v>France</v>
          </cell>
          <cell r="E14">
            <v>0.39924791834542034</v>
          </cell>
          <cell r="F14">
            <v>0.40236368520010746</v>
          </cell>
          <cell r="G14">
            <v>0.38313188289014238</v>
          </cell>
          <cell r="H14">
            <v>0.37818963201719041</v>
          </cell>
          <cell r="I14">
            <v>0.37711522965350525</v>
          </cell>
        </row>
        <row r="15">
          <cell r="D15" t="str">
            <v>Hungary</v>
          </cell>
          <cell r="E15">
            <v>0.65726495726495726</v>
          </cell>
          <cell r="F15">
            <v>0.5946261538461538</v>
          </cell>
          <cell r="G15">
            <v>0.49572444444444441</v>
          </cell>
          <cell r="H15">
            <v>0.46025641025641023</v>
          </cell>
          <cell r="I15">
            <v>0.43547008547008548</v>
          </cell>
        </row>
        <row r="16">
          <cell r="D16" t="str">
            <v>Ireland*</v>
          </cell>
          <cell r="E16">
            <v>1.0140234481293671</v>
          </cell>
          <cell r="F16">
            <v>1.143489744641297</v>
          </cell>
          <cell r="G16">
            <v>0.92719575226507878</v>
          </cell>
          <cell r="H16">
            <v>0.94192545067062772</v>
          </cell>
          <cell r="I16">
            <v>0.67</v>
          </cell>
        </row>
        <row r="17">
          <cell r="D17" t="str">
            <v>Italy</v>
          </cell>
          <cell r="E17">
            <v>0.64844817091364804</v>
          </cell>
          <cell r="F17">
            <v>0</v>
          </cell>
          <cell r="G17">
            <v>0.59347532374530043</v>
          </cell>
          <cell r="H17">
            <v>0.57312561914423821</v>
          </cell>
          <cell r="I17">
            <v>0.56942567285313606</v>
          </cell>
        </row>
        <row r="18">
          <cell r="D18" t="str">
            <v>Lithuania*</v>
          </cell>
          <cell r="E18" t="e">
            <v>#N/A</v>
          </cell>
          <cell r="F18">
            <v>0.97258485639686687</v>
          </cell>
          <cell r="G18">
            <v>0.98172323759791125</v>
          </cell>
          <cell r="H18">
            <v>0.85509138381201044</v>
          </cell>
          <cell r="I18">
            <v>0.8511749347258486</v>
          </cell>
        </row>
        <row r="19">
          <cell r="D19" t="str">
            <v>Luxembourg</v>
          </cell>
          <cell r="E19">
            <v>0.16389291391753302</v>
          </cell>
          <cell r="F19">
            <v>0.16178270472546177</v>
          </cell>
          <cell r="G19">
            <v>0.16178270472546177</v>
          </cell>
          <cell r="H19">
            <v>0.16178270472546177</v>
          </cell>
          <cell r="I19">
            <v>0.14068061280474939</v>
          </cell>
        </row>
        <row r="20">
          <cell r="D20" t="str">
            <v>Latvia*</v>
          </cell>
          <cell r="E20">
            <v>0.80434782608695654</v>
          </cell>
          <cell r="F20">
            <v>0.91294193478260866</v>
          </cell>
          <cell r="G20">
            <v>0.8235599173913043</v>
          </cell>
          <cell r="H20">
            <v>0.86853260869565219</v>
          </cell>
          <cell r="I20">
            <v>0.86418478260869569</v>
          </cell>
        </row>
        <row r="21">
          <cell r="D21" t="str">
            <v>Malta</v>
          </cell>
          <cell r="E21" t="e">
            <v>#N/A</v>
          </cell>
          <cell r="F21">
            <v>1.0638297872340425</v>
          </cell>
          <cell r="G21">
            <v>1.1276595744680851</v>
          </cell>
          <cell r="H21">
            <v>1.0638297872340425</v>
          </cell>
          <cell r="I21">
            <v>0.95744680851063835</v>
          </cell>
        </row>
        <row r="22">
          <cell r="D22" t="str">
            <v>The Netherlands</v>
          </cell>
          <cell r="E22">
            <v>0.28678304239401498</v>
          </cell>
          <cell r="F22">
            <v>0.10390689941812137</v>
          </cell>
          <cell r="G22">
            <v>5.4031587697423111E-2</v>
          </cell>
          <cell r="H22">
            <v>4.9875311720698257E-2</v>
          </cell>
          <cell r="I22">
            <v>8.645054031587697E-2</v>
          </cell>
        </row>
        <row r="23">
          <cell r="D23" t="str">
            <v>Poland*</v>
          </cell>
          <cell r="E23">
            <v>0.97488584474885842</v>
          </cell>
          <cell r="F23">
            <v>0.98036529680365292</v>
          </cell>
          <cell r="G23">
            <v>0.9360730593607306</v>
          </cell>
          <cell r="H23">
            <v>0.87077625570776251</v>
          </cell>
          <cell r="I23">
            <v>0.84383561643835614</v>
          </cell>
        </row>
        <row r="24">
          <cell r="D24" t="str">
            <v>Portugal</v>
          </cell>
          <cell r="E24">
            <v>0.74889466955502682</v>
          </cell>
          <cell r="F24">
            <v>0.78308800028410097</v>
          </cell>
          <cell r="G24">
            <v>0.82782946837600768</v>
          </cell>
          <cell r="H24">
            <v>0.78398691359778405</v>
          </cell>
          <cell r="I24">
            <v>0.79686024006534328</v>
          </cell>
        </row>
        <row r="25">
          <cell r="D25" t="str">
            <v>Romania*</v>
          </cell>
          <cell r="E25">
            <v>0.92291666666666672</v>
          </cell>
          <cell r="F25">
            <v>0.8125</v>
          </cell>
          <cell r="G25">
            <v>0.76041666666666663</v>
          </cell>
          <cell r="H25">
            <v>0.76020833333333337</v>
          </cell>
          <cell r="I25">
            <v>0.76020833333333337</v>
          </cell>
        </row>
        <row r="26">
          <cell r="D26" t="str">
            <v>Sweden</v>
          </cell>
          <cell r="E26">
            <v>0.13642283675289921</v>
          </cell>
          <cell r="F26">
            <v>6.2444246208742192E-2</v>
          </cell>
          <cell r="G26">
            <v>4.6833184656556649E-2</v>
          </cell>
          <cell r="H26">
            <v>2.0963425512934879E-2</v>
          </cell>
          <cell r="I26">
            <v>3.4790365744870648E-2</v>
          </cell>
        </row>
        <row r="27">
          <cell r="D27" t="str">
            <v>Slovenia</v>
          </cell>
          <cell r="E27">
            <v>0.70112359550561798</v>
          </cell>
          <cell r="F27">
            <v>0.63370786516853927</v>
          </cell>
          <cell r="G27">
            <v>0.6</v>
          </cell>
          <cell r="H27">
            <v>0.52134831460674158</v>
          </cell>
          <cell r="I27">
            <v>0.5168539325842697</v>
          </cell>
        </row>
        <row r="28">
          <cell r="D28" t="str">
            <v>Slovakia*</v>
          </cell>
          <cell r="E28" t="e">
            <v>#N/A</v>
          </cell>
          <cell r="F28">
            <v>0.69183997122302154</v>
          </cell>
          <cell r="G28">
            <v>0.67233415827338128</v>
          </cell>
          <cell r="H28">
            <v>0.73273812949640282</v>
          </cell>
          <cell r="I28">
            <v>0.72986043165467629</v>
          </cell>
        </row>
        <row r="29">
          <cell r="D29" t="str">
            <v>United Kingdom*</v>
          </cell>
          <cell r="E29">
            <v>0.7831325301204819</v>
          </cell>
          <cell r="F29">
            <v>0.6528805200627662</v>
          </cell>
          <cell r="G29">
            <v>0.57442277516251961</v>
          </cell>
          <cell r="H29">
            <v>0.49036090562654111</v>
          </cell>
          <cell r="I29">
            <v>0.4908092355973997</v>
          </cell>
        </row>
        <row r="30">
          <cell r="D30" t="str">
            <v>Target 2006</v>
          </cell>
          <cell r="E30">
            <v>0.75</v>
          </cell>
          <cell r="F30">
            <v>0.75</v>
          </cell>
          <cell r="G30">
            <v>0.75</v>
          </cell>
          <cell r="H30">
            <v>0.75</v>
          </cell>
          <cell r="I30">
            <v>0.75</v>
          </cell>
        </row>
        <row r="31">
          <cell r="D31" t="str">
            <v>Target 2009</v>
          </cell>
          <cell r="E31">
            <v>0.5</v>
          </cell>
          <cell r="F31">
            <v>0.5</v>
          </cell>
          <cell r="G31">
            <v>0.5</v>
          </cell>
          <cell r="H31">
            <v>0.5</v>
          </cell>
          <cell r="I31">
            <v>0.5</v>
          </cell>
        </row>
        <row r="32">
          <cell r="D32" t="str">
            <v>Target 2016</v>
          </cell>
          <cell r="E32">
            <v>0.35</v>
          </cell>
          <cell r="F32">
            <v>0.35</v>
          </cell>
          <cell r="G32">
            <v>0.35</v>
          </cell>
          <cell r="H32">
            <v>0.35</v>
          </cell>
          <cell r="I32">
            <v>0.35</v>
          </cell>
        </row>
        <row r="38">
          <cell r="E38">
            <v>2006</v>
          </cell>
          <cell r="F38">
            <v>2007</v>
          </cell>
          <cell r="G38">
            <v>2008</v>
          </cell>
          <cell r="H38">
            <v>2009</v>
          </cell>
          <cell r="I38" t="str">
            <v>2010</v>
          </cell>
        </row>
        <row r="39">
          <cell r="D39" t="str">
            <v>Above 75%</v>
          </cell>
          <cell r="E39">
            <v>7</v>
          </cell>
          <cell r="F39">
            <v>9</v>
          </cell>
          <cell r="G39">
            <v>9</v>
          </cell>
          <cell r="H39">
            <v>9</v>
          </cell>
          <cell r="I39">
            <v>7</v>
          </cell>
        </row>
        <row r="40">
          <cell r="D40" t="str">
            <v>Between 75% and 50%</v>
          </cell>
          <cell r="E40">
            <v>6</v>
          </cell>
          <cell r="F40">
            <v>7</v>
          </cell>
          <cell r="G40">
            <v>7</v>
          </cell>
          <cell r="H40">
            <v>4</v>
          </cell>
          <cell r="I40">
            <v>6</v>
          </cell>
        </row>
        <row r="41">
          <cell r="D41" t="str">
            <v>Between 50% and 35%</v>
          </cell>
          <cell r="E41">
            <v>2</v>
          </cell>
          <cell r="F41">
            <v>2</v>
          </cell>
          <cell r="G41">
            <v>3</v>
          </cell>
          <cell r="H41">
            <v>6</v>
          </cell>
          <cell r="I41">
            <v>5</v>
          </cell>
        </row>
        <row r="42">
          <cell r="D42" t="str">
            <v>Below 35%</v>
          </cell>
          <cell r="E42">
            <v>8</v>
          </cell>
          <cell r="F42">
            <v>6</v>
          </cell>
          <cell r="G42">
            <v>7</v>
          </cell>
          <cell r="H42">
            <v>7</v>
          </cell>
          <cell r="I42">
            <v>7</v>
          </cell>
        </row>
        <row r="43">
          <cell r="D43" t="str">
            <v>Missing data</v>
          </cell>
          <cell r="E43">
            <v>4</v>
          </cell>
          <cell r="F43">
            <v>3</v>
          </cell>
          <cell r="G43">
            <v>1</v>
          </cell>
          <cell r="H43">
            <v>1</v>
          </cell>
          <cell r="I43">
            <v>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1"/>
  <sheetViews>
    <sheetView topLeftCell="A7" workbookViewId="0">
      <selection activeCell="G22" sqref="G22:O22"/>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77" t="s">
        <v>54</v>
      </c>
      <c r="C2" s="78"/>
      <c r="D2" s="79"/>
      <c r="E2" s="79"/>
      <c r="F2" s="79"/>
      <c r="G2" s="79"/>
      <c r="H2" s="79"/>
      <c r="I2" s="79"/>
      <c r="J2" s="79"/>
      <c r="K2" s="79"/>
      <c r="L2" s="79"/>
      <c r="M2" s="79"/>
      <c r="N2" s="79"/>
      <c r="O2" s="79"/>
      <c r="P2" s="17"/>
    </row>
    <row r="3" spans="1:16" ht="13.2" x14ac:dyDescent="0.2">
      <c r="A3" s="16"/>
      <c r="B3" s="80" t="s">
        <v>2</v>
      </c>
      <c r="C3" s="81"/>
      <c r="D3" s="81"/>
      <c r="E3" s="81"/>
      <c r="F3" s="81"/>
      <c r="G3" s="81"/>
      <c r="H3" s="81"/>
      <c r="I3" s="81"/>
      <c r="J3" s="81"/>
      <c r="K3" s="81"/>
      <c r="L3" s="81"/>
      <c r="M3" s="81"/>
      <c r="N3" s="81"/>
      <c r="O3" s="82"/>
      <c r="P3" s="17"/>
    </row>
    <row r="4" spans="1:16" x14ac:dyDescent="0.2">
      <c r="A4" s="16"/>
      <c r="B4" s="83" t="s">
        <v>3</v>
      </c>
      <c r="C4" s="84"/>
      <c r="D4" s="84"/>
      <c r="E4" s="84"/>
      <c r="F4" s="84"/>
      <c r="G4" s="84"/>
      <c r="H4" s="84"/>
      <c r="I4" s="84"/>
      <c r="J4" s="84"/>
      <c r="K4" s="84"/>
      <c r="L4" s="84"/>
      <c r="M4" s="84"/>
      <c r="N4" s="84"/>
      <c r="O4" s="85"/>
      <c r="P4" s="17"/>
    </row>
    <row r="5" spans="1:16" ht="13.2" x14ac:dyDescent="0.2">
      <c r="A5" s="16"/>
      <c r="B5" s="86"/>
      <c r="C5" s="84"/>
      <c r="D5" s="84"/>
      <c r="E5" s="84"/>
      <c r="F5" s="84"/>
      <c r="G5" s="84"/>
      <c r="H5" s="84"/>
      <c r="I5" s="1" t="s">
        <v>4</v>
      </c>
      <c r="J5" s="87" t="s">
        <v>5</v>
      </c>
      <c r="K5" s="88"/>
      <c r="L5" s="88"/>
      <c r="M5" s="88"/>
      <c r="N5" s="88"/>
      <c r="O5" s="89"/>
      <c r="P5" s="17"/>
    </row>
    <row r="6" spans="1:16" x14ac:dyDescent="0.2">
      <c r="A6" s="16"/>
      <c r="B6" s="90"/>
      <c r="C6" s="91"/>
      <c r="D6" s="91"/>
      <c r="E6" s="91"/>
      <c r="F6" s="91"/>
      <c r="G6" s="91"/>
      <c r="H6" s="91"/>
      <c r="I6" s="2"/>
      <c r="J6" s="91"/>
      <c r="K6" s="91"/>
      <c r="L6" s="91"/>
      <c r="M6" s="91"/>
      <c r="N6" s="91"/>
      <c r="O6" s="92"/>
      <c r="P6" s="17"/>
    </row>
    <row r="7" spans="1:16" x14ac:dyDescent="0.2">
      <c r="A7" s="16"/>
      <c r="B7" s="3"/>
      <c r="C7" s="3"/>
      <c r="D7" s="3"/>
      <c r="E7" s="3"/>
      <c r="F7" s="3"/>
      <c r="G7" s="3"/>
      <c r="H7" s="3"/>
      <c r="I7" s="3"/>
      <c r="J7" s="3"/>
      <c r="K7" s="3"/>
      <c r="L7" s="3"/>
      <c r="M7" s="3"/>
      <c r="N7" s="3"/>
      <c r="O7" s="3"/>
      <c r="P7" s="17"/>
    </row>
    <row r="8" spans="1:16" x14ac:dyDescent="0.2">
      <c r="A8" s="16"/>
      <c r="B8" s="65" t="s">
        <v>6</v>
      </c>
      <c r="C8" s="66"/>
      <c r="D8" s="66"/>
      <c r="E8" s="66"/>
      <c r="F8" s="66"/>
      <c r="G8" s="66"/>
      <c r="H8" s="66"/>
      <c r="I8" s="66"/>
      <c r="J8" s="66"/>
      <c r="K8" s="66"/>
      <c r="L8" s="66"/>
      <c r="M8" s="66"/>
      <c r="N8" s="66"/>
      <c r="O8" s="66"/>
      <c r="P8" s="17"/>
    </row>
    <row r="9" spans="1:16" ht="12.75" customHeight="1" x14ac:dyDescent="0.2">
      <c r="A9" s="16"/>
      <c r="B9" s="3"/>
      <c r="C9" s="1" t="s">
        <v>4</v>
      </c>
      <c r="D9" s="18" t="s">
        <v>7</v>
      </c>
      <c r="E9" s="4"/>
      <c r="F9" s="19"/>
      <c r="G9" s="93" t="s">
        <v>48</v>
      </c>
      <c r="H9" s="94"/>
      <c r="I9" s="94"/>
      <c r="J9" s="94"/>
      <c r="K9" s="94"/>
      <c r="L9" s="94"/>
      <c r="M9" s="94"/>
      <c r="N9" s="94"/>
      <c r="O9" s="95"/>
      <c r="P9" s="17"/>
    </row>
    <row r="10" spans="1:16" ht="13.2" x14ac:dyDescent="0.2">
      <c r="A10" s="16"/>
      <c r="B10" s="3"/>
      <c r="C10" s="1" t="s">
        <v>4</v>
      </c>
      <c r="D10" s="18" t="s">
        <v>8</v>
      </c>
      <c r="E10" s="4"/>
      <c r="F10" s="19"/>
      <c r="G10" s="96" t="s">
        <v>49</v>
      </c>
      <c r="H10" s="97"/>
      <c r="I10" s="97"/>
      <c r="J10" s="97"/>
      <c r="K10" s="97"/>
      <c r="L10" s="97"/>
      <c r="M10" s="97"/>
      <c r="N10" s="97"/>
      <c r="O10" s="98"/>
      <c r="P10" s="17"/>
    </row>
    <row r="11" spans="1:16" ht="12.75" customHeight="1" x14ac:dyDescent="0.2">
      <c r="A11" s="16"/>
      <c r="B11" s="3"/>
      <c r="C11" s="1" t="s">
        <v>4</v>
      </c>
      <c r="D11" s="18" t="s">
        <v>9</v>
      </c>
      <c r="E11" s="4"/>
      <c r="F11" s="19"/>
      <c r="G11" s="99" t="s">
        <v>50</v>
      </c>
      <c r="H11" s="97"/>
      <c r="I11" s="97"/>
      <c r="J11" s="97"/>
      <c r="K11" s="97"/>
      <c r="L11" s="97"/>
      <c r="M11" s="97"/>
      <c r="N11" s="97"/>
      <c r="O11" s="98"/>
      <c r="P11" s="17"/>
    </row>
    <row r="12" spans="1:16" ht="12.75" customHeight="1" x14ac:dyDescent="0.2">
      <c r="A12" s="16"/>
      <c r="B12" s="3"/>
      <c r="C12" s="1" t="s">
        <v>4</v>
      </c>
      <c r="D12" s="18" t="s">
        <v>10</v>
      </c>
      <c r="E12" s="4"/>
      <c r="F12" s="19"/>
      <c r="G12" s="99" t="s">
        <v>51</v>
      </c>
      <c r="H12" s="97"/>
      <c r="I12" s="97"/>
      <c r="J12" s="97"/>
      <c r="K12" s="97"/>
      <c r="L12" s="97"/>
      <c r="M12" s="97"/>
      <c r="N12" s="97"/>
      <c r="O12" s="98"/>
      <c r="P12" s="17"/>
    </row>
    <row r="13" spans="1:16" x14ac:dyDescent="0.2">
      <c r="A13" s="16"/>
      <c r="B13" s="3"/>
      <c r="C13" s="3"/>
      <c r="D13" s="18" t="s">
        <v>11</v>
      </c>
      <c r="E13" s="4"/>
      <c r="F13" s="19"/>
      <c r="G13" s="58" t="s">
        <v>52</v>
      </c>
      <c r="H13" s="59"/>
      <c r="I13" s="59"/>
      <c r="J13" s="59"/>
      <c r="K13" s="59"/>
      <c r="L13" s="59"/>
      <c r="M13" s="59"/>
      <c r="N13" s="59"/>
      <c r="O13" s="60"/>
      <c r="P13" s="17"/>
    </row>
    <row r="14" spans="1:16" x14ac:dyDescent="0.2">
      <c r="A14" s="16"/>
      <c r="B14" s="3"/>
      <c r="C14" s="3"/>
      <c r="D14" s="4"/>
      <c r="E14" s="4"/>
      <c r="F14" s="4"/>
      <c r="G14" s="4"/>
      <c r="H14" s="4"/>
      <c r="I14" s="4"/>
      <c r="J14" s="4"/>
      <c r="K14" s="4"/>
      <c r="L14" s="4"/>
      <c r="M14" s="4"/>
      <c r="N14" s="4"/>
      <c r="O14" s="4"/>
      <c r="P14" s="17"/>
    </row>
    <row r="15" spans="1:16" x14ac:dyDescent="0.2">
      <c r="A15" s="16"/>
      <c r="B15" s="65" t="s">
        <v>12</v>
      </c>
      <c r="C15" s="66"/>
      <c r="D15" s="66"/>
      <c r="E15" s="66"/>
      <c r="F15" s="66"/>
      <c r="G15" s="66"/>
      <c r="H15" s="66"/>
      <c r="I15" s="66"/>
      <c r="J15" s="66"/>
      <c r="K15" s="66"/>
      <c r="L15" s="66"/>
      <c r="M15" s="66"/>
      <c r="N15" s="66"/>
      <c r="O15" s="66"/>
      <c r="P15" s="17"/>
    </row>
    <row r="16" spans="1:16" ht="13.2" x14ac:dyDescent="0.2">
      <c r="A16" s="16"/>
      <c r="B16" s="3"/>
      <c r="C16" s="1" t="s">
        <v>4</v>
      </c>
      <c r="D16" s="4" t="s">
        <v>0</v>
      </c>
      <c r="E16" s="4"/>
      <c r="F16" s="4"/>
      <c r="G16" s="74" t="s">
        <v>58</v>
      </c>
      <c r="H16" s="75"/>
      <c r="I16" s="75"/>
      <c r="J16" s="75"/>
      <c r="K16" s="75"/>
      <c r="L16" s="75"/>
      <c r="M16" s="75"/>
      <c r="N16" s="75"/>
      <c r="O16" s="76"/>
      <c r="P16" s="17"/>
    </row>
    <row r="17" spans="1:18" ht="13.2" x14ac:dyDescent="0.2">
      <c r="A17" s="16"/>
      <c r="B17" s="3"/>
      <c r="C17" s="1" t="s">
        <v>4</v>
      </c>
      <c r="D17" s="4" t="s">
        <v>13</v>
      </c>
      <c r="E17" s="4"/>
      <c r="F17" s="4"/>
      <c r="G17" s="61" t="s">
        <v>59</v>
      </c>
      <c r="H17" s="62"/>
      <c r="I17" s="62"/>
      <c r="J17" s="62"/>
      <c r="K17" s="62"/>
      <c r="L17" s="62"/>
      <c r="M17" s="62"/>
      <c r="N17" s="62"/>
      <c r="O17" s="63"/>
      <c r="P17" s="17"/>
    </row>
    <row r="18" spans="1:18" ht="27" customHeight="1" x14ac:dyDescent="0.2">
      <c r="A18" s="16"/>
      <c r="B18" s="3"/>
      <c r="C18" s="1" t="s">
        <v>4</v>
      </c>
      <c r="D18" s="4" t="s">
        <v>14</v>
      </c>
      <c r="E18" s="4"/>
      <c r="F18" s="4"/>
      <c r="G18" s="61" t="s">
        <v>58</v>
      </c>
      <c r="H18" s="62"/>
      <c r="I18" s="62"/>
      <c r="J18" s="62"/>
      <c r="K18" s="62"/>
      <c r="L18" s="62"/>
      <c r="M18" s="62"/>
      <c r="N18" s="62"/>
      <c r="O18" s="63"/>
      <c r="P18" s="17"/>
    </row>
    <row r="19" spans="1:18" ht="13.2" x14ac:dyDescent="0.2">
      <c r="A19" s="16"/>
      <c r="B19" s="3"/>
      <c r="C19" s="1" t="s">
        <v>4</v>
      </c>
      <c r="D19" s="4" t="s">
        <v>15</v>
      </c>
      <c r="E19" s="4"/>
      <c r="F19" s="4"/>
      <c r="G19" s="61" t="s">
        <v>60</v>
      </c>
      <c r="H19" s="62"/>
      <c r="I19" s="62"/>
      <c r="J19" s="62"/>
      <c r="K19" s="62"/>
      <c r="L19" s="62"/>
      <c r="M19" s="62"/>
      <c r="N19" s="62"/>
      <c r="O19" s="63"/>
      <c r="P19" s="17"/>
    </row>
    <row r="20" spans="1:18" ht="60" customHeight="1" x14ac:dyDescent="0.2">
      <c r="A20" s="16"/>
      <c r="B20" s="3"/>
      <c r="C20" s="3"/>
      <c r="D20" s="4" t="s">
        <v>16</v>
      </c>
      <c r="E20" s="4"/>
      <c r="F20" s="4"/>
      <c r="G20" s="61" t="s">
        <v>118</v>
      </c>
      <c r="H20" s="62"/>
      <c r="I20" s="62"/>
      <c r="J20" s="62"/>
      <c r="K20" s="62"/>
      <c r="L20" s="62"/>
      <c r="M20" s="62"/>
      <c r="N20" s="62"/>
      <c r="O20" s="63"/>
      <c r="P20" s="17"/>
    </row>
    <row r="21" spans="1:18" x14ac:dyDescent="0.2">
      <c r="A21" s="16"/>
      <c r="B21" s="3"/>
      <c r="C21" s="3"/>
      <c r="D21" s="4" t="s">
        <v>1</v>
      </c>
      <c r="E21" s="4"/>
      <c r="F21" s="4"/>
      <c r="G21" s="61" t="s">
        <v>57</v>
      </c>
      <c r="H21" s="62"/>
      <c r="I21" s="62"/>
      <c r="J21" s="62"/>
      <c r="K21" s="62"/>
      <c r="L21" s="62"/>
      <c r="M21" s="62"/>
      <c r="N21" s="62"/>
      <c r="O21" s="63"/>
      <c r="P21" s="17"/>
    </row>
    <row r="22" spans="1:18" ht="45.75" customHeight="1" x14ac:dyDescent="0.2">
      <c r="A22" s="20"/>
      <c r="B22" s="21"/>
      <c r="C22" s="21"/>
      <c r="D22" s="4" t="s">
        <v>17</v>
      </c>
      <c r="E22" s="4"/>
      <c r="F22" s="4"/>
      <c r="G22" s="58" t="s">
        <v>119</v>
      </c>
      <c r="H22" s="59"/>
      <c r="I22" s="59"/>
      <c r="J22" s="59"/>
      <c r="K22" s="59"/>
      <c r="L22" s="59"/>
      <c r="M22" s="59"/>
      <c r="N22" s="59"/>
      <c r="O22" s="60"/>
      <c r="P22" s="17"/>
    </row>
    <row r="23" spans="1:18" x14ac:dyDescent="0.2">
      <c r="A23" s="16"/>
      <c r="B23" s="3"/>
      <c r="C23" s="3"/>
      <c r="D23" s="4"/>
      <c r="E23" s="4"/>
      <c r="F23" s="4"/>
      <c r="G23" s="4"/>
      <c r="H23" s="4"/>
      <c r="I23" s="4"/>
      <c r="J23" s="4"/>
      <c r="K23" s="4"/>
      <c r="L23" s="4"/>
      <c r="M23" s="4"/>
      <c r="N23" s="4"/>
      <c r="O23" s="4"/>
      <c r="P23" s="17"/>
    </row>
    <row r="24" spans="1:18" x14ac:dyDescent="0.2">
      <c r="A24" s="16"/>
      <c r="B24" s="65" t="s">
        <v>18</v>
      </c>
      <c r="C24" s="66"/>
      <c r="D24" s="66"/>
      <c r="E24" s="66"/>
      <c r="F24" s="66"/>
      <c r="G24" s="66"/>
      <c r="H24" s="66"/>
      <c r="I24" s="66"/>
      <c r="J24" s="66"/>
      <c r="K24" s="66"/>
      <c r="L24" s="66"/>
      <c r="M24" s="66"/>
      <c r="N24" s="66"/>
      <c r="O24" s="66"/>
      <c r="P24" s="17"/>
    </row>
    <row r="25" spans="1:18" ht="13.2" x14ac:dyDescent="0.2">
      <c r="A25" s="16"/>
      <c r="B25" s="3"/>
      <c r="C25" s="1" t="s">
        <v>4</v>
      </c>
      <c r="D25" s="4" t="s">
        <v>19</v>
      </c>
      <c r="E25" s="4"/>
      <c r="F25" s="4"/>
      <c r="G25" s="74" t="s">
        <v>61</v>
      </c>
      <c r="H25" s="75"/>
      <c r="I25" s="75"/>
      <c r="J25" s="75"/>
      <c r="K25" s="75"/>
      <c r="L25" s="75"/>
      <c r="M25" s="75"/>
      <c r="N25" s="75"/>
      <c r="O25" s="76"/>
      <c r="P25" s="17"/>
    </row>
    <row r="26" spans="1:18" ht="13.2" x14ac:dyDescent="0.2">
      <c r="A26" s="16"/>
      <c r="B26" s="3"/>
      <c r="C26" s="1" t="s">
        <v>4</v>
      </c>
      <c r="D26" s="4" t="s">
        <v>20</v>
      </c>
      <c r="E26" s="4"/>
      <c r="F26" s="4"/>
      <c r="G26" s="61" t="s">
        <v>53</v>
      </c>
      <c r="H26" s="62"/>
      <c r="I26" s="62"/>
      <c r="J26" s="62"/>
      <c r="K26" s="62"/>
      <c r="L26" s="62"/>
      <c r="M26" s="62"/>
      <c r="N26" s="62"/>
      <c r="O26" s="63"/>
      <c r="P26" s="17"/>
    </row>
    <row r="27" spans="1:18" ht="20.399999999999999" x14ac:dyDescent="0.2">
      <c r="A27" s="16"/>
      <c r="B27" s="3"/>
      <c r="C27" s="1" t="s">
        <v>4</v>
      </c>
      <c r="D27" s="4" t="s">
        <v>21</v>
      </c>
      <c r="E27" s="4"/>
      <c r="F27" s="4"/>
      <c r="G27" s="61"/>
      <c r="H27" s="62"/>
      <c r="I27" s="62"/>
      <c r="J27" s="62"/>
      <c r="K27" s="62"/>
      <c r="L27" s="62"/>
      <c r="M27" s="62"/>
      <c r="N27" s="62"/>
      <c r="O27" s="63"/>
      <c r="P27" s="17"/>
    </row>
    <row r="28" spans="1:18" ht="20.399999999999999" x14ac:dyDescent="0.2">
      <c r="A28" s="16"/>
      <c r="B28" s="3"/>
      <c r="C28" s="3"/>
      <c r="D28" s="4" t="s">
        <v>22</v>
      </c>
      <c r="E28" s="4"/>
      <c r="F28" s="4"/>
      <c r="G28" s="58"/>
      <c r="H28" s="59"/>
      <c r="I28" s="59"/>
      <c r="J28" s="59"/>
      <c r="K28" s="59"/>
      <c r="L28" s="59"/>
      <c r="M28" s="59"/>
      <c r="N28" s="59"/>
      <c r="O28" s="60"/>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65" t="s">
        <v>23</v>
      </c>
      <c r="C30" s="66"/>
      <c r="D30" s="66"/>
      <c r="E30" s="66"/>
      <c r="F30" s="66"/>
      <c r="G30" s="66"/>
      <c r="H30" s="66"/>
      <c r="I30" s="66"/>
      <c r="J30" s="66"/>
      <c r="K30" s="66"/>
      <c r="L30" s="66"/>
      <c r="M30" s="66"/>
      <c r="N30" s="66"/>
      <c r="O30" s="66"/>
      <c r="P30" s="17"/>
    </row>
    <row r="31" spans="1:18" ht="13.2" x14ac:dyDescent="0.2">
      <c r="A31" s="16"/>
      <c r="B31" s="3"/>
      <c r="C31" s="1" t="s">
        <v>4</v>
      </c>
      <c r="D31" s="4" t="s">
        <v>24</v>
      </c>
      <c r="E31" s="4"/>
      <c r="F31" s="4"/>
      <c r="G31" s="74" t="s">
        <v>55</v>
      </c>
      <c r="H31" s="75"/>
      <c r="I31" s="75"/>
      <c r="J31" s="75"/>
      <c r="K31" s="75"/>
      <c r="L31" s="75"/>
      <c r="M31" s="75"/>
      <c r="N31" s="75"/>
      <c r="O31" s="76"/>
      <c r="P31" s="17"/>
    </row>
    <row r="32" spans="1:18" x14ac:dyDescent="0.2">
      <c r="A32" s="16"/>
      <c r="B32" s="3"/>
      <c r="C32" s="3"/>
      <c r="D32" s="4" t="s">
        <v>25</v>
      </c>
      <c r="E32" s="4"/>
      <c r="F32" s="4"/>
      <c r="G32" s="58"/>
      <c r="H32" s="59"/>
      <c r="I32" s="59"/>
      <c r="J32" s="59"/>
      <c r="K32" s="59"/>
      <c r="L32" s="59"/>
      <c r="M32" s="59"/>
      <c r="N32" s="59"/>
      <c r="O32" s="60"/>
      <c r="P32" s="17"/>
    </row>
    <row r="33" spans="1:16" x14ac:dyDescent="0.2">
      <c r="A33" s="16"/>
      <c r="B33" s="3"/>
      <c r="C33" s="3"/>
      <c r="D33" s="4"/>
      <c r="E33" s="4"/>
      <c r="F33" s="4"/>
      <c r="G33" s="4"/>
      <c r="H33" s="4"/>
      <c r="I33" s="4"/>
      <c r="J33" s="4"/>
      <c r="K33" s="4"/>
      <c r="L33" s="4"/>
      <c r="M33" s="4"/>
      <c r="N33" s="4"/>
      <c r="O33" s="4"/>
      <c r="P33" s="17"/>
    </row>
    <row r="34" spans="1:16" x14ac:dyDescent="0.2">
      <c r="A34" s="16"/>
      <c r="B34" s="65" t="s">
        <v>26</v>
      </c>
      <c r="C34" s="66"/>
      <c r="D34" s="66"/>
      <c r="E34" s="66"/>
      <c r="F34" s="66"/>
      <c r="G34" s="66"/>
      <c r="H34" s="66"/>
      <c r="I34" s="66"/>
      <c r="J34" s="66"/>
      <c r="K34" s="66"/>
      <c r="L34" s="66"/>
      <c r="M34" s="66"/>
      <c r="N34" s="66"/>
      <c r="O34" s="66"/>
      <c r="P34" s="17"/>
    </row>
    <row r="35" spans="1:16" ht="13.2" x14ac:dyDescent="0.2">
      <c r="A35" s="16"/>
      <c r="B35" s="67" t="s">
        <v>27</v>
      </c>
      <c r="C35" s="68"/>
      <c r="D35" s="68"/>
      <c r="E35" s="68"/>
      <c r="F35" s="68"/>
      <c r="G35" s="68"/>
      <c r="H35" s="68"/>
      <c r="I35" s="68"/>
      <c r="J35" s="68"/>
      <c r="K35" s="68"/>
      <c r="L35" s="68"/>
      <c r="M35" s="68"/>
      <c r="N35" s="68"/>
      <c r="O35" s="68"/>
      <c r="P35" s="17"/>
    </row>
    <row r="36" spans="1:16" x14ac:dyDescent="0.2">
      <c r="A36" s="16"/>
      <c r="B36" s="3"/>
      <c r="C36" s="4"/>
      <c r="D36" s="5"/>
      <c r="E36" s="4"/>
      <c r="F36" s="4"/>
      <c r="G36" s="6"/>
      <c r="H36" s="6"/>
      <c r="I36" s="6"/>
      <c r="J36" s="6"/>
      <c r="K36" s="6"/>
      <c r="L36" s="6"/>
      <c r="M36" s="6"/>
      <c r="N36" s="6"/>
      <c r="O36" s="6"/>
      <c r="P36" s="17"/>
    </row>
    <row r="37" spans="1:16" x14ac:dyDescent="0.2">
      <c r="A37" s="16"/>
      <c r="B37" s="3"/>
      <c r="C37" s="69" t="s">
        <v>28</v>
      </c>
      <c r="D37" s="66"/>
      <c r="E37" s="4"/>
      <c r="F37" s="4"/>
      <c r="G37" s="70" t="s">
        <v>29</v>
      </c>
      <c r="H37" s="71"/>
      <c r="I37" s="71"/>
      <c r="J37" s="71"/>
      <c r="K37" s="71"/>
      <c r="L37" s="71"/>
      <c r="M37" s="71"/>
      <c r="N37" s="71"/>
      <c r="O37" s="72"/>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69" t="s">
        <v>30</v>
      </c>
      <c r="D39" s="66"/>
      <c r="E39" s="66"/>
      <c r="F39" s="66"/>
      <c r="G39" s="66"/>
      <c r="H39" s="66"/>
      <c r="I39" s="66"/>
      <c r="J39" s="66"/>
      <c r="K39" s="66"/>
      <c r="L39" s="66"/>
      <c r="M39" s="7" t="s">
        <v>31</v>
      </c>
      <c r="N39" s="5"/>
      <c r="O39" s="5"/>
      <c r="P39" s="17"/>
    </row>
    <row r="40" spans="1:16" ht="13.2" x14ac:dyDescent="0.2">
      <c r="A40" s="16"/>
      <c r="B40" s="3"/>
      <c r="C40" s="1" t="s">
        <v>4</v>
      </c>
      <c r="D40" s="69" t="s">
        <v>32</v>
      </c>
      <c r="E40" s="66"/>
      <c r="F40" s="66"/>
      <c r="G40" s="66"/>
      <c r="H40" s="66"/>
      <c r="I40" s="66"/>
      <c r="J40" s="66"/>
      <c r="K40" s="66"/>
      <c r="L40" s="66"/>
      <c r="M40" s="8" t="s">
        <v>47</v>
      </c>
      <c r="N40" s="4"/>
      <c r="O40" s="4"/>
      <c r="P40" s="17"/>
    </row>
    <row r="41" spans="1:16" ht="13.2" x14ac:dyDescent="0.2">
      <c r="A41" s="16"/>
      <c r="B41" s="3"/>
      <c r="C41" s="1" t="s">
        <v>4</v>
      </c>
      <c r="D41" s="69" t="s">
        <v>33</v>
      </c>
      <c r="E41" s="66"/>
      <c r="F41" s="66"/>
      <c r="G41" s="66"/>
      <c r="H41" s="66"/>
      <c r="I41" s="66"/>
      <c r="J41" s="66"/>
      <c r="K41" s="66"/>
      <c r="L41" s="66"/>
      <c r="M41" s="9" t="s">
        <v>47</v>
      </c>
      <c r="N41" s="4"/>
      <c r="O41" s="4"/>
      <c r="P41" s="17"/>
    </row>
    <row r="42" spans="1:16" ht="13.2" x14ac:dyDescent="0.2">
      <c r="A42" s="16"/>
      <c r="B42" s="3"/>
      <c r="C42" s="1" t="s">
        <v>4</v>
      </c>
      <c r="D42" s="69" t="s">
        <v>34</v>
      </c>
      <c r="E42" s="66"/>
      <c r="F42" s="66"/>
      <c r="G42" s="66"/>
      <c r="H42" s="66"/>
      <c r="I42" s="66"/>
      <c r="J42" s="66"/>
      <c r="K42" s="66"/>
      <c r="L42" s="66"/>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65" t="s">
        <v>35</v>
      </c>
      <c r="C44" s="66"/>
      <c r="D44" s="66"/>
      <c r="E44" s="66"/>
      <c r="F44" s="66"/>
      <c r="G44" s="66"/>
      <c r="H44" s="66"/>
      <c r="I44" s="66"/>
      <c r="J44" s="66"/>
      <c r="K44" s="66"/>
      <c r="L44" s="66"/>
      <c r="M44" s="66"/>
      <c r="N44" s="66"/>
      <c r="O44" s="66"/>
      <c r="P44" s="17"/>
    </row>
    <row r="45" spans="1:16" x14ac:dyDescent="0.2">
      <c r="A45" s="16"/>
      <c r="B45" s="69" t="s">
        <v>36</v>
      </c>
      <c r="C45" s="73"/>
      <c r="D45" s="73"/>
      <c r="E45" s="73"/>
      <c r="F45" s="73"/>
      <c r="G45" s="73"/>
      <c r="H45" s="73"/>
      <c r="I45" s="73"/>
      <c r="J45" s="73"/>
      <c r="K45" s="73"/>
      <c r="L45" s="73"/>
      <c r="M45" s="73"/>
      <c r="N45" s="73"/>
      <c r="O45" s="73"/>
      <c r="P45" s="17"/>
    </row>
    <row r="46" spans="1:16" ht="13.2" x14ac:dyDescent="0.2">
      <c r="A46" s="16"/>
      <c r="B46" s="3"/>
      <c r="C46" s="1" t="s">
        <v>4</v>
      </c>
      <c r="D46" s="4" t="s">
        <v>37</v>
      </c>
      <c r="E46" s="4"/>
      <c r="F46" s="4"/>
      <c r="G46" s="74" t="s">
        <v>62</v>
      </c>
      <c r="H46" s="75"/>
      <c r="I46" s="75"/>
      <c r="J46" s="75"/>
      <c r="K46" s="75"/>
      <c r="L46" s="75"/>
      <c r="M46" s="75"/>
      <c r="N46" s="75"/>
      <c r="O46" s="76"/>
      <c r="P46" s="17"/>
    </row>
    <row r="47" spans="1:16" ht="13.2" x14ac:dyDescent="0.2">
      <c r="A47" s="16"/>
      <c r="B47" s="3"/>
      <c r="C47" s="1" t="s">
        <v>4</v>
      </c>
      <c r="D47" s="4" t="s">
        <v>38</v>
      </c>
      <c r="E47" s="4"/>
      <c r="F47" s="4"/>
      <c r="G47" s="61" t="s">
        <v>63</v>
      </c>
      <c r="H47" s="62"/>
      <c r="I47" s="62"/>
      <c r="J47" s="62"/>
      <c r="K47" s="62"/>
      <c r="L47" s="62"/>
      <c r="M47" s="62"/>
      <c r="N47" s="62"/>
      <c r="O47" s="63"/>
      <c r="P47" s="17"/>
    </row>
    <row r="48" spans="1:16" ht="13.2" x14ac:dyDescent="0.2">
      <c r="A48" s="16"/>
      <c r="B48" s="3"/>
      <c r="C48" s="1" t="s">
        <v>4</v>
      </c>
      <c r="D48" s="4" t="s">
        <v>10</v>
      </c>
      <c r="E48" s="4"/>
      <c r="F48" s="4"/>
      <c r="G48" s="64"/>
      <c r="H48" s="62"/>
      <c r="I48" s="62"/>
      <c r="J48" s="62"/>
      <c r="K48" s="62"/>
      <c r="L48" s="62"/>
      <c r="M48" s="62"/>
      <c r="N48" s="62"/>
      <c r="O48" s="63"/>
      <c r="P48" s="17"/>
    </row>
    <row r="49" spans="1:16" ht="13.2" x14ac:dyDescent="0.2">
      <c r="A49" s="16"/>
      <c r="B49" s="3"/>
      <c r="C49" s="1" t="s">
        <v>4</v>
      </c>
      <c r="D49" s="4" t="s">
        <v>39</v>
      </c>
      <c r="E49" s="4"/>
      <c r="F49" s="4"/>
      <c r="G49" s="61" t="s">
        <v>64</v>
      </c>
      <c r="H49" s="62"/>
      <c r="I49" s="62"/>
      <c r="J49" s="62"/>
      <c r="K49" s="62"/>
      <c r="L49" s="62"/>
      <c r="M49" s="62"/>
      <c r="N49" s="62"/>
      <c r="O49" s="63"/>
      <c r="P49" s="17"/>
    </row>
    <row r="50" spans="1:16" ht="13.2" x14ac:dyDescent="0.2">
      <c r="A50" s="16"/>
      <c r="B50" s="3"/>
      <c r="C50" s="1" t="s">
        <v>4</v>
      </c>
      <c r="D50" s="4" t="s">
        <v>40</v>
      </c>
      <c r="E50" s="4"/>
      <c r="F50" s="4"/>
      <c r="G50" s="64"/>
      <c r="H50" s="62"/>
      <c r="I50" s="62"/>
      <c r="J50" s="62"/>
      <c r="K50" s="62"/>
      <c r="L50" s="62"/>
      <c r="M50" s="62"/>
      <c r="N50" s="62"/>
      <c r="O50" s="63"/>
      <c r="P50" s="17"/>
    </row>
    <row r="51" spans="1:16" ht="13.2" x14ac:dyDescent="0.2">
      <c r="A51" s="16"/>
      <c r="B51" s="22" t="s">
        <v>41</v>
      </c>
      <c r="C51" s="1" t="s">
        <v>4</v>
      </c>
      <c r="D51" s="4" t="s">
        <v>42</v>
      </c>
      <c r="E51" s="4"/>
      <c r="F51" s="4"/>
      <c r="G51" s="61"/>
      <c r="H51" s="62"/>
      <c r="I51" s="62"/>
      <c r="J51" s="62"/>
      <c r="K51" s="62"/>
      <c r="L51" s="62"/>
      <c r="M51" s="62"/>
      <c r="N51" s="62"/>
      <c r="O51" s="63"/>
      <c r="P51" s="17"/>
    </row>
    <row r="52" spans="1:16" ht="13.2" x14ac:dyDescent="0.2">
      <c r="A52" s="16"/>
      <c r="B52" s="22" t="s">
        <v>41</v>
      </c>
      <c r="C52" s="1" t="s">
        <v>4</v>
      </c>
      <c r="D52" s="4" t="s">
        <v>43</v>
      </c>
      <c r="E52" s="4"/>
      <c r="F52" s="4"/>
      <c r="G52" s="61"/>
      <c r="H52" s="62"/>
      <c r="I52" s="62"/>
      <c r="J52" s="62"/>
      <c r="K52" s="62"/>
      <c r="L52" s="62"/>
      <c r="M52" s="62"/>
      <c r="N52" s="62"/>
      <c r="O52" s="63"/>
      <c r="P52" s="17"/>
    </row>
    <row r="53" spans="1:16" x14ac:dyDescent="0.2">
      <c r="A53" s="16"/>
      <c r="B53" s="3"/>
      <c r="C53" s="3"/>
      <c r="D53" s="4" t="s">
        <v>44</v>
      </c>
      <c r="E53" s="4"/>
      <c r="F53" s="4"/>
      <c r="G53" s="58" t="s">
        <v>65</v>
      </c>
      <c r="H53" s="59"/>
      <c r="I53" s="59"/>
      <c r="J53" s="59"/>
      <c r="K53" s="59"/>
      <c r="L53" s="59"/>
      <c r="M53" s="59"/>
      <c r="N53" s="59"/>
      <c r="O53" s="60"/>
      <c r="P53" s="17"/>
    </row>
    <row r="54" spans="1:16" x14ac:dyDescent="0.2">
      <c r="A54" s="16"/>
      <c r="B54" s="35"/>
      <c r="C54" s="35"/>
      <c r="D54" s="34"/>
      <c r="E54" s="34"/>
      <c r="F54" s="34"/>
      <c r="G54" s="61"/>
      <c r="H54" s="62"/>
      <c r="I54" s="62"/>
      <c r="J54" s="62"/>
      <c r="K54" s="62"/>
      <c r="L54" s="62"/>
      <c r="M54" s="62"/>
      <c r="N54" s="62"/>
      <c r="O54" s="63"/>
      <c r="P54" s="17"/>
    </row>
    <row r="55" spans="1:16" ht="12.75" customHeight="1" x14ac:dyDescent="0.2">
      <c r="A55" s="16"/>
      <c r="B55" s="28"/>
      <c r="C55" s="28"/>
      <c r="D55" s="34" t="s">
        <v>37</v>
      </c>
      <c r="E55" s="34"/>
      <c r="F55" s="34"/>
      <c r="G55" s="61" t="s">
        <v>67</v>
      </c>
      <c r="H55" s="62"/>
      <c r="I55" s="62"/>
      <c r="J55" s="62"/>
      <c r="K55" s="62"/>
      <c r="L55" s="62"/>
      <c r="M55" s="62"/>
      <c r="N55" s="62"/>
      <c r="O55" s="63"/>
      <c r="P55" s="17"/>
    </row>
    <row r="56" spans="1:16" x14ac:dyDescent="0.2">
      <c r="A56" s="16"/>
      <c r="B56" s="28"/>
      <c r="C56" s="28"/>
      <c r="D56" s="34" t="s">
        <v>38</v>
      </c>
      <c r="E56" s="34"/>
      <c r="F56" s="34"/>
      <c r="G56" s="61" t="s">
        <v>56</v>
      </c>
      <c r="H56" s="62"/>
      <c r="I56" s="62"/>
      <c r="J56" s="62"/>
      <c r="K56" s="62"/>
      <c r="L56" s="62"/>
      <c r="M56" s="62"/>
      <c r="N56" s="62"/>
      <c r="O56" s="63"/>
      <c r="P56" s="17"/>
    </row>
    <row r="57" spans="1:16" ht="12.75" customHeight="1" x14ac:dyDescent="0.2">
      <c r="A57" s="16"/>
      <c r="B57" s="28"/>
      <c r="C57" s="28"/>
      <c r="D57" s="34" t="s">
        <v>10</v>
      </c>
      <c r="E57" s="34"/>
      <c r="F57" s="34"/>
      <c r="G57" s="64" t="s">
        <v>117</v>
      </c>
      <c r="H57" s="62"/>
      <c r="I57" s="62"/>
      <c r="J57" s="62"/>
      <c r="K57" s="62"/>
      <c r="L57" s="62"/>
      <c r="M57" s="62"/>
      <c r="N57" s="62"/>
      <c r="O57" s="63"/>
      <c r="P57" s="17"/>
    </row>
    <row r="58" spans="1:16" x14ac:dyDescent="0.2">
      <c r="A58" s="16"/>
      <c r="B58" s="28"/>
      <c r="C58" s="28"/>
      <c r="D58" s="29" t="s">
        <v>39</v>
      </c>
      <c r="E58" s="29"/>
      <c r="F58" s="29"/>
      <c r="G58" s="61" t="s">
        <v>66</v>
      </c>
      <c r="H58" s="62"/>
      <c r="I58" s="62"/>
      <c r="J58" s="62"/>
      <c r="K58" s="62"/>
      <c r="L58" s="62"/>
      <c r="M58" s="62"/>
      <c r="N58" s="62"/>
      <c r="O58" s="63"/>
      <c r="P58" s="17"/>
    </row>
    <row r="59" spans="1:16" x14ac:dyDescent="0.2">
      <c r="A59" s="16"/>
      <c r="B59" s="28"/>
      <c r="C59" s="28"/>
      <c r="D59" s="29" t="s">
        <v>40</v>
      </c>
      <c r="E59" s="29"/>
      <c r="F59" s="29"/>
      <c r="G59" s="61"/>
      <c r="H59" s="62"/>
      <c r="I59" s="62"/>
      <c r="J59" s="62"/>
      <c r="K59" s="62"/>
      <c r="L59" s="62"/>
      <c r="M59" s="62"/>
      <c r="N59" s="62"/>
      <c r="O59" s="63"/>
      <c r="P59" s="17"/>
    </row>
    <row r="60" spans="1:16" x14ac:dyDescent="0.2">
      <c r="A60" s="16"/>
      <c r="B60" s="28"/>
      <c r="C60" s="28"/>
      <c r="D60" s="29" t="s">
        <v>42</v>
      </c>
      <c r="E60" s="29"/>
      <c r="F60" s="29"/>
      <c r="G60" s="61"/>
      <c r="H60" s="62"/>
      <c r="I60" s="62"/>
      <c r="J60" s="62"/>
      <c r="K60" s="62"/>
      <c r="L60" s="62"/>
      <c r="M60" s="62"/>
      <c r="N60" s="62"/>
      <c r="O60" s="63"/>
      <c r="P60" s="17"/>
    </row>
    <row r="61" spans="1:16" x14ac:dyDescent="0.2">
      <c r="A61" s="16"/>
      <c r="B61" s="28"/>
      <c r="C61" s="28"/>
      <c r="D61" s="29" t="s">
        <v>43</v>
      </c>
      <c r="E61" s="29"/>
      <c r="F61" s="29"/>
      <c r="G61" s="61"/>
      <c r="H61" s="62"/>
      <c r="I61" s="62"/>
      <c r="J61" s="62"/>
      <c r="K61" s="62"/>
      <c r="L61" s="62"/>
      <c r="M61" s="62"/>
      <c r="N61" s="62"/>
      <c r="O61" s="63"/>
      <c r="P61" s="17"/>
    </row>
    <row r="62" spans="1:16" ht="12.75" customHeight="1" x14ac:dyDescent="0.2">
      <c r="A62" s="16"/>
      <c r="B62" s="28"/>
      <c r="C62" s="28"/>
      <c r="D62" s="29" t="s">
        <v>44</v>
      </c>
      <c r="E62" s="29"/>
      <c r="F62" s="29"/>
      <c r="G62" s="61" t="s">
        <v>49</v>
      </c>
      <c r="H62" s="62"/>
      <c r="I62" s="62"/>
      <c r="J62" s="62"/>
      <c r="K62" s="62"/>
      <c r="L62" s="62"/>
      <c r="M62" s="62"/>
      <c r="N62" s="62"/>
      <c r="O62" s="63"/>
      <c r="P62" s="17"/>
    </row>
    <row r="63" spans="1:16" ht="12.75" customHeight="1" x14ac:dyDescent="0.2">
      <c r="A63" s="16"/>
      <c r="B63" s="35"/>
      <c r="C63" s="35"/>
      <c r="D63" s="34"/>
      <c r="E63" s="34"/>
      <c r="F63" s="34"/>
      <c r="G63" s="33"/>
      <c r="H63" s="31"/>
      <c r="I63" s="31"/>
      <c r="J63" s="31"/>
      <c r="K63" s="31"/>
      <c r="L63" s="31"/>
      <c r="M63" s="31"/>
      <c r="N63" s="31"/>
      <c r="O63" s="32"/>
      <c r="P63" s="17"/>
    </row>
    <row r="64" spans="1:16" ht="12.75" hidden="1" customHeight="1" x14ac:dyDescent="0.2">
      <c r="A64" s="16"/>
      <c r="B64" s="3"/>
      <c r="C64" s="3"/>
      <c r="D64" s="4" t="s">
        <v>44</v>
      </c>
      <c r="E64" s="4"/>
      <c r="F64" s="4"/>
      <c r="G64" s="61"/>
      <c r="H64" s="62"/>
      <c r="I64" s="62"/>
      <c r="J64" s="62"/>
      <c r="K64" s="62"/>
      <c r="L64" s="62"/>
      <c r="M64" s="62"/>
      <c r="N64" s="62"/>
      <c r="O64" s="63"/>
      <c r="P64" s="17"/>
    </row>
    <row r="65" spans="1:16" ht="12.75" customHeight="1" x14ac:dyDescent="0.2">
      <c r="A65" s="16"/>
      <c r="B65" s="35"/>
      <c r="C65" s="35"/>
      <c r="D65" s="34" t="s">
        <v>44</v>
      </c>
      <c r="E65" s="34"/>
      <c r="F65" s="34"/>
      <c r="G65" s="61"/>
      <c r="H65" s="62"/>
      <c r="I65" s="62"/>
      <c r="J65" s="62"/>
      <c r="K65" s="62"/>
      <c r="L65" s="62"/>
      <c r="M65" s="62"/>
      <c r="N65" s="62"/>
      <c r="O65" s="63"/>
      <c r="P65" s="17"/>
    </row>
    <row r="66" spans="1:16" ht="12.75" customHeight="1" x14ac:dyDescent="0.2">
      <c r="A66" s="16"/>
      <c r="B66" s="35"/>
      <c r="C66" s="35"/>
      <c r="D66" s="34"/>
      <c r="E66" s="34"/>
      <c r="F66" s="34"/>
      <c r="G66" s="33"/>
      <c r="H66" s="31"/>
      <c r="I66" s="31"/>
      <c r="J66" s="31"/>
      <c r="K66" s="31"/>
      <c r="L66" s="31"/>
      <c r="M66" s="31"/>
      <c r="N66" s="31"/>
      <c r="O66" s="32"/>
      <c r="P66" s="17"/>
    </row>
    <row r="67" spans="1:16" x14ac:dyDescent="0.2">
      <c r="A67" s="16"/>
      <c r="B67" s="22"/>
      <c r="C67" s="3"/>
      <c r="D67" s="23" t="s">
        <v>45</v>
      </c>
      <c r="E67" s="11"/>
      <c r="F67" s="11"/>
      <c r="G67" s="61"/>
      <c r="H67" s="62"/>
      <c r="I67" s="62"/>
      <c r="J67" s="62"/>
      <c r="K67" s="62"/>
      <c r="L67" s="62"/>
      <c r="M67" s="62"/>
      <c r="N67" s="62"/>
      <c r="O67" s="63"/>
      <c r="P67" s="17"/>
    </row>
    <row r="68" spans="1:16" ht="12.75" customHeight="1" x14ac:dyDescent="0.2">
      <c r="A68" s="16"/>
      <c r="B68" s="3"/>
      <c r="C68" s="3"/>
      <c r="D68" s="12" t="s">
        <v>46</v>
      </c>
      <c r="E68" s="11"/>
      <c r="F68" s="11"/>
      <c r="G68" s="58"/>
      <c r="H68" s="59"/>
      <c r="I68" s="59"/>
      <c r="J68" s="59"/>
      <c r="K68" s="59"/>
      <c r="L68" s="59"/>
      <c r="M68" s="59"/>
      <c r="N68" s="59"/>
      <c r="O68" s="60"/>
      <c r="P68" s="17"/>
    </row>
    <row r="69" spans="1:16" ht="13.2" thickBot="1" x14ac:dyDescent="0.25">
      <c r="A69" s="24"/>
      <c r="B69" s="25"/>
      <c r="C69" s="25"/>
      <c r="D69" s="25"/>
      <c r="E69" s="25"/>
      <c r="F69" s="25"/>
      <c r="G69" s="25"/>
      <c r="H69" s="25"/>
      <c r="I69" s="25"/>
      <c r="J69" s="25"/>
      <c r="K69" s="25"/>
      <c r="L69" s="25"/>
      <c r="M69" s="25"/>
      <c r="N69" s="25"/>
      <c r="O69" s="25"/>
      <c r="P69" s="26"/>
    </row>
    <row r="70" spans="1:16" ht="13.2" thickTop="1" x14ac:dyDescent="0.2"/>
    <row r="71" spans="1:16" ht="13.8" x14ac:dyDescent="0.2">
      <c r="D71" s="27"/>
    </row>
  </sheetData>
  <mergeCells count="60">
    <mergeCell ref="B6:H6"/>
    <mergeCell ref="J6:O6"/>
    <mergeCell ref="B15:O15"/>
    <mergeCell ref="G16:O16"/>
    <mergeCell ref="G17:O17"/>
    <mergeCell ref="B8:O8"/>
    <mergeCell ref="G13:O13"/>
    <mergeCell ref="G9:O9"/>
    <mergeCell ref="G10:O10"/>
    <mergeCell ref="G11:O11"/>
    <mergeCell ref="G12:O12"/>
    <mergeCell ref="B2:O2"/>
    <mergeCell ref="B3:O3"/>
    <mergeCell ref="B4:O4"/>
    <mergeCell ref="B5:H5"/>
    <mergeCell ref="J5:O5"/>
    <mergeCell ref="G18:O18"/>
    <mergeCell ref="G19:O19"/>
    <mergeCell ref="G20:O20"/>
    <mergeCell ref="B30:O30"/>
    <mergeCell ref="G31:O31"/>
    <mergeCell ref="G28:O28"/>
    <mergeCell ref="G21:O21"/>
    <mergeCell ref="G22:O22"/>
    <mergeCell ref="B24:O24"/>
    <mergeCell ref="G25:O25"/>
    <mergeCell ref="G26:O26"/>
    <mergeCell ref="G27:O27"/>
    <mergeCell ref="G32:O32"/>
    <mergeCell ref="B34:O34"/>
    <mergeCell ref="B35:O35"/>
    <mergeCell ref="G49:O49"/>
    <mergeCell ref="C37:D37"/>
    <mergeCell ref="G37:O37"/>
    <mergeCell ref="C39:L39"/>
    <mergeCell ref="D40:L40"/>
    <mergeCell ref="D41:L41"/>
    <mergeCell ref="D42:L42"/>
    <mergeCell ref="B44:O44"/>
    <mergeCell ref="B45:O45"/>
    <mergeCell ref="G46:O46"/>
    <mergeCell ref="G47:O47"/>
    <mergeCell ref="G48:O48"/>
    <mergeCell ref="G50:O50"/>
    <mergeCell ref="G51:O51"/>
    <mergeCell ref="G52:O52"/>
    <mergeCell ref="G53:O53"/>
    <mergeCell ref="G67:O67"/>
    <mergeCell ref="G65:O65"/>
    <mergeCell ref="G57:O57"/>
    <mergeCell ref="G56:O56"/>
    <mergeCell ref="G55:O55"/>
    <mergeCell ref="G64:O64"/>
    <mergeCell ref="G54:O54"/>
    <mergeCell ref="G68:O68"/>
    <mergeCell ref="G58:O58"/>
    <mergeCell ref="G59:O59"/>
    <mergeCell ref="G60:O60"/>
    <mergeCell ref="G61:O61"/>
    <mergeCell ref="G62:O62"/>
  </mergeCells>
  <hyperlinks>
    <hyperlink ref="G11" r:id="rId1"/>
    <hyperlink ref="G12" r:id="rId2"/>
    <hyperlink ref="G57" r:id="rId3"/>
  </hyperlinks>
  <pageMargins left="0.7" right="0.7" top="0.75" bottom="0.75" header="0.3" footer="0.3"/>
  <pageSetup paperSize="9" orientation="portrait" horizontalDpi="300" verticalDpi="300"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tabSelected="1" topLeftCell="D80" zoomScale="90" zoomScaleNormal="90" workbookViewId="0">
      <selection activeCell="M108" sqref="M108"/>
    </sheetView>
  </sheetViews>
  <sheetFormatPr defaultColWidth="9" defaultRowHeight="13.8" x14ac:dyDescent="0.25"/>
  <cols>
    <col min="1" max="2" width="9" style="36"/>
    <col min="3" max="3" width="15.36328125" style="36" bestFit="1" customWidth="1"/>
    <col min="4" max="4" width="15.90625" style="36" customWidth="1"/>
    <col min="5" max="7" width="9" style="36"/>
    <col min="8" max="10" width="10" style="36" bestFit="1" customWidth="1"/>
    <col min="11" max="17" width="9" style="36"/>
    <col min="18" max="18" width="1.6328125" style="36" customWidth="1"/>
    <col min="19" max="16384" width="9" style="36"/>
  </cols>
  <sheetData>
    <row r="1" spans="1:20" ht="32.25" hidden="1" customHeight="1" x14ac:dyDescent="0.25">
      <c r="A1" s="100" t="s">
        <v>68</v>
      </c>
      <c r="B1" s="100"/>
      <c r="C1" s="100"/>
      <c r="D1" s="100"/>
      <c r="E1" s="100"/>
      <c r="F1" s="100"/>
      <c r="G1" s="100"/>
      <c r="H1" s="100"/>
      <c r="I1" s="100"/>
      <c r="K1" s="100" t="s">
        <v>69</v>
      </c>
      <c r="L1" s="100"/>
      <c r="M1" s="100"/>
      <c r="N1" s="100"/>
      <c r="O1" s="100"/>
      <c r="P1" s="100"/>
      <c r="Q1" s="100"/>
      <c r="R1" s="100"/>
      <c r="S1" s="100"/>
      <c r="T1" s="100"/>
    </row>
    <row r="2" spans="1:20" ht="15" hidden="1" customHeight="1" x14ac:dyDescent="0.25">
      <c r="A2" s="100"/>
      <c r="B2" s="100"/>
      <c r="C2" s="100"/>
      <c r="D2" s="100"/>
      <c r="E2" s="100"/>
      <c r="F2" s="100"/>
      <c r="G2" s="100"/>
      <c r="H2" s="100"/>
      <c r="I2" s="100"/>
      <c r="K2" s="100"/>
      <c r="L2" s="100"/>
      <c r="M2" s="100"/>
      <c r="N2" s="100"/>
      <c r="O2" s="100"/>
      <c r="P2" s="100"/>
      <c r="Q2" s="100"/>
      <c r="R2" s="100"/>
      <c r="S2" s="100"/>
      <c r="T2" s="100"/>
    </row>
    <row r="3" spans="1:20" hidden="1" x14ac:dyDescent="0.25">
      <c r="D3" s="37"/>
      <c r="E3" s="38">
        <v>2006</v>
      </c>
      <c r="F3" s="38">
        <v>2007</v>
      </c>
      <c r="G3" s="38">
        <v>2008</v>
      </c>
      <c r="H3" s="38">
        <v>2009</v>
      </c>
      <c r="I3" s="38" t="s">
        <v>70</v>
      </c>
    </row>
    <row r="4" spans="1:20" hidden="1" x14ac:dyDescent="0.25">
      <c r="D4" s="36" t="s">
        <v>71</v>
      </c>
      <c r="E4" s="39">
        <v>4.5841587859305494E-3</v>
      </c>
      <c r="F4" s="39">
        <v>2.0558442043882928E-2</v>
      </c>
      <c r="G4" s="39">
        <v>2.5791500018689493E-2</v>
      </c>
      <c r="H4" s="40">
        <v>0</v>
      </c>
      <c r="I4" s="39">
        <v>0</v>
      </c>
    </row>
    <row r="5" spans="1:20" hidden="1" x14ac:dyDescent="0.25">
      <c r="D5" s="36" t="s">
        <v>72</v>
      </c>
      <c r="E5" s="40">
        <v>0.15761713897163696</v>
      </c>
      <c r="F5" s="40" t="e">
        <f>NA()</f>
        <v>#N/A</v>
      </c>
      <c r="G5" s="40">
        <v>0</v>
      </c>
      <c r="H5" s="40">
        <v>0</v>
      </c>
      <c r="I5" s="40">
        <v>0</v>
      </c>
    </row>
    <row r="6" spans="1:20" hidden="1" x14ac:dyDescent="0.25">
      <c r="D6" s="36" t="s">
        <v>73</v>
      </c>
      <c r="E6" s="40">
        <v>0</v>
      </c>
      <c r="F6" s="40">
        <v>0.62277580071174377</v>
      </c>
      <c r="G6" s="40">
        <v>0.70240213523131667</v>
      </c>
      <c r="H6" s="40">
        <v>0.70240213523131667</v>
      </c>
      <c r="I6" s="40">
        <v>0.70240213523131667</v>
      </c>
    </row>
    <row r="7" spans="1:20" hidden="1" x14ac:dyDescent="0.25">
      <c r="D7" s="36" t="s">
        <v>74</v>
      </c>
      <c r="E7" s="40">
        <v>0.93202614379084969</v>
      </c>
      <c r="F7" s="40">
        <v>0.95751633986928109</v>
      </c>
      <c r="G7" s="40">
        <v>0.98431372549019602</v>
      </c>
      <c r="H7" s="40">
        <v>0.98235294117647054</v>
      </c>
      <c r="I7" s="40">
        <v>0.96928104575163399</v>
      </c>
    </row>
    <row r="8" spans="1:20" hidden="1" x14ac:dyDescent="0.25">
      <c r="D8" s="36" t="s">
        <v>75</v>
      </c>
      <c r="E8" s="39">
        <v>0</v>
      </c>
      <c r="F8" s="39">
        <v>0</v>
      </c>
      <c r="G8" s="39">
        <v>0</v>
      </c>
      <c r="H8" s="39">
        <v>0</v>
      </c>
      <c r="I8" s="39">
        <v>0</v>
      </c>
    </row>
    <row r="9" spans="1:20" hidden="1" x14ac:dyDescent="0.25">
      <c r="D9" s="36" t="s">
        <v>76</v>
      </c>
      <c r="E9" s="40">
        <v>2.0959735245449532E-2</v>
      </c>
      <c r="F9" s="40" t="e">
        <f>NA()</f>
        <v>#N/A</v>
      </c>
      <c r="G9" s="40">
        <v>0</v>
      </c>
      <c r="H9" s="40">
        <v>0</v>
      </c>
      <c r="I9" s="40">
        <v>0</v>
      </c>
    </row>
    <row r="10" spans="1:20" hidden="1" x14ac:dyDescent="0.25">
      <c r="D10" s="36" t="s">
        <v>77</v>
      </c>
      <c r="E10" s="40">
        <v>0.67507886435331232</v>
      </c>
      <c r="F10" s="40">
        <v>0.58044164037854895</v>
      </c>
      <c r="G10" s="40">
        <v>0.56151419558359617</v>
      </c>
      <c r="H10" s="40">
        <v>0.48895899053627762</v>
      </c>
      <c r="I10" s="40">
        <v>0.52050473186119872</v>
      </c>
    </row>
    <row r="11" spans="1:20" hidden="1" x14ac:dyDescent="0.25">
      <c r="D11" s="36" t="s">
        <v>78</v>
      </c>
      <c r="E11" s="39">
        <f>F7/E7</f>
        <v>1.0273492286115007</v>
      </c>
      <c r="F11" s="39">
        <f>G7/E7</f>
        <v>1.0561009817671809</v>
      </c>
      <c r="G11" s="39">
        <f>H7/E7</f>
        <v>1.0539971949509115</v>
      </c>
      <c r="H11" s="39">
        <f>I7/E7</f>
        <v>1.0399719495091164</v>
      </c>
      <c r="I11" s="39" t="e">
        <f>NA()</f>
        <v>#N/A</v>
      </c>
    </row>
    <row r="12" spans="1:20" hidden="1" x14ac:dyDescent="0.25">
      <c r="D12" s="36" t="s">
        <v>79</v>
      </c>
      <c r="E12" s="39">
        <v>0.65092480045905265</v>
      </c>
      <c r="F12" s="39">
        <v>0.54876169564598776</v>
      </c>
      <c r="G12" s="39">
        <v>0.54851031603277389</v>
      </c>
      <c r="H12" s="39">
        <v>0.47267746604657462</v>
      </c>
      <c r="I12" s="39">
        <v>0.47963230201215973</v>
      </c>
    </row>
    <row r="13" spans="1:20" hidden="1" x14ac:dyDescent="0.25">
      <c r="D13" s="36" t="s">
        <v>80</v>
      </c>
      <c r="E13" s="40">
        <v>0.49895238095238093</v>
      </c>
      <c r="F13" s="40">
        <v>0.46476190476190476</v>
      </c>
      <c r="G13" s="40">
        <v>0.4642857142857143</v>
      </c>
      <c r="H13" s="40">
        <v>0.38523809523809521</v>
      </c>
      <c r="I13" s="40">
        <v>0.37238095238095237</v>
      </c>
    </row>
    <row r="14" spans="1:20" hidden="1" x14ac:dyDescent="0.25">
      <c r="D14" s="36" t="s">
        <v>81</v>
      </c>
      <c r="E14" s="40">
        <v>0.39924791834542034</v>
      </c>
      <c r="F14" s="40">
        <v>0.40236368520010746</v>
      </c>
      <c r="G14" s="40">
        <v>0.38313188289014238</v>
      </c>
      <c r="H14" s="40">
        <v>0.37818963201719041</v>
      </c>
      <c r="I14" s="40">
        <v>0.37711522965350525</v>
      </c>
    </row>
    <row r="15" spans="1:20" hidden="1" x14ac:dyDescent="0.25">
      <c r="D15" s="36" t="s">
        <v>82</v>
      </c>
      <c r="E15" s="40">
        <v>0.65726495726495726</v>
      </c>
      <c r="F15" s="40">
        <v>0.5946261538461538</v>
      </c>
      <c r="G15" s="40">
        <v>0.49572444444444441</v>
      </c>
      <c r="H15" s="40">
        <v>0.46025641025641023</v>
      </c>
      <c r="I15" s="40">
        <v>0.43547008547008548</v>
      </c>
    </row>
    <row r="16" spans="1:20" hidden="1" x14ac:dyDescent="0.25">
      <c r="D16" s="36" t="s">
        <v>83</v>
      </c>
      <c r="E16" s="40">
        <v>1.0140234481293671</v>
      </c>
      <c r="F16" s="40">
        <v>1.143489744641297</v>
      </c>
      <c r="G16" s="40">
        <v>0.92719575226507878</v>
      </c>
      <c r="H16" s="40">
        <v>0.94192545067062772</v>
      </c>
      <c r="I16" s="40">
        <v>0.67</v>
      </c>
    </row>
    <row r="17" spans="4:9" hidden="1" x14ac:dyDescent="0.25">
      <c r="D17" s="36" t="s">
        <v>84</v>
      </c>
      <c r="E17" s="40">
        <v>0.64844817091364804</v>
      </c>
      <c r="F17" s="40">
        <v>0</v>
      </c>
      <c r="G17" s="40">
        <v>0.59347532374530043</v>
      </c>
      <c r="H17" s="40">
        <v>0.57312561914423821</v>
      </c>
      <c r="I17" s="40">
        <v>0.56942567285313606</v>
      </c>
    </row>
    <row r="18" spans="4:9" hidden="1" x14ac:dyDescent="0.25">
      <c r="D18" s="36" t="s">
        <v>85</v>
      </c>
      <c r="E18" s="40" t="e">
        <f>NA()</f>
        <v>#N/A</v>
      </c>
      <c r="F18" s="40">
        <v>0.97258485639686687</v>
      </c>
      <c r="G18" s="40">
        <v>0.98172323759791125</v>
      </c>
      <c r="H18" s="40">
        <v>0.85509138381201044</v>
      </c>
      <c r="I18" s="40">
        <v>0.8511749347258486</v>
      </c>
    </row>
    <row r="19" spans="4:9" hidden="1" x14ac:dyDescent="0.25">
      <c r="D19" s="36" t="s">
        <v>86</v>
      </c>
      <c r="E19" s="40">
        <v>0.16389291391753302</v>
      </c>
      <c r="F19" s="40">
        <v>0.16178270472546177</v>
      </c>
      <c r="G19" s="40">
        <v>0.16178270472546177</v>
      </c>
      <c r="H19" s="40">
        <v>0.16178270472546177</v>
      </c>
      <c r="I19" s="40">
        <v>0.14068061280474939</v>
      </c>
    </row>
    <row r="20" spans="4:9" hidden="1" x14ac:dyDescent="0.25">
      <c r="D20" s="36" t="s">
        <v>87</v>
      </c>
      <c r="E20" s="40">
        <v>0.80434782608695654</v>
      </c>
      <c r="F20" s="40">
        <v>0.91294193478260866</v>
      </c>
      <c r="G20" s="40">
        <v>0.8235599173913043</v>
      </c>
      <c r="H20" s="40">
        <v>0.86853260869565219</v>
      </c>
      <c r="I20" s="40">
        <v>0.86418478260869569</v>
      </c>
    </row>
    <row r="21" spans="4:9" hidden="1" x14ac:dyDescent="0.25">
      <c r="D21" s="36" t="s">
        <v>88</v>
      </c>
      <c r="E21" s="40" t="e">
        <f>NA()</f>
        <v>#N/A</v>
      </c>
      <c r="F21" s="40">
        <v>1.0638297872340425</v>
      </c>
      <c r="G21" s="40">
        <v>1.1276595744680851</v>
      </c>
      <c r="H21" s="40">
        <v>1.0638297872340425</v>
      </c>
      <c r="I21" s="40">
        <v>0.95744680851063835</v>
      </c>
    </row>
    <row r="22" spans="4:9" hidden="1" x14ac:dyDescent="0.25">
      <c r="D22" s="36" t="s">
        <v>89</v>
      </c>
      <c r="E22" s="40">
        <v>0.28678304239401498</v>
      </c>
      <c r="F22" s="40">
        <v>0.10390689941812137</v>
      </c>
      <c r="G22" s="40">
        <v>5.4031587697423111E-2</v>
      </c>
      <c r="H22" s="40">
        <v>4.9875311720698257E-2</v>
      </c>
      <c r="I22" s="40">
        <v>8.645054031587697E-2</v>
      </c>
    </row>
    <row r="23" spans="4:9" hidden="1" x14ac:dyDescent="0.25">
      <c r="D23" s="36" t="s">
        <v>90</v>
      </c>
      <c r="E23" s="40">
        <v>0.97488584474885842</v>
      </c>
      <c r="F23" s="40">
        <v>0.98036529680365292</v>
      </c>
      <c r="G23" s="40">
        <v>0.9360730593607306</v>
      </c>
      <c r="H23" s="40">
        <v>0.87077625570776251</v>
      </c>
      <c r="I23" s="40">
        <v>0.84383561643835614</v>
      </c>
    </row>
    <row r="24" spans="4:9" hidden="1" x14ac:dyDescent="0.25">
      <c r="D24" s="36" t="s">
        <v>91</v>
      </c>
      <c r="E24" s="40">
        <v>0.74889466955502682</v>
      </c>
      <c r="F24" s="40">
        <v>0.78308800028410097</v>
      </c>
      <c r="G24" s="40">
        <v>0.82782946837600768</v>
      </c>
      <c r="H24" s="40">
        <v>0.78398691359778405</v>
      </c>
      <c r="I24" s="40">
        <v>0.79686024006534328</v>
      </c>
    </row>
    <row r="25" spans="4:9" hidden="1" x14ac:dyDescent="0.25">
      <c r="D25" s="36" t="s">
        <v>92</v>
      </c>
      <c r="E25" s="40">
        <v>0.92291666666666672</v>
      </c>
      <c r="F25" s="40">
        <v>0.8125</v>
      </c>
      <c r="G25" s="40">
        <v>0.76041666666666663</v>
      </c>
      <c r="H25" s="40">
        <v>0.76020833333333337</v>
      </c>
      <c r="I25" s="40">
        <v>0.76020833333333337</v>
      </c>
    </row>
    <row r="26" spans="4:9" hidden="1" x14ac:dyDescent="0.25">
      <c r="D26" s="36" t="s">
        <v>93</v>
      </c>
      <c r="E26" s="40">
        <v>0.13642283675289921</v>
      </c>
      <c r="F26" s="40">
        <v>6.2444246208742192E-2</v>
      </c>
      <c r="G26" s="40">
        <v>4.6833184656556649E-2</v>
      </c>
      <c r="H26" s="40">
        <v>2.0963425512934879E-2</v>
      </c>
      <c r="I26" s="40">
        <v>3.4790365744870648E-2</v>
      </c>
    </row>
    <row r="27" spans="4:9" hidden="1" x14ac:dyDescent="0.25">
      <c r="D27" s="36" t="s">
        <v>94</v>
      </c>
      <c r="E27" s="40">
        <v>0.70112359550561798</v>
      </c>
      <c r="F27" s="40">
        <v>0.63370786516853927</v>
      </c>
      <c r="G27" s="40">
        <v>0.6</v>
      </c>
      <c r="H27" s="40">
        <v>0.52134831460674158</v>
      </c>
      <c r="I27" s="40">
        <v>0.5168539325842697</v>
      </c>
    </row>
    <row r="28" spans="4:9" hidden="1" x14ac:dyDescent="0.25">
      <c r="D28" s="36" t="s">
        <v>95</v>
      </c>
      <c r="E28" s="40" t="e">
        <f>NA()</f>
        <v>#N/A</v>
      </c>
      <c r="F28" s="40">
        <v>0.69183997122302154</v>
      </c>
      <c r="G28" s="40">
        <v>0.67233415827338128</v>
      </c>
      <c r="H28" s="40">
        <v>0.73273812949640282</v>
      </c>
      <c r="I28" s="40">
        <v>0.72986043165467629</v>
      </c>
    </row>
    <row r="29" spans="4:9" hidden="1" x14ac:dyDescent="0.25">
      <c r="D29" s="36" t="s">
        <v>96</v>
      </c>
      <c r="E29" s="40">
        <v>0.7831325301204819</v>
      </c>
      <c r="F29" s="40">
        <v>0.6528805200627662</v>
      </c>
      <c r="G29" s="40">
        <v>0.57442277516251961</v>
      </c>
      <c r="H29" s="40">
        <v>0.49036090562654111</v>
      </c>
      <c r="I29" s="40">
        <v>0.4908092355973997</v>
      </c>
    </row>
    <row r="30" spans="4:9" ht="14.4" hidden="1" x14ac:dyDescent="0.3">
      <c r="D30" s="41" t="s">
        <v>97</v>
      </c>
      <c r="E30" s="42">
        <v>0.75</v>
      </c>
      <c r="F30" s="42">
        <v>0.75</v>
      </c>
      <c r="G30" s="42">
        <v>0.75</v>
      </c>
      <c r="H30" s="42">
        <v>0.75</v>
      </c>
      <c r="I30" s="42">
        <v>0.75</v>
      </c>
    </row>
    <row r="31" spans="4:9" ht="14.4" hidden="1" x14ac:dyDescent="0.3">
      <c r="D31" s="41" t="s">
        <v>98</v>
      </c>
      <c r="E31" s="42">
        <v>0.5</v>
      </c>
      <c r="F31" s="42">
        <v>0.5</v>
      </c>
      <c r="G31" s="42">
        <v>0.5</v>
      </c>
      <c r="H31" s="42">
        <v>0.5</v>
      </c>
      <c r="I31" s="42">
        <v>0.5</v>
      </c>
    </row>
    <row r="32" spans="4:9" ht="14.4" hidden="1" x14ac:dyDescent="0.3">
      <c r="D32" s="41" t="s">
        <v>99</v>
      </c>
      <c r="E32" s="42">
        <v>0.35</v>
      </c>
      <c r="F32" s="42">
        <v>0.35</v>
      </c>
      <c r="G32" s="42">
        <v>0.35</v>
      </c>
      <c r="H32" s="42">
        <v>0.35</v>
      </c>
      <c r="I32" s="42">
        <v>0.35</v>
      </c>
    </row>
    <row r="33" spans="3:9" hidden="1" x14ac:dyDescent="0.25"/>
    <row r="34" spans="3:9" hidden="1" x14ac:dyDescent="0.25"/>
    <row r="35" spans="3:9" hidden="1" x14ac:dyDescent="0.25"/>
    <row r="36" spans="3:9" hidden="1" x14ac:dyDescent="0.25"/>
    <row r="37" spans="3:9" hidden="1" x14ac:dyDescent="0.25">
      <c r="D37" s="36" t="s">
        <v>100</v>
      </c>
      <c r="E37" s="40"/>
      <c r="F37" s="40">
        <v>1.4178396946564886</v>
      </c>
      <c r="G37" s="40">
        <v>1.4240839694656489</v>
      </c>
      <c r="H37" s="40">
        <v>1.4434732824427481</v>
      </c>
      <c r="I37" s="40">
        <v>1.344236641221374</v>
      </c>
    </row>
    <row r="38" spans="3:9" hidden="1" x14ac:dyDescent="0.25">
      <c r="E38" s="38">
        <v>2006</v>
      </c>
      <c r="F38" s="38">
        <v>2007</v>
      </c>
      <c r="G38" s="38">
        <v>2008</v>
      </c>
      <c r="H38" s="38">
        <v>2009</v>
      </c>
      <c r="I38" s="38" t="s">
        <v>70</v>
      </c>
    </row>
    <row r="39" spans="3:9" hidden="1" x14ac:dyDescent="0.25">
      <c r="D39" s="36" t="s">
        <v>101</v>
      </c>
      <c r="E39" s="36">
        <f>COUNTIF(E4:E29,"&gt;75%")</f>
        <v>7</v>
      </c>
      <c r="F39" s="36">
        <f>COUNTIF(F4:F29,"&gt;75%")</f>
        <v>9</v>
      </c>
      <c r="G39" s="36">
        <f>COUNTIF(G4:G29,"&gt;75%")</f>
        <v>9</v>
      </c>
      <c r="H39" s="36">
        <f>COUNTIF(H4:H29,"&gt;75%")</f>
        <v>9</v>
      </c>
      <c r="I39" s="36">
        <f>COUNTIF(I4:I29,"&gt;75%")</f>
        <v>7</v>
      </c>
    </row>
    <row r="40" spans="3:9" hidden="1" x14ac:dyDescent="0.25">
      <c r="D40" s="36" t="s">
        <v>102</v>
      </c>
      <c r="E40" s="36">
        <f>COUNTIF(E4:E29,"&gt;50%")-E39</f>
        <v>6</v>
      </c>
      <c r="F40" s="36">
        <f>COUNTIF(F4:F29,"&gt;50%")-F39</f>
        <v>7</v>
      </c>
      <c r="G40" s="36">
        <f>COUNTIF(G4:G29,"&gt;50%")-G39</f>
        <v>7</v>
      </c>
      <c r="H40" s="36">
        <f>COUNTIF(H4:H29,"&gt;50%")-H39</f>
        <v>4</v>
      </c>
      <c r="I40" s="36">
        <f>COUNTIF(I4:I29,"&gt;50%")-I39</f>
        <v>6</v>
      </c>
    </row>
    <row r="41" spans="3:9" hidden="1" x14ac:dyDescent="0.25">
      <c r="D41" s="36" t="s">
        <v>103</v>
      </c>
      <c r="E41" s="36">
        <f>COUNTIF(E4:E29,"&gt;35%")-E40-E39</f>
        <v>2</v>
      </c>
      <c r="F41" s="36">
        <f>COUNTIF(F4:F29,"&gt;35%")-F40-F39</f>
        <v>2</v>
      </c>
      <c r="G41" s="36">
        <f>COUNTIF(G4:G29,"&gt;35%")-G40-G39</f>
        <v>3</v>
      </c>
      <c r="H41" s="36">
        <f>COUNTIF(H4:H29,"&gt;35%")-H40-H39</f>
        <v>6</v>
      </c>
      <c r="I41" s="36">
        <f>COUNTIF(I4:I29,"&gt;35%")-I40-I39</f>
        <v>5</v>
      </c>
    </row>
    <row r="42" spans="3:9" hidden="1" x14ac:dyDescent="0.25">
      <c r="D42" s="36" t="s">
        <v>104</v>
      </c>
      <c r="E42" s="36">
        <f>COUNTIF(E4:E29,"&lt;35%")</f>
        <v>8</v>
      </c>
      <c r="F42" s="36">
        <f>COUNTIF(F4:F29,"&lt;35%")</f>
        <v>6</v>
      </c>
      <c r="G42" s="36">
        <f>COUNTIF(G4:G29,"&lt;35%")</f>
        <v>7</v>
      </c>
      <c r="H42" s="36">
        <f>COUNTIF(H4:H29,"&lt;35%")</f>
        <v>7</v>
      </c>
      <c r="I42" s="36">
        <f>COUNTIF(I4:I29,"&lt;35%")</f>
        <v>7</v>
      </c>
    </row>
    <row r="43" spans="3:9" hidden="1" x14ac:dyDescent="0.25">
      <c r="D43" s="36" t="s">
        <v>105</v>
      </c>
      <c r="E43" s="36">
        <f>27-SUM(E39:E42)</f>
        <v>4</v>
      </c>
      <c r="F43" s="36">
        <f t="shared" ref="F43:I43" si="0">27-SUM(F39:F42)</f>
        <v>3</v>
      </c>
      <c r="G43" s="36">
        <f t="shared" si="0"/>
        <v>1</v>
      </c>
      <c r="H43" s="36">
        <f t="shared" si="0"/>
        <v>1</v>
      </c>
      <c r="I43" s="36">
        <f t="shared" si="0"/>
        <v>2</v>
      </c>
    </row>
    <row r="44" spans="3:9" hidden="1" x14ac:dyDescent="0.25"/>
    <row r="45" spans="3:9" hidden="1" x14ac:dyDescent="0.25"/>
    <row r="46" spans="3:9" hidden="1" x14ac:dyDescent="0.25"/>
    <row r="47" spans="3:9" hidden="1" x14ac:dyDescent="0.25">
      <c r="C47" s="36" t="s">
        <v>106</v>
      </c>
      <c r="D47" s="37" t="s">
        <v>107</v>
      </c>
      <c r="E47" s="38">
        <v>2006</v>
      </c>
      <c r="F47" s="38">
        <v>2007</v>
      </c>
      <c r="G47" s="38">
        <v>2008</v>
      </c>
      <c r="H47" s="38">
        <v>2009</v>
      </c>
      <c r="I47" s="38" t="s">
        <v>70</v>
      </c>
    </row>
    <row r="48" spans="3:9" ht="14.25" hidden="1" customHeight="1" x14ac:dyDescent="0.25">
      <c r="C48" s="43" t="s">
        <v>108</v>
      </c>
      <c r="D48" s="36" t="s">
        <v>96</v>
      </c>
      <c r="E48" s="39">
        <v>0.7831325301204819</v>
      </c>
      <c r="F48" s="39">
        <v>0.6528805200627662</v>
      </c>
      <c r="G48" s="39">
        <v>0.57442277516251961</v>
      </c>
      <c r="H48" s="40">
        <v>0.49036090562654111</v>
      </c>
      <c r="I48" s="39">
        <v>0.4908092355973997</v>
      </c>
    </row>
    <row r="49" spans="3:9" hidden="1" x14ac:dyDescent="0.25">
      <c r="C49" s="43"/>
      <c r="D49" s="36" t="s">
        <v>95</v>
      </c>
      <c r="E49" s="40" t="e">
        <v>#N/A</v>
      </c>
      <c r="F49" s="40">
        <v>0.69183997122302154</v>
      </c>
      <c r="G49" s="40">
        <v>0.67233415827338128</v>
      </c>
      <c r="H49" s="40">
        <v>0.73273812949640282</v>
      </c>
      <c r="I49" s="40">
        <v>0.72986043165467629</v>
      </c>
    </row>
    <row r="50" spans="3:9" hidden="1" x14ac:dyDescent="0.25">
      <c r="C50" s="43"/>
      <c r="D50" s="36" t="s">
        <v>92</v>
      </c>
      <c r="E50" s="40">
        <v>0.92291666666666672</v>
      </c>
      <c r="F50" s="40">
        <v>0.8125</v>
      </c>
      <c r="G50" s="40">
        <v>0.76041666666666663</v>
      </c>
      <c r="H50" s="40">
        <v>0.76020833333333337</v>
      </c>
      <c r="I50" s="40">
        <v>0.76020833333333337</v>
      </c>
    </row>
    <row r="51" spans="3:9" hidden="1" x14ac:dyDescent="0.25">
      <c r="C51" s="43"/>
      <c r="D51" s="36" t="s">
        <v>90</v>
      </c>
      <c r="E51" s="40">
        <v>0.97488584474885842</v>
      </c>
      <c r="F51" s="40">
        <v>0.98036529680365292</v>
      </c>
      <c r="G51" s="40">
        <v>0.9360730593607306</v>
      </c>
      <c r="H51" s="40">
        <v>0.87077625570776251</v>
      </c>
      <c r="I51" s="40">
        <v>0.84383561643835614</v>
      </c>
    </row>
    <row r="52" spans="3:9" hidden="1" x14ac:dyDescent="0.25">
      <c r="C52" s="43"/>
      <c r="D52" s="36" t="s">
        <v>85</v>
      </c>
      <c r="E52" s="39" t="e">
        <v>#N/A</v>
      </c>
      <c r="F52" s="39">
        <v>0.97258485639686687</v>
      </c>
      <c r="G52" s="39">
        <v>0.98172323759791125</v>
      </c>
      <c r="H52" s="39">
        <v>0.85509138381201044</v>
      </c>
      <c r="I52" s="39">
        <v>0.8511749347258486</v>
      </c>
    </row>
    <row r="53" spans="3:9" hidden="1" x14ac:dyDescent="0.25">
      <c r="C53" s="43"/>
      <c r="D53" s="36" t="s">
        <v>87</v>
      </c>
      <c r="E53" s="40">
        <v>0.80434782608695654</v>
      </c>
      <c r="F53" s="40">
        <v>0.91294193478260866</v>
      </c>
      <c r="G53" s="40">
        <v>0.8235599173913043</v>
      </c>
      <c r="H53" s="40">
        <v>0.86853260869565219</v>
      </c>
      <c r="I53" s="40">
        <v>0.86418478260869569</v>
      </c>
    </row>
    <row r="54" spans="3:9" hidden="1" x14ac:dyDescent="0.25">
      <c r="C54" s="43"/>
      <c r="D54" s="36" t="s">
        <v>83</v>
      </c>
      <c r="E54" s="40">
        <v>1.0140234481293671</v>
      </c>
      <c r="F54" s="40">
        <v>1.143489744641297</v>
      </c>
      <c r="G54" s="40">
        <v>0.92719575226507878</v>
      </c>
      <c r="H54" s="40">
        <v>0.94192545067062772</v>
      </c>
      <c r="I54" s="40">
        <v>0.67</v>
      </c>
    </row>
    <row r="55" spans="3:9" hidden="1" x14ac:dyDescent="0.25">
      <c r="C55" s="43"/>
      <c r="D55" s="36" t="s">
        <v>78</v>
      </c>
      <c r="E55" s="39">
        <v>1.0273492286115007</v>
      </c>
      <c r="F55" s="39">
        <v>1.0561009817671809</v>
      </c>
      <c r="G55" s="39">
        <v>1.0539971949509115</v>
      </c>
      <c r="H55" s="39">
        <v>1.0399719495091164</v>
      </c>
      <c r="I55" s="39" t="e">
        <v>#N/A</v>
      </c>
    </row>
    <row r="56" spans="3:9" hidden="1" x14ac:dyDescent="0.25">
      <c r="C56" s="43"/>
      <c r="D56" s="36" t="s">
        <v>77</v>
      </c>
      <c r="E56" s="39">
        <v>0.67507886435331232</v>
      </c>
      <c r="F56" s="39">
        <v>0.58044164037854895</v>
      </c>
      <c r="G56" s="39">
        <v>0.56151419558359617</v>
      </c>
      <c r="H56" s="39">
        <v>0.48895899053627762</v>
      </c>
      <c r="I56" s="39">
        <v>0.52050473186119872</v>
      </c>
    </row>
    <row r="57" spans="3:9" hidden="1" x14ac:dyDescent="0.25">
      <c r="C57" s="43"/>
      <c r="D57" s="36" t="s">
        <v>74</v>
      </c>
      <c r="E57" s="40">
        <v>0.93202614379084969</v>
      </c>
      <c r="F57" s="40">
        <v>0.95751633986928109</v>
      </c>
      <c r="G57" s="40">
        <v>0.98431372549019602</v>
      </c>
      <c r="H57" s="40">
        <v>0.98235294117647054</v>
      </c>
      <c r="I57" s="40">
        <v>0.96928104575163399</v>
      </c>
    </row>
    <row r="58" spans="3:9" hidden="1" x14ac:dyDescent="0.25">
      <c r="C58" s="44"/>
      <c r="D58" s="36" t="s">
        <v>73</v>
      </c>
      <c r="E58" s="40">
        <v>0</v>
      </c>
      <c r="F58" s="40">
        <v>0.62277580071174377</v>
      </c>
      <c r="G58" s="40">
        <v>0.70240213523131667</v>
      </c>
      <c r="H58" s="40">
        <v>0.70240213523131667</v>
      </c>
      <c r="I58" s="40">
        <v>0.70240213523131667</v>
      </c>
    </row>
    <row r="59" spans="3:9" hidden="1" x14ac:dyDescent="0.25">
      <c r="C59" s="45" t="s">
        <v>109</v>
      </c>
      <c r="E59" s="40"/>
      <c r="F59" s="40"/>
      <c r="G59" s="40"/>
      <c r="H59" s="40"/>
      <c r="I59" s="40"/>
    </row>
    <row r="60" spans="3:9" hidden="1" x14ac:dyDescent="0.25">
      <c r="C60" s="44" t="s">
        <v>109</v>
      </c>
      <c r="D60" s="36" t="s">
        <v>93</v>
      </c>
      <c r="E60" s="40">
        <v>0.13642283675289921</v>
      </c>
      <c r="F60" s="40">
        <v>6.2444246208742192E-2</v>
      </c>
      <c r="G60" s="40">
        <v>4.6833184656556649E-2</v>
      </c>
      <c r="H60" s="40">
        <v>2.0963425512934879E-2</v>
      </c>
      <c r="I60" s="40">
        <v>3.4790365744870648E-2</v>
      </c>
    </row>
    <row r="61" spans="3:9" hidden="1" x14ac:dyDescent="0.25">
      <c r="C61" s="44"/>
      <c r="D61" s="36" t="s">
        <v>79</v>
      </c>
      <c r="E61" s="46">
        <v>0.65092480045905265</v>
      </c>
      <c r="F61" s="46">
        <v>0.54876169564598776</v>
      </c>
      <c r="G61" s="46">
        <v>0.54851031603277389</v>
      </c>
      <c r="H61" s="46">
        <v>0.47267746604657462</v>
      </c>
      <c r="I61" s="46">
        <v>0.47963230201215973</v>
      </c>
    </row>
    <row r="62" spans="3:9" hidden="1" x14ac:dyDescent="0.25">
      <c r="C62" s="44"/>
      <c r="D62" s="36" t="s">
        <v>94</v>
      </c>
      <c r="E62" s="40">
        <v>0.70112359550561798</v>
      </c>
      <c r="F62" s="40">
        <v>0.63370786516853927</v>
      </c>
      <c r="G62" s="40">
        <v>0.6</v>
      </c>
      <c r="H62" s="40">
        <v>0.52134831460674158</v>
      </c>
      <c r="I62" s="40">
        <v>0.5168539325842697</v>
      </c>
    </row>
    <row r="63" spans="3:9" hidden="1" x14ac:dyDescent="0.25">
      <c r="C63" s="44"/>
      <c r="D63" s="36" t="s">
        <v>91</v>
      </c>
      <c r="E63" s="40">
        <v>0.74889466955502682</v>
      </c>
      <c r="F63" s="40">
        <v>0.78308800028410097</v>
      </c>
      <c r="G63" s="40">
        <v>0.82782946837600768</v>
      </c>
      <c r="H63" s="40">
        <v>0.78398691359778405</v>
      </c>
      <c r="I63" s="40">
        <v>0.79686024006534328</v>
      </c>
    </row>
    <row r="64" spans="3:9" hidden="1" x14ac:dyDescent="0.25">
      <c r="C64" s="44"/>
      <c r="D64" s="36" t="s">
        <v>89</v>
      </c>
      <c r="E64" s="40">
        <v>0.28678304239401498</v>
      </c>
      <c r="F64" s="40">
        <v>0.10390689941812137</v>
      </c>
      <c r="G64" s="40">
        <v>5.4031587697423111E-2</v>
      </c>
      <c r="H64" s="40">
        <v>4.9875311720698257E-2</v>
      </c>
      <c r="I64" s="40">
        <v>8.645054031587697E-2</v>
      </c>
    </row>
    <row r="65" spans="3:10" hidden="1" x14ac:dyDescent="0.25">
      <c r="C65" s="44"/>
      <c r="D65" s="36" t="s">
        <v>88</v>
      </c>
      <c r="E65" s="40" t="e">
        <v>#N/A</v>
      </c>
      <c r="F65" s="40">
        <v>1.0638297872340425</v>
      </c>
      <c r="G65" s="40">
        <v>1.1276595744680851</v>
      </c>
      <c r="H65" s="40">
        <v>1.0638297872340425</v>
      </c>
      <c r="I65" s="40">
        <v>0.95744680851063835</v>
      </c>
    </row>
    <row r="66" spans="3:10" hidden="1" x14ac:dyDescent="0.25">
      <c r="C66" s="44"/>
      <c r="D66" s="36" t="s">
        <v>86</v>
      </c>
      <c r="E66" s="40">
        <v>0.16389291391753302</v>
      </c>
      <c r="F66" s="40">
        <v>0.16178270472546177</v>
      </c>
      <c r="G66" s="40">
        <v>0.16178270472546177</v>
      </c>
      <c r="H66" s="40">
        <v>0.16178270472546177</v>
      </c>
      <c r="I66" s="40">
        <v>0.14068061280474939</v>
      </c>
    </row>
    <row r="67" spans="3:10" hidden="1" x14ac:dyDescent="0.25">
      <c r="C67" s="44"/>
      <c r="D67" s="36" t="s">
        <v>84</v>
      </c>
      <c r="E67" s="46">
        <v>0.64844817091364804</v>
      </c>
      <c r="F67" s="46">
        <v>0</v>
      </c>
      <c r="G67" s="46">
        <v>0.59347532374530043</v>
      </c>
      <c r="H67" s="46">
        <v>0.57312561914423821</v>
      </c>
      <c r="I67" s="46">
        <v>0.56942567285313606</v>
      </c>
    </row>
    <row r="68" spans="3:10" hidden="1" x14ac:dyDescent="0.25">
      <c r="C68" s="44"/>
      <c r="D68" s="36" t="s">
        <v>82</v>
      </c>
      <c r="E68" s="46">
        <v>0.65726495726495726</v>
      </c>
      <c r="F68" s="46">
        <v>0.5946261538461538</v>
      </c>
      <c r="G68" s="46">
        <v>0.49572444444444441</v>
      </c>
      <c r="H68" s="46">
        <v>0.46025641025641023</v>
      </c>
      <c r="I68" s="46">
        <v>0.43547008547008548</v>
      </c>
    </row>
    <row r="69" spans="3:10" hidden="1" x14ac:dyDescent="0.25">
      <c r="C69" s="44"/>
      <c r="D69" s="36" t="s">
        <v>75</v>
      </c>
      <c r="E69" s="46">
        <v>0</v>
      </c>
      <c r="F69" s="46">
        <v>0</v>
      </c>
      <c r="G69" s="46">
        <v>0</v>
      </c>
      <c r="H69" s="46">
        <v>0</v>
      </c>
      <c r="I69" s="46">
        <v>0</v>
      </c>
    </row>
    <row r="70" spans="3:10" hidden="1" x14ac:dyDescent="0.25">
      <c r="C70" s="44"/>
      <c r="D70" s="36" t="s">
        <v>81</v>
      </c>
      <c r="E70" s="40">
        <v>0.39924791834542034</v>
      </c>
      <c r="F70" s="40">
        <v>0.40236368520010746</v>
      </c>
      <c r="G70" s="40">
        <v>0.38313188289014238</v>
      </c>
      <c r="H70" s="40">
        <v>0.37818963201719041</v>
      </c>
      <c r="I70" s="40">
        <v>0.37711522965350525</v>
      </c>
    </row>
    <row r="71" spans="3:10" hidden="1" x14ac:dyDescent="0.25">
      <c r="C71" s="44"/>
      <c r="D71" s="36" t="s">
        <v>80</v>
      </c>
      <c r="E71" s="46">
        <v>0.49895238095238093</v>
      </c>
      <c r="F71" s="46">
        <v>0.46476190476190476</v>
      </c>
      <c r="G71" s="46">
        <v>0.4642857142857143</v>
      </c>
      <c r="H71" s="46">
        <v>0.38523809523809521</v>
      </c>
      <c r="I71" s="46">
        <v>0.37238095238095237</v>
      </c>
    </row>
    <row r="72" spans="3:10" hidden="1" x14ac:dyDescent="0.25">
      <c r="C72" s="44"/>
      <c r="D72" s="36" t="s">
        <v>76</v>
      </c>
      <c r="E72" s="40">
        <v>2.0959735245449532E-2</v>
      </c>
      <c r="F72" s="40" t="e">
        <v>#N/A</v>
      </c>
      <c r="G72" s="40">
        <v>0</v>
      </c>
      <c r="H72" s="40">
        <v>0</v>
      </c>
      <c r="I72" s="40">
        <v>0</v>
      </c>
    </row>
    <row r="73" spans="3:10" hidden="1" x14ac:dyDescent="0.25">
      <c r="C73" s="44"/>
      <c r="D73" s="36" t="s">
        <v>100</v>
      </c>
      <c r="E73" s="40">
        <v>0</v>
      </c>
      <c r="F73" s="40">
        <v>1.4178396946564886</v>
      </c>
      <c r="G73" s="40">
        <v>1.4240839694656489</v>
      </c>
      <c r="H73" s="40">
        <v>1.4434732824427481</v>
      </c>
      <c r="I73" s="40">
        <v>1.344236641221374</v>
      </c>
    </row>
    <row r="74" spans="3:10" hidden="1" x14ac:dyDescent="0.25">
      <c r="C74" s="44"/>
      <c r="D74" s="36" t="s">
        <v>72</v>
      </c>
      <c r="E74" s="40">
        <v>0.15761713897163696</v>
      </c>
      <c r="F74" s="40" t="e">
        <v>#N/A</v>
      </c>
      <c r="G74" s="40">
        <v>0</v>
      </c>
      <c r="H74" s="40">
        <v>0</v>
      </c>
      <c r="I74" s="40">
        <v>0</v>
      </c>
    </row>
    <row r="75" spans="3:10" hidden="1" x14ac:dyDescent="0.25">
      <c r="C75" s="44"/>
      <c r="D75" s="36" t="s">
        <v>71</v>
      </c>
      <c r="E75" s="46">
        <v>4.5841587859305494E-3</v>
      </c>
      <c r="F75" s="46">
        <v>2.0558442043882928E-2</v>
      </c>
      <c r="G75" s="46">
        <v>2.5791500018689493E-2</v>
      </c>
      <c r="H75" s="40">
        <v>0</v>
      </c>
      <c r="I75" s="46">
        <v>0</v>
      </c>
    </row>
    <row r="76" spans="3:10" ht="14.4" hidden="1" x14ac:dyDescent="0.3">
      <c r="D76" s="41" t="s">
        <v>97</v>
      </c>
      <c r="E76" s="42">
        <v>0.75</v>
      </c>
      <c r="F76" s="42">
        <v>0.75</v>
      </c>
      <c r="G76" s="42">
        <v>0.75</v>
      </c>
      <c r="H76" s="42">
        <v>0.75</v>
      </c>
      <c r="I76" s="42">
        <v>0.75</v>
      </c>
    </row>
    <row r="77" spans="3:10" ht="14.4" hidden="1" x14ac:dyDescent="0.3">
      <c r="D77" s="41" t="s">
        <v>98</v>
      </c>
      <c r="E77" s="42">
        <v>0.5</v>
      </c>
      <c r="F77" s="42">
        <v>0.5</v>
      </c>
      <c r="G77" s="42">
        <v>0.5</v>
      </c>
      <c r="H77" s="42">
        <v>0.5</v>
      </c>
      <c r="I77" s="42">
        <v>0.5</v>
      </c>
    </row>
    <row r="78" spans="3:10" ht="14.4" hidden="1" x14ac:dyDescent="0.3">
      <c r="D78" s="41" t="s">
        <v>99</v>
      </c>
      <c r="E78" s="42">
        <v>0.35</v>
      </c>
      <c r="F78" s="42">
        <v>0.35</v>
      </c>
      <c r="G78" s="42">
        <v>0.35</v>
      </c>
      <c r="H78" s="42">
        <v>0.35</v>
      </c>
      <c r="I78" s="42">
        <v>0.35</v>
      </c>
    </row>
    <row r="79" spans="3:10" hidden="1" x14ac:dyDescent="0.25"/>
    <row r="80" spans="3:10" ht="14.4" x14ac:dyDescent="0.3">
      <c r="C80" s="56" t="s">
        <v>115</v>
      </c>
      <c r="D80" s="37" t="s">
        <v>107</v>
      </c>
      <c r="E80" s="38">
        <v>2006</v>
      </c>
      <c r="F80" s="38">
        <v>2009</v>
      </c>
      <c r="G80" s="38" t="s">
        <v>70</v>
      </c>
      <c r="H80" s="41" t="s">
        <v>97</v>
      </c>
      <c r="I80" s="41" t="s">
        <v>98</v>
      </c>
      <c r="J80" s="41" t="s">
        <v>99</v>
      </c>
    </row>
    <row r="81" spans="3:10" ht="14.4" x14ac:dyDescent="0.3">
      <c r="C81" s="45"/>
      <c r="D81" s="54"/>
      <c r="E81" s="39"/>
      <c r="F81" s="39"/>
      <c r="G81" s="39"/>
      <c r="H81" s="42">
        <v>0.75</v>
      </c>
      <c r="I81" s="42">
        <v>0.5</v>
      </c>
      <c r="J81" s="42">
        <v>0.35</v>
      </c>
    </row>
    <row r="82" spans="3:10" ht="14.4" x14ac:dyDescent="0.3">
      <c r="C82" s="44" t="s">
        <v>109</v>
      </c>
      <c r="D82" s="54" t="s">
        <v>71</v>
      </c>
      <c r="E82" s="55">
        <f>'Raw data'!D5/'Raw data'!C5</f>
        <v>4.5841587859305494E-3</v>
      </c>
      <c r="F82" s="39">
        <f>'Raw data'!E5/'Raw data'!C5</f>
        <v>0</v>
      </c>
      <c r="G82" s="39">
        <f>'Raw data'!F5/'Raw data'!C5</f>
        <v>0</v>
      </c>
      <c r="H82" s="42">
        <v>0.75</v>
      </c>
      <c r="I82" s="42">
        <v>0.5</v>
      </c>
      <c r="J82" s="42">
        <v>0.35</v>
      </c>
    </row>
    <row r="83" spans="3:10" ht="14.4" x14ac:dyDescent="0.3">
      <c r="C83" s="44"/>
      <c r="D83" s="54" t="s">
        <v>72</v>
      </c>
      <c r="E83" s="55">
        <f>'Raw data'!D6/'Raw data'!C6</f>
        <v>0.15761713897163696</v>
      </c>
      <c r="F83" s="39">
        <f>'Raw data'!E6/'Raw data'!C6</f>
        <v>0</v>
      </c>
      <c r="G83" s="39">
        <f>'Raw data'!F6/'Raw data'!C6</f>
        <v>0</v>
      </c>
      <c r="H83" s="42">
        <v>0.75</v>
      </c>
      <c r="I83" s="42">
        <v>0.5</v>
      </c>
      <c r="J83" s="42">
        <v>0.35</v>
      </c>
    </row>
    <row r="84" spans="3:10" ht="14.4" x14ac:dyDescent="0.3">
      <c r="C84" s="44"/>
      <c r="D84" s="54" t="s">
        <v>76</v>
      </c>
      <c r="E84" s="55">
        <f>'Raw data'!D7/'Raw data'!C7</f>
        <v>2.0959735245449532E-2</v>
      </c>
      <c r="F84" s="39">
        <f>'Raw data'!E7/'Raw data'!C7</f>
        <v>7.1704357418643132E-3</v>
      </c>
      <c r="G84" s="39">
        <f>'Raw data'!F7/'Raw data'!C7</f>
        <v>0</v>
      </c>
      <c r="H84" s="42">
        <v>0.75</v>
      </c>
      <c r="I84" s="42">
        <v>0.5</v>
      </c>
      <c r="J84" s="42">
        <v>0.35</v>
      </c>
    </row>
    <row r="85" spans="3:10" ht="14.4" x14ac:dyDescent="0.3">
      <c r="C85" s="44"/>
      <c r="D85" s="54" t="s">
        <v>80</v>
      </c>
      <c r="E85" s="55">
        <f>'Raw data'!D8/'Raw data'!C8</f>
        <v>0.49895238095238093</v>
      </c>
      <c r="F85" s="39">
        <f>'Raw data'!E8/'Raw data'!C8</f>
        <v>0.38523809523809521</v>
      </c>
      <c r="G85" s="39">
        <f>'Raw data'!F8/'Raw data'!C8</f>
        <v>0.37238095238095237</v>
      </c>
      <c r="H85" s="42">
        <v>0.75</v>
      </c>
      <c r="I85" s="42">
        <v>0.5</v>
      </c>
      <c r="J85" s="42">
        <v>0.35</v>
      </c>
    </row>
    <row r="86" spans="3:10" ht="14.4" x14ac:dyDescent="0.3">
      <c r="C86" s="44"/>
      <c r="D86" s="54" t="s">
        <v>81</v>
      </c>
      <c r="E86" s="55">
        <f>'Raw data'!D9/'Raw data'!C9</f>
        <v>0.39924791834542034</v>
      </c>
      <c r="F86" s="39">
        <f>'Raw data'!E9/'Raw data'!C9</f>
        <v>0.37818963201719041</v>
      </c>
      <c r="G86" s="39">
        <f>'Raw data'!F9/'Raw data'!C9</f>
        <v>0.37711522965350525</v>
      </c>
      <c r="H86" s="42">
        <v>0.75</v>
      </c>
      <c r="I86" s="42">
        <v>0.5</v>
      </c>
      <c r="J86" s="42">
        <v>0.35</v>
      </c>
    </row>
    <row r="87" spans="3:10" ht="14.4" x14ac:dyDescent="0.3">
      <c r="C87" s="44"/>
      <c r="D87" s="54" t="s">
        <v>75</v>
      </c>
      <c r="E87" s="55">
        <f>'Raw data'!D10/'Raw data'!C10</f>
        <v>0</v>
      </c>
      <c r="F87" s="39">
        <f>'Raw data'!E10/'Raw data'!C10</f>
        <v>0</v>
      </c>
      <c r="G87" s="39">
        <f>'Raw data'!F10/'Raw data'!C10</f>
        <v>0</v>
      </c>
      <c r="H87" s="42">
        <v>0.75</v>
      </c>
      <c r="I87" s="42">
        <v>0.5</v>
      </c>
      <c r="J87" s="42">
        <v>0.35</v>
      </c>
    </row>
    <row r="88" spans="3:10" ht="14.4" x14ac:dyDescent="0.3">
      <c r="C88" s="44"/>
      <c r="D88" s="54" t="s">
        <v>82</v>
      </c>
      <c r="E88" s="55">
        <f>'Raw data'!D11/'Raw data'!C11</f>
        <v>0.65726495726495726</v>
      </c>
      <c r="F88" s="39">
        <f>'Raw data'!E11/'Raw data'!C11</f>
        <v>0.46025641025641023</v>
      </c>
      <c r="G88" s="39">
        <f>'Raw data'!F11/'Raw data'!C11</f>
        <v>0.43547008547008548</v>
      </c>
      <c r="H88" s="42">
        <v>0.75</v>
      </c>
      <c r="I88" s="42">
        <v>0.5</v>
      </c>
      <c r="J88" s="42">
        <v>0.35</v>
      </c>
    </row>
    <row r="89" spans="3:10" ht="14.4" x14ac:dyDescent="0.3">
      <c r="C89" s="44"/>
      <c r="D89" s="54" t="s">
        <v>84</v>
      </c>
      <c r="E89" s="55">
        <f>'Raw data'!D12/'Raw data'!C12</f>
        <v>0.64844817091364804</v>
      </c>
      <c r="F89" s="39">
        <f>'Raw data'!E12/'Raw data'!C12</f>
        <v>0.57044817091364808</v>
      </c>
      <c r="G89" s="39">
        <f>'Raw data'!F12/'Raw data'!C12</f>
        <v>0.53762606671838631</v>
      </c>
      <c r="H89" s="42">
        <v>0.75</v>
      </c>
      <c r="I89" s="42">
        <v>0.5</v>
      </c>
      <c r="J89" s="42">
        <v>0.35</v>
      </c>
    </row>
    <row r="90" spans="3:10" ht="14.4" x14ac:dyDescent="0.3">
      <c r="C90" s="44"/>
      <c r="D90" s="54" t="s">
        <v>86</v>
      </c>
      <c r="E90" s="55">
        <f>'Raw data'!D13/'Raw data'!C13</f>
        <v>0.16389291391753302</v>
      </c>
      <c r="F90" s="39">
        <f>'Raw data'!E13/'Raw data'!C13</f>
        <v>0.16178270472546177</v>
      </c>
      <c r="G90" s="39">
        <f>'Raw data'!F13/'Raw data'!C13</f>
        <v>0.14068061280474939</v>
      </c>
      <c r="H90" s="42">
        <v>0.75</v>
      </c>
      <c r="I90" s="42">
        <v>0.5</v>
      </c>
      <c r="J90" s="42">
        <v>0.35</v>
      </c>
    </row>
    <row r="91" spans="3:10" ht="14.4" x14ac:dyDescent="0.3">
      <c r="C91" s="44"/>
      <c r="D91" s="57" t="s">
        <v>120</v>
      </c>
      <c r="E91" s="55">
        <f>'Raw data'!D14/'Raw data'!C14</f>
        <v>0.28678304239401498</v>
      </c>
      <c r="F91" s="39">
        <f>'Raw data'!E14/'Raw data'!C14</f>
        <v>4.9875311720698257E-2</v>
      </c>
      <c r="G91" s="39">
        <f>'Raw data'!F14/'Raw data'!C14</f>
        <v>4.9875311720698257E-2</v>
      </c>
      <c r="H91" s="42">
        <v>0.75</v>
      </c>
      <c r="I91" s="42">
        <v>0.5</v>
      </c>
      <c r="J91" s="42">
        <v>0.35</v>
      </c>
    </row>
    <row r="92" spans="3:10" ht="14.4" x14ac:dyDescent="0.3">
      <c r="C92" s="44"/>
      <c r="D92" s="54" t="s">
        <v>79</v>
      </c>
      <c r="E92" s="55">
        <f>'Raw data'!D15/'Raw data'!C15</f>
        <v>0.65092480045905265</v>
      </c>
      <c r="F92" s="39">
        <f>'Raw data'!E15/'Raw data'!C15</f>
        <v>0.47267746604657462</v>
      </c>
      <c r="G92" s="39">
        <f>'Raw data'!F15/'Raw data'!C15</f>
        <v>0.47963230201215973</v>
      </c>
      <c r="H92" s="42">
        <v>0.75</v>
      </c>
      <c r="I92" s="42">
        <v>0.5</v>
      </c>
      <c r="J92" s="42">
        <v>0.35</v>
      </c>
    </row>
    <row r="93" spans="3:10" ht="14.4" x14ac:dyDescent="0.3">
      <c r="C93" s="44"/>
      <c r="D93" s="54" t="s">
        <v>93</v>
      </c>
      <c r="E93" s="55">
        <f>'Raw data'!D16/'Raw data'!C16</f>
        <v>0.13642283675289921</v>
      </c>
      <c r="F93" s="39">
        <f>'Raw data'!E16/'Raw data'!C16</f>
        <v>2.0963425512934879E-2</v>
      </c>
      <c r="G93" s="39">
        <f>'Raw data'!F16/'Raw data'!C16</f>
        <v>3.4790365744870648E-2</v>
      </c>
      <c r="H93" s="42">
        <v>0.75</v>
      </c>
      <c r="I93" s="42">
        <v>0.5</v>
      </c>
      <c r="J93" s="42">
        <v>0.35</v>
      </c>
    </row>
    <row r="94" spans="3:10" ht="14.4" x14ac:dyDescent="0.3">
      <c r="C94" s="44"/>
      <c r="D94" s="54"/>
      <c r="E94" s="54"/>
      <c r="F94" s="54"/>
      <c r="G94" s="54"/>
      <c r="H94" s="42">
        <v>0.75</v>
      </c>
      <c r="I94" s="42">
        <v>0.5</v>
      </c>
      <c r="J94" s="42">
        <v>0.35</v>
      </c>
    </row>
    <row r="95" spans="3:10" x14ac:dyDescent="0.25">
      <c r="C95" s="44"/>
    </row>
    <row r="96" spans="3:10" x14ac:dyDescent="0.25">
      <c r="C96" s="44"/>
    </row>
    <row r="97" spans="3:7" x14ac:dyDescent="0.25">
      <c r="C97" s="44"/>
    </row>
    <row r="98" spans="3:7" ht="14.4" x14ac:dyDescent="0.3">
      <c r="D98" s="41" t="s">
        <v>97</v>
      </c>
      <c r="E98" s="42">
        <v>0.75</v>
      </c>
      <c r="F98" s="42">
        <v>0.75</v>
      </c>
      <c r="G98" s="42">
        <v>0.75</v>
      </c>
    </row>
    <row r="99" spans="3:7" ht="14.4" x14ac:dyDescent="0.3">
      <c r="D99" s="41" t="s">
        <v>98</v>
      </c>
      <c r="E99" s="42">
        <v>0.5</v>
      </c>
      <c r="F99" s="42">
        <v>0.5</v>
      </c>
      <c r="G99" s="42">
        <v>0.5</v>
      </c>
    </row>
    <row r="100" spans="3:7" ht="14.4" x14ac:dyDescent="0.3">
      <c r="D100" s="41" t="s">
        <v>99</v>
      </c>
      <c r="E100" s="42">
        <v>0.35</v>
      </c>
      <c r="F100" s="42">
        <v>0.35</v>
      </c>
      <c r="G100" s="42">
        <v>0.35</v>
      </c>
    </row>
  </sheetData>
  <mergeCells count="2">
    <mergeCell ref="A1:I2"/>
    <mergeCell ref="K1:T2"/>
  </mergeCells>
  <pageMargins left="0.7" right="0.7" top="0.75" bottom="0.75" header="0.3" footer="0.3"/>
  <pageSetup paperSize="9" scale="4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6"/>
  <sheetViews>
    <sheetView zoomScaleNormal="100" workbookViewId="0">
      <selection activeCell="C23" sqref="C23"/>
    </sheetView>
  </sheetViews>
  <sheetFormatPr defaultRowHeight="12.6" x14ac:dyDescent="0.2"/>
  <cols>
    <col min="2" max="2" width="12.453125" customWidth="1"/>
    <col min="3" max="6" width="13.7265625" customWidth="1"/>
    <col min="7" max="7" width="6.26953125" customWidth="1"/>
    <col min="8" max="8" width="9" customWidth="1"/>
  </cols>
  <sheetData>
    <row r="3" spans="2:7" ht="13.2" x14ac:dyDescent="0.25">
      <c r="B3" s="47" t="s">
        <v>116</v>
      </c>
    </row>
    <row r="4" spans="2:7" ht="52.8" x14ac:dyDescent="0.25">
      <c r="B4" s="48"/>
      <c r="C4" s="49" t="s">
        <v>110</v>
      </c>
      <c r="D4" s="50" t="s">
        <v>111</v>
      </c>
      <c r="E4" s="50" t="s">
        <v>112</v>
      </c>
      <c r="F4" s="50" t="s">
        <v>113</v>
      </c>
      <c r="G4" s="53" t="s">
        <v>114</v>
      </c>
    </row>
    <row r="5" spans="2:7" ht="13.2" x14ac:dyDescent="0.25">
      <c r="B5" s="51" t="s">
        <v>71</v>
      </c>
      <c r="C5" s="52">
        <v>2675300</v>
      </c>
      <c r="D5" s="52">
        <v>12264</v>
      </c>
      <c r="E5" s="52">
        <v>0</v>
      </c>
      <c r="F5" s="52">
        <v>0</v>
      </c>
    </row>
    <row r="6" spans="2:7" ht="13.2" x14ac:dyDescent="0.25">
      <c r="B6" s="51" t="s">
        <v>72</v>
      </c>
      <c r="C6" s="52">
        <v>4523772</v>
      </c>
      <c r="D6" s="52">
        <v>713024</v>
      </c>
      <c r="E6" s="52">
        <v>0</v>
      </c>
      <c r="F6" s="52">
        <v>0</v>
      </c>
    </row>
    <row r="7" spans="2:7" ht="13.2" x14ac:dyDescent="0.25">
      <c r="B7" s="51" t="s">
        <v>76</v>
      </c>
      <c r="C7" s="52">
        <v>1813000</v>
      </c>
      <c r="D7" s="52">
        <v>38000</v>
      </c>
      <c r="E7" s="52">
        <v>13000</v>
      </c>
      <c r="F7" s="52">
        <v>0</v>
      </c>
    </row>
    <row r="8" spans="2:7" ht="13.2" x14ac:dyDescent="0.25">
      <c r="B8" s="51" t="s">
        <v>80</v>
      </c>
      <c r="C8" s="52">
        <v>2100000</v>
      </c>
      <c r="D8" s="52">
        <v>1047800</v>
      </c>
      <c r="E8" s="52">
        <v>809000</v>
      </c>
      <c r="F8" s="52">
        <v>782000</v>
      </c>
    </row>
    <row r="9" spans="2:7" ht="13.2" x14ac:dyDescent="0.25">
      <c r="B9" s="51" t="s">
        <v>81</v>
      </c>
      <c r="C9" s="52">
        <v>18615000</v>
      </c>
      <c r="D9" s="52">
        <v>7432000</v>
      </c>
      <c r="E9" s="52">
        <v>7040000</v>
      </c>
      <c r="F9" s="52">
        <v>7020000</v>
      </c>
    </row>
    <row r="10" spans="2:7" ht="13.2" x14ac:dyDescent="0.25">
      <c r="B10" s="51" t="s">
        <v>75</v>
      </c>
      <c r="C10" s="52">
        <v>28410000</v>
      </c>
      <c r="D10" s="52">
        <v>0</v>
      </c>
      <c r="E10" s="52">
        <v>0</v>
      </c>
      <c r="F10" s="52">
        <v>0</v>
      </c>
    </row>
    <row r="11" spans="2:7" ht="13.2" x14ac:dyDescent="0.25">
      <c r="B11" s="51" t="s">
        <v>82</v>
      </c>
      <c r="C11" s="52">
        <v>2340000</v>
      </c>
      <c r="D11" s="52">
        <v>1538000</v>
      </c>
      <c r="E11" s="52">
        <v>1077000</v>
      </c>
      <c r="F11" s="52">
        <v>1019000</v>
      </c>
    </row>
    <row r="12" spans="2:7" ht="13.2" x14ac:dyDescent="0.25">
      <c r="B12" s="51" t="s">
        <v>84</v>
      </c>
      <c r="C12" s="52">
        <v>16757000</v>
      </c>
      <c r="D12" s="52">
        <v>10866046</v>
      </c>
      <c r="E12" s="52">
        <v>9559000</v>
      </c>
      <c r="F12" s="52">
        <v>9009000</v>
      </c>
    </row>
    <row r="13" spans="2:7" ht="13.2" x14ac:dyDescent="0.25">
      <c r="B13" s="51" t="s">
        <v>86</v>
      </c>
      <c r="C13" s="52">
        <v>142166</v>
      </c>
      <c r="D13" s="52">
        <v>23300</v>
      </c>
      <c r="E13" s="52">
        <v>23000</v>
      </c>
      <c r="F13" s="52">
        <v>20000</v>
      </c>
    </row>
    <row r="14" spans="2:7" ht="13.2" x14ac:dyDescent="0.25">
      <c r="B14" s="51" t="s">
        <v>89</v>
      </c>
      <c r="C14" s="52">
        <v>2406000</v>
      </c>
      <c r="D14" s="52">
        <v>690000</v>
      </c>
      <c r="E14" s="52">
        <v>120000</v>
      </c>
      <c r="F14" s="52">
        <v>120000</v>
      </c>
    </row>
    <row r="15" spans="2:7" ht="13.2" x14ac:dyDescent="0.25">
      <c r="B15" s="51" t="s">
        <v>79</v>
      </c>
      <c r="C15" s="52">
        <v>11934142</v>
      </c>
      <c r="D15" s="52">
        <v>7768229</v>
      </c>
      <c r="E15" s="52">
        <v>5641000</v>
      </c>
      <c r="F15" s="52">
        <v>5724000</v>
      </c>
    </row>
    <row r="16" spans="2:7" ht="13.2" x14ac:dyDescent="0.25">
      <c r="B16" s="51" t="s">
        <v>93</v>
      </c>
      <c r="C16" s="52">
        <v>2242000</v>
      </c>
      <c r="D16" s="52">
        <v>305860</v>
      </c>
      <c r="E16" s="52">
        <v>47000</v>
      </c>
      <c r="F16" s="52">
        <v>78000</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Data for graph</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2013-02-04T09:13:50Z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-169821236</vt:i4>
  </property>
  <property fmtid="{D5CDD505-2E9C-101B-9397-08002B2CF9AE}" pid="4" name="_NewReviewCycle">
    <vt:lpwstr/>
  </property>
  <property fmtid="{D5CDD505-2E9C-101B-9397-08002B2CF9AE}" pid="5" name="_EmailSubject">
    <vt:lpwstr>Figures and metadata for EEA report on muncipal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