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0" documentId="13_ncr:1_{3FCEDE4B-713D-429D-B900-8AC1F2BD19B6}" xr6:coauthVersionLast="47" xr6:coauthVersionMax="47" xr10:uidLastSave="{00000000-0000-0000-0000-000000000000}"/>
  <bookViews>
    <workbookView xWindow="-108" yWindow="-108" windowWidth="23256" windowHeight="12576" tabRatio="939" xr2:uid="{00000000-000D-0000-FFFF-FFFF00000000}"/>
  </bookViews>
  <sheets>
    <sheet name="Data for chart" sheetId="13" r:id="rId1"/>
    <sheet name="DATA FOR CHART and DAVIZ" sheetId="9" r:id="rId2"/>
    <sheet name="Drill down for daviz - optional" sheetId="10" r:id="rId3"/>
    <sheet name="Drill down data info - optional" sheetId="1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3" l="1"/>
  <c r="F8" i="13"/>
  <c r="E8" i="13"/>
  <c r="D8" i="13"/>
  <c r="C8" i="13"/>
  <c r="B8" i="13"/>
  <c r="H49" i="15"/>
  <c r="G49" i="15"/>
  <c r="F49" i="15"/>
  <c r="E49" i="15"/>
  <c r="D49" i="15"/>
  <c r="C49" i="15"/>
  <c r="H48" i="15"/>
  <c r="G48" i="15"/>
  <c r="F48" i="15"/>
  <c r="E48" i="15"/>
  <c r="D48" i="15"/>
  <c r="C48" i="15"/>
  <c r="H47" i="15"/>
  <c r="G47" i="15"/>
  <c r="F47" i="15"/>
  <c r="E47" i="15"/>
  <c r="D47" i="15"/>
  <c r="C47" i="15"/>
  <c r="H42" i="15"/>
  <c r="H50" i="15" s="1"/>
  <c r="G42" i="15"/>
  <c r="G50" i="15" s="1"/>
  <c r="F42" i="15"/>
  <c r="F50" i="15" s="1"/>
  <c r="E42" i="15"/>
  <c r="E50" i="15" s="1"/>
  <c r="D42" i="15"/>
  <c r="D50" i="15" s="1"/>
  <c r="C42" i="15"/>
  <c r="C50" i="15" s="1"/>
  <c r="H41" i="15"/>
  <c r="G41" i="15"/>
  <c r="F41" i="15"/>
  <c r="E41" i="15"/>
  <c r="D41" i="15"/>
  <c r="C41" i="15"/>
</calcChain>
</file>

<file path=xl/sharedStrings.xml><?xml version="1.0" encoding="utf-8"?>
<sst xmlns="http://schemas.openxmlformats.org/spreadsheetml/2006/main" count="377" uniqueCount="64">
  <si>
    <t>Data</t>
  </si>
  <si>
    <t>(Please insert the data and the chart based on data in this sheet)</t>
  </si>
  <si>
    <t>chart(s)</t>
  </si>
  <si>
    <t>Municipal waste by waste management operations [env_wasmun]</t>
  </si>
  <si>
    <t>Eurostat</t>
  </si>
  <si>
    <t>Last update</t>
  </si>
  <si>
    <t>Extracted on</t>
  </si>
  <si>
    <t>Source of data</t>
  </si>
  <si>
    <t>UNIT</t>
  </si>
  <si>
    <t>Tonne</t>
  </si>
  <si>
    <t>TIME</t>
  </si>
  <si>
    <t>WST_OPER/GEO</t>
  </si>
  <si>
    <t>Montenegro</t>
  </si>
  <si>
    <t>North Macedonia</t>
  </si>
  <si>
    <t>Albania</t>
  </si>
  <si>
    <t>Serbia</t>
  </si>
  <si>
    <t>Bosnia and Herzegovina</t>
  </si>
  <si>
    <t>Kosovo (under United Nations Security Council Resolution 1244/99)</t>
  </si>
  <si>
    <t>2018</t>
  </si>
  <si>
    <t>Waste generated</t>
  </si>
  <si>
    <t>Waste treatment</t>
  </si>
  <si>
    <t>Disposal - incineration (D10) and recovery - energy recovery (R1)</t>
  </si>
  <si>
    <t>:</t>
  </si>
  <si>
    <t>Disposal - landfill and other (D1-D7, D12)</t>
  </si>
  <si>
    <t>Recycling - material</t>
  </si>
  <si>
    <t>Recycling - composting and digestion</t>
  </si>
  <si>
    <t>2019</t>
  </si>
  <si>
    <t>2020</t>
  </si>
  <si>
    <t>Kosovo (under UNSCR 1244/99)</t>
  </si>
  <si>
    <t>Landfill</t>
  </si>
  <si>
    <t>Incineration</t>
  </si>
  <si>
    <t>Material recycling</t>
  </si>
  <si>
    <t>Composting/digestion</t>
  </si>
  <si>
    <t>Unknown treatment or storage</t>
  </si>
  <si>
    <t>Data extracted on 27/03/2022 16:41:42 from [ESTAT]</t>
  </si>
  <si>
    <t xml:space="preserve">Dataset: </t>
  </si>
  <si>
    <t>Municipal waste by waste management operations [ENV_WASMUN__custom_2375190]</t>
  </si>
  <si>
    <t xml:space="preserve">Last updated: </t>
  </si>
  <si>
    <t>Time frequency</t>
  </si>
  <si>
    <t>Annual</t>
  </si>
  <si>
    <t>Unit of measure</t>
  </si>
  <si>
    <t>GEO (Labels)</t>
  </si>
  <si>
    <t/>
  </si>
  <si>
    <t>WST_OPER (Labels)</t>
  </si>
  <si>
    <t>e</t>
  </si>
  <si>
    <t>s</t>
  </si>
  <si>
    <t>Special value</t>
  </si>
  <si>
    <t>not available</t>
  </si>
  <si>
    <t>Available flags:</t>
  </si>
  <si>
    <t>estimated</t>
  </si>
  <si>
    <t>Eurostat estimate</t>
  </si>
  <si>
    <t>Due to data availability, I use 2019 data for BiH, and 2018 data for Serbia. Serbia reported very limited data rof treatment breakdown for 2019, so the 2019 data cannot be used for the chart.</t>
  </si>
  <si>
    <t>Recycling (incl. composting/digestion)</t>
  </si>
  <si>
    <t>Recycling(incl. composting/digestion)</t>
  </si>
  <si>
    <t>As the amounts composted are very low, the categories 'Material recycling' and 'Composting/digestion' are shown together as 'Recycling (incl. composting/digestion)'</t>
  </si>
  <si>
    <t>Notes to the calculation and choice of categories for the chart:</t>
  </si>
  <si>
    <t>Percentage</t>
  </si>
  <si>
    <t>Recycling (including composting/digestion)</t>
  </si>
  <si>
    <t>Serbia (2018)</t>
  </si>
  <si>
    <t>North Macedonia (2020)</t>
  </si>
  <si>
    <t>Montenegro (2020)</t>
  </si>
  <si>
    <t>Bosnia and Herzegovina (2019)</t>
  </si>
  <si>
    <t>Albania (2020)</t>
  </si>
  <si>
    <t>Kosovo (2020)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</si>
</sst>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"/>
    <numFmt numFmtId="165" formatCode="[$-F400]h:mm:ss\ AM/PM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theme="0" tint="-0.499984740745262"/>
      <name val="Arial"/>
      <family val="2"/>
    </font>
    <font>
      <sz val="10"/>
      <color rgb="FFFF0000"/>
      <name val="Arial"/>
      <family val="2"/>
    </font>
    <font>
      <b/>
      <sz val="9"/>
      <color indexed="9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4669AF"/>
      </patternFill>
    </fill>
    <fill>
      <patternFill patternType="solid">
        <fgColor rgb="FF0096DC"/>
      </patternFill>
    </fill>
    <fill>
      <patternFill patternType="mediumGray">
        <bgColor indexed="22"/>
      </patternFill>
    </fill>
    <fill>
      <patternFill patternType="solid">
        <fgColor rgb="FFDCE6F1"/>
      </patternFill>
    </fill>
    <fill>
      <patternFill patternType="solid">
        <fgColor rgb="FFF6F6F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/>
    <xf numFmtId="0" fontId="0" fillId="0" borderId="0" xfId="0" applyBorder="1"/>
    <xf numFmtId="0" fontId="1" fillId="0" borderId="1" xfId="1" applyNumberFormat="1" applyFont="1" applyFill="1" applyBorder="1" applyAlignment="1"/>
    <xf numFmtId="2" fontId="1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1" fillId="0" borderId="0" xfId="0" applyFont="1"/>
    <xf numFmtId="164" fontId="1" fillId="0" borderId="0" xfId="0" applyNumberFormat="1" applyFont="1"/>
    <xf numFmtId="0" fontId="1" fillId="3" borderId="2" xfId="0" applyFont="1" applyFill="1" applyBorder="1"/>
    <xf numFmtId="3" fontId="1" fillId="0" borderId="2" xfId="0" applyNumberFormat="1" applyFont="1" applyBorder="1"/>
    <xf numFmtId="0" fontId="1" fillId="0" borderId="2" xfId="0" applyFont="1" applyBorder="1"/>
    <xf numFmtId="0" fontId="0" fillId="5" borderId="0" xfId="0" applyFill="1"/>
    <xf numFmtId="0" fontId="1" fillId="4" borderId="2" xfId="0" applyFont="1" applyFill="1" applyBorder="1"/>
    <xf numFmtId="3" fontId="1" fillId="4" borderId="0" xfId="0" applyNumberFormat="1" applyFont="1" applyFill="1"/>
    <xf numFmtId="165" fontId="1" fillId="3" borderId="2" xfId="0" applyNumberFormat="1" applyFont="1" applyFill="1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7" borderId="3" xfId="0" applyFont="1" applyFill="1" applyBorder="1" applyAlignment="1">
      <alignment horizontal="left" vertical="center"/>
    </xf>
    <xf numFmtId="0" fontId="0" fillId="8" borderId="0" xfId="0" applyFill="1"/>
    <xf numFmtId="0" fontId="3" fillId="9" borderId="3" xfId="0" applyFont="1" applyFill="1" applyBorder="1" applyAlignment="1">
      <alignment horizontal="left" vertical="center"/>
    </xf>
    <xf numFmtId="3" fontId="2" fillId="10" borderId="0" xfId="0" applyNumberFormat="1" applyFont="1" applyFill="1" applyAlignment="1">
      <alignment horizontal="right" vertical="center" shrinkToFit="1"/>
    </xf>
    <xf numFmtId="3" fontId="2" fillId="0" borderId="0" xfId="0" applyNumberFormat="1" applyFont="1" applyAlignment="1">
      <alignment horizontal="right" vertical="center" shrinkToFit="1"/>
    </xf>
    <xf numFmtId="3" fontId="1" fillId="0" borderId="2" xfId="0" applyNumberFormat="1" applyFont="1" applyFill="1" applyBorder="1"/>
    <xf numFmtId="0" fontId="1" fillId="0" borderId="2" xfId="0" applyFont="1" applyFill="1" applyBorder="1"/>
    <xf numFmtId="22" fontId="2" fillId="0" borderId="0" xfId="0" applyNumberFormat="1" applyFont="1" applyAlignment="1">
      <alignment horizontal="left" vertical="center"/>
    </xf>
    <xf numFmtId="3" fontId="1" fillId="0" borderId="0" xfId="0" applyNumberFormat="1" applyFont="1" applyFill="1" applyBorder="1"/>
    <xf numFmtId="0" fontId="0" fillId="0" borderId="0" xfId="0" applyFill="1" applyBorder="1"/>
    <xf numFmtId="0" fontId="7" fillId="0" borderId="0" xfId="0" applyFont="1"/>
    <xf numFmtId="0" fontId="5" fillId="0" borderId="0" xfId="0" applyFont="1"/>
    <xf numFmtId="3" fontId="1" fillId="0" borderId="0" xfId="0" applyNumberFormat="1" applyFont="1"/>
    <xf numFmtId="9" fontId="1" fillId="0" borderId="2" xfId="4" applyFont="1" applyFill="1" applyBorder="1"/>
    <xf numFmtId="0" fontId="1" fillId="0" borderId="0" xfId="0" applyFont="1" applyFill="1" applyBorder="1"/>
    <xf numFmtId="9" fontId="1" fillId="0" borderId="0" xfId="4" applyFont="1" applyFill="1" applyBorder="1" applyAlignment="1">
      <alignment horizontal="center" vertical="center"/>
    </xf>
    <xf numFmtId="0" fontId="1" fillId="0" borderId="0" xfId="1" applyFill="1" applyBorder="1"/>
    <xf numFmtId="2" fontId="1" fillId="0" borderId="0" xfId="1" applyNumberFormat="1" applyFill="1" applyBorder="1" applyAlignment="1">
      <alignment horizontal="center" vertical="center"/>
    </xf>
    <xf numFmtId="0" fontId="1" fillId="2" borderId="0" xfId="0" applyFont="1" applyFill="1" applyBorder="1"/>
    <xf numFmtId="0" fontId="6" fillId="6" borderId="3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right" vertical="center"/>
    </xf>
  </cellXfs>
  <cellStyles count="5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'Data for chart'!$A$4</c:f>
              <c:strCache>
                <c:ptCount val="1"/>
                <c:pt idx="0">
                  <c:v>Landfill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for chart'!$B$3:$G$3</c:f>
              <c:strCache>
                <c:ptCount val="6"/>
                <c:pt idx="0">
                  <c:v>Serbia (2018)</c:v>
                </c:pt>
                <c:pt idx="1">
                  <c:v>North Macedonia (2020)</c:v>
                </c:pt>
                <c:pt idx="2">
                  <c:v>Montenegro (2020)</c:v>
                </c:pt>
                <c:pt idx="3">
                  <c:v>Kosovo (2020)</c:v>
                </c:pt>
                <c:pt idx="4">
                  <c:v>Bosnia and Herzegovina (2019)</c:v>
                </c:pt>
                <c:pt idx="5">
                  <c:v>Albania (2020)</c:v>
                </c:pt>
              </c:strCache>
            </c:strRef>
          </c:cat>
          <c:val>
            <c:numRef>
              <c:f>'Data for chart'!$B$4:$G$4</c:f>
              <c:numCache>
                <c:formatCode>0%</c:formatCode>
                <c:ptCount val="6"/>
                <c:pt idx="0">
                  <c:v>0.87443946188340804</c:v>
                </c:pt>
                <c:pt idx="1">
                  <c:v>0.69003285870755748</c:v>
                </c:pt>
                <c:pt idx="2">
                  <c:v>0.88741721854304634</c:v>
                </c:pt>
                <c:pt idx="3">
                  <c:v>1</c:v>
                </c:pt>
                <c:pt idx="4">
                  <c:v>0.88517915309446249</c:v>
                </c:pt>
                <c:pt idx="5">
                  <c:v>0.8072519083969466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74-49B3-A56F-2015A8BE359E}"/>
            </c:ext>
          </c:extLst>
        </c:ser>
        <c:ser>
          <c:idx val="2"/>
          <c:order val="1"/>
          <c:tx>
            <c:strRef>
              <c:f>'Data for chart'!$A$6</c:f>
              <c:strCache>
                <c:ptCount val="1"/>
                <c:pt idx="0">
                  <c:v>Recycling (including composting/digestion)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for chart'!$B$3:$G$3</c:f>
              <c:strCache>
                <c:ptCount val="6"/>
                <c:pt idx="0">
                  <c:v>Serbia (2018)</c:v>
                </c:pt>
                <c:pt idx="1">
                  <c:v>North Macedonia (2020)</c:v>
                </c:pt>
                <c:pt idx="2">
                  <c:v>Montenegro (2020)</c:v>
                </c:pt>
                <c:pt idx="3">
                  <c:v>Kosovo (2020)</c:v>
                </c:pt>
                <c:pt idx="4">
                  <c:v>Bosnia and Herzegovina (2019)</c:v>
                </c:pt>
                <c:pt idx="5">
                  <c:v>Albania (2020)</c:v>
                </c:pt>
              </c:strCache>
            </c:strRef>
          </c:cat>
          <c:val>
            <c:numRef>
              <c:f>'Data for chart'!$B$6:$G$6</c:f>
              <c:numCache>
                <c:formatCode>0%</c:formatCode>
                <c:ptCount val="6"/>
                <c:pt idx="0">
                  <c:v>2.6905829596412557E-3</c:v>
                </c:pt>
                <c:pt idx="1">
                  <c:v>0</c:v>
                </c:pt>
                <c:pt idx="2">
                  <c:v>4.6357615894039736E-2</c:v>
                </c:pt>
                <c:pt idx="3">
                  <c:v>0</c:v>
                </c:pt>
                <c:pt idx="4">
                  <c:v>0</c:v>
                </c:pt>
                <c:pt idx="5">
                  <c:v>0.18129770992366412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74-49B3-A56F-2015A8BE359E}"/>
            </c:ext>
          </c:extLst>
        </c:ser>
        <c:ser>
          <c:idx val="1"/>
          <c:order val="2"/>
          <c:tx>
            <c:strRef>
              <c:f>'Data for chart'!$A$5</c:f>
              <c:strCache>
                <c:ptCount val="1"/>
                <c:pt idx="0">
                  <c:v>Incineration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for chart'!$B$3:$G$3</c:f>
              <c:strCache>
                <c:ptCount val="6"/>
                <c:pt idx="0">
                  <c:v>Serbia (2018)</c:v>
                </c:pt>
                <c:pt idx="1">
                  <c:v>North Macedonia (2020)</c:v>
                </c:pt>
                <c:pt idx="2">
                  <c:v>Montenegro (2020)</c:v>
                </c:pt>
                <c:pt idx="3">
                  <c:v>Kosovo (2020)</c:v>
                </c:pt>
                <c:pt idx="4">
                  <c:v>Bosnia and Herzegovina (2019)</c:v>
                </c:pt>
                <c:pt idx="5">
                  <c:v>Albania (2020)</c:v>
                </c:pt>
              </c:strCache>
            </c:strRef>
          </c:cat>
          <c:val>
            <c:numRef>
              <c:f>'Data for chart'!$B$5:$G$5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1.1450381679389313E-2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74-49B3-A56F-2015A8BE359E}"/>
            </c:ext>
          </c:extLst>
        </c:ser>
        <c:ser>
          <c:idx val="3"/>
          <c:order val="3"/>
          <c:tx>
            <c:strRef>
              <c:f>'Data for chart'!$A$7</c:f>
              <c:strCache>
                <c:ptCount val="1"/>
                <c:pt idx="0">
                  <c:v>Unknown treatment or storage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for chart'!$B$3:$G$3</c:f>
              <c:strCache>
                <c:ptCount val="6"/>
                <c:pt idx="0">
                  <c:v>Serbia (2018)</c:v>
                </c:pt>
                <c:pt idx="1">
                  <c:v>North Macedonia (2020)</c:v>
                </c:pt>
                <c:pt idx="2">
                  <c:v>Montenegro (2020)</c:v>
                </c:pt>
                <c:pt idx="3">
                  <c:v>Kosovo (2020)</c:v>
                </c:pt>
                <c:pt idx="4">
                  <c:v>Bosnia and Herzegovina (2019)</c:v>
                </c:pt>
                <c:pt idx="5">
                  <c:v>Albania (2020)</c:v>
                </c:pt>
              </c:strCache>
            </c:strRef>
          </c:cat>
          <c:val>
            <c:numRef>
              <c:f>'Data for chart'!$B$7:$G$7</c:f>
              <c:numCache>
                <c:formatCode>0%</c:formatCode>
                <c:ptCount val="6"/>
                <c:pt idx="0">
                  <c:v>0.12286995515695068</c:v>
                </c:pt>
                <c:pt idx="1">
                  <c:v>0.30996714129244252</c:v>
                </c:pt>
                <c:pt idx="2">
                  <c:v>6.6225165562913912E-2</c:v>
                </c:pt>
                <c:pt idx="3">
                  <c:v>0</c:v>
                </c:pt>
                <c:pt idx="4">
                  <c:v>0.11482084690553745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74-49B3-A56F-2015A8BE3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5184223"/>
        <c:axId val="1625187967"/>
      </c:barChart>
      <c:catAx>
        <c:axId val="162518422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187967"/>
        <c:crosses val="autoZero"/>
        <c:auto val="1"/>
        <c:lblAlgn val="ctr"/>
        <c:lblOffset val="100"/>
        <c:noMultiLvlLbl val="0"/>
      </c:catAx>
      <c:valAx>
        <c:axId val="1625187967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184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'DATA FOR CHART and DAVIZ'!$A$7</c:f>
              <c:strCache>
                <c:ptCount val="1"/>
                <c:pt idx="0">
                  <c:v>Landfill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FOR CHART and DAVIZ'!$B$6:$G$6</c:f>
              <c:strCache>
                <c:ptCount val="6"/>
                <c:pt idx="0">
                  <c:v>Serbia</c:v>
                </c:pt>
                <c:pt idx="1">
                  <c:v>North Macedonia</c:v>
                </c:pt>
                <c:pt idx="2">
                  <c:v>Montenegro</c:v>
                </c:pt>
                <c:pt idx="3">
                  <c:v>Kosovo (under UNSCR 1244/99)</c:v>
                </c:pt>
                <c:pt idx="4">
                  <c:v>Bosnia and Herzegovina</c:v>
                </c:pt>
                <c:pt idx="5">
                  <c:v>Albania</c:v>
                </c:pt>
              </c:strCache>
            </c:strRef>
          </c:cat>
          <c:val>
            <c:numRef>
              <c:f>'DATA FOR CHART and DAVIZ'!$B$7:$G$7</c:f>
              <c:numCache>
                <c:formatCode>#,##0</c:formatCode>
                <c:ptCount val="6"/>
                <c:pt idx="0">
                  <c:v>1950000</c:v>
                </c:pt>
                <c:pt idx="1">
                  <c:v>630000</c:v>
                </c:pt>
                <c:pt idx="2">
                  <c:v>268000</c:v>
                </c:pt>
                <c:pt idx="3">
                  <c:v>456000</c:v>
                </c:pt>
                <c:pt idx="4">
                  <c:v>1087000</c:v>
                </c:pt>
                <c:pt idx="5">
                  <c:v>846000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76-470B-B815-2CEC288964BB}"/>
            </c:ext>
          </c:extLst>
        </c:ser>
        <c:ser>
          <c:idx val="1"/>
          <c:order val="1"/>
          <c:tx>
            <c:strRef>
              <c:f>'DATA FOR CHART and DAVIZ'!$A$8</c:f>
              <c:strCache>
                <c:ptCount val="1"/>
                <c:pt idx="0">
                  <c:v>Incineration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FOR CHART and DAVIZ'!$B$6:$G$6</c:f>
              <c:strCache>
                <c:ptCount val="6"/>
                <c:pt idx="0">
                  <c:v>Serbia</c:v>
                </c:pt>
                <c:pt idx="1">
                  <c:v>North Macedonia</c:v>
                </c:pt>
                <c:pt idx="2">
                  <c:v>Montenegro</c:v>
                </c:pt>
                <c:pt idx="3">
                  <c:v>Kosovo (under UNSCR 1244/99)</c:v>
                </c:pt>
                <c:pt idx="4">
                  <c:v>Bosnia and Herzegovina</c:v>
                </c:pt>
                <c:pt idx="5">
                  <c:v>Albania</c:v>
                </c:pt>
              </c:strCache>
            </c:strRef>
          </c:cat>
          <c:val>
            <c:numRef>
              <c:f>'DATA FOR CHART and DAVIZ'!$B$8:$G$8</c:f>
              <c:numCache>
                <c:formatCode>General</c:formatCode>
                <c:ptCount val="6"/>
                <c:pt idx="0" formatCode="#,##0">
                  <c:v>0</c:v>
                </c:pt>
                <c:pt idx="2" formatCode="#,##0">
                  <c:v>0</c:v>
                </c:pt>
                <c:pt idx="5" formatCode="#,##0">
                  <c:v>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6-470B-B815-2CEC288964BB}"/>
            </c:ext>
          </c:extLst>
        </c:ser>
        <c:ser>
          <c:idx val="2"/>
          <c:order val="2"/>
          <c:tx>
            <c:strRef>
              <c:f>'DATA FOR CHART and DAVIZ'!$A$9</c:f>
              <c:strCache>
                <c:ptCount val="1"/>
                <c:pt idx="0">
                  <c:v>Recycling(incl. composting/digestion)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'DATA FOR CHART and DAVIZ'!$B$6:$G$6</c:f>
              <c:strCache>
                <c:ptCount val="6"/>
                <c:pt idx="0">
                  <c:v>Serbia</c:v>
                </c:pt>
                <c:pt idx="1">
                  <c:v>North Macedonia</c:v>
                </c:pt>
                <c:pt idx="2">
                  <c:v>Montenegro</c:v>
                </c:pt>
                <c:pt idx="3">
                  <c:v>Kosovo (under UNSCR 1244/99)</c:v>
                </c:pt>
                <c:pt idx="4">
                  <c:v>Bosnia and Herzegovina</c:v>
                </c:pt>
                <c:pt idx="5">
                  <c:v>Albania</c:v>
                </c:pt>
              </c:strCache>
            </c:strRef>
          </c:cat>
          <c:val>
            <c:numRef>
              <c:f>'DATA FOR CHART and DAVIZ'!$B$9:$G$9</c:f>
              <c:numCache>
                <c:formatCode>#,##0</c:formatCode>
                <c:ptCount val="6"/>
                <c:pt idx="0">
                  <c:v>6000</c:v>
                </c:pt>
                <c:pt idx="1">
                  <c:v>0</c:v>
                </c:pt>
                <c:pt idx="2">
                  <c:v>14000</c:v>
                </c:pt>
                <c:pt idx="3">
                  <c:v>0</c:v>
                </c:pt>
                <c:pt idx="4">
                  <c:v>0</c:v>
                </c:pt>
                <c:pt idx="5">
                  <c:v>190000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76-470B-B815-2CEC288964BB}"/>
            </c:ext>
          </c:extLst>
        </c:ser>
        <c:ser>
          <c:idx val="3"/>
          <c:order val="3"/>
          <c:tx>
            <c:strRef>
              <c:f>'DATA FOR CHART and DAVIZ'!$A$10</c:f>
              <c:strCache>
                <c:ptCount val="1"/>
                <c:pt idx="0">
                  <c:v>Unknown treatment or storage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FOR CHART and DAVIZ'!$B$6:$G$6</c:f>
              <c:strCache>
                <c:ptCount val="6"/>
                <c:pt idx="0">
                  <c:v>Serbia</c:v>
                </c:pt>
                <c:pt idx="1">
                  <c:v>North Macedonia</c:v>
                </c:pt>
                <c:pt idx="2">
                  <c:v>Montenegro</c:v>
                </c:pt>
                <c:pt idx="3">
                  <c:v>Kosovo (under UNSCR 1244/99)</c:v>
                </c:pt>
                <c:pt idx="4">
                  <c:v>Bosnia and Herzegovina</c:v>
                </c:pt>
                <c:pt idx="5">
                  <c:v>Albania</c:v>
                </c:pt>
              </c:strCache>
            </c:strRef>
          </c:cat>
          <c:val>
            <c:numRef>
              <c:f>'DATA FOR CHART and DAVIZ'!$B$10:$G$10</c:f>
              <c:numCache>
                <c:formatCode>#,##0</c:formatCode>
                <c:ptCount val="6"/>
                <c:pt idx="0">
                  <c:v>274000</c:v>
                </c:pt>
                <c:pt idx="1">
                  <c:v>283000</c:v>
                </c:pt>
                <c:pt idx="2">
                  <c:v>18000</c:v>
                </c:pt>
                <c:pt idx="3">
                  <c:v>0</c:v>
                </c:pt>
                <c:pt idx="4">
                  <c:v>114000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76-470B-B815-2CEC28896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5184223"/>
        <c:axId val="1625187967"/>
      </c:barChart>
      <c:catAx>
        <c:axId val="16251842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187967"/>
        <c:crosses val="autoZero"/>
        <c:auto val="1"/>
        <c:lblAlgn val="ctr"/>
        <c:lblOffset val="100"/>
        <c:noMultiLvlLbl val="0"/>
      </c:catAx>
      <c:valAx>
        <c:axId val="1625187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184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999489</xdr:colOff>
      <xdr:row>9</xdr:row>
      <xdr:rowOff>145625</xdr:rowOff>
    </xdr:from>
    <xdr:to>
      <xdr:col>6</xdr:col>
      <xdr:colOff>673841</xdr:colOff>
      <xdr:row>23</xdr:row>
      <xdr:rowOff>180869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327024</xdr:colOff>
      <xdr:row>3</xdr:row>
      <xdr:rowOff>136525</xdr:rowOff>
    </xdr:from>
    <xdr:to>
      <xdr:col>17</xdr:col>
      <xdr:colOff>198437</xdr:colOff>
      <xdr:row>18</xdr:row>
      <xdr:rowOff>117475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37596-A2F4-4100-99B5-5E701134A3D7}">
  <dimension ref="A2:J25"/>
  <sheetViews>
    <sheetView tabSelected="1" zoomScale="90" zoomScaleNormal="90" workbookViewId="0">
      <selection activeCell="D4" sqref="D4"/>
    </sheetView>
  </sheetViews>
  <sheetFormatPr baseColWidth="10" defaultColWidth="9.21875" defaultRowHeight="14.4" x14ac:dyDescent="0.3"/>
  <cols>
    <col min="1" max="1" width="31.77734375" style="26" bestFit="1" customWidth="1"/>
    <col min="2" max="2" width="12.21875" style="26" bestFit="1" customWidth="1"/>
    <col min="3" max="3" width="27" style="26" bestFit="1" customWidth="1"/>
    <col min="4" max="4" width="20.88671875" style="26" bestFit="1" customWidth="1"/>
    <col min="5" max="5" width="16.5546875" style="26" bestFit="1" customWidth="1"/>
    <col min="6" max="6" width="27.77734375" style="26" bestFit="1" customWidth="1"/>
    <col min="7" max="7" width="12.88671875" style="26" bestFit="1" customWidth="1"/>
    <col min="8" max="16384" width="9.21875" style="26"/>
  </cols>
  <sheetData>
    <row r="2" spans="1:10" x14ac:dyDescent="0.3">
      <c r="B2" s="26">
        <v>2018</v>
      </c>
      <c r="C2" s="26">
        <v>2020</v>
      </c>
      <c r="D2" s="26">
        <v>2020</v>
      </c>
      <c r="E2" s="26">
        <v>2020</v>
      </c>
      <c r="F2" s="26">
        <v>2019</v>
      </c>
      <c r="G2" s="26">
        <v>2020</v>
      </c>
    </row>
    <row r="3" spans="1:10" x14ac:dyDescent="0.3">
      <c r="A3" s="35" t="s">
        <v>56</v>
      </c>
      <c r="B3" s="31" t="s">
        <v>58</v>
      </c>
      <c r="C3" s="31" t="s">
        <v>59</v>
      </c>
      <c r="D3" s="31" t="s">
        <v>60</v>
      </c>
      <c r="E3" s="31" t="s">
        <v>63</v>
      </c>
      <c r="F3" s="31" t="s">
        <v>61</v>
      </c>
      <c r="G3" s="31" t="s">
        <v>62</v>
      </c>
    </row>
    <row r="4" spans="1:10" x14ac:dyDescent="0.3">
      <c r="A4" s="31" t="s">
        <v>29</v>
      </c>
      <c r="B4" s="32">
        <v>0.87443946188340804</v>
      </c>
      <c r="C4" s="32">
        <v>0.69003285870755748</v>
      </c>
      <c r="D4" s="32">
        <v>0.88741721854304634</v>
      </c>
      <c r="E4" s="32">
        <v>1</v>
      </c>
      <c r="F4" s="32">
        <v>0.88517915309446249</v>
      </c>
      <c r="G4" s="32">
        <v>0.8072519083969466</v>
      </c>
      <c r="J4" s="31"/>
    </row>
    <row r="5" spans="1:10" x14ac:dyDescent="0.3">
      <c r="A5" s="31" t="s">
        <v>30</v>
      </c>
      <c r="B5" s="32">
        <v>0</v>
      </c>
      <c r="C5" s="32">
        <v>0</v>
      </c>
      <c r="D5" s="32">
        <v>0</v>
      </c>
      <c r="E5" s="32">
        <v>0</v>
      </c>
      <c r="F5" s="32">
        <v>0</v>
      </c>
      <c r="G5" s="32">
        <v>1.1450381679389313E-2</v>
      </c>
      <c r="J5" s="31"/>
    </row>
    <row r="6" spans="1:10" x14ac:dyDescent="0.3">
      <c r="A6" s="31" t="s">
        <v>57</v>
      </c>
      <c r="B6" s="32">
        <v>2.6905829596412557E-3</v>
      </c>
      <c r="C6" s="32">
        <v>0</v>
      </c>
      <c r="D6" s="32">
        <v>4.6357615894039736E-2</v>
      </c>
      <c r="E6" s="32">
        <v>0</v>
      </c>
      <c r="F6" s="32">
        <v>0</v>
      </c>
      <c r="G6" s="32">
        <v>0.18129770992366412</v>
      </c>
      <c r="J6" s="31"/>
    </row>
    <row r="7" spans="1:10" x14ac:dyDescent="0.3">
      <c r="A7" s="31" t="s">
        <v>33</v>
      </c>
      <c r="B7" s="32">
        <v>0.12286995515695068</v>
      </c>
      <c r="C7" s="32">
        <v>0.30996714129244252</v>
      </c>
      <c r="D7" s="32">
        <v>6.6225165562913912E-2</v>
      </c>
      <c r="E7" s="32">
        <v>0</v>
      </c>
      <c r="F7" s="32">
        <v>0.11482084690553745</v>
      </c>
      <c r="G7" s="32">
        <v>0</v>
      </c>
      <c r="J7" s="31"/>
    </row>
    <row r="8" spans="1:10" x14ac:dyDescent="0.3">
      <c r="A8" s="33"/>
      <c r="B8" s="34">
        <f>SUM(B4:B7)</f>
        <v>1</v>
      </c>
      <c r="C8" s="34">
        <f t="shared" ref="C8:E8" si="0">SUM(C4:C7)</f>
        <v>1</v>
      </c>
      <c r="D8" s="34">
        <f t="shared" si="0"/>
        <v>1</v>
      </c>
      <c r="E8" s="34">
        <f t="shared" si="0"/>
        <v>1</v>
      </c>
      <c r="F8" s="34">
        <f>SUM(F4:F7)</f>
        <v>1</v>
      </c>
      <c r="G8" s="34">
        <f t="shared" ref="G8" si="1">SUM(G4:G7)</f>
        <v>1</v>
      </c>
      <c r="J8" s="31"/>
    </row>
    <row r="9" spans="1:10" x14ac:dyDescent="0.3">
      <c r="A9" s="33"/>
      <c r="B9" s="34"/>
      <c r="C9" s="34"/>
      <c r="D9" s="34"/>
      <c r="E9" s="34"/>
      <c r="F9" s="34"/>
      <c r="G9" s="34"/>
      <c r="J9" s="31"/>
    </row>
    <row r="10" spans="1:10" x14ac:dyDescent="0.3">
      <c r="A10" s="33"/>
    </row>
    <row r="11" spans="1:10" x14ac:dyDescent="0.3">
      <c r="B11" s="31"/>
    </row>
    <row r="12" spans="1:10" x14ac:dyDescent="0.3">
      <c r="B12" s="32"/>
      <c r="C12" s="31"/>
      <c r="D12" s="31"/>
      <c r="E12" s="31"/>
      <c r="F12" s="31"/>
      <c r="G12" s="31"/>
      <c r="H12" s="31"/>
    </row>
    <row r="13" spans="1:10" x14ac:dyDescent="0.3">
      <c r="B13" s="32"/>
      <c r="C13" s="32"/>
      <c r="D13" s="32"/>
      <c r="E13" s="32"/>
      <c r="F13" s="32"/>
      <c r="G13" s="32"/>
      <c r="H13" s="32"/>
    </row>
    <row r="14" spans="1:10" x14ac:dyDescent="0.3">
      <c r="B14" s="32"/>
      <c r="C14" s="32"/>
      <c r="D14" s="32"/>
      <c r="E14" s="32"/>
      <c r="F14" s="32"/>
      <c r="G14" s="32"/>
      <c r="H14" s="32"/>
    </row>
    <row r="15" spans="1:10" x14ac:dyDescent="0.3">
      <c r="B15" s="32"/>
      <c r="C15" s="32"/>
      <c r="D15" s="32"/>
      <c r="E15" s="32"/>
      <c r="F15" s="32"/>
      <c r="G15" s="32"/>
      <c r="H15" s="32"/>
    </row>
    <row r="16" spans="1:10" x14ac:dyDescent="0.3">
      <c r="B16" s="34"/>
      <c r="C16" s="32"/>
      <c r="D16" s="32"/>
      <c r="E16" s="32"/>
      <c r="F16" s="32"/>
      <c r="G16" s="32"/>
      <c r="H16" s="32"/>
    </row>
    <row r="17" spans="2:8" x14ac:dyDescent="0.3">
      <c r="C17" s="34"/>
      <c r="D17" s="34"/>
      <c r="E17" s="34"/>
      <c r="F17" s="34"/>
      <c r="G17" s="34"/>
      <c r="H17" s="34"/>
    </row>
    <row r="20" spans="2:8" x14ac:dyDescent="0.3">
      <c r="B20" s="31"/>
      <c r="C20" s="31"/>
      <c r="D20" s="31"/>
      <c r="E20" s="31"/>
      <c r="F20" s="31"/>
      <c r="G20" s="31"/>
    </row>
    <row r="21" spans="2:8" x14ac:dyDescent="0.3">
      <c r="B21" s="32"/>
      <c r="C21" s="32"/>
      <c r="D21" s="32"/>
      <c r="E21" s="32"/>
      <c r="F21" s="32"/>
      <c r="G21" s="32"/>
    </row>
    <row r="22" spans="2:8" x14ac:dyDescent="0.3">
      <c r="B22" s="32"/>
      <c r="C22" s="32"/>
      <c r="D22" s="32"/>
      <c r="E22" s="32"/>
      <c r="F22" s="32"/>
      <c r="G22" s="32"/>
    </row>
    <row r="23" spans="2:8" x14ac:dyDescent="0.3">
      <c r="B23" s="32"/>
      <c r="C23" s="32"/>
      <c r="D23" s="32"/>
      <c r="E23" s="32"/>
      <c r="F23" s="32"/>
      <c r="G23" s="32"/>
    </row>
    <row r="24" spans="2:8" x14ac:dyDescent="0.3">
      <c r="B24" s="32"/>
      <c r="C24" s="32"/>
      <c r="D24" s="32"/>
      <c r="E24" s="32"/>
      <c r="F24" s="32"/>
      <c r="G24" s="32"/>
    </row>
    <row r="25" spans="2:8" x14ac:dyDescent="0.3">
      <c r="B25" s="34"/>
      <c r="C25" s="34"/>
      <c r="D25" s="34"/>
      <c r="E25" s="34"/>
      <c r="F25" s="34"/>
      <c r="G25" s="34"/>
    </row>
  </sheetData>
  <sortState xmlns:xlrd2="http://schemas.microsoft.com/office/spreadsheetml/2017/richdata2" ref="J4:J9">
    <sortCondition ref="J4:J9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2"/>
  <sheetViews>
    <sheetView zoomScale="80" zoomScaleNormal="80" workbookViewId="0">
      <selection activeCell="H51" sqref="H51"/>
    </sheetView>
  </sheetViews>
  <sheetFormatPr baseColWidth="10" defaultColWidth="9.21875" defaultRowHeight="14.4" x14ac:dyDescent="0.3"/>
  <cols>
    <col min="1" max="1" width="36.21875" style="1" customWidth="1"/>
    <col min="2" max="16384" width="9.21875" style="1"/>
  </cols>
  <sheetData>
    <row r="1" spans="1:20" x14ac:dyDescent="0.3">
      <c r="A1" s="1" t="s">
        <v>1</v>
      </c>
    </row>
    <row r="3" spans="1:20" x14ac:dyDescent="0.3">
      <c r="A3" s="1" t="s">
        <v>0</v>
      </c>
      <c r="I3" s="1" t="s">
        <v>2</v>
      </c>
    </row>
    <row r="5" spans="1:20" x14ac:dyDescent="0.3">
      <c r="B5" s="11">
        <v>2018</v>
      </c>
      <c r="C5" s="11">
        <v>2020</v>
      </c>
      <c r="D5" s="11">
        <v>2020</v>
      </c>
      <c r="E5" s="11">
        <v>2020</v>
      </c>
      <c r="F5" s="11">
        <v>2019</v>
      </c>
      <c r="G5" s="11">
        <v>2020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3">
      <c r="A6" s="8" t="s">
        <v>11</v>
      </c>
      <c r="B6" s="8" t="s">
        <v>15</v>
      </c>
      <c r="C6" s="8" t="s">
        <v>13</v>
      </c>
      <c r="D6" s="8" t="s">
        <v>12</v>
      </c>
      <c r="E6" s="8" t="s">
        <v>28</v>
      </c>
      <c r="F6" s="8" t="s">
        <v>16</v>
      </c>
      <c r="G6" s="8" t="s">
        <v>14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3">
      <c r="A7" s="8" t="s">
        <v>29</v>
      </c>
      <c r="B7" s="22">
        <v>1950000</v>
      </c>
      <c r="C7" s="22">
        <v>630000</v>
      </c>
      <c r="D7" s="22">
        <v>268000</v>
      </c>
      <c r="E7" s="22">
        <v>456000</v>
      </c>
      <c r="F7" s="22">
        <v>1087000</v>
      </c>
      <c r="G7" s="22">
        <v>846000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x14ac:dyDescent="0.3">
      <c r="A8" s="8" t="s">
        <v>30</v>
      </c>
      <c r="B8" s="22">
        <v>0</v>
      </c>
      <c r="C8" s="23"/>
      <c r="D8" s="22">
        <v>0</v>
      </c>
      <c r="E8" s="23"/>
      <c r="F8" s="23"/>
      <c r="G8" s="22">
        <v>12000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x14ac:dyDescent="0.3">
      <c r="A9" s="8" t="s">
        <v>53</v>
      </c>
      <c r="B9" s="25">
        <v>6000</v>
      </c>
      <c r="C9" s="25">
        <v>0</v>
      </c>
      <c r="D9" s="25">
        <v>14000</v>
      </c>
      <c r="E9" s="25">
        <v>0</v>
      </c>
      <c r="F9" s="25">
        <v>0</v>
      </c>
      <c r="G9" s="25">
        <v>190000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x14ac:dyDescent="0.3">
      <c r="A10" s="12" t="s">
        <v>33</v>
      </c>
      <c r="B10" s="13">
        <v>274000</v>
      </c>
      <c r="C10" s="13">
        <v>283000</v>
      </c>
      <c r="D10" s="13">
        <v>18000</v>
      </c>
      <c r="E10" s="13">
        <v>0</v>
      </c>
      <c r="F10" s="13">
        <v>114000</v>
      </c>
      <c r="G10" s="13">
        <v>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x14ac:dyDescent="0.3">
      <c r="A11" s="3"/>
      <c r="B11" s="4"/>
      <c r="C11" s="4"/>
      <c r="D11" s="4"/>
      <c r="E11" s="4"/>
      <c r="F11" s="4"/>
      <c r="G11" s="4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3">
      <c r="A12" s="3"/>
      <c r="B12" s="4"/>
      <c r="C12" s="4"/>
      <c r="D12" s="4"/>
      <c r="E12" s="4"/>
      <c r="F12" s="4"/>
      <c r="G12" s="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x14ac:dyDescent="0.3">
      <c r="A13" s="3"/>
      <c r="B13" s="4"/>
      <c r="C13" s="4"/>
      <c r="D13" s="4"/>
      <c r="E13" s="4"/>
      <c r="F13" s="4"/>
      <c r="G13" s="4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x14ac:dyDescent="0.3">
      <c r="A14" s="3"/>
      <c r="B14" s="4"/>
      <c r="C14" s="4"/>
      <c r="D14" s="4"/>
      <c r="E14" s="4"/>
      <c r="F14" s="4"/>
      <c r="G14" s="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x14ac:dyDescent="0.3">
      <c r="A15" s="3"/>
      <c r="B15" s="4"/>
      <c r="C15" s="4"/>
      <c r="D15" s="4"/>
      <c r="E15" s="4"/>
      <c r="F15" s="4"/>
      <c r="G15" s="4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x14ac:dyDescent="0.3">
      <c r="A16" s="3"/>
      <c r="B16" s="4"/>
      <c r="C16" s="4"/>
      <c r="D16" s="4"/>
      <c r="E16" s="4"/>
      <c r="F16" s="4"/>
      <c r="G16" s="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3">
      <c r="A17" s="3"/>
      <c r="B17" s="4"/>
      <c r="C17" s="4"/>
      <c r="D17" s="4"/>
      <c r="E17" s="4"/>
      <c r="F17" s="4"/>
      <c r="G17" s="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x14ac:dyDescent="0.3">
      <c r="A18" s="3"/>
      <c r="B18" s="4"/>
      <c r="C18" s="4"/>
      <c r="D18" s="4"/>
      <c r="E18" s="4"/>
      <c r="F18" s="4"/>
      <c r="G18" s="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x14ac:dyDescent="0.3">
      <c r="A19" s="3"/>
      <c r="B19" s="4"/>
      <c r="C19" s="4"/>
      <c r="D19" s="4"/>
      <c r="E19" s="4"/>
      <c r="F19" s="4"/>
      <c r="G19" s="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3">
      <c r="A20" s="3"/>
      <c r="B20" s="4"/>
      <c r="C20" s="4"/>
      <c r="D20" s="4"/>
      <c r="E20" s="4"/>
      <c r="F20" s="4"/>
      <c r="G20" s="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3">
      <c r="A21" s="3"/>
      <c r="B21" s="4"/>
      <c r="C21" s="4"/>
      <c r="D21" s="4"/>
      <c r="E21" s="4"/>
      <c r="F21" s="4"/>
      <c r="G21" s="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3">
      <c r="A22" s="3"/>
      <c r="B22" s="4"/>
      <c r="C22" s="4"/>
      <c r="D22" s="4"/>
      <c r="E22" s="4"/>
      <c r="F22" s="4"/>
      <c r="G22" s="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3">
      <c r="A23" s="3"/>
      <c r="B23" s="4"/>
      <c r="C23" s="4"/>
      <c r="D23" s="4"/>
      <c r="E23" s="4"/>
      <c r="F23" s="4"/>
      <c r="G23" s="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3">
      <c r="A24" s="3"/>
      <c r="B24" s="4"/>
      <c r="C24" s="4"/>
      <c r="D24" s="4"/>
      <c r="E24" s="4"/>
      <c r="F24" s="4"/>
      <c r="G24" s="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x14ac:dyDescent="0.3">
      <c r="A25" s="3"/>
      <c r="B25" s="4"/>
      <c r="C25" s="4"/>
      <c r="D25" s="4"/>
      <c r="E25" s="4"/>
      <c r="F25" s="4"/>
      <c r="G25" s="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x14ac:dyDescent="0.3">
      <c r="A26" s="3"/>
      <c r="B26" s="4"/>
      <c r="C26" s="4"/>
      <c r="D26" s="4"/>
      <c r="E26" s="4"/>
      <c r="F26" s="4"/>
      <c r="G26" s="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x14ac:dyDescent="0.3">
      <c r="A27" s="3"/>
      <c r="B27" s="4"/>
      <c r="C27" s="4"/>
      <c r="D27" s="4"/>
      <c r="E27" s="4"/>
      <c r="F27" s="4"/>
      <c r="G27" s="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3">
      <c r="A28" s="3"/>
      <c r="B28" s="4"/>
      <c r="C28" s="4"/>
      <c r="D28" s="4"/>
      <c r="E28" s="4"/>
      <c r="F28" s="4"/>
      <c r="G28" s="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3">
      <c r="A29" s="3"/>
      <c r="B29" s="4"/>
      <c r="C29" s="4"/>
      <c r="D29" s="4"/>
      <c r="E29" s="4"/>
      <c r="F29" s="4"/>
      <c r="G29" s="4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x14ac:dyDescent="0.3">
      <c r="A30" s="3"/>
      <c r="B30" s="4"/>
      <c r="C30" s="4"/>
      <c r="D30" s="4"/>
      <c r="E30" s="4"/>
      <c r="F30" s="4"/>
      <c r="G30" s="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x14ac:dyDescent="0.3">
      <c r="A31" s="3"/>
      <c r="B31" s="5"/>
      <c r="C31" s="5"/>
      <c r="D31" s="5"/>
      <c r="E31" s="5"/>
      <c r="F31" s="4"/>
      <c r="G31" s="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3">
      <c r="A32" s="3"/>
      <c r="B32" s="5"/>
      <c r="C32" s="5"/>
      <c r="D32" s="5"/>
      <c r="E32" s="5"/>
      <c r="F32" s="4"/>
      <c r="G32" s="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</sheetData>
  <sortState xmlns:xlrd2="http://schemas.microsoft.com/office/spreadsheetml/2017/richdata2" columnSort="1" ref="B5:G10">
    <sortCondition descending="1" ref="B6:G6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3"/>
  <sheetViews>
    <sheetView workbookViewId="0">
      <selection activeCell="B3" sqref="B3"/>
    </sheetView>
  </sheetViews>
  <sheetFormatPr baseColWidth="10" defaultColWidth="8.77734375" defaultRowHeight="14.4" x14ac:dyDescent="0.3"/>
  <cols>
    <col min="1" max="1" width="11.88671875" style="1" customWidth="1"/>
    <col min="2" max="2" width="29.88671875" style="1" customWidth="1"/>
    <col min="3" max="3" width="10" style="1" customWidth="1"/>
    <col min="4" max="4" width="5" style="1" customWidth="1"/>
    <col min="5" max="5" width="14.88671875" style="1" customWidth="1"/>
    <col min="6" max="6" width="5" style="1" customWidth="1"/>
    <col min="7" max="7" width="10" style="1" customWidth="1"/>
    <col min="8" max="8" width="5" style="1" customWidth="1"/>
    <col min="9" max="9" width="10" style="1" customWidth="1"/>
    <col min="10" max="10" width="5" style="1" customWidth="1"/>
    <col min="11" max="11" width="19.88671875" style="1" customWidth="1"/>
    <col min="12" max="12" width="5" style="1" customWidth="1"/>
    <col min="13" max="13" width="19.88671875" style="1" customWidth="1"/>
    <col min="14" max="14" width="5" style="1" customWidth="1"/>
    <col min="15" max="16384" width="8.77734375" style="1"/>
  </cols>
  <sheetData>
    <row r="1" spans="1:14" x14ac:dyDescent="0.3">
      <c r="A1" s="15" t="s">
        <v>34</v>
      </c>
    </row>
    <row r="2" spans="1:14" x14ac:dyDescent="0.3">
      <c r="A2" s="15" t="s">
        <v>35</v>
      </c>
      <c r="B2" s="16" t="s">
        <v>36</v>
      </c>
    </row>
    <row r="3" spans="1:14" x14ac:dyDescent="0.3">
      <c r="A3" s="15" t="s">
        <v>37</v>
      </c>
      <c r="B3" s="24">
        <v>44638.958333333336</v>
      </c>
    </row>
    <row r="5" spans="1:14" x14ac:dyDescent="0.3">
      <c r="A5" s="16" t="s">
        <v>38</v>
      </c>
      <c r="C5" s="15" t="s">
        <v>39</v>
      </c>
    </row>
    <row r="6" spans="1:14" x14ac:dyDescent="0.3">
      <c r="A6" s="16" t="s">
        <v>40</v>
      </c>
      <c r="C6" s="15" t="s">
        <v>9</v>
      </c>
    </row>
    <row r="8" spans="1:14" x14ac:dyDescent="0.3">
      <c r="A8" s="37" t="s">
        <v>41</v>
      </c>
      <c r="B8" s="37" t="s">
        <v>41</v>
      </c>
      <c r="C8" s="36" t="s">
        <v>12</v>
      </c>
      <c r="D8" s="36" t="s">
        <v>42</v>
      </c>
      <c r="E8" s="36" t="s">
        <v>13</v>
      </c>
      <c r="F8" s="36" t="s">
        <v>42</v>
      </c>
      <c r="G8" s="36" t="s">
        <v>14</v>
      </c>
      <c r="H8" s="36" t="s">
        <v>42</v>
      </c>
      <c r="I8" s="36" t="s">
        <v>15</v>
      </c>
      <c r="J8" s="36" t="s">
        <v>42</v>
      </c>
      <c r="K8" s="36" t="s">
        <v>16</v>
      </c>
      <c r="L8" s="36" t="s">
        <v>42</v>
      </c>
      <c r="M8" s="36" t="s">
        <v>17</v>
      </c>
      <c r="N8" s="36" t="s">
        <v>42</v>
      </c>
    </row>
    <row r="9" spans="1:14" x14ac:dyDescent="0.3">
      <c r="A9" s="17" t="s">
        <v>10</v>
      </c>
      <c r="B9" s="17" t="s">
        <v>43</v>
      </c>
      <c r="C9" s="18" t="s">
        <v>42</v>
      </c>
      <c r="D9" s="18" t="s">
        <v>42</v>
      </c>
      <c r="E9" s="18" t="s">
        <v>42</v>
      </c>
      <c r="F9" s="18" t="s">
        <v>42</v>
      </c>
      <c r="G9" s="18" t="s">
        <v>42</v>
      </c>
      <c r="H9" s="18" t="s">
        <v>42</v>
      </c>
      <c r="I9" s="18" t="s">
        <v>42</v>
      </c>
      <c r="J9" s="18" t="s">
        <v>42</v>
      </c>
      <c r="K9" s="18" t="s">
        <v>42</v>
      </c>
      <c r="L9" s="18" t="s">
        <v>42</v>
      </c>
      <c r="M9" s="18" t="s">
        <v>42</v>
      </c>
      <c r="N9" s="18" t="s">
        <v>42</v>
      </c>
    </row>
    <row r="10" spans="1:14" x14ac:dyDescent="0.3">
      <c r="A10" s="19" t="s">
        <v>18</v>
      </c>
      <c r="B10" s="19" t="s">
        <v>19</v>
      </c>
      <c r="C10" s="20">
        <v>321000</v>
      </c>
      <c r="D10" s="20" t="s">
        <v>44</v>
      </c>
      <c r="E10" s="20">
        <v>855000</v>
      </c>
      <c r="F10" s="20" t="s">
        <v>42</v>
      </c>
      <c r="G10" s="20">
        <v>1325000</v>
      </c>
      <c r="H10" s="20" t="s">
        <v>42</v>
      </c>
      <c r="I10" s="20">
        <v>2230000</v>
      </c>
      <c r="J10" s="20" t="s">
        <v>42</v>
      </c>
      <c r="K10" s="20">
        <v>1244000</v>
      </c>
      <c r="L10" s="20" t="s">
        <v>42</v>
      </c>
      <c r="M10" s="20">
        <v>407000</v>
      </c>
      <c r="N10" s="20" t="s">
        <v>42</v>
      </c>
    </row>
    <row r="11" spans="1:14" x14ac:dyDescent="0.3">
      <c r="A11" s="19" t="s">
        <v>18</v>
      </c>
      <c r="B11" s="19" t="s">
        <v>20</v>
      </c>
      <c r="C11" s="21">
        <v>298000</v>
      </c>
      <c r="D11" s="21" t="s">
        <v>44</v>
      </c>
      <c r="E11" s="21">
        <v>624000</v>
      </c>
      <c r="F11" s="21" t="s">
        <v>42</v>
      </c>
      <c r="G11" s="21">
        <v>1325000</v>
      </c>
      <c r="H11" s="21" t="s">
        <v>42</v>
      </c>
      <c r="I11" s="21">
        <v>1956000</v>
      </c>
      <c r="J11" s="21" t="s">
        <v>42</v>
      </c>
      <c r="K11" s="21">
        <v>956000</v>
      </c>
      <c r="L11" s="21" t="s">
        <v>42</v>
      </c>
      <c r="M11" s="21">
        <v>407000</v>
      </c>
      <c r="N11" s="21" t="s">
        <v>42</v>
      </c>
    </row>
    <row r="12" spans="1:14" x14ac:dyDescent="0.3">
      <c r="A12" s="19" t="s">
        <v>18</v>
      </c>
      <c r="B12" s="19" t="s">
        <v>21</v>
      </c>
      <c r="C12" s="20">
        <v>0</v>
      </c>
      <c r="D12" s="20" t="s">
        <v>44</v>
      </c>
      <c r="E12" s="20" t="s">
        <v>22</v>
      </c>
      <c r="F12" s="20" t="s">
        <v>42</v>
      </c>
      <c r="G12" s="20">
        <v>63000</v>
      </c>
      <c r="H12" s="20" t="s">
        <v>42</v>
      </c>
      <c r="I12" s="20">
        <v>0</v>
      </c>
      <c r="J12" s="20" t="s">
        <v>42</v>
      </c>
      <c r="K12" s="20" t="s">
        <v>22</v>
      </c>
      <c r="L12" s="20" t="s">
        <v>42</v>
      </c>
      <c r="M12" s="20" t="s">
        <v>22</v>
      </c>
      <c r="N12" s="20" t="s">
        <v>42</v>
      </c>
    </row>
    <row r="13" spans="1:14" x14ac:dyDescent="0.3">
      <c r="A13" s="19" t="s">
        <v>18</v>
      </c>
      <c r="B13" s="19" t="s">
        <v>23</v>
      </c>
      <c r="C13" s="21">
        <v>280000</v>
      </c>
      <c r="D13" s="21" t="s">
        <v>44</v>
      </c>
      <c r="E13" s="21">
        <v>624000</v>
      </c>
      <c r="F13" s="21" t="s">
        <v>42</v>
      </c>
      <c r="G13" s="21">
        <v>1017000</v>
      </c>
      <c r="H13" s="21" t="s">
        <v>42</v>
      </c>
      <c r="I13" s="21">
        <v>1950000</v>
      </c>
      <c r="J13" s="21" t="s">
        <v>42</v>
      </c>
      <c r="K13" s="21">
        <v>946000</v>
      </c>
      <c r="L13" s="21" t="s">
        <v>42</v>
      </c>
      <c r="M13" s="21">
        <v>407000</v>
      </c>
      <c r="N13" s="21" t="s">
        <v>42</v>
      </c>
    </row>
    <row r="14" spans="1:14" x14ac:dyDescent="0.3">
      <c r="A14" s="19" t="s">
        <v>18</v>
      </c>
      <c r="B14" s="19" t="s">
        <v>24</v>
      </c>
      <c r="C14" s="20">
        <v>11000</v>
      </c>
      <c r="D14" s="20" t="s">
        <v>44</v>
      </c>
      <c r="E14" s="20" t="s">
        <v>22</v>
      </c>
      <c r="F14" s="20" t="s">
        <v>42</v>
      </c>
      <c r="G14" s="20">
        <v>245000</v>
      </c>
      <c r="H14" s="20" t="s">
        <v>42</v>
      </c>
      <c r="I14" s="20">
        <v>6000</v>
      </c>
      <c r="J14" s="20" t="s">
        <v>42</v>
      </c>
      <c r="K14" s="20" t="s">
        <v>22</v>
      </c>
      <c r="L14" s="20" t="s">
        <v>42</v>
      </c>
      <c r="M14" s="20" t="s">
        <v>22</v>
      </c>
      <c r="N14" s="20" t="s">
        <v>42</v>
      </c>
    </row>
    <row r="15" spans="1:14" x14ac:dyDescent="0.3">
      <c r="A15" s="19" t="s">
        <v>18</v>
      </c>
      <c r="B15" s="19" t="s">
        <v>25</v>
      </c>
      <c r="C15" s="21">
        <v>1000</v>
      </c>
      <c r="D15" s="21" t="s">
        <v>44</v>
      </c>
      <c r="E15" s="21" t="s">
        <v>22</v>
      </c>
      <c r="F15" s="21" t="s">
        <v>42</v>
      </c>
      <c r="G15" s="21" t="s">
        <v>22</v>
      </c>
      <c r="H15" s="21" t="s">
        <v>42</v>
      </c>
      <c r="I15" s="21">
        <v>0</v>
      </c>
      <c r="J15" s="21" t="s">
        <v>42</v>
      </c>
      <c r="K15" s="21" t="s">
        <v>22</v>
      </c>
      <c r="L15" s="21" t="s">
        <v>42</v>
      </c>
      <c r="M15" s="21" t="s">
        <v>22</v>
      </c>
      <c r="N15" s="21" t="s">
        <v>42</v>
      </c>
    </row>
    <row r="16" spans="1:14" x14ac:dyDescent="0.3">
      <c r="A16" s="19" t="s">
        <v>26</v>
      </c>
      <c r="B16" s="19" t="s">
        <v>19</v>
      </c>
      <c r="C16" s="20">
        <v>339000</v>
      </c>
      <c r="D16" s="20" t="s">
        <v>44</v>
      </c>
      <c r="E16" s="20">
        <v>916000</v>
      </c>
      <c r="F16" s="20" t="s">
        <v>42</v>
      </c>
      <c r="G16" s="20">
        <v>1087000</v>
      </c>
      <c r="H16" s="20" t="s">
        <v>42</v>
      </c>
      <c r="I16" s="20">
        <v>2350000</v>
      </c>
      <c r="J16" s="20" t="s">
        <v>42</v>
      </c>
      <c r="K16" s="20">
        <v>1228000</v>
      </c>
      <c r="L16" s="20" t="s">
        <v>42</v>
      </c>
      <c r="M16" s="20">
        <v>451000</v>
      </c>
      <c r="N16" s="20" t="s">
        <v>42</v>
      </c>
    </row>
    <row r="17" spans="1:14" x14ac:dyDescent="0.3">
      <c r="A17" s="19" t="s">
        <v>26</v>
      </c>
      <c r="B17" s="19" t="s">
        <v>20</v>
      </c>
      <c r="C17" s="21">
        <v>322000</v>
      </c>
      <c r="D17" s="21" t="s">
        <v>44</v>
      </c>
      <c r="E17" s="21">
        <v>632000</v>
      </c>
      <c r="F17" s="21" t="s">
        <v>45</v>
      </c>
      <c r="G17" s="21">
        <v>1087000</v>
      </c>
      <c r="H17" s="21" t="s">
        <v>42</v>
      </c>
      <c r="I17" s="21">
        <v>4000</v>
      </c>
      <c r="J17" s="21" t="s">
        <v>42</v>
      </c>
      <c r="K17" s="21">
        <v>1114000</v>
      </c>
      <c r="L17" s="21" t="s">
        <v>45</v>
      </c>
      <c r="M17" s="21">
        <v>451000</v>
      </c>
      <c r="N17" s="21" t="s">
        <v>45</v>
      </c>
    </row>
    <row r="18" spans="1:14" x14ac:dyDescent="0.3">
      <c r="A18" s="19" t="s">
        <v>26</v>
      </c>
      <c r="B18" s="19" t="s">
        <v>21</v>
      </c>
      <c r="C18" s="20">
        <v>0</v>
      </c>
      <c r="D18" s="20" t="s">
        <v>44</v>
      </c>
      <c r="E18" s="20" t="s">
        <v>22</v>
      </c>
      <c r="F18" s="20" t="s">
        <v>42</v>
      </c>
      <c r="G18" s="20">
        <v>12000</v>
      </c>
      <c r="H18" s="20" t="s">
        <v>42</v>
      </c>
      <c r="I18" s="20" t="s">
        <v>22</v>
      </c>
      <c r="J18" s="20" t="s">
        <v>42</v>
      </c>
      <c r="K18" s="20" t="s">
        <v>22</v>
      </c>
      <c r="L18" s="20" t="s">
        <v>42</v>
      </c>
      <c r="M18" s="20" t="s">
        <v>22</v>
      </c>
      <c r="N18" s="20" t="s">
        <v>42</v>
      </c>
    </row>
    <row r="19" spans="1:14" x14ac:dyDescent="0.3">
      <c r="A19" s="19" t="s">
        <v>26</v>
      </c>
      <c r="B19" s="19" t="s">
        <v>23</v>
      </c>
      <c r="C19" s="21">
        <v>301000</v>
      </c>
      <c r="D19" s="21" t="s">
        <v>44</v>
      </c>
      <c r="E19" s="21">
        <v>632000</v>
      </c>
      <c r="F19" s="21" t="s">
        <v>45</v>
      </c>
      <c r="G19" s="21">
        <v>872000</v>
      </c>
      <c r="H19" s="21" t="s">
        <v>42</v>
      </c>
      <c r="I19" s="21" t="s">
        <v>22</v>
      </c>
      <c r="J19" s="21" t="s">
        <v>42</v>
      </c>
      <c r="K19" s="21">
        <v>1087000</v>
      </c>
      <c r="L19" s="21" t="s">
        <v>45</v>
      </c>
      <c r="M19" s="21">
        <v>451000</v>
      </c>
      <c r="N19" s="21" t="s">
        <v>45</v>
      </c>
    </row>
    <row r="20" spans="1:14" x14ac:dyDescent="0.3">
      <c r="A20" s="19" t="s">
        <v>26</v>
      </c>
      <c r="B20" s="19" t="s">
        <v>24</v>
      </c>
      <c r="C20" s="20">
        <v>17000</v>
      </c>
      <c r="D20" s="20" t="s">
        <v>44</v>
      </c>
      <c r="E20" s="20" t="s">
        <v>22</v>
      </c>
      <c r="F20" s="20" t="s">
        <v>42</v>
      </c>
      <c r="G20" s="20">
        <v>203000</v>
      </c>
      <c r="H20" s="20" t="s">
        <v>42</v>
      </c>
      <c r="I20" s="20">
        <v>4000</v>
      </c>
      <c r="J20" s="20" t="s">
        <v>42</v>
      </c>
      <c r="K20" s="20" t="s">
        <v>22</v>
      </c>
      <c r="L20" s="20" t="s">
        <v>42</v>
      </c>
      <c r="M20" s="20" t="s">
        <v>22</v>
      </c>
      <c r="N20" s="20" t="s">
        <v>42</v>
      </c>
    </row>
    <row r="21" spans="1:14" x14ac:dyDescent="0.3">
      <c r="A21" s="19" t="s">
        <v>26</v>
      </c>
      <c r="B21" s="19" t="s">
        <v>25</v>
      </c>
      <c r="C21" s="21">
        <v>1000</v>
      </c>
      <c r="D21" s="21" t="s">
        <v>44</v>
      </c>
      <c r="E21" s="21" t="s">
        <v>22</v>
      </c>
      <c r="F21" s="21" t="s">
        <v>42</v>
      </c>
      <c r="G21" s="21" t="s">
        <v>22</v>
      </c>
      <c r="H21" s="21" t="s">
        <v>42</v>
      </c>
      <c r="I21" s="21" t="s">
        <v>22</v>
      </c>
      <c r="J21" s="21" t="s">
        <v>42</v>
      </c>
      <c r="K21" s="21" t="s">
        <v>22</v>
      </c>
      <c r="L21" s="21" t="s">
        <v>42</v>
      </c>
      <c r="M21" s="21" t="s">
        <v>22</v>
      </c>
      <c r="N21" s="21" t="s">
        <v>42</v>
      </c>
    </row>
    <row r="22" spans="1:14" x14ac:dyDescent="0.3">
      <c r="A22" s="19" t="s">
        <v>27</v>
      </c>
      <c r="B22" s="19" t="s">
        <v>19</v>
      </c>
      <c r="C22" s="20">
        <v>302000</v>
      </c>
      <c r="D22" s="20" t="s">
        <v>44</v>
      </c>
      <c r="E22" s="20">
        <v>913000</v>
      </c>
      <c r="F22" s="20" t="s">
        <v>44</v>
      </c>
      <c r="G22" s="20">
        <v>1048000</v>
      </c>
      <c r="H22" s="20" t="s">
        <v>42</v>
      </c>
      <c r="I22" s="20" t="s">
        <v>22</v>
      </c>
      <c r="J22" s="20" t="s">
        <v>42</v>
      </c>
      <c r="K22" s="20" t="s">
        <v>22</v>
      </c>
      <c r="L22" s="20" t="s">
        <v>42</v>
      </c>
      <c r="M22" s="20">
        <v>456000</v>
      </c>
      <c r="N22" s="20" t="s">
        <v>42</v>
      </c>
    </row>
    <row r="23" spans="1:14" x14ac:dyDescent="0.3">
      <c r="A23" s="19" t="s">
        <v>27</v>
      </c>
      <c r="B23" s="19" t="s">
        <v>20</v>
      </c>
      <c r="C23" s="21">
        <v>284000</v>
      </c>
      <c r="D23" s="21" t="s">
        <v>44</v>
      </c>
      <c r="E23" s="21">
        <v>630000</v>
      </c>
      <c r="F23" s="21" t="s">
        <v>42</v>
      </c>
      <c r="G23" s="21">
        <v>1048000</v>
      </c>
      <c r="H23" s="21" t="s">
        <v>42</v>
      </c>
      <c r="I23" s="21" t="s">
        <v>22</v>
      </c>
      <c r="J23" s="21" t="s">
        <v>42</v>
      </c>
      <c r="K23" s="21" t="s">
        <v>22</v>
      </c>
      <c r="L23" s="21" t="s">
        <v>42</v>
      </c>
      <c r="M23" s="21">
        <v>456000</v>
      </c>
      <c r="N23" s="21" t="s">
        <v>42</v>
      </c>
    </row>
    <row r="24" spans="1:14" x14ac:dyDescent="0.3">
      <c r="A24" s="19" t="s">
        <v>27</v>
      </c>
      <c r="B24" s="19" t="s">
        <v>21</v>
      </c>
      <c r="C24" s="20">
        <v>0</v>
      </c>
      <c r="D24" s="20" t="s">
        <v>44</v>
      </c>
      <c r="E24" s="20" t="s">
        <v>22</v>
      </c>
      <c r="F24" s="20" t="s">
        <v>42</v>
      </c>
      <c r="G24" s="20">
        <v>12000</v>
      </c>
      <c r="H24" s="20" t="s">
        <v>42</v>
      </c>
      <c r="I24" s="20" t="s">
        <v>22</v>
      </c>
      <c r="J24" s="20" t="s">
        <v>42</v>
      </c>
      <c r="K24" s="20" t="s">
        <v>22</v>
      </c>
      <c r="L24" s="20" t="s">
        <v>42</v>
      </c>
      <c r="M24" s="20" t="s">
        <v>22</v>
      </c>
      <c r="N24" s="20" t="s">
        <v>42</v>
      </c>
    </row>
    <row r="25" spans="1:14" x14ac:dyDescent="0.3">
      <c r="A25" s="19" t="s">
        <v>27</v>
      </c>
      <c r="B25" s="19" t="s">
        <v>23</v>
      </c>
      <c r="C25" s="21">
        <v>268000</v>
      </c>
      <c r="D25" s="21" t="s">
        <v>44</v>
      </c>
      <c r="E25" s="21">
        <v>630000</v>
      </c>
      <c r="F25" s="21" t="s">
        <v>45</v>
      </c>
      <c r="G25" s="21">
        <v>846000</v>
      </c>
      <c r="H25" s="21" t="s">
        <v>42</v>
      </c>
      <c r="I25" s="21" t="s">
        <v>22</v>
      </c>
      <c r="J25" s="21" t="s">
        <v>42</v>
      </c>
      <c r="K25" s="21" t="s">
        <v>22</v>
      </c>
      <c r="L25" s="21" t="s">
        <v>42</v>
      </c>
      <c r="M25" s="21">
        <v>456000</v>
      </c>
      <c r="N25" s="21" t="s">
        <v>42</v>
      </c>
    </row>
    <row r="26" spans="1:14" x14ac:dyDescent="0.3">
      <c r="A26" s="19" t="s">
        <v>27</v>
      </c>
      <c r="B26" s="19" t="s">
        <v>24</v>
      </c>
      <c r="C26" s="20">
        <v>13000</v>
      </c>
      <c r="D26" s="20" t="s">
        <v>44</v>
      </c>
      <c r="E26" s="20" t="s">
        <v>22</v>
      </c>
      <c r="F26" s="20" t="s">
        <v>42</v>
      </c>
      <c r="G26" s="20">
        <v>190000</v>
      </c>
      <c r="H26" s="20" t="s">
        <v>42</v>
      </c>
      <c r="I26" s="20" t="s">
        <v>22</v>
      </c>
      <c r="J26" s="20" t="s">
        <v>42</v>
      </c>
      <c r="K26" s="20" t="s">
        <v>22</v>
      </c>
      <c r="L26" s="20" t="s">
        <v>42</v>
      </c>
      <c r="M26" s="20" t="s">
        <v>22</v>
      </c>
      <c r="N26" s="20" t="s">
        <v>42</v>
      </c>
    </row>
    <row r="27" spans="1:14" x14ac:dyDescent="0.3">
      <c r="A27" s="19" t="s">
        <v>27</v>
      </c>
      <c r="B27" s="19" t="s">
        <v>25</v>
      </c>
      <c r="C27" s="21">
        <v>1000</v>
      </c>
      <c r="D27" s="21" t="s">
        <v>44</v>
      </c>
      <c r="E27" s="21" t="s">
        <v>22</v>
      </c>
      <c r="F27" s="21" t="s">
        <v>42</v>
      </c>
      <c r="G27" s="21" t="s">
        <v>22</v>
      </c>
      <c r="H27" s="21" t="s">
        <v>42</v>
      </c>
      <c r="I27" s="21" t="s">
        <v>22</v>
      </c>
      <c r="J27" s="21" t="s">
        <v>42</v>
      </c>
      <c r="K27" s="21" t="s">
        <v>22</v>
      </c>
      <c r="L27" s="21" t="s">
        <v>42</v>
      </c>
      <c r="M27" s="21" t="s">
        <v>22</v>
      </c>
      <c r="N27" s="21" t="s">
        <v>42</v>
      </c>
    </row>
    <row r="29" spans="1:14" x14ac:dyDescent="0.3">
      <c r="A29" s="16" t="s">
        <v>46</v>
      </c>
    </row>
    <row r="30" spans="1:14" x14ac:dyDescent="0.3">
      <c r="A30" s="16" t="s">
        <v>22</v>
      </c>
      <c r="B30" s="15" t="s">
        <v>47</v>
      </c>
    </row>
    <row r="31" spans="1:14" x14ac:dyDescent="0.3">
      <c r="A31" s="16" t="s">
        <v>48</v>
      </c>
    </row>
    <row r="32" spans="1:14" x14ac:dyDescent="0.3">
      <c r="A32" s="16" t="s">
        <v>44</v>
      </c>
      <c r="B32" s="15" t="s">
        <v>49</v>
      </c>
    </row>
    <row r="33" spans="1:2" x14ac:dyDescent="0.3">
      <c r="A33" s="16" t="s">
        <v>45</v>
      </c>
      <c r="B33" s="15" t="s">
        <v>50</v>
      </c>
    </row>
  </sheetData>
  <mergeCells count="7">
    <mergeCell ref="M8:N8"/>
    <mergeCell ref="A8:B8"/>
    <mergeCell ref="C8:D8"/>
    <mergeCell ref="E8:F8"/>
    <mergeCell ref="G8:H8"/>
    <mergeCell ref="I8:J8"/>
    <mergeCell ref="K8:L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6D15A-CD26-496C-BBBC-B7C44E16D563}">
  <dimension ref="A1:H50"/>
  <sheetViews>
    <sheetView topLeftCell="A29" workbookViewId="0">
      <selection activeCell="C47" sqref="C47:H50"/>
    </sheetView>
  </sheetViews>
  <sheetFormatPr baseColWidth="10" defaultColWidth="8.88671875" defaultRowHeight="14.4" x14ac:dyDescent="0.3"/>
  <cols>
    <col min="1" max="1" width="8.88671875" style="1"/>
    <col min="2" max="2" width="16.44140625" style="1" customWidth="1"/>
    <col min="3" max="3" width="10.109375" style="1" customWidth="1"/>
    <col min="4" max="4" width="10.44140625" style="1" customWidth="1"/>
    <col min="5" max="7" width="8.88671875" style="1"/>
    <col min="8" max="8" width="10.109375" style="1" customWidth="1"/>
    <col min="9" max="247" width="8.88671875" style="1"/>
    <col min="248" max="248" width="16.44140625" style="1" customWidth="1"/>
    <col min="249" max="255" width="8.88671875" style="1"/>
    <col min="256" max="256" width="20" style="1" customWidth="1"/>
    <col min="257" max="264" width="8.88671875" style="1"/>
    <col min="265" max="265" width="17.21875" style="1" customWidth="1"/>
    <col min="266" max="503" width="8.88671875" style="1"/>
    <col min="504" max="504" width="16.44140625" style="1" customWidth="1"/>
    <col min="505" max="511" width="8.88671875" style="1"/>
    <col min="512" max="512" width="20" style="1" customWidth="1"/>
    <col min="513" max="520" width="8.88671875" style="1"/>
    <col min="521" max="521" width="17.21875" style="1" customWidth="1"/>
    <col min="522" max="759" width="8.88671875" style="1"/>
    <col min="760" max="760" width="16.44140625" style="1" customWidth="1"/>
    <col min="761" max="767" width="8.88671875" style="1"/>
    <col min="768" max="768" width="20" style="1" customWidth="1"/>
    <col min="769" max="776" width="8.88671875" style="1"/>
    <col min="777" max="777" width="17.21875" style="1" customWidth="1"/>
    <col min="778" max="1015" width="8.88671875" style="1"/>
    <col min="1016" max="1016" width="16.44140625" style="1" customWidth="1"/>
    <col min="1017" max="1023" width="8.88671875" style="1"/>
    <col min="1024" max="1024" width="20" style="1" customWidth="1"/>
    <col min="1025" max="1032" width="8.88671875" style="1"/>
    <col min="1033" max="1033" width="17.21875" style="1" customWidth="1"/>
    <col min="1034" max="1271" width="8.88671875" style="1"/>
    <col min="1272" max="1272" width="16.44140625" style="1" customWidth="1"/>
    <col min="1273" max="1279" width="8.88671875" style="1"/>
    <col min="1280" max="1280" width="20" style="1" customWidth="1"/>
    <col min="1281" max="1288" width="8.88671875" style="1"/>
    <col min="1289" max="1289" width="17.21875" style="1" customWidth="1"/>
    <col min="1290" max="1527" width="8.88671875" style="1"/>
    <col min="1528" max="1528" width="16.44140625" style="1" customWidth="1"/>
    <col min="1529" max="1535" width="8.88671875" style="1"/>
    <col min="1536" max="1536" width="20" style="1" customWidth="1"/>
    <col min="1537" max="1544" width="8.88671875" style="1"/>
    <col min="1545" max="1545" width="17.21875" style="1" customWidth="1"/>
    <col min="1546" max="1783" width="8.88671875" style="1"/>
    <col min="1784" max="1784" width="16.44140625" style="1" customWidth="1"/>
    <col min="1785" max="1791" width="8.88671875" style="1"/>
    <col min="1792" max="1792" width="20" style="1" customWidth="1"/>
    <col min="1793" max="1800" width="8.88671875" style="1"/>
    <col min="1801" max="1801" width="17.21875" style="1" customWidth="1"/>
    <col min="1802" max="2039" width="8.88671875" style="1"/>
    <col min="2040" max="2040" width="16.44140625" style="1" customWidth="1"/>
    <col min="2041" max="2047" width="8.88671875" style="1"/>
    <col min="2048" max="2048" width="20" style="1" customWidth="1"/>
    <col min="2049" max="2056" width="8.88671875" style="1"/>
    <col min="2057" max="2057" width="17.21875" style="1" customWidth="1"/>
    <col min="2058" max="2295" width="8.88671875" style="1"/>
    <col min="2296" max="2296" width="16.44140625" style="1" customWidth="1"/>
    <col min="2297" max="2303" width="8.88671875" style="1"/>
    <col min="2304" max="2304" width="20" style="1" customWidth="1"/>
    <col min="2305" max="2312" width="8.88671875" style="1"/>
    <col min="2313" max="2313" width="17.21875" style="1" customWidth="1"/>
    <col min="2314" max="2551" width="8.88671875" style="1"/>
    <col min="2552" max="2552" width="16.44140625" style="1" customWidth="1"/>
    <col min="2553" max="2559" width="8.88671875" style="1"/>
    <col min="2560" max="2560" width="20" style="1" customWidth="1"/>
    <col min="2561" max="2568" width="8.88671875" style="1"/>
    <col min="2569" max="2569" width="17.21875" style="1" customWidth="1"/>
    <col min="2570" max="2807" width="8.88671875" style="1"/>
    <col min="2808" max="2808" width="16.44140625" style="1" customWidth="1"/>
    <col min="2809" max="2815" width="8.88671875" style="1"/>
    <col min="2816" max="2816" width="20" style="1" customWidth="1"/>
    <col min="2817" max="2824" width="8.88671875" style="1"/>
    <col min="2825" max="2825" width="17.21875" style="1" customWidth="1"/>
    <col min="2826" max="3063" width="8.88671875" style="1"/>
    <col min="3064" max="3064" width="16.44140625" style="1" customWidth="1"/>
    <col min="3065" max="3071" width="8.88671875" style="1"/>
    <col min="3072" max="3072" width="20" style="1" customWidth="1"/>
    <col min="3073" max="3080" width="8.88671875" style="1"/>
    <col min="3081" max="3081" width="17.21875" style="1" customWidth="1"/>
    <col min="3082" max="3319" width="8.88671875" style="1"/>
    <col min="3320" max="3320" width="16.44140625" style="1" customWidth="1"/>
    <col min="3321" max="3327" width="8.88671875" style="1"/>
    <col min="3328" max="3328" width="20" style="1" customWidth="1"/>
    <col min="3329" max="3336" width="8.88671875" style="1"/>
    <col min="3337" max="3337" width="17.21875" style="1" customWidth="1"/>
    <col min="3338" max="3575" width="8.88671875" style="1"/>
    <col min="3576" max="3576" width="16.44140625" style="1" customWidth="1"/>
    <col min="3577" max="3583" width="8.88671875" style="1"/>
    <col min="3584" max="3584" width="20" style="1" customWidth="1"/>
    <col min="3585" max="3592" width="8.88671875" style="1"/>
    <col min="3593" max="3593" width="17.21875" style="1" customWidth="1"/>
    <col min="3594" max="3831" width="8.88671875" style="1"/>
    <col min="3832" max="3832" width="16.44140625" style="1" customWidth="1"/>
    <col min="3833" max="3839" width="8.88671875" style="1"/>
    <col min="3840" max="3840" width="20" style="1" customWidth="1"/>
    <col min="3841" max="3848" width="8.88671875" style="1"/>
    <col min="3849" max="3849" width="17.21875" style="1" customWidth="1"/>
    <col min="3850" max="4087" width="8.88671875" style="1"/>
    <col min="4088" max="4088" width="16.44140625" style="1" customWidth="1"/>
    <col min="4089" max="4095" width="8.88671875" style="1"/>
    <col min="4096" max="4096" width="20" style="1" customWidth="1"/>
    <col min="4097" max="4104" width="8.88671875" style="1"/>
    <col min="4105" max="4105" width="17.21875" style="1" customWidth="1"/>
    <col min="4106" max="4343" width="8.88671875" style="1"/>
    <col min="4344" max="4344" width="16.44140625" style="1" customWidth="1"/>
    <col min="4345" max="4351" width="8.88671875" style="1"/>
    <col min="4352" max="4352" width="20" style="1" customWidth="1"/>
    <col min="4353" max="4360" width="8.88671875" style="1"/>
    <col min="4361" max="4361" width="17.21875" style="1" customWidth="1"/>
    <col min="4362" max="4599" width="8.88671875" style="1"/>
    <col min="4600" max="4600" width="16.44140625" style="1" customWidth="1"/>
    <col min="4601" max="4607" width="8.88671875" style="1"/>
    <col min="4608" max="4608" width="20" style="1" customWidth="1"/>
    <col min="4609" max="4616" width="8.88671875" style="1"/>
    <col min="4617" max="4617" width="17.21875" style="1" customWidth="1"/>
    <col min="4618" max="4855" width="8.88671875" style="1"/>
    <col min="4856" max="4856" width="16.44140625" style="1" customWidth="1"/>
    <col min="4857" max="4863" width="8.88671875" style="1"/>
    <col min="4864" max="4864" width="20" style="1" customWidth="1"/>
    <col min="4865" max="4872" width="8.88671875" style="1"/>
    <col min="4873" max="4873" width="17.21875" style="1" customWidth="1"/>
    <col min="4874" max="5111" width="8.88671875" style="1"/>
    <col min="5112" max="5112" width="16.44140625" style="1" customWidth="1"/>
    <col min="5113" max="5119" width="8.88671875" style="1"/>
    <col min="5120" max="5120" width="20" style="1" customWidth="1"/>
    <col min="5121" max="5128" width="8.88671875" style="1"/>
    <col min="5129" max="5129" width="17.21875" style="1" customWidth="1"/>
    <col min="5130" max="5367" width="8.88671875" style="1"/>
    <col min="5368" max="5368" width="16.44140625" style="1" customWidth="1"/>
    <col min="5369" max="5375" width="8.88671875" style="1"/>
    <col min="5376" max="5376" width="20" style="1" customWidth="1"/>
    <col min="5377" max="5384" width="8.88671875" style="1"/>
    <col min="5385" max="5385" width="17.21875" style="1" customWidth="1"/>
    <col min="5386" max="5623" width="8.88671875" style="1"/>
    <col min="5624" max="5624" width="16.44140625" style="1" customWidth="1"/>
    <col min="5625" max="5631" width="8.88671875" style="1"/>
    <col min="5632" max="5632" width="20" style="1" customWidth="1"/>
    <col min="5633" max="5640" width="8.88671875" style="1"/>
    <col min="5641" max="5641" width="17.21875" style="1" customWidth="1"/>
    <col min="5642" max="5879" width="8.88671875" style="1"/>
    <col min="5880" max="5880" width="16.44140625" style="1" customWidth="1"/>
    <col min="5881" max="5887" width="8.88671875" style="1"/>
    <col min="5888" max="5888" width="20" style="1" customWidth="1"/>
    <col min="5889" max="5896" width="8.88671875" style="1"/>
    <col min="5897" max="5897" width="17.21875" style="1" customWidth="1"/>
    <col min="5898" max="6135" width="8.88671875" style="1"/>
    <col min="6136" max="6136" width="16.44140625" style="1" customWidth="1"/>
    <col min="6137" max="6143" width="8.88671875" style="1"/>
    <col min="6144" max="6144" width="20" style="1" customWidth="1"/>
    <col min="6145" max="6152" width="8.88671875" style="1"/>
    <col min="6153" max="6153" width="17.21875" style="1" customWidth="1"/>
    <col min="6154" max="6391" width="8.88671875" style="1"/>
    <col min="6392" max="6392" width="16.44140625" style="1" customWidth="1"/>
    <col min="6393" max="6399" width="8.88671875" style="1"/>
    <col min="6400" max="6400" width="20" style="1" customWidth="1"/>
    <col min="6401" max="6408" width="8.88671875" style="1"/>
    <col min="6409" max="6409" width="17.21875" style="1" customWidth="1"/>
    <col min="6410" max="6647" width="8.88671875" style="1"/>
    <col min="6648" max="6648" width="16.44140625" style="1" customWidth="1"/>
    <col min="6649" max="6655" width="8.88671875" style="1"/>
    <col min="6656" max="6656" width="20" style="1" customWidth="1"/>
    <col min="6657" max="6664" width="8.88671875" style="1"/>
    <col min="6665" max="6665" width="17.21875" style="1" customWidth="1"/>
    <col min="6666" max="6903" width="8.88671875" style="1"/>
    <col min="6904" max="6904" width="16.44140625" style="1" customWidth="1"/>
    <col min="6905" max="6911" width="8.88671875" style="1"/>
    <col min="6912" max="6912" width="20" style="1" customWidth="1"/>
    <col min="6913" max="6920" width="8.88671875" style="1"/>
    <col min="6921" max="6921" width="17.21875" style="1" customWidth="1"/>
    <col min="6922" max="7159" width="8.88671875" style="1"/>
    <col min="7160" max="7160" width="16.44140625" style="1" customWidth="1"/>
    <col min="7161" max="7167" width="8.88671875" style="1"/>
    <col min="7168" max="7168" width="20" style="1" customWidth="1"/>
    <col min="7169" max="7176" width="8.88671875" style="1"/>
    <col min="7177" max="7177" width="17.21875" style="1" customWidth="1"/>
    <col min="7178" max="7415" width="8.88671875" style="1"/>
    <col min="7416" max="7416" width="16.44140625" style="1" customWidth="1"/>
    <col min="7417" max="7423" width="8.88671875" style="1"/>
    <col min="7424" max="7424" width="20" style="1" customWidth="1"/>
    <col min="7425" max="7432" width="8.88671875" style="1"/>
    <col min="7433" max="7433" width="17.21875" style="1" customWidth="1"/>
    <col min="7434" max="7671" width="8.88671875" style="1"/>
    <col min="7672" max="7672" width="16.44140625" style="1" customWidth="1"/>
    <col min="7673" max="7679" width="8.88671875" style="1"/>
    <col min="7680" max="7680" width="20" style="1" customWidth="1"/>
    <col min="7681" max="7688" width="8.88671875" style="1"/>
    <col min="7689" max="7689" width="17.21875" style="1" customWidth="1"/>
    <col min="7690" max="7927" width="8.88671875" style="1"/>
    <col min="7928" max="7928" width="16.44140625" style="1" customWidth="1"/>
    <col min="7929" max="7935" width="8.88671875" style="1"/>
    <col min="7936" max="7936" width="20" style="1" customWidth="1"/>
    <col min="7937" max="7944" width="8.88671875" style="1"/>
    <col min="7945" max="7945" width="17.21875" style="1" customWidth="1"/>
    <col min="7946" max="8183" width="8.88671875" style="1"/>
    <col min="8184" max="8184" width="16.44140625" style="1" customWidth="1"/>
    <col min="8185" max="8191" width="8.88671875" style="1"/>
    <col min="8192" max="8192" width="20" style="1" customWidth="1"/>
    <col min="8193" max="8200" width="8.88671875" style="1"/>
    <col min="8201" max="8201" width="17.21875" style="1" customWidth="1"/>
    <col min="8202" max="8439" width="8.88671875" style="1"/>
    <col min="8440" max="8440" width="16.44140625" style="1" customWidth="1"/>
    <col min="8441" max="8447" width="8.88671875" style="1"/>
    <col min="8448" max="8448" width="20" style="1" customWidth="1"/>
    <col min="8449" max="8456" width="8.88671875" style="1"/>
    <col min="8457" max="8457" width="17.21875" style="1" customWidth="1"/>
    <col min="8458" max="8695" width="8.88671875" style="1"/>
    <col min="8696" max="8696" width="16.44140625" style="1" customWidth="1"/>
    <col min="8697" max="8703" width="8.88671875" style="1"/>
    <col min="8704" max="8704" width="20" style="1" customWidth="1"/>
    <col min="8705" max="8712" width="8.88671875" style="1"/>
    <col min="8713" max="8713" width="17.21875" style="1" customWidth="1"/>
    <col min="8714" max="8951" width="8.88671875" style="1"/>
    <col min="8952" max="8952" width="16.44140625" style="1" customWidth="1"/>
    <col min="8953" max="8959" width="8.88671875" style="1"/>
    <col min="8960" max="8960" width="20" style="1" customWidth="1"/>
    <col min="8961" max="8968" width="8.88671875" style="1"/>
    <col min="8969" max="8969" width="17.21875" style="1" customWidth="1"/>
    <col min="8970" max="9207" width="8.88671875" style="1"/>
    <col min="9208" max="9208" width="16.44140625" style="1" customWidth="1"/>
    <col min="9209" max="9215" width="8.88671875" style="1"/>
    <col min="9216" max="9216" width="20" style="1" customWidth="1"/>
    <col min="9217" max="9224" width="8.88671875" style="1"/>
    <col min="9225" max="9225" width="17.21875" style="1" customWidth="1"/>
    <col min="9226" max="9463" width="8.88671875" style="1"/>
    <col min="9464" max="9464" width="16.44140625" style="1" customWidth="1"/>
    <col min="9465" max="9471" width="8.88671875" style="1"/>
    <col min="9472" max="9472" width="20" style="1" customWidth="1"/>
    <col min="9473" max="9480" width="8.88671875" style="1"/>
    <col min="9481" max="9481" width="17.21875" style="1" customWidth="1"/>
    <col min="9482" max="9719" width="8.88671875" style="1"/>
    <col min="9720" max="9720" width="16.44140625" style="1" customWidth="1"/>
    <col min="9721" max="9727" width="8.88671875" style="1"/>
    <col min="9728" max="9728" width="20" style="1" customWidth="1"/>
    <col min="9729" max="9736" width="8.88671875" style="1"/>
    <col min="9737" max="9737" width="17.21875" style="1" customWidth="1"/>
    <col min="9738" max="9975" width="8.88671875" style="1"/>
    <col min="9976" max="9976" width="16.44140625" style="1" customWidth="1"/>
    <col min="9977" max="9983" width="8.88671875" style="1"/>
    <col min="9984" max="9984" width="20" style="1" customWidth="1"/>
    <col min="9985" max="9992" width="8.88671875" style="1"/>
    <col min="9993" max="9993" width="17.21875" style="1" customWidth="1"/>
    <col min="9994" max="10231" width="8.88671875" style="1"/>
    <col min="10232" max="10232" width="16.44140625" style="1" customWidth="1"/>
    <col min="10233" max="10239" width="8.88671875" style="1"/>
    <col min="10240" max="10240" width="20" style="1" customWidth="1"/>
    <col min="10241" max="10248" width="8.88671875" style="1"/>
    <col min="10249" max="10249" width="17.21875" style="1" customWidth="1"/>
    <col min="10250" max="10487" width="8.88671875" style="1"/>
    <col min="10488" max="10488" width="16.44140625" style="1" customWidth="1"/>
    <col min="10489" max="10495" width="8.88671875" style="1"/>
    <col min="10496" max="10496" width="20" style="1" customWidth="1"/>
    <col min="10497" max="10504" width="8.88671875" style="1"/>
    <col min="10505" max="10505" width="17.21875" style="1" customWidth="1"/>
    <col min="10506" max="10743" width="8.88671875" style="1"/>
    <col min="10744" max="10744" width="16.44140625" style="1" customWidth="1"/>
    <col min="10745" max="10751" width="8.88671875" style="1"/>
    <col min="10752" max="10752" width="20" style="1" customWidth="1"/>
    <col min="10753" max="10760" width="8.88671875" style="1"/>
    <col min="10761" max="10761" width="17.21875" style="1" customWidth="1"/>
    <col min="10762" max="10999" width="8.88671875" style="1"/>
    <col min="11000" max="11000" width="16.44140625" style="1" customWidth="1"/>
    <col min="11001" max="11007" width="8.88671875" style="1"/>
    <col min="11008" max="11008" width="20" style="1" customWidth="1"/>
    <col min="11009" max="11016" width="8.88671875" style="1"/>
    <col min="11017" max="11017" width="17.21875" style="1" customWidth="1"/>
    <col min="11018" max="11255" width="8.88671875" style="1"/>
    <col min="11256" max="11256" width="16.44140625" style="1" customWidth="1"/>
    <col min="11257" max="11263" width="8.88671875" style="1"/>
    <col min="11264" max="11264" width="20" style="1" customWidth="1"/>
    <col min="11265" max="11272" width="8.88671875" style="1"/>
    <col min="11273" max="11273" width="17.21875" style="1" customWidth="1"/>
    <col min="11274" max="11511" width="8.88671875" style="1"/>
    <col min="11512" max="11512" width="16.44140625" style="1" customWidth="1"/>
    <col min="11513" max="11519" width="8.88671875" style="1"/>
    <col min="11520" max="11520" width="20" style="1" customWidth="1"/>
    <col min="11521" max="11528" width="8.88671875" style="1"/>
    <col min="11529" max="11529" width="17.21875" style="1" customWidth="1"/>
    <col min="11530" max="11767" width="8.88671875" style="1"/>
    <col min="11768" max="11768" width="16.44140625" style="1" customWidth="1"/>
    <col min="11769" max="11775" width="8.88671875" style="1"/>
    <col min="11776" max="11776" width="20" style="1" customWidth="1"/>
    <col min="11777" max="11784" width="8.88671875" style="1"/>
    <col min="11785" max="11785" width="17.21875" style="1" customWidth="1"/>
    <col min="11786" max="12023" width="8.88671875" style="1"/>
    <col min="12024" max="12024" width="16.44140625" style="1" customWidth="1"/>
    <col min="12025" max="12031" width="8.88671875" style="1"/>
    <col min="12032" max="12032" width="20" style="1" customWidth="1"/>
    <col min="12033" max="12040" width="8.88671875" style="1"/>
    <col min="12041" max="12041" width="17.21875" style="1" customWidth="1"/>
    <col min="12042" max="12279" width="8.88671875" style="1"/>
    <col min="12280" max="12280" width="16.44140625" style="1" customWidth="1"/>
    <col min="12281" max="12287" width="8.88671875" style="1"/>
    <col min="12288" max="12288" width="20" style="1" customWidth="1"/>
    <col min="12289" max="12296" width="8.88671875" style="1"/>
    <col min="12297" max="12297" width="17.21875" style="1" customWidth="1"/>
    <col min="12298" max="12535" width="8.88671875" style="1"/>
    <col min="12536" max="12536" width="16.44140625" style="1" customWidth="1"/>
    <col min="12537" max="12543" width="8.88671875" style="1"/>
    <col min="12544" max="12544" width="20" style="1" customWidth="1"/>
    <col min="12545" max="12552" width="8.88671875" style="1"/>
    <col min="12553" max="12553" width="17.21875" style="1" customWidth="1"/>
    <col min="12554" max="12791" width="8.88671875" style="1"/>
    <col min="12792" max="12792" width="16.44140625" style="1" customWidth="1"/>
    <col min="12793" max="12799" width="8.88671875" style="1"/>
    <col min="12800" max="12800" width="20" style="1" customWidth="1"/>
    <col min="12801" max="12808" width="8.88671875" style="1"/>
    <col min="12809" max="12809" width="17.21875" style="1" customWidth="1"/>
    <col min="12810" max="13047" width="8.88671875" style="1"/>
    <col min="13048" max="13048" width="16.44140625" style="1" customWidth="1"/>
    <col min="13049" max="13055" width="8.88671875" style="1"/>
    <col min="13056" max="13056" width="20" style="1" customWidth="1"/>
    <col min="13057" max="13064" width="8.88671875" style="1"/>
    <col min="13065" max="13065" width="17.21875" style="1" customWidth="1"/>
    <col min="13066" max="13303" width="8.88671875" style="1"/>
    <col min="13304" max="13304" width="16.44140625" style="1" customWidth="1"/>
    <col min="13305" max="13311" width="8.88671875" style="1"/>
    <col min="13312" max="13312" width="20" style="1" customWidth="1"/>
    <col min="13313" max="13320" width="8.88671875" style="1"/>
    <col min="13321" max="13321" width="17.21875" style="1" customWidth="1"/>
    <col min="13322" max="13559" width="8.88671875" style="1"/>
    <col min="13560" max="13560" width="16.44140625" style="1" customWidth="1"/>
    <col min="13561" max="13567" width="8.88671875" style="1"/>
    <col min="13568" max="13568" width="20" style="1" customWidth="1"/>
    <col min="13569" max="13576" width="8.88671875" style="1"/>
    <col min="13577" max="13577" width="17.21875" style="1" customWidth="1"/>
    <col min="13578" max="13815" width="8.88671875" style="1"/>
    <col min="13816" max="13816" width="16.44140625" style="1" customWidth="1"/>
    <col min="13817" max="13823" width="8.88671875" style="1"/>
    <col min="13824" max="13824" width="20" style="1" customWidth="1"/>
    <col min="13825" max="13832" width="8.88671875" style="1"/>
    <col min="13833" max="13833" width="17.21875" style="1" customWidth="1"/>
    <col min="13834" max="14071" width="8.88671875" style="1"/>
    <col min="14072" max="14072" width="16.44140625" style="1" customWidth="1"/>
    <col min="14073" max="14079" width="8.88671875" style="1"/>
    <col min="14080" max="14080" width="20" style="1" customWidth="1"/>
    <col min="14081" max="14088" width="8.88671875" style="1"/>
    <col min="14089" max="14089" width="17.21875" style="1" customWidth="1"/>
    <col min="14090" max="14327" width="8.88671875" style="1"/>
    <col min="14328" max="14328" width="16.44140625" style="1" customWidth="1"/>
    <col min="14329" max="14335" width="8.88671875" style="1"/>
    <col min="14336" max="14336" width="20" style="1" customWidth="1"/>
    <col min="14337" max="14344" width="8.88671875" style="1"/>
    <col min="14345" max="14345" width="17.21875" style="1" customWidth="1"/>
    <col min="14346" max="14583" width="8.88671875" style="1"/>
    <col min="14584" max="14584" width="16.44140625" style="1" customWidth="1"/>
    <col min="14585" max="14591" width="8.88671875" style="1"/>
    <col min="14592" max="14592" width="20" style="1" customWidth="1"/>
    <col min="14593" max="14600" width="8.88671875" style="1"/>
    <col min="14601" max="14601" width="17.21875" style="1" customWidth="1"/>
    <col min="14602" max="14839" width="8.88671875" style="1"/>
    <col min="14840" max="14840" width="16.44140625" style="1" customWidth="1"/>
    <col min="14841" max="14847" width="8.88671875" style="1"/>
    <col min="14848" max="14848" width="20" style="1" customWidth="1"/>
    <col min="14849" max="14856" width="8.88671875" style="1"/>
    <col min="14857" max="14857" width="17.21875" style="1" customWidth="1"/>
    <col min="14858" max="15095" width="8.88671875" style="1"/>
    <col min="15096" max="15096" width="16.44140625" style="1" customWidth="1"/>
    <col min="15097" max="15103" width="8.88671875" style="1"/>
    <col min="15104" max="15104" width="20" style="1" customWidth="1"/>
    <col min="15105" max="15112" width="8.88671875" style="1"/>
    <col min="15113" max="15113" width="17.21875" style="1" customWidth="1"/>
    <col min="15114" max="15351" width="8.88671875" style="1"/>
    <col min="15352" max="15352" width="16.44140625" style="1" customWidth="1"/>
    <col min="15353" max="15359" width="8.88671875" style="1"/>
    <col min="15360" max="15360" width="20" style="1" customWidth="1"/>
    <col min="15361" max="15368" width="8.88671875" style="1"/>
    <col min="15369" max="15369" width="17.21875" style="1" customWidth="1"/>
    <col min="15370" max="15607" width="8.88671875" style="1"/>
    <col min="15608" max="15608" width="16.44140625" style="1" customWidth="1"/>
    <col min="15609" max="15615" width="8.88671875" style="1"/>
    <col min="15616" max="15616" width="20" style="1" customWidth="1"/>
    <col min="15617" max="15624" width="8.88671875" style="1"/>
    <col min="15625" max="15625" width="17.21875" style="1" customWidth="1"/>
    <col min="15626" max="15863" width="8.88671875" style="1"/>
    <col min="15864" max="15864" width="16.44140625" style="1" customWidth="1"/>
    <col min="15865" max="15871" width="8.88671875" style="1"/>
    <col min="15872" max="15872" width="20" style="1" customWidth="1"/>
    <col min="15873" max="15880" width="8.88671875" style="1"/>
    <col min="15881" max="15881" width="17.21875" style="1" customWidth="1"/>
    <col min="15882" max="16119" width="8.88671875" style="1"/>
    <col min="16120" max="16120" width="16.44140625" style="1" customWidth="1"/>
    <col min="16121" max="16127" width="8.88671875" style="1"/>
    <col min="16128" max="16128" width="20" style="1" customWidth="1"/>
    <col min="16129" max="16136" width="8.88671875" style="1"/>
    <col min="16137" max="16137" width="17.21875" style="1" customWidth="1"/>
    <col min="16138" max="16384" width="8.88671875" style="1"/>
  </cols>
  <sheetData>
    <row r="1" spans="1:8" x14ac:dyDescent="0.3">
      <c r="A1" s="6" t="s">
        <v>3</v>
      </c>
    </row>
    <row r="3" spans="1:8" x14ac:dyDescent="0.3">
      <c r="A3" s="6" t="s">
        <v>5</v>
      </c>
      <c r="B3" s="7">
        <v>44606.611331018517</v>
      </c>
    </row>
    <row r="4" spans="1:8" x14ac:dyDescent="0.3">
      <c r="A4" s="6" t="s">
        <v>6</v>
      </c>
      <c r="B4" s="7">
        <v>44638.958333333336</v>
      </c>
    </row>
    <row r="5" spans="1:8" x14ac:dyDescent="0.3">
      <c r="A5" s="6" t="s">
        <v>7</v>
      </c>
      <c r="B5" s="6" t="s">
        <v>4</v>
      </c>
    </row>
    <row r="7" spans="1:8" x14ac:dyDescent="0.3">
      <c r="A7" s="6" t="s">
        <v>8</v>
      </c>
      <c r="B7" s="6" t="s">
        <v>9</v>
      </c>
    </row>
    <row r="9" spans="1:8" x14ac:dyDescent="0.3">
      <c r="A9" s="8" t="s">
        <v>10</v>
      </c>
      <c r="B9" s="8" t="s">
        <v>11</v>
      </c>
      <c r="C9" s="8" t="s">
        <v>12</v>
      </c>
      <c r="D9" s="8" t="s">
        <v>13</v>
      </c>
      <c r="E9" s="8" t="s">
        <v>14</v>
      </c>
      <c r="F9" s="8" t="s">
        <v>15</v>
      </c>
      <c r="G9" s="8" t="s">
        <v>16</v>
      </c>
      <c r="H9" s="8" t="s">
        <v>17</v>
      </c>
    </row>
    <row r="10" spans="1:8" x14ac:dyDescent="0.3">
      <c r="A10" s="14" t="s">
        <v>18</v>
      </c>
      <c r="B10" s="8" t="s">
        <v>19</v>
      </c>
      <c r="C10" s="9">
        <v>321000</v>
      </c>
      <c r="D10" s="9">
        <v>855000</v>
      </c>
      <c r="E10" s="9">
        <v>1325000</v>
      </c>
      <c r="F10" s="9">
        <v>2230000</v>
      </c>
      <c r="G10" s="9">
        <v>1244000</v>
      </c>
      <c r="H10" s="9">
        <v>407000</v>
      </c>
    </row>
    <row r="11" spans="1:8" x14ac:dyDescent="0.3">
      <c r="A11" s="14" t="s">
        <v>18</v>
      </c>
      <c r="B11" s="8" t="s">
        <v>20</v>
      </c>
      <c r="C11" s="9">
        <v>296000</v>
      </c>
      <c r="D11" s="9">
        <v>624000</v>
      </c>
      <c r="E11" s="9">
        <v>1325000</v>
      </c>
      <c r="F11" s="9">
        <v>1956000</v>
      </c>
      <c r="G11" s="9">
        <v>956000</v>
      </c>
      <c r="H11" s="9">
        <v>407000</v>
      </c>
    </row>
    <row r="12" spans="1:8" x14ac:dyDescent="0.3">
      <c r="A12" s="14" t="s">
        <v>18</v>
      </c>
      <c r="B12" s="8" t="s">
        <v>21</v>
      </c>
      <c r="C12" s="9">
        <v>0</v>
      </c>
      <c r="D12" s="10" t="s">
        <v>22</v>
      </c>
      <c r="E12" s="9">
        <v>63000</v>
      </c>
      <c r="F12" s="9">
        <v>0</v>
      </c>
      <c r="G12" s="10" t="s">
        <v>22</v>
      </c>
      <c r="H12" s="10" t="s">
        <v>22</v>
      </c>
    </row>
    <row r="13" spans="1:8" x14ac:dyDescent="0.3">
      <c r="A13" s="14" t="s">
        <v>18</v>
      </c>
      <c r="B13" s="8" t="s">
        <v>23</v>
      </c>
      <c r="C13" s="9">
        <v>280000</v>
      </c>
      <c r="D13" s="9">
        <v>624000</v>
      </c>
      <c r="E13" s="9">
        <v>1017000</v>
      </c>
      <c r="F13" s="9">
        <v>1950000</v>
      </c>
      <c r="G13" s="9">
        <v>946000</v>
      </c>
      <c r="H13" s="9">
        <v>407000</v>
      </c>
    </row>
    <row r="14" spans="1:8" x14ac:dyDescent="0.3">
      <c r="A14" s="14" t="s">
        <v>18</v>
      </c>
      <c r="B14" s="8" t="s">
        <v>24</v>
      </c>
      <c r="C14" s="9">
        <v>10000</v>
      </c>
      <c r="D14" s="10" t="s">
        <v>22</v>
      </c>
      <c r="E14" s="9">
        <v>245000</v>
      </c>
      <c r="F14" s="9">
        <v>6000</v>
      </c>
      <c r="G14" s="10" t="s">
        <v>22</v>
      </c>
      <c r="H14" s="10" t="s">
        <v>22</v>
      </c>
    </row>
    <row r="15" spans="1:8" x14ac:dyDescent="0.3">
      <c r="A15" s="14" t="s">
        <v>18</v>
      </c>
      <c r="B15" s="8" t="s">
        <v>25</v>
      </c>
      <c r="C15" s="9">
        <v>1000</v>
      </c>
      <c r="D15" s="10" t="s">
        <v>22</v>
      </c>
      <c r="E15" s="10" t="s">
        <v>22</v>
      </c>
      <c r="F15" s="9">
        <v>0</v>
      </c>
      <c r="G15" s="10" t="s">
        <v>22</v>
      </c>
      <c r="H15" s="10" t="s">
        <v>22</v>
      </c>
    </row>
    <row r="16" spans="1:8" x14ac:dyDescent="0.3">
      <c r="A16" s="14" t="s">
        <v>26</v>
      </c>
      <c r="B16" s="8" t="s">
        <v>19</v>
      </c>
      <c r="C16" s="9">
        <v>339000</v>
      </c>
      <c r="D16" s="9">
        <v>916000</v>
      </c>
      <c r="E16" s="9">
        <v>1087000</v>
      </c>
      <c r="F16" s="9">
        <v>2350000</v>
      </c>
      <c r="G16" s="9">
        <v>1228000</v>
      </c>
      <c r="H16" s="9">
        <v>451000</v>
      </c>
    </row>
    <row r="17" spans="1:8" x14ac:dyDescent="0.3">
      <c r="A17" s="14" t="s">
        <v>26</v>
      </c>
      <c r="B17" s="8" t="s">
        <v>20</v>
      </c>
      <c r="C17" s="9">
        <v>321000</v>
      </c>
      <c r="D17" s="9">
        <v>632000</v>
      </c>
      <c r="E17" s="9">
        <v>1087000</v>
      </c>
      <c r="F17" s="9">
        <v>4000</v>
      </c>
      <c r="G17" s="9">
        <v>1114000</v>
      </c>
      <c r="H17" s="9">
        <v>451000</v>
      </c>
    </row>
    <row r="18" spans="1:8" x14ac:dyDescent="0.3">
      <c r="A18" s="14" t="s">
        <v>26</v>
      </c>
      <c r="B18" s="8" t="s">
        <v>21</v>
      </c>
      <c r="C18" s="9">
        <v>0</v>
      </c>
      <c r="D18" s="10" t="s">
        <v>22</v>
      </c>
      <c r="E18" s="9">
        <v>12000</v>
      </c>
      <c r="F18" s="10" t="s">
        <v>22</v>
      </c>
      <c r="G18" s="10" t="s">
        <v>22</v>
      </c>
      <c r="H18" s="10" t="s">
        <v>22</v>
      </c>
    </row>
    <row r="19" spans="1:8" x14ac:dyDescent="0.3">
      <c r="A19" s="14" t="s">
        <v>26</v>
      </c>
      <c r="B19" s="8" t="s">
        <v>23</v>
      </c>
      <c r="C19" s="9">
        <v>301000</v>
      </c>
      <c r="D19" s="9">
        <v>632000</v>
      </c>
      <c r="E19" s="9">
        <v>872000</v>
      </c>
      <c r="F19" s="10" t="s">
        <v>22</v>
      </c>
      <c r="G19" s="9">
        <v>1087000</v>
      </c>
      <c r="H19" s="9">
        <v>451000</v>
      </c>
    </row>
    <row r="20" spans="1:8" x14ac:dyDescent="0.3">
      <c r="A20" s="14" t="s">
        <v>26</v>
      </c>
      <c r="B20" s="8" t="s">
        <v>24</v>
      </c>
      <c r="C20" s="9">
        <v>16000</v>
      </c>
      <c r="D20" s="10" t="s">
        <v>22</v>
      </c>
      <c r="E20" s="9">
        <v>203000</v>
      </c>
      <c r="F20" s="9">
        <v>4000</v>
      </c>
      <c r="G20" s="10" t="s">
        <v>22</v>
      </c>
      <c r="H20" s="10" t="s">
        <v>22</v>
      </c>
    </row>
    <row r="21" spans="1:8" x14ac:dyDescent="0.3">
      <c r="A21" s="14" t="s">
        <v>26</v>
      </c>
      <c r="B21" s="8" t="s">
        <v>25</v>
      </c>
      <c r="C21" s="9">
        <v>1000</v>
      </c>
      <c r="D21" s="10" t="s">
        <v>22</v>
      </c>
      <c r="E21" s="10" t="s">
        <v>22</v>
      </c>
      <c r="F21" s="10" t="s">
        <v>22</v>
      </c>
      <c r="G21" s="10" t="s">
        <v>22</v>
      </c>
      <c r="H21" s="10" t="s">
        <v>22</v>
      </c>
    </row>
    <row r="22" spans="1:8" x14ac:dyDescent="0.3">
      <c r="A22" s="14" t="s">
        <v>27</v>
      </c>
      <c r="B22" s="8" t="s">
        <v>19</v>
      </c>
      <c r="C22" s="9">
        <v>302000</v>
      </c>
      <c r="D22" s="9">
        <v>913000</v>
      </c>
      <c r="E22" s="9">
        <v>1048000</v>
      </c>
      <c r="F22" s="10" t="s">
        <v>22</v>
      </c>
      <c r="G22" s="10" t="s">
        <v>22</v>
      </c>
      <c r="H22" s="9">
        <v>456000</v>
      </c>
    </row>
    <row r="23" spans="1:8" x14ac:dyDescent="0.3">
      <c r="A23" s="14" t="s">
        <v>27</v>
      </c>
      <c r="B23" s="8" t="s">
        <v>20</v>
      </c>
      <c r="C23" s="9">
        <v>284000</v>
      </c>
      <c r="D23" s="9">
        <v>630000</v>
      </c>
      <c r="E23" s="9">
        <v>1048000</v>
      </c>
      <c r="F23" s="10" t="s">
        <v>22</v>
      </c>
      <c r="G23" s="10" t="s">
        <v>22</v>
      </c>
      <c r="H23" s="9">
        <v>456000</v>
      </c>
    </row>
    <row r="24" spans="1:8" x14ac:dyDescent="0.3">
      <c r="A24" s="14" t="s">
        <v>27</v>
      </c>
      <c r="B24" s="8" t="s">
        <v>21</v>
      </c>
      <c r="C24" s="9">
        <v>0</v>
      </c>
      <c r="D24" s="10" t="s">
        <v>22</v>
      </c>
      <c r="E24" s="9">
        <v>12000</v>
      </c>
      <c r="F24" s="10" t="s">
        <v>22</v>
      </c>
      <c r="G24" s="10" t="s">
        <v>22</v>
      </c>
      <c r="H24" s="10" t="s">
        <v>22</v>
      </c>
    </row>
    <row r="25" spans="1:8" x14ac:dyDescent="0.3">
      <c r="A25" s="14" t="s">
        <v>27</v>
      </c>
      <c r="B25" s="8" t="s">
        <v>23</v>
      </c>
      <c r="C25" s="9">
        <v>268000</v>
      </c>
      <c r="D25" s="9">
        <v>630000</v>
      </c>
      <c r="E25" s="9">
        <v>846000</v>
      </c>
      <c r="F25" s="10" t="s">
        <v>22</v>
      </c>
      <c r="G25" s="10" t="s">
        <v>22</v>
      </c>
      <c r="H25" s="9">
        <v>456000</v>
      </c>
    </row>
    <row r="26" spans="1:8" x14ac:dyDescent="0.3">
      <c r="A26" s="14" t="s">
        <v>27</v>
      </c>
      <c r="B26" s="8" t="s">
        <v>24</v>
      </c>
      <c r="C26" s="9">
        <v>13000</v>
      </c>
      <c r="D26" s="10" t="s">
        <v>22</v>
      </c>
      <c r="E26" s="9">
        <v>190000</v>
      </c>
      <c r="F26" s="10" t="s">
        <v>22</v>
      </c>
      <c r="G26" s="10" t="s">
        <v>22</v>
      </c>
      <c r="H26" s="10" t="s">
        <v>22</v>
      </c>
    </row>
    <row r="27" spans="1:8" x14ac:dyDescent="0.3">
      <c r="A27" s="14" t="s">
        <v>27</v>
      </c>
      <c r="B27" s="8" t="s">
        <v>25</v>
      </c>
      <c r="C27" s="9">
        <v>1000</v>
      </c>
      <c r="D27" s="10" t="s">
        <v>22</v>
      </c>
      <c r="E27" s="10" t="s">
        <v>22</v>
      </c>
      <c r="F27" s="10" t="s">
        <v>22</v>
      </c>
      <c r="G27" s="10" t="s">
        <v>22</v>
      </c>
      <c r="H27" s="10" t="s">
        <v>22</v>
      </c>
    </row>
    <row r="29" spans="1:8" x14ac:dyDescent="0.3">
      <c r="B29" s="27" t="s">
        <v>55</v>
      </c>
    </row>
    <row r="30" spans="1:8" x14ac:dyDescent="0.3">
      <c r="A30" s="6"/>
      <c r="B30" s="28" t="s">
        <v>51</v>
      </c>
    </row>
    <row r="31" spans="1:8" x14ac:dyDescent="0.3">
      <c r="A31" s="6"/>
      <c r="B31" s="28" t="s">
        <v>54</v>
      </c>
    </row>
    <row r="33" spans="1:8" x14ac:dyDescent="0.3">
      <c r="A33" s="6"/>
      <c r="C33" s="11">
        <v>2020</v>
      </c>
      <c r="D33" s="11">
        <v>2019</v>
      </c>
      <c r="E33" s="11">
        <v>2020</v>
      </c>
      <c r="F33" s="11">
        <v>2020</v>
      </c>
      <c r="G33" s="11">
        <v>2020</v>
      </c>
      <c r="H33" s="11">
        <v>2018</v>
      </c>
    </row>
    <row r="34" spans="1:8" x14ac:dyDescent="0.3">
      <c r="A34" s="6"/>
      <c r="B34" s="8" t="s">
        <v>11</v>
      </c>
      <c r="C34" s="8" t="s">
        <v>14</v>
      </c>
      <c r="D34" s="8" t="s">
        <v>16</v>
      </c>
      <c r="E34" s="8" t="s">
        <v>28</v>
      </c>
      <c r="F34" s="8" t="s">
        <v>12</v>
      </c>
      <c r="G34" s="8" t="s">
        <v>13</v>
      </c>
      <c r="H34" s="8" t="s">
        <v>15</v>
      </c>
    </row>
    <row r="35" spans="1:8" x14ac:dyDescent="0.3">
      <c r="A35" s="6"/>
      <c r="B35" s="8" t="s">
        <v>19</v>
      </c>
      <c r="C35" s="9">
        <v>1048000</v>
      </c>
      <c r="D35" s="9">
        <v>1228000</v>
      </c>
      <c r="E35" s="9">
        <v>456000</v>
      </c>
      <c r="F35" s="9">
        <v>302000</v>
      </c>
      <c r="G35" s="9">
        <v>913000</v>
      </c>
      <c r="H35" s="9">
        <v>2230000</v>
      </c>
    </row>
    <row r="36" spans="1:8" x14ac:dyDescent="0.3">
      <c r="B36" s="8" t="s">
        <v>20</v>
      </c>
      <c r="C36" s="9">
        <v>1048000</v>
      </c>
      <c r="D36" s="9">
        <v>1114000</v>
      </c>
      <c r="E36" s="9">
        <v>456000</v>
      </c>
      <c r="F36" s="9">
        <v>284000</v>
      </c>
      <c r="G36" s="9">
        <v>630000</v>
      </c>
      <c r="H36" s="9">
        <v>1956000</v>
      </c>
    </row>
    <row r="37" spans="1:8" x14ac:dyDescent="0.3">
      <c r="A37" s="6"/>
      <c r="B37" s="8" t="s">
        <v>29</v>
      </c>
      <c r="C37" s="9">
        <v>846000</v>
      </c>
      <c r="D37" s="9">
        <v>1087000</v>
      </c>
      <c r="E37" s="9">
        <v>456000</v>
      </c>
      <c r="F37" s="9">
        <v>268000</v>
      </c>
      <c r="G37" s="9">
        <v>630000</v>
      </c>
      <c r="H37" s="9">
        <v>1950000</v>
      </c>
    </row>
    <row r="38" spans="1:8" x14ac:dyDescent="0.3">
      <c r="B38" s="8" t="s">
        <v>30</v>
      </c>
      <c r="C38" s="9">
        <v>12000</v>
      </c>
      <c r="D38" s="10"/>
      <c r="E38" s="10"/>
      <c r="F38" s="9">
        <v>0</v>
      </c>
      <c r="G38" s="10"/>
      <c r="H38" s="9">
        <v>0</v>
      </c>
    </row>
    <row r="39" spans="1:8" x14ac:dyDescent="0.3">
      <c r="B39" s="8" t="s">
        <v>31</v>
      </c>
      <c r="C39" s="9">
        <v>190000</v>
      </c>
      <c r="D39" s="10"/>
      <c r="E39" s="10"/>
      <c r="F39" s="9">
        <v>13000</v>
      </c>
      <c r="G39" s="10"/>
      <c r="H39" s="9">
        <v>6000</v>
      </c>
    </row>
    <row r="40" spans="1:8" x14ac:dyDescent="0.3">
      <c r="B40" s="8" t="s">
        <v>32</v>
      </c>
      <c r="C40" s="10"/>
      <c r="D40" s="10"/>
      <c r="E40" s="10"/>
      <c r="F40" s="9">
        <v>1000</v>
      </c>
      <c r="G40" s="10"/>
      <c r="H40" s="9">
        <v>0</v>
      </c>
    </row>
    <row r="41" spans="1:8" x14ac:dyDescent="0.3">
      <c r="B41" s="8" t="s">
        <v>52</v>
      </c>
      <c r="C41" s="29">
        <f>C39+C40</f>
        <v>190000</v>
      </c>
      <c r="D41" s="29">
        <f t="shared" ref="D41:H41" si="0">D39+D40</f>
        <v>0</v>
      </c>
      <c r="E41" s="29">
        <f t="shared" si="0"/>
        <v>0</v>
      </c>
      <c r="F41" s="29">
        <f t="shared" si="0"/>
        <v>14000</v>
      </c>
      <c r="G41" s="29">
        <f t="shared" si="0"/>
        <v>0</v>
      </c>
      <c r="H41" s="29">
        <f t="shared" si="0"/>
        <v>6000</v>
      </c>
    </row>
    <row r="42" spans="1:8" x14ac:dyDescent="0.3">
      <c r="B42" s="12" t="s">
        <v>33</v>
      </c>
      <c r="C42" s="13">
        <f>C35-SUM(C37:C40)</f>
        <v>0</v>
      </c>
      <c r="D42" s="13">
        <f t="shared" ref="D42:H42" si="1">D35-SUM(D37:D40)</f>
        <v>141000</v>
      </c>
      <c r="E42" s="13">
        <f t="shared" si="1"/>
        <v>0</v>
      </c>
      <c r="F42" s="13">
        <f t="shared" si="1"/>
        <v>20000</v>
      </c>
      <c r="G42" s="13">
        <f t="shared" si="1"/>
        <v>283000</v>
      </c>
      <c r="H42" s="13">
        <f t="shared" si="1"/>
        <v>274000</v>
      </c>
    </row>
    <row r="45" spans="1:8" x14ac:dyDescent="0.3">
      <c r="C45" s="11">
        <v>2018</v>
      </c>
      <c r="D45" s="11">
        <v>2020</v>
      </c>
      <c r="E45" s="11">
        <v>2020</v>
      </c>
      <c r="F45" s="11">
        <v>2020</v>
      </c>
      <c r="G45" s="11">
        <v>2019</v>
      </c>
      <c r="H45" s="11">
        <v>2020</v>
      </c>
    </row>
    <row r="46" spans="1:8" x14ac:dyDescent="0.3">
      <c r="B46" s="8" t="s">
        <v>11</v>
      </c>
      <c r="C46" s="8" t="s">
        <v>14</v>
      </c>
      <c r="D46" s="8" t="s">
        <v>16</v>
      </c>
      <c r="E46" s="8" t="s">
        <v>28</v>
      </c>
      <c r="F46" s="8" t="s">
        <v>12</v>
      </c>
      <c r="G46" s="8" t="s">
        <v>13</v>
      </c>
      <c r="H46" s="8" t="s">
        <v>15</v>
      </c>
    </row>
    <row r="47" spans="1:8" x14ac:dyDescent="0.3">
      <c r="B47" s="8" t="s">
        <v>29</v>
      </c>
      <c r="C47" s="30">
        <f>C37/C$35</f>
        <v>0.8072519083969466</v>
      </c>
      <c r="D47" s="30">
        <f t="shared" ref="D47:H48" si="2">D37/D$35</f>
        <v>0.88517915309446249</v>
      </c>
      <c r="E47" s="30">
        <f t="shared" si="2"/>
        <v>1</v>
      </c>
      <c r="F47" s="30">
        <f t="shared" si="2"/>
        <v>0.88741721854304634</v>
      </c>
      <c r="G47" s="30">
        <f t="shared" si="2"/>
        <v>0.69003285870755748</v>
      </c>
      <c r="H47" s="30">
        <f t="shared" si="2"/>
        <v>0.87443946188340804</v>
      </c>
    </row>
    <row r="48" spans="1:8" x14ac:dyDescent="0.3">
      <c r="B48" s="8" t="s">
        <v>30</v>
      </c>
      <c r="C48" s="30">
        <f t="shared" ref="C48" si="3">C38/C$35</f>
        <v>1.1450381679389313E-2</v>
      </c>
      <c r="D48" s="30">
        <f t="shared" si="2"/>
        <v>0</v>
      </c>
      <c r="E48" s="30">
        <f t="shared" si="2"/>
        <v>0</v>
      </c>
      <c r="F48" s="30">
        <f t="shared" si="2"/>
        <v>0</v>
      </c>
      <c r="G48" s="30">
        <f t="shared" si="2"/>
        <v>0</v>
      </c>
      <c r="H48" s="30">
        <f t="shared" si="2"/>
        <v>0</v>
      </c>
    </row>
    <row r="49" spans="2:8" x14ac:dyDescent="0.3">
      <c r="B49" s="8" t="s">
        <v>53</v>
      </c>
      <c r="C49" s="30">
        <f>(C39+C40)/C$35</f>
        <v>0.18129770992366412</v>
      </c>
      <c r="D49" s="30">
        <f t="shared" ref="D49:H49" si="4">(D39+D40)/D$35</f>
        <v>0</v>
      </c>
      <c r="E49" s="30">
        <f t="shared" si="4"/>
        <v>0</v>
      </c>
      <c r="F49" s="30">
        <f t="shared" si="4"/>
        <v>4.6357615894039736E-2</v>
      </c>
      <c r="G49" s="30">
        <f t="shared" si="4"/>
        <v>0</v>
      </c>
      <c r="H49" s="30">
        <f t="shared" si="4"/>
        <v>2.6905829596412557E-3</v>
      </c>
    </row>
    <row r="50" spans="2:8" x14ac:dyDescent="0.3">
      <c r="B50" s="12" t="s">
        <v>33</v>
      </c>
      <c r="C50" s="30">
        <f>C42/C$35</f>
        <v>0</v>
      </c>
      <c r="D50" s="30">
        <f t="shared" ref="D50:H50" si="5">D42/D$35</f>
        <v>0.11482084690553745</v>
      </c>
      <c r="E50" s="30">
        <f t="shared" si="5"/>
        <v>0</v>
      </c>
      <c r="F50" s="30">
        <f t="shared" si="5"/>
        <v>6.6225165562913912E-2</v>
      </c>
      <c r="G50" s="30">
        <f t="shared" si="5"/>
        <v>0.30996714129244252</v>
      </c>
      <c r="H50" s="30">
        <f t="shared" si="5"/>
        <v>0.12286995515695068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EF9149-BB2C-421A-A0E6-904D342B89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Data for chart</vt:lpstr>
      <vt:lpstr>DATA FOR CHART and DAVIZ</vt:lpstr>
      <vt:lpstr>Drill down for daviz - optional</vt:lpstr>
      <vt:lpstr>Drill down data info - optional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2022-04-08T06:49:59Z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Order">
    <vt:r8>3700</vt:r8>
  </property>
</Properties>
</file>