
<file path=[Content_Types].xml><?xml version="1.0" encoding="utf-8"?>
<Types xmlns="http://schemas.openxmlformats.org/package/2006/content-types">
  <Default Extension="bin" ContentType="application/vnd.openxmlformats-officedocument.spreadsheetml.printerSettings"/>
  <Override PartName="/xl/charts/chart6.xml" ContentType="application/vnd.openxmlformats-officedocument.drawingml.chart+xml"/>
  <Override PartName="/xl/charts/chart7.xml" ContentType="application/vnd.openxmlformats-officedocument.drawingml.chart+xml"/>
  <Override PartName="/xl/charts/chart10.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charts/chart8.xml" ContentType="application/vnd.openxmlformats-officedocument.drawingml.chart+xml"/>
  <Override PartName="/xl/charts/chart9.xml" ContentType="application/vnd.openxmlformats-officedocument.drawingml.chart+xml"/>
  <Override PartName="/xl/charts/chart11.xml" ContentType="application/vnd.openxmlformats-officedocument.drawingml.char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25200" windowHeight="11385" activeTab="2"/>
  </bookViews>
  <sheets>
    <sheet name="Meta Data Figure 5 - all region" sheetId="1" r:id="rId1"/>
    <sheet name="data for figure 5 " sheetId="2" r:id="rId2"/>
    <sheet name="Sheet1" sheetId="3" r:id="rId3"/>
  </sheets>
  <calcPr calcId="1257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1" i="2"/>
  <c r="B159" l="1"/>
  <c r="B153"/>
  <c r="B152"/>
  <c r="B151"/>
  <c r="B150"/>
  <c r="B149"/>
  <c r="B154" s="1"/>
  <c r="B137"/>
  <c r="B136"/>
  <c r="B135"/>
  <c r="B134"/>
  <c r="B133"/>
  <c r="B138" s="1"/>
  <c r="B123"/>
  <c r="B122"/>
  <c r="B121"/>
  <c r="B120"/>
  <c r="B119"/>
  <c r="B124" s="1"/>
  <c r="B106"/>
  <c r="B105"/>
  <c r="B104"/>
  <c r="B103"/>
  <c r="B102"/>
  <c r="B107" s="1"/>
  <c r="B90"/>
  <c r="B89"/>
  <c r="B88"/>
  <c r="B87"/>
  <c r="B86"/>
  <c r="B91" s="1"/>
  <c r="B74"/>
  <c r="B73"/>
  <c r="B72"/>
  <c r="B71"/>
  <c r="B70"/>
  <c r="B75" s="1"/>
  <c r="B55"/>
  <c r="B54"/>
  <c r="B53"/>
  <c r="B52"/>
  <c r="B51"/>
  <c r="B56" s="1"/>
  <c r="B41"/>
  <c r="B40"/>
  <c r="B39"/>
  <c r="B38"/>
  <c r="B37"/>
  <c r="B42" s="1"/>
  <c r="B25"/>
  <c r="B24"/>
  <c r="B23"/>
  <c r="B22"/>
  <c r="B26"/>
  <c r="I11"/>
  <c r="I9"/>
</calcChain>
</file>

<file path=xl/comments1.xml><?xml version="1.0" encoding="utf-8"?>
<comments xmlns="http://schemas.openxmlformats.org/spreadsheetml/2006/main">
  <authors>
    <author>Carsten Iversen</author>
  </authors>
  <commentList>
    <comment ref="D9" authorId="0">
      <text>
        <r>
          <rPr>
            <sz val="8"/>
            <color indexed="81"/>
            <rFont val="Tahoma"/>
            <family val="2"/>
          </rPr>
          <t>Type in the owner of the graph, in most cases EEA is the owner</t>
        </r>
      </text>
    </comment>
    <comment ref="D10" authorId="0">
      <text>
        <r>
          <rPr>
            <sz val="8"/>
            <color indexed="81"/>
            <rFont val="Tahoma"/>
            <family val="2"/>
          </rPr>
          <t>If EEA is not the owner, type in name to contact person</t>
        </r>
      </text>
    </comment>
    <comment ref="D11" authorId="0">
      <text>
        <r>
          <rPr>
            <sz val="8"/>
            <color indexed="81"/>
            <rFont val="Tahoma"/>
            <family val="2"/>
          </rPr>
          <t>If EEA is not the owner, type in email to contact person</t>
        </r>
      </text>
    </comment>
    <comment ref="D12" authorId="0">
      <text>
        <r>
          <rPr>
            <sz val="8"/>
            <color indexed="81"/>
            <rFont val="Tahoma"/>
            <family val="2"/>
          </rPr>
          <t>If EEA is not the owner, type in address - web site</t>
        </r>
      </text>
    </comment>
    <comment ref="D13" authorId="0">
      <text>
        <r>
          <rPr>
            <sz val="8"/>
            <color indexed="81"/>
            <rFont val="Tahoma"/>
            <family val="2"/>
          </rPr>
          <t>If EEA is not the owner, type in adress</t>
        </r>
      </text>
    </comment>
    <comment ref="D16" authorId="0">
      <text>
        <r>
          <rPr>
            <sz val="8"/>
            <color indexed="81"/>
            <rFont val="Tahoma"/>
            <family val="2"/>
          </rPr>
          <t>Title given to the graph</t>
        </r>
      </text>
    </comment>
    <comment ref="D17" authorId="0">
      <text>
        <r>
          <rPr>
            <sz val="8"/>
            <color indexed="81"/>
            <rFont val="Tahoma"/>
            <family val="2"/>
          </rPr>
          <t>Type in here the full country names covered by the graph</t>
        </r>
      </text>
    </comment>
    <comment ref="D18" authorId="0">
      <text>
        <r>
          <rPr>
            <sz val="8"/>
            <color indexed="81"/>
            <rFont val="Tahoma"/>
            <family val="2"/>
          </rPr>
          <t>Type in "How to read the graph....." and other important information</t>
        </r>
      </text>
    </comment>
    <comment ref="D19" authorId="0">
      <text>
        <r>
          <rPr>
            <sz val="8"/>
            <color indexed="81"/>
            <rFont val="Tahoma"/>
            <family val="2"/>
          </rPr>
          <t>Type in the set of years/timerange of the graph</t>
        </r>
      </text>
    </comment>
    <comment ref="D20" authorId="0">
      <text>
        <r>
          <rPr>
            <sz val="8"/>
            <color indexed="81"/>
            <rFont val="Tahoma"/>
            <family val="2"/>
          </rPr>
          <t>Type in footnotes and any other relevant information</t>
        </r>
      </text>
    </comment>
    <comment ref="D21" authorId="0">
      <text>
        <r>
          <rPr>
            <sz val="8"/>
            <color indexed="81"/>
            <rFont val="Tahoma"/>
            <family val="2"/>
          </rPr>
          <t>Type in footnotes and any other relevant information</t>
        </r>
      </text>
    </comment>
    <comment ref="D22" authorId="0">
      <text>
        <r>
          <rPr>
            <sz val="8"/>
            <color indexed="81"/>
            <rFont val="Tahoma"/>
            <family val="2"/>
          </rPr>
          <t>Type in description of how the resource was compiled, used tools, applied procedures, additional information to understand the data, further references to used methodologies</t>
        </r>
      </text>
    </comment>
    <comment ref="D25" authorId="0">
      <text>
        <r>
          <rPr>
            <sz val="8"/>
            <color indexed="81"/>
            <rFont val="Tahoma"/>
            <family val="2"/>
          </rPr>
          <t>Type in tags / keywords</t>
        </r>
      </text>
    </comment>
    <comment ref="D26" authorId="0">
      <text>
        <r>
          <rPr>
            <sz val="8"/>
            <color indexed="81"/>
            <rFont val="Tahoma"/>
            <family val="2"/>
          </rPr>
          <t>Type in max. 3 themes. See list at http://www.eea.europa.eu/themes</t>
        </r>
      </text>
    </comment>
    <comment ref="D27" authorId="0">
      <text>
        <r>
          <rPr>
            <sz val="8"/>
            <color indexed="81"/>
            <rFont val="Tahoma"/>
            <family val="2"/>
          </rPr>
          <t>Year: YYYY, Code: x.x.x</t>
        </r>
      </text>
    </comment>
    <comment ref="D28" authorId="0">
      <text>
        <r>
          <rPr>
            <sz val="8"/>
            <color indexed="81"/>
            <rFont val="Tahoma"/>
            <family val="2"/>
          </rPr>
          <t>Type in link</t>
        </r>
      </text>
    </comment>
    <comment ref="D31" authorId="0">
      <text>
        <r>
          <rPr>
            <sz val="8"/>
            <color indexed="81"/>
            <rFont val="Tahoma"/>
            <family val="2"/>
          </rPr>
          <t>Type in in-house (and outside) contacts - name and email</t>
        </r>
      </text>
    </comment>
    <comment ref="D32" authorId="0">
      <text>
        <r>
          <rPr>
            <sz val="8"/>
            <color indexed="81"/>
            <rFont val="Tahoma"/>
            <family val="2"/>
          </rPr>
          <t>Type in the name, organisation name and mail address to the technical producer or processor of data</t>
        </r>
      </text>
    </comment>
    <comment ref="D46" authorId="0">
      <text>
        <r>
          <rPr>
            <sz val="8"/>
            <color indexed="81"/>
            <rFont val="Tahoma"/>
            <family val="2"/>
          </rPr>
          <t>Type in the dataset name</t>
        </r>
      </text>
    </comment>
    <comment ref="D47" authorId="0">
      <text>
        <r>
          <rPr>
            <sz val="8"/>
            <color indexed="81"/>
            <rFont val="Tahoma"/>
            <family val="2"/>
          </rPr>
          <t>Type in the organisation name of the dataset owner</t>
        </r>
      </text>
    </comment>
    <comment ref="D48" authorId="0">
      <text>
        <r>
          <rPr>
            <sz val="8"/>
            <color indexed="81"/>
            <rFont val="Tahoma"/>
            <family val="2"/>
          </rPr>
          <t>Type in the web address to the dataset owner</t>
        </r>
      </text>
    </comment>
    <comment ref="D49" authorId="0">
      <text>
        <r>
          <rPr>
            <sz val="8"/>
            <color indexed="81"/>
            <rFont val="Tahoma"/>
            <family val="2"/>
          </rPr>
          <t>Type in the year of dataset publication</t>
        </r>
      </text>
    </comment>
    <comment ref="D50" authorId="0">
      <text>
        <r>
          <rPr>
            <sz val="8"/>
            <color indexed="81"/>
            <rFont val="Tahoma"/>
            <family val="2"/>
          </rPr>
          <t>Type in the URL to the dataset (If data comes from the EEA CMS please provide the EEA Data Service URL to the right version. From external sources provide the link from where the data were accessed)</t>
        </r>
      </text>
    </comment>
    <comment ref="D51" authorId="0">
      <text>
        <r>
          <rPr>
            <sz val="8"/>
            <color indexed="81"/>
            <rFont val="Tahoma"/>
            <family val="2"/>
          </rPr>
          <t>If the URL is generic (the URL is unchanged when selecting the data tables), please describe the path to the tables</t>
        </r>
      </text>
    </comment>
    <comment ref="D52" authorId="0">
      <text>
        <r>
          <rPr>
            <sz val="8"/>
            <color indexed="81"/>
            <rFont val="Tahoma"/>
            <family val="2"/>
          </rPr>
          <t>Only for indicators: Which datasets were used for gap-filling, normalizing, indicator- or main dataset #)</t>
        </r>
      </text>
    </comment>
    <comment ref="D53" authorId="0">
      <text>
        <r>
          <rPr>
            <sz val="8"/>
            <color indexed="81"/>
            <rFont val="Tahoma"/>
            <family val="2"/>
          </rPr>
          <t>Type in name and mail address</t>
        </r>
      </text>
    </comment>
    <comment ref="D55" authorId="0">
      <text>
        <r>
          <rPr>
            <sz val="8"/>
            <color indexed="81"/>
            <rFont val="Tahoma"/>
            <family val="2"/>
          </rPr>
          <t>Type in the dataset name</t>
        </r>
      </text>
    </comment>
    <comment ref="D56" authorId="0">
      <text>
        <r>
          <rPr>
            <sz val="8"/>
            <color indexed="81"/>
            <rFont val="Tahoma"/>
            <family val="2"/>
          </rPr>
          <t>Type in the organisation name of the dataset owner</t>
        </r>
      </text>
    </comment>
    <comment ref="D57" authorId="0">
      <text>
        <r>
          <rPr>
            <sz val="8"/>
            <color indexed="81"/>
            <rFont val="Tahoma"/>
            <family val="2"/>
          </rPr>
          <t>Type in the web address to the dataset owner</t>
        </r>
      </text>
    </comment>
    <comment ref="D58" authorId="0">
      <text>
        <r>
          <rPr>
            <sz val="8"/>
            <color indexed="81"/>
            <rFont val="Tahoma"/>
            <family val="2"/>
          </rPr>
          <t>Type in the year of dataset publication</t>
        </r>
      </text>
    </comment>
    <comment ref="D59" authorId="0">
      <text>
        <r>
          <rPr>
            <sz val="8"/>
            <color indexed="81"/>
            <rFont val="Tahoma"/>
            <family val="2"/>
          </rPr>
          <t>Type in the URL to the dataset (If data comes from the EEA CMS please provide the EEA Data Service URL to the right version. From external sources provide the link from where the data were accessed)</t>
        </r>
      </text>
    </comment>
    <comment ref="D60" authorId="0">
      <text>
        <r>
          <rPr>
            <sz val="8"/>
            <color indexed="81"/>
            <rFont val="Tahoma"/>
            <family val="2"/>
          </rPr>
          <t>If the URL is generic (the URL is unchanged when selecting the data tables), please describe the path to the tables</t>
        </r>
      </text>
    </comment>
    <comment ref="D61" authorId="0">
      <text>
        <r>
          <rPr>
            <sz val="8"/>
            <color indexed="81"/>
            <rFont val="Tahoma"/>
            <family val="2"/>
          </rPr>
          <t>Only for indicators: Which datasets were used for gap-filling, normalizing, indicator- or main dataset #)</t>
        </r>
      </text>
    </comment>
    <comment ref="D62" authorId="0">
      <text>
        <r>
          <rPr>
            <sz val="8"/>
            <color indexed="81"/>
            <rFont val="Tahoma"/>
            <family val="2"/>
          </rPr>
          <t>Type in name and mail address</t>
        </r>
      </text>
    </comment>
    <comment ref="D64" authorId="0">
      <text>
        <r>
          <rPr>
            <sz val="8"/>
            <color indexed="81"/>
            <rFont val="Tahoma"/>
            <family val="2"/>
          </rPr>
          <t>Type in the dataset name</t>
        </r>
      </text>
    </comment>
    <comment ref="D65" authorId="0">
      <text>
        <r>
          <rPr>
            <sz val="8"/>
            <color indexed="81"/>
            <rFont val="Tahoma"/>
            <family val="2"/>
          </rPr>
          <t>Type in the organisation name of the dataset owner</t>
        </r>
      </text>
    </comment>
    <comment ref="D66" authorId="0">
      <text>
        <r>
          <rPr>
            <sz val="8"/>
            <color indexed="81"/>
            <rFont val="Tahoma"/>
            <family val="2"/>
          </rPr>
          <t>Type in the web address to the dataset owner</t>
        </r>
      </text>
    </comment>
    <comment ref="D67" authorId="0">
      <text>
        <r>
          <rPr>
            <sz val="8"/>
            <color indexed="81"/>
            <rFont val="Tahoma"/>
            <family val="2"/>
          </rPr>
          <t>Type in the year of dataset publication</t>
        </r>
      </text>
    </comment>
    <comment ref="D68" authorId="0">
      <text>
        <r>
          <rPr>
            <sz val="8"/>
            <color indexed="81"/>
            <rFont val="Tahoma"/>
            <family val="2"/>
          </rPr>
          <t>Type in the URL to the dataset (If data comes from the EEA CMS please provide the EEA Data Service URL to the right version. From external sources provide the link from where the data were accessed)</t>
        </r>
      </text>
    </comment>
    <comment ref="D69" authorId="0">
      <text>
        <r>
          <rPr>
            <sz val="8"/>
            <color indexed="81"/>
            <rFont val="Tahoma"/>
            <family val="2"/>
          </rPr>
          <t>If the URL is generic (the URL is unchanged when selecting the data tables), please describe the path to the tables</t>
        </r>
      </text>
    </comment>
    <comment ref="D70" authorId="0">
      <text>
        <r>
          <rPr>
            <sz val="8"/>
            <color indexed="81"/>
            <rFont val="Tahoma"/>
            <family val="2"/>
          </rPr>
          <t>Only for indicators: Which datasets were used for gap-filling, normalizing, indicator- or main dataset #)</t>
        </r>
      </text>
    </comment>
    <comment ref="D71" authorId="0">
      <text>
        <r>
          <rPr>
            <sz val="8"/>
            <color indexed="81"/>
            <rFont val="Tahoma"/>
            <family val="2"/>
          </rPr>
          <t>Type in name and mail address</t>
        </r>
      </text>
    </comment>
  </commentList>
</comments>
</file>

<file path=xl/sharedStrings.xml><?xml version="1.0" encoding="utf-8"?>
<sst xmlns="http://schemas.openxmlformats.org/spreadsheetml/2006/main" count="289" uniqueCount="145">
  <si>
    <t>Metadata checklist for authors delivering metadata for graphs</t>
  </si>
  <si>
    <t>Please deliver one checklist for each graph</t>
  </si>
  <si>
    <t>*</t>
  </si>
  <si>
    <t xml:space="preserve"> = required</t>
  </si>
  <si>
    <t>Owner of the produced graph</t>
  </si>
  <si>
    <t>Organisation name:</t>
  </si>
  <si>
    <t>HELLENIC CENTRE FOR MARINE RESEARCH, HCMR</t>
  </si>
  <si>
    <t xml:space="preserve">Contact person: </t>
  </si>
  <si>
    <t>Argyro Zenetos</t>
  </si>
  <si>
    <t xml:space="preserve">Address (email): </t>
  </si>
  <si>
    <t>zenetos@hcmr.gr</t>
  </si>
  <si>
    <t>Address (web site):</t>
  </si>
  <si>
    <t>Address (delivery point):</t>
  </si>
  <si>
    <t>Graph</t>
  </si>
  <si>
    <t>Title:</t>
  </si>
  <si>
    <t>Figure 1. Mode of introduction of NIS in European Seas</t>
  </si>
  <si>
    <t>Geographical coverage:</t>
  </si>
  <si>
    <t>Baltic Sea, North Sea, Celtic Sea, Iberian and Bay of Biscay, Mediterranean (4 subregions), Black Sea</t>
  </si>
  <si>
    <t>Description:</t>
  </si>
  <si>
    <t>2014 Status of modes of pathways (shipping, aquaculture, corridors, aquarium trade, trade, and other) of Non Indigenous Species (NIS) across European Seas</t>
  </si>
  <si>
    <t>Temporal coverage:</t>
  </si>
  <si>
    <t>2014</t>
  </si>
  <si>
    <t>Additional information:</t>
  </si>
  <si>
    <t>Unit:</t>
  </si>
  <si>
    <t>Number of NIS per mode of pathways</t>
  </si>
  <si>
    <t>Methodology:</t>
  </si>
  <si>
    <t xml:space="preserve">Data retrieved from HCMR/EEA ALIEN data base </t>
  </si>
  <si>
    <t>To be filled in by the EEA responsible</t>
  </si>
  <si>
    <t xml:space="preserve">Tags / keywords: </t>
  </si>
  <si>
    <t xml:space="preserve">Theme (EEA): </t>
  </si>
  <si>
    <t xml:space="preserve">EEA management plan year and code: </t>
  </si>
  <si>
    <t xml:space="preserve">Link to the original delivery (e.g. on CIRCA): </t>
  </si>
  <si>
    <t>Persons involved</t>
  </si>
  <si>
    <t xml:space="preserve">Contact person for EEA: </t>
  </si>
  <si>
    <t>Processor:</t>
  </si>
  <si>
    <t>Copyrights</t>
  </si>
  <si>
    <t>Does your organisation have a documented License / Terms of use / Copyright policy for this dataset?</t>
  </si>
  <si>
    <t>If yes; please provide the URL:</t>
  </si>
  <si>
    <t>www.</t>
  </si>
  <si>
    <t>If no; please answer the followin three questions:</t>
  </si>
  <si>
    <t>Yes / No</t>
  </si>
  <si>
    <t>Does EEA have the rights to publish the graph in paper-reports?</t>
  </si>
  <si>
    <t xml:space="preserve">Yes </t>
  </si>
  <si>
    <t>Does EEA have the rights to publish the graph in PDF-documents on the web?</t>
  </si>
  <si>
    <t>Does EEA have the rights to publish the underpinning data on the EEA Data Service?</t>
  </si>
  <si>
    <t>Datasets retrieved from</t>
  </si>
  <si>
    <t>(Please copy-and-paste this section to match the number of datasets used to create the graph)</t>
  </si>
  <si>
    <t xml:space="preserve">Dataset name: </t>
  </si>
  <si>
    <t xml:space="preserve"> Mode of introduction of NIS in European Seas - NOT ON LINE</t>
  </si>
  <si>
    <t>Dataset owner:</t>
  </si>
  <si>
    <t>HCMR/EEA</t>
  </si>
  <si>
    <t>Publication year:</t>
  </si>
  <si>
    <t>URL:</t>
  </si>
  <si>
    <t>(</t>
  </si>
  <si>
    <t>)Path:</t>
  </si>
  <si>
    <t>)Dataset usage: #)</t>
  </si>
  <si>
    <t>Contact person:</t>
  </si>
  <si>
    <t xml:space="preserve">#)  Indicator data set: </t>
  </si>
  <si>
    <t xml:space="preserve">A dataset built from other sets for the indicator only. </t>
  </si>
  <si>
    <t xml:space="preserve">Main data set: </t>
  </si>
  <si>
    <t>Data retrieved directly from some source, with no manipulation</t>
  </si>
  <si>
    <t>NIS Pathways</t>
  </si>
  <si>
    <t>per Regional Sea</t>
  </si>
  <si>
    <t>update:6.6.14</t>
  </si>
  <si>
    <t>Aquarium/trade</t>
  </si>
  <si>
    <t>Aquaculture</t>
  </si>
  <si>
    <t>Shipping</t>
  </si>
  <si>
    <t>corridor</t>
  </si>
  <si>
    <t>other</t>
  </si>
  <si>
    <t>UNKNOWN</t>
  </si>
  <si>
    <t>No of species</t>
  </si>
  <si>
    <t>sp with known pathway</t>
  </si>
  <si>
    <t>celtic</t>
  </si>
  <si>
    <t>Baltic</t>
  </si>
  <si>
    <t>Iberian</t>
  </si>
  <si>
    <t>Black Sea</t>
  </si>
  <si>
    <t>North Sea</t>
  </si>
  <si>
    <t>Western Mediterranean</t>
  </si>
  <si>
    <t>Ionian Sea - Central Mediterranean</t>
  </si>
  <si>
    <t>Adriatic Sea</t>
  </si>
  <si>
    <t>Aegean - Levantine Sea</t>
  </si>
  <si>
    <t>percentages per pathway</t>
  </si>
  <si>
    <t xml:space="preserve">NIS Pathways  </t>
  </si>
  <si>
    <t xml:space="preserve">Baltic </t>
  </si>
  <si>
    <t>update: 4.7.14</t>
  </si>
  <si>
    <t>Other</t>
  </si>
  <si>
    <t>Aquarium trade</t>
  </si>
  <si>
    <t>Corridor</t>
  </si>
  <si>
    <t>Total</t>
  </si>
  <si>
    <t>Total species number</t>
  </si>
  <si>
    <t>Unknown</t>
  </si>
  <si>
    <t>species with known/suspected pathway</t>
  </si>
  <si>
    <t xml:space="preserve">North Sea </t>
  </si>
  <si>
    <t>update: 5.7.14</t>
  </si>
  <si>
    <t>Celtic Sea</t>
  </si>
  <si>
    <t>Iberian Shelf and Biscay</t>
  </si>
  <si>
    <t>WMED</t>
  </si>
  <si>
    <t>CMED</t>
  </si>
  <si>
    <t>ADRIA</t>
  </si>
  <si>
    <t>EMED</t>
  </si>
  <si>
    <t>Baltic Other</t>
  </si>
  <si>
    <t>Baltic Aquarium trade</t>
  </si>
  <si>
    <t>Baltic Aquaculture</t>
  </si>
  <si>
    <t>Baltic Corridor</t>
  </si>
  <si>
    <t>Baltic Shipping</t>
  </si>
  <si>
    <t>North Sea Other</t>
  </si>
  <si>
    <t>North Sea Aquarium trade</t>
  </si>
  <si>
    <t>North Sea Aquaculture</t>
  </si>
  <si>
    <t>North Sea Corridor</t>
  </si>
  <si>
    <t>North Sea Shipping</t>
  </si>
  <si>
    <t>Celtic Sea Other</t>
  </si>
  <si>
    <t>Celtic Sea Aquarium trade</t>
  </si>
  <si>
    <t>Celtic Sea Aquaculture</t>
  </si>
  <si>
    <t>Celtic Sea Corridor</t>
  </si>
  <si>
    <t>Celtic Sea Shipping</t>
  </si>
  <si>
    <t>Biscay Other</t>
  </si>
  <si>
    <t>Biscay Aquarium trade</t>
  </si>
  <si>
    <t>Biscay Aquaculture</t>
  </si>
  <si>
    <t>Biscay Corridor</t>
  </si>
  <si>
    <t>Biscay Shipping</t>
  </si>
  <si>
    <t>Black Other</t>
  </si>
  <si>
    <t>Black Aquarium trade</t>
  </si>
  <si>
    <t>Black Aquaculture</t>
  </si>
  <si>
    <t>Black Corridor</t>
  </si>
  <si>
    <t>Black Shipping</t>
  </si>
  <si>
    <t>WMED Other</t>
  </si>
  <si>
    <t>WMED Aquarium trade</t>
  </si>
  <si>
    <t>WMED Aquaculture</t>
  </si>
  <si>
    <t>WMED Corridor</t>
  </si>
  <si>
    <t>WMED Shipping</t>
  </si>
  <si>
    <t>CMED Other</t>
  </si>
  <si>
    <t>CMED Aquarium trade</t>
  </si>
  <si>
    <t>CMED Aquaculture</t>
  </si>
  <si>
    <t>CMED Corridor</t>
  </si>
  <si>
    <t>CMED Shipping</t>
  </si>
  <si>
    <t>ADRIA Other</t>
  </si>
  <si>
    <t>ADRIA Aquarium trade</t>
  </si>
  <si>
    <t>ADRIA Aquaculture</t>
  </si>
  <si>
    <t>ADRIA Corridor</t>
  </si>
  <si>
    <t>ADRIA Shipping</t>
  </si>
  <si>
    <t>EMED other</t>
  </si>
  <si>
    <t>EMED Aquarium/trade</t>
  </si>
  <si>
    <t>EMED Aquaculture</t>
  </si>
  <si>
    <t>EMED corridor</t>
  </si>
  <si>
    <t>EMED Shipping</t>
  </si>
</sst>
</file>

<file path=xl/styles.xml><?xml version="1.0" encoding="utf-8"?>
<styleSheet xmlns="http://schemas.openxmlformats.org/spreadsheetml/2006/main">
  <numFmts count="1">
    <numFmt numFmtId="164" formatCode="#,##0.00\ _€"/>
  </numFmts>
  <fonts count="19">
    <font>
      <sz val="11"/>
      <color theme="1"/>
      <name val="Calibri"/>
      <family val="2"/>
      <charset val="161"/>
      <scheme val="minor"/>
    </font>
    <font>
      <sz val="11"/>
      <color theme="1"/>
      <name val="Calibri"/>
      <family val="2"/>
      <scheme val="minor"/>
    </font>
    <font>
      <b/>
      <sz val="11"/>
      <color theme="1"/>
      <name val="Calibri"/>
      <family val="2"/>
      <scheme val="minor"/>
    </font>
    <font>
      <sz val="9"/>
      <name val="Arial"/>
      <family val="2"/>
    </font>
    <font>
      <b/>
      <sz val="9"/>
      <name val="Arial"/>
      <family val="2"/>
    </font>
    <font>
      <b/>
      <sz val="10"/>
      <name val="Arial"/>
      <family val="2"/>
    </font>
    <font>
      <sz val="10"/>
      <name val="Arial"/>
      <family val="2"/>
    </font>
    <font>
      <u/>
      <sz val="8"/>
      <name val="Arial"/>
      <family val="2"/>
    </font>
    <font>
      <sz val="8"/>
      <name val="Arial"/>
      <family val="2"/>
    </font>
    <font>
      <u/>
      <sz val="10"/>
      <color indexed="12"/>
      <name val="Arial"/>
      <family val="2"/>
    </font>
    <font>
      <sz val="10"/>
      <color indexed="9"/>
      <name val="Arial"/>
      <family val="2"/>
    </font>
    <font>
      <sz val="9"/>
      <color indexed="9"/>
      <name val="Arial"/>
      <family val="2"/>
    </font>
    <font>
      <sz val="8"/>
      <color indexed="81"/>
      <name val="Tahoma"/>
      <family val="2"/>
    </font>
    <font>
      <b/>
      <sz val="18"/>
      <color theme="3"/>
      <name val="Calibri Light"/>
      <family val="2"/>
      <charset val="161"/>
      <scheme val="major"/>
    </font>
    <font>
      <sz val="11"/>
      <name val="Calibri"/>
      <family val="2"/>
      <scheme val="minor"/>
    </font>
    <font>
      <b/>
      <sz val="11"/>
      <color theme="1"/>
      <name val="Calibri"/>
      <family val="2"/>
      <charset val="161"/>
      <scheme val="minor"/>
    </font>
    <font>
      <b/>
      <sz val="11"/>
      <name val="Calibri"/>
      <family val="2"/>
      <charset val="161"/>
      <scheme val="minor"/>
    </font>
    <font>
      <b/>
      <sz val="11"/>
      <color indexed="8"/>
      <name val="Calibri"/>
      <family val="2"/>
    </font>
    <font>
      <sz val="14"/>
      <color theme="1"/>
      <name val="Calibri"/>
      <family val="2"/>
      <charset val="161"/>
      <scheme val="minor"/>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10"/>
        <bgColor indexed="64"/>
      </patternFill>
    </fill>
    <fill>
      <patternFill patternType="solid">
        <fgColor rgb="FFFFFF00"/>
        <bgColor indexed="64"/>
      </patternFill>
    </fill>
    <fill>
      <patternFill patternType="solid">
        <fgColor theme="0"/>
        <bgColor indexed="64"/>
      </patternFill>
    </fill>
    <fill>
      <patternFill patternType="solid">
        <fgColor theme="2" tint="-9.9978637043366805E-2"/>
        <bgColor indexed="64"/>
      </patternFill>
    </fill>
  </fills>
  <borders count="30">
    <border>
      <left/>
      <right/>
      <top/>
      <bottom/>
      <diagonal/>
    </border>
    <border>
      <left style="thick">
        <color indexed="23"/>
      </left>
      <right/>
      <top style="thick">
        <color indexed="23"/>
      </top>
      <bottom/>
      <diagonal/>
    </border>
    <border>
      <left/>
      <right/>
      <top style="thick">
        <color indexed="23"/>
      </top>
      <bottom/>
      <diagonal/>
    </border>
    <border>
      <left/>
      <right style="thick">
        <color indexed="23"/>
      </right>
      <top style="thick">
        <color indexed="23"/>
      </top>
      <bottom/>
      <diagonal/>
    </border>
    <border>
      <left style="thick">
        <color indexed="23"/>
      </left>
      <right/>
      <top/>
      <bottom/>
      <diagonal/>
    </border>
    <border>
      <left/>
      <right style="thick">
        <color indexed="23"/>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9"/>
      </bottom>
      <diagonal/>
    </border>
    <border>
      <left/>
      <right/>
      <top style="thin">
        <color indexed="64"/>
      </top>
      <bottom style="thin">
        <color indexed="9"/>
      </bottom>
      <diagonal/>
    </border>
    <border>
      <left/>
      <right style="thin">
        <color indexed="64"/>
      </right>
      <top style="thin">
        <color indexed="64"/>
      </top>
      <bottom style="thin">
        <color indexed="9"/>
      </bottom>
      <diagonal/>
    </border>
    <border>
      <left style="thin">
        <color indexed="64"/>
      </left>
      <right/>
      <top style="thin">
        <color indexed="9"/>
      </top>
      <bottom style="thin">
        <color indexed="9"/>
      </bottom>
      <diagonal/>
    </border>
    <border>
      <left/>
      <right/>
      <top style="thin">
        <color indexed="9"/>
      </top>
      <bottom style="thin">
        <color indexed="9"/>
      </bottom>
      <diagonal/>
    </border>
    <border>
      <left/>
      <right style="thin">
        <color indexed="64"/>
      </right>
      <top style="thin">
        <color indexed="9"/>
      </top>
      <bottom style="thin">
        <color indexed="9"/>
      </bottom>
      <diagonal/>
    </border>
    <border>
      <left style="thin">
        <color indexed="64"/>
      </left>
      <right/>
      <top style="thin">
        <color indexed="9"/>
      </top>
      <bottom style="thin">
        <color indexed="64"/>
      </bottom>
      <diagonal/>
    </border>
    <border>
      <left/>
      <right/>
      <top style="thin">
        <color indexed="9"/>
      </top>
      <bottom style="thin">
        <color indexed="64"/>
      </bottom>
      <diagonal/>
    </border>
    <border>
      <left/>
      <right style="thin">
        <color indexed="64"/>
      </right>
      <top style="thin">
        <color indexed="9"/>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9"/>
      </bottom>
      <diagonal/>
    </border>
    <border>
      <left style="thick">
        <color indexed="23"/>
      </left>
      <right/>
      <top/>
      <bottom style="thick">
        <color indexed="23"/>
      </bottom>
      <diagonal/>
    </border>
    <border>
      <left/>
      <right/>
      <top/>
      <bottom style="thick">
        <color indexed="23"/>
      </bottom>
      <diagonal/>
    </border>
    <border>
      <left/>
      <right style="thick">
        <color indexed="23"/>
      </right>
      <top/>
      <bottom style="thick">
        <color indexed="23"/>
      </bottom>
      <diagonal/>
    </border>
  </borders>
  <cellStyleXfs count="3">
    <xf numFmtId="0" fontId="0" fillId="0" borderId="0"/>
    <xf numFmtId="0" fontId="13" fillId="0" borderId="0" applyNumberFormat="0" applyFill="0" applyBorder="0" applyAlignment="0" applyProtection="0"/>
    <xf numFmtId="0" fontId="9" fillId="0" borderId="0" applyNumberFormat="0" applyFill="0" applyBorder="0" applyAlignment="0" applyProtection="0">
      <alignment vertical="top"/>
      <protection locked="0"/>
    </xf>
  </cellStyleXfs>
  <cellXfs count="104">
    <xf numFmtId="0" fontId="0" fillId="0" borderId="0" xfId="0"/>
    <xf numFmtId="0" fontId="0" fillId="2" borderId="1" xfId="0" applyFill="1" applyBorder="1" applyAlignment="1">
      <alignment vertical="center" wrapText="1"/>
    </xf>
    <xf numFmtId="0" fontId="0" fillId="2" borderId="2" xfId="0" applyFill="1" applyBorder="1" applyAlignment="1">
      <alignment vertical="center" wrapText="1"/>
    </xf>
    <xf numFmtId="0" fontId="0" fillId="2" borderId="3" xfId="0" applyFill="1" applyBorder="1" applyAlignment="1">
      <alignment vertical="center" wrapText="1"/>
    </xf>
    <xf numFmtId="0" fontId="0" fillId="2" borderId="0" xfId="0" applyFill="1"/>
    <xf numFmtId="0" fontId="0" fillId="2" borderId="4" xfId="0" applyFill="1" applyBorder="1" applyAlignment="1">
      <alignment vertical="center" wrapText="1"/>
    </xf>
    <xf numFmtId="0" fontId="0" fillId="2" borderId="5" xfId="0" applyFill="1" applyBorder="1" applyAlignment="1">
      <alignment vertical="center" wrapText="1"/>
    </xf>
    <xf numFmtId="0" fontId="6" fillId="4" borderId="0" xfId="0" applyFont="1" applyFill="1" applyBorder="1" applyAlignment="1">
      <alignment horizontal="left" vertical="center" wrapText="1"/>
    </xf>
    <xf numFmtId="0" fontId="0" fillId="3" borderId="12" xfId="0" applyFill="1" applyBorder="1" applyAlignment="1">
      <alignment horizontal="center" vertical="center" wrapText="1"/>
    </xf>
    <xf numFmtId="0" fontId="3" fillId="2" borderId="0" xfId="0" applyFont="1" applyFill="1" applyBorder="1" applyAlignment="1">
      <alignment vertical="center" wrapText="1"/>
    </xf>
    <xf numFmtId="0" fontId="7" fillId="2" borderId="0" xfId="0" applyFont="1" applyFill="1" applyBorder="1" applyAlignment="1">
      <alignment vertical="center" wrapText="1"/>
    </xf>
    <xf numFmtId="0" fontId="8" fillId="2" borderId="0" xfId="0" applyFont="1" applyFill="1" applyBorder="1" applyAlignment="1">
      <alignment vertical="center" wrapText="1"/>
    </xf>
    <xf numFmtId="0" fontId="8" fillId="2" borderId="10" xfId="0" applyFont="1" applyFill="1" applyBorder="1" applyAlignment="1">
      <alignment vertical="center" wrapText="1"/>
    </xf>
    <xf numFmtId="0" fontId="3" fillId="0" borderId="0" xfId="0" applyFont="1" applyFill="1" applyBorder="1" applyAlignment="1">
      <alignment vertical="center" wrapText="1"/>
    </xf>
    <xf numFmtId="0" fontId="10" fillId="2" borderId="4" xfId="0" applyFont="1" applyFill="1" applyBorder="1" applyAlignment="1">
      <alignment vertical="center" wrapText="1"/>
    </xf>
    <xf numFmtId="0" fontId="11" fillId="2" borderId="0" xfId="0" applyFont="1" applyFill="1" applyBorder="1" applyAlignment="1">
      <alignment vertical="center" wrapText="1"/>
    </xf>
    <xf numFmtId="0" fontId="0" fillId="2" borderId="0" xfId="0" applyFill="1" applyAlignment="1">
      <alignment vertical="center" wrapText="1"/>
    </xf>
    <xf numFmtId="49" fontId="8" fillId="2" borderId="0" xfId="0" applyNumberFormat="1" applyFont="1" applyFill="1" applyBorder="1" applyAlignment="1">
      <alignment vertical="center" wrapText="1"/>
    </xf>
    <xf numFmtId="0" fontId="6" fillId="2" borderId="0" xfId="0" applyFont="1" applyFill="1" applyAlignment="1">
      <alignment vertical="center" wrapText="1"/>
    </xf>
    <xf numFmtId="0" fontId="8" fillId="3" borderId="26" xfId="0" applyFont="1" applyFill="1" applyBorder="1" applyAlignment="1">
      <alignment horizontal="center" vertical="center" wrapText="1"/>
    </xf>
    <xf numFmtId="0" fontId="3" fillId="2" borderId="0" xfId="0" applyFont="1" applyFill="1" applyBorder="1" applyAlignment="1">
      <alignment horizontal="right" vertical="center" wrapText="1"/>
    </xf>
    <xf numFmtId="0" fontId="8" fillId="2" borderId="0" xfId="0" applyFont="1" applyFill="1" applyBorder="1" applyAlignment="1">
      <alignment horizontal="right" vertical="center" wrapText="1"/>
    </xf>
    <xf numFmtId="0" fontId="8" fillId="2" borderId="0" xfId="0" applyFont="1" applyFill="1" applyAlignment="1">
      <alignment vertical="center" wrapText="1"/>
    </xf>
    <xf numFmtId="0" fontId="8" fillId="2" borderId="0" xfId="0" applyFont="1" applyFill="1" applyAlignment="1">
      <alignment horizontal="right" vertical="center" wrapText="1"/>
    </xf>
    <xf numFmtId="0" fontId="0" fillId="2" borderId="27" xfId="0" applyFill="1" applyBorder="1" applyAlignment="1">
      <alignment vertical="center" wrapText="1"/>
    </xf>
    <xf numFmtId="0" fontId="0" fillId="2" borderId="28" xfId="0" applyFill="1" applyBorder="1" applyAlignment="1">
      <alignment vertical="center" wrapText="1"/>
    </xf>
    <xf numFmtId="0" fontId="0" fillId="2" borderId="29" xfId="0" applyFill="1" applyBorder="1" applyAlignment="1">
      <alignment vertical="center" wrapText="1"/>
    </xf>
    <xf numFmtId="0" fontId="0" fillId="5" borderId="0" xfId="0" applyFill="1"/>
    <xf numFmtId="0" fontId="0" fillId="5" borderId="0" xfId="0" applyFill="1" applyAlignment="1">
      <alignment horizontal="center"/>
    </xf>
    <xf numFmtId="0" fontId="0" fillId="6" borderId="0" xfId="0" applyFill="1"/>
    <xf numFmtId="0" fontId="2" fillId="6" borderId="0" xfId="0" applyFont="1" applyFill="1" applyBorder="1" applyAlignment="1">
      <alignment horizontal="center" textRotation="90"/>
    </xf>
    <xf numFmtId="0" fontId="14" fillId="0" borderId="0" xfId="1" applyFont="1" applyFill="1" applyBorder="1" applyAlignment="1" applyProtection="1">
      <alignment horizontal="center"/>
      <protection locked="0"/>
    </xf>
    <xf numFmtId="0" fontId="1" fillId="5" borderId="0" xfId="0" applyFont="1" applyFill="1" applyBorder="1" applyAlignment="1">
      <alignment horizontal="center"/>
    </xf>
    <xf numFmtId="0" fontId="15" fillId="5" borderId="0" xfId="0" applyFont="1" applyFill="1" applyBorder="1" applyAlignment="1">
      <alignment horizontal="center"/>
    </xf>
    <xf numFmtId="0" fontId="14" fillId="0" borderId="0" xfId="0" applyFont="1" applyFill="1" applyBorder="1" applyAlignment="1">
      <alignment horizontal="center" textRotation="90"/>
    </xf>
    <xf numFmtId="0" fontId="1" fillId="0" borderId="0" xfId="0" applyFont="1" applyFill="1" applyBorder="1" applyProtection="1">
      <protection locked="0"/>
    </xf>
    <xf numFmtId="0" fontId="15" fillId="5" borderId="0" xfId="0" applyFont="1" applyFill="1" applyAlignment="1">
      <alignment horizontal="center"/>
    </xf>
    <xf numFmtId="0" fontId="14" fillId="0" borderId="0" xfId="0" applyFont="1" applyFill="1"/>
    <xf numFmtId="0" fontId="1" fillId="0" borderId="0" xfId="0" applyFont="1" applyFill="1" applyBorder="1" applyAlignment="1">
      <alignment horizontal="center"/>
    </xf>
    <xf numFmtId="0" fontId="14" fillId="5" borderId="0" xfId="0" applyFont="1" applyFill="1" applyAlignment="1">
      <alignment horizontal="center"/>
    </xf>
    <xf numFmtId="0" fontId="16" fillId="5" borderId="0" xfId="0" applyFont="1" applyFill="1" applyAlignment="1">
      <alignment horizontal="center"/>
    </xf>
    <xf numFmtId="0" fontId="2" fillId="6" borderId="0" xfId="0" applyFont="1" applyFill="1" applyProtection="1"/>
    <xf numFmtId="0" fontId="14" fillId="5" borderId="0" xfId="1" applyFont="1" applyFill="1" applyBorder="1" applyAlignment="1" applyProtection="1">
      <alignment horizontal="center"/>
      <protection locked="0"/>
    </xf>
    <xf numFmtId="0" fontId="6" fillId="5" borderId="0" xfId="0" applyFont="1" applyFill="1" applyBorder="1" applyAlignment="1" applyProtection="1">
      <alignment horizontal="center"/>
    </xf>
    <xf numFmtId="0" fontId="0" fillId="0" borderId="0" xfId="0" applyAlignment="1">
      <alignment horizontal="center"/>
    </xf>
    <xf numFmtId="0" fontId="17" fillId="0" borderId="0" xfId="0" applyFont="1" applyFill="1" applyBorder="1" applyAlignment="1">
      <alignment horizontal="center"/>
    </xf>
    <xf numFmtId="2" fontId="0" fillId="0" borderId="0" xfId="0" applyNumberFormat="1" applyAlignment="1">
      <alignment horizontal="center"/>
    </xf>
    <xf numFmtId="0" fontId="18" fillId="5" borderId="0" xfId="0" applyFont="1" applyFill="1"/>
    <xf numFmtId="0" fontId="0" fillId="0" borderId="0" xfId="0" applyFill="1"/>
    <xf numFmtId="2" fontId="0" fillId="0" borderId="0" xfId="0" applyNumberFormat="1"/>
    <xf numFmtId="0" fontId="17" fillId="0" borderId="0" xfId="0" applyFont="1" applyFill="1" applyBorder="1" applyAlignment="1"/>
    <xf numFmtId="1" fontId="0" fillId="0" borderId="0" xfId="0" applyNumberFormat="1" applyFill="1"/>
    <xf numFmtId="0" fontId="2" fillId="0" borderId="0" xfId="0" applyFont="1" applyFill="1" applyBorder="1" applyAlignment="1">
      <alignment horizontal="center"/>
    </xf>
    <xf numFmtId="2" fontId="0" fillId="7" borderId="0" xfId="0" applyNumberFormat="1" applyFill="1"/>
    <xf numFmtId="1" fontId="0" fillId="0" borderId="0" xfId="0" applyNumberFormat="1"/>
    <xf numFmtId="0" fontId="17" fillId="0" borderId="0" xfId="0" applyFont="1" applyFill="1" applyBorder="1" applyAlignment="1">
      <alignment horizontal="center" wrapText="1"/>
    </xf>
    <xf numFmtId="2" fontId="0" fillId="0" borderId="0" xfId="0" applyNumberFormat="1" applyFill="1"/>
    <xf numFmtId="0" fontId="15" fillId="0" borderId="0" xfId="0" applyFont="1" applyFill="1"/>
    <xf numFmtId="2" fontId="15" fillId="7" borderId="0" xfId="0" applyNumberFormat="1" applyFont="1" applyFill="1"/>
    <xf numFmtId="164" fontId="0" fillId="0" borderId="0" xfId="0" applyNumberFormat="1"/>
    <xf numFmtId="164" fontId="0" fillId="7" borderId="0" xfId="0" applyNumberFormat="1" applyFill="1"/>
    <xf numFmtId="0" fontId="0" fillId="6" borderId="0" xfId="0" applyFill="1" applyAlignment="1">
      <alignment horizontal="center"/>
    </xf>
    <xf numFmtId="0" fontId="1" fillId="6" borderId="0" xfId="0" applyFont="1" applyFill="1" applyBorder="1" applyAlignment="1">
      <alignment horizontal="center"/>
    </xf>
    <xf numFmtId="2" fontId="0" fillId="6" borderId="0" xfId="0" applyNumberFormat="1" applyFill="1" applyAlignment="1">
      <alignment horizontal="center"/>
    </xf>
    <xf numFmtId="0" fontId="14" fillId="6" borderId="0" xfId="1" applyFont="1" applyFill="1" applyBorder="1" applyAlignment="1" applyProtection="1">
      <alignment horizontal="center"/>
      <protection locked="0"/>
    </xf>
    <xf numFmtId="2" fontId="14" fillId="7" borderId="0" xfId="1" applyNumberFormat="1" applyFont="1" applyFill="1" applyBorder="1" applyAlignment="1" applyProtection="1">
      <alignment horizontal="center"/>
      <protection locked="0"/>
    </xf>
    <xf numFmtId="0" fontId="6" fillId="6" borderId="0" xfId="0" applyFont="1" applyFill="1" applyBorder="1" applyAlignment="1" applyProtection="1">
      <alignment horizontal="center"/>
    </xf>
    <xf numFmtId="49" fontId="8" fillId="3" borderId="17" xfId="0" applyNumberFormat="1" applyFont="1" applyFill="1" applyBorder="1" applyAlignment="1">
      <alignment horizontal="left" vertical="center" wrapText="1"/>
    </xf>
    <xf numFmtId="49" fontId="8" fillId="3" borderId="18" xfId="0" applyNumberFormat="1" applyFont="1" applyFill="1" applyBorder="1" applyAlignment="1">
      <alignment horizontal="left" vertical="center" wrapText="1"/>
    </xf>
    <xf numFmtId="49" fontId="8" fillId="3" borderId="19" xfId="0" applyNumberFormat="1" applyFont="1" applyFill="1" applyBorder="1" applyAlignment="1">
      <alignment horizontal="left" vertical="center" wrapText="1"/>
    </xf>
    <xf numFmtId="49" fontId="8" fillId="3" borderId="20" xfId="0" applyNumberFormat="1" applyFont="1" applyFill="1" applyBorder="1" applyAlignment="1">
      <alignment horizontal="left" vertical="center" wrapText="1"/>
    </xf>
    <xf numFmtId="49" fontId="8" fillId="3" borderId="21" xfId="0" applyNumberFormat="1" applyFont="1" applyFill="1" applyBorder="1" applyAlignment="1">
      <alignment horizontal="left" vertical="center" wrapText="1"/>
    </xf>
    <xf numFmtId="49" fontId="8" fillId="3" borderId="22" xfId="0" applyNumberFormat="1" applyFont="1" applyFill="1" applyBorder="1" applyAlignment="1">
      <alignment horizontal="left" vertical="center" wrapText="1"/>
    </xf>
    <xf numFmtId="0" fontId="8" fillId="2" borderId="0" xfId="0" applyFont="1" applyFill="1" applyAlignment="1">
      <alignment vertical="center" wrapText="1"/>
    </xf>
    <xf numFmtId="49" fontId="8" fillId="3" borderId="14" xfId="0" applyNumberFormat="1" applyFont="1" applyFill="1" applyBorder="1" applyAlignment="1">
      <alignment horizontal="left" vertical="center" wrapText="1"/>
    </xf>
    <xf numFmtId="49" fontId="8" fillId="3" borderId="15" xfId="0" applyNumberFormat="1" applyFont="1" applyFill="1" applyBorder="1" applyAlignment="1">
      <alignment horizontal="left" vertical="center" wrapText="1"/>
    </xf>
    <xf numFmtId="49" fontId="8" fillId="3" borderId="16" xfId="0" applyNumberFormat="1" applyFont="1" applyFill="1" applyBorder="1" applyAlignment="1">
      <alignment horizontal="left" vertical="center" wrapText="1"/>
    </xf>
    <xf numFmtId="49" fontId="9" fillId="3" borderId="17" xfId="2" applyNumberFormat="1" applyFill="1" applyBorder="1" applyAlignment="1" applyProtection="1">
      <alignment horizontal="left" vertical="center" wrapText="1"/>
    </xf>
    <xf numFmtId="0" fontId="8" fillId="2" borderId="0" xfId="0" applyFont="1" applyFill="1" applyBorder="1" applyAlignment="1">
      <alignment vertical="center" wrapText="1"/>
    </xf>
    <xf numFmtId="0" fontId="0" fillId="2" borderId="0" xfId="0" applyFill="1" applyAlignment="1">
      <alignment vertical="center" wrapText="1"/>
    </xf>
    <xf numFmtId="49" fontId="8" fillId="3" borderId="23" xfId="0" applyNumberFormat="1" applyFont="1" applyFill="1" applyBorder="1" applyAlignment="1">
      <alignment horizontal="left" vertical="center" wrapText="1"/>
    </xf>
    <xf numFmtId="49" fontId="8" fillId="3" borderId="24" xfId="0" applyNumberFormat="1" applyFont="1" applyFill="1" applyBorder="1" applyAlignment="1">
      <alignment horizontal="left" vertical="center" wrapText="1"/>
    </xf>
    <xf numFmtId="49" fontId="8" fillId="3" borderId="25" xfId="0" applyNumberFormat="1" applyFont="1" applyFill="1" applyBorder="1" applyAlignment="1">
      <alignment horizontal="left" vertical="center" wrapText="1"/>
    </xf>
    <xf numFmtId="0" fontId="4" fillId="2" borderId="0" xfId="0" applyFont="1" applyFill="1" applyBorder="1" applyAlignment="1">
      <alignment vertical="center" wrapText="1"/>
    </xf>
    <xf numFmtId="0" fontId="3" fillId="2" borderId="0" xfId="0" applyFont="1" applyFill="1" applyBorder="1" applyAlignment="1">
      <alignment vertical="center" wrapText="1"/>
    </xf>
    <xf numFmtId="0" fontId="6" fillId="2" borderId="0" xfId="0" applyFont="1" applyFill="1" applyAlignment="1">
      <alignment vertical="center" wrapText="1"/>
    </xf>
    <xf numFmtId="0" fontId="0" fillId="3" borderId="11" xfId="0" applyFill="1" applyBorder="1" applyAlignment="1">
      <alignment horizontal="center" vertical="center" wrapText="1"/>
    </xf>
    <xf numFmtId="0" fontId="0" fillId="0" borderId="12" xfId="0" applyBorder="1" applyAlignment="1">
      <alignment horizontal="center" vertical="center" wrapText="1"/>
    </xf>
    <xf numFmtId="0" fontId="0" fillId="3" borderId="12" xfId="0" applyFill="1" applyBorder="1" applyAlignment="1">
      <alignment horizontal="center" vertical="center" wrapText="1"/>
    </xf>
    <xf numFmtId="0" fontId="0" fillId="0" borderId="13" xfId="0" applyBorder="1" applyAlignment="1">
      <alignment horizontal="center" vertical="center" wrapText="1"/>
    </xf>
    <xf numFmtId="14" fontId="3" fillId="2" borderId="0" xfId="0" applyNumberFormat="1" applyFont="1" applyFill="1" applyBorder="1" applyAlignment="1">
      <alignment horizontal="right" vertical="center" wrapText="1"/>
    </xf>
    <xf numFmtId="0" fontId="3" fillId="2" borderId="0" xfId="0" applyFont="1" applyFill="1" applyBorder="1" applyAlignment="1">
      <alignment horizontal="right" vertical="center" wrapText="1"/>
    </xf>
    <xf numFmtId="0" fontId="3" fillId="2" borderId="0" xfId="0" applyFont="1" applyFill="1" applyAlignment="1">
      <alignment horizontal="right" vertical="center" wrapText="1"/>
    </xf>
    <xf numFmtId="0" fontId="4"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0" fillId="3" borderId="0" xfId="0" applyFill="1" applyBorder="1" applyAlignment="1">
      <alignment horizontal="center" vertical="center" wrapText="1"/>
    </xf>
    <xf numFmtId="0" fontId="0" fillId="3" borderId="10" xfId="0" applyFill="1" applyBorder="1" applyAlignment="1">
      <alignment horizontal="center" vertical="center" wrapText="1"/>
    </xf>
    <xf numFmtId="0" fontId="0" fillId="3" borderId="9" xfId="0" applyFill="1" applyBorder="1" applyAlignment="1">
      <alignment horizontal="center" vertical="center" wrapText="1"/>
    </xf>
    <xf numFmtId="0" fontId="0" fillId="0" borderId="0" xfId="0" applyBorder="1" applyAlignment="1">
      <alignment horizontal="center" vertical="center" wrapText="1"/>
    </xf>
    <xf numFmtId="49" fontId="6" fillId="3" borderId="0" xfId="0" applyNumberFormat="1" applyFont="1" applyFill="1" applyBorder="1" applyAlignment="1">
      <alignment horizontal="left" vertical="center" wrapText="1"/>
    </xf>
    <xf numFmtId="49" fontId="0" fillId="0" borderId="0" xfId="0" applyNumberFormat="1" applyBorder="1" applyAlignment="1">
      <alignment horizontal="left" vertical="center" wrapText="1"/>
    </xf>
    <xf numFmtId="49" fontId="0" fillId="0" borderId="10" xfId="0" applyNumberFormat="1" applyBorder="1" applyAlignment="1">
      <alignment horizontal="left" vertical="center" wrapText="1"/>
    </xf>
  </cellXfs>
  <cellStyles count="3">
    <cellStyle name="Hipervínculo" xfId="2" builtinId="8"/>
    <cellStyle name="Normal" xfId="0" builtinId="0"/>
    <cellStyle name="Título"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lang val="es-ES"/>
  <c:chart>
    <c:plotArea>
      <c:layout/>
      <c:barChart>
        <c:barDir val="bar"/>
        <c:grouping val="clustered"/>
        <c:ser>
          <c:idx val="0"/>
          <c:order val="0"/>
          <c:cat>
            <c:strRef>
              <c:f>'data for figure 5 '!$A$21:$A$25</c:f>
              <c:strCache>
                <c:ptCount val="5"/>
                <c:pt idx="0">
                  <c:v>Other</c:v>
                </c:pt>
                <c:pt idx="1">
                  <c:v>Aquarium trade</c:v>
                </c:pt>
                <c:pt idx="2">
                  <c:v>Aquaculture</c:v>
                </c:pt>
                <c:pt idx="3">
                  <c:v>Corridor</c:v>
                </c:pt>
                <c:pt idx="4">
                  <c:v>Shipping</c:v>
                </c:pt>
              </c:strCache>
            </c:strRef>
          </c:cat>
          <c:val>
            <c:numRef>
              <c:f>'data for figure 5 '!$B$21:$B$25</c:f>
              <c:numCache>
                <c:formatCode>0.00</c:formatCode>
                <c:ptCount val="5"/>
                <c:pt idx="0">
                  <c:v>9.8039215686274517</c:v>
                </c:pt>
                <c:pt idx="1">
                  <c:v>4.9019607843137258</c:v>
                </c:pt>
                <c:pt idx="2">
                  <c:v>42.156862745098039</c:v>
                </c:pt>
                <c:pt idx="3">
                  <c:v>11.76470588235294</c:v>
                </c:pt>
                <c:pt idx="4">
                  <c:v>50.980392156862742</c:v>
                </c:pt>
              </c:numCache>
            </c:numRef>
          </c:val>
        </c:ser>
        <c:axId val="91734400"/>
        <c:axId val="91735936"/>
      </c:barChart>
      <c:catAx>
        <c:axId val="91734400"/>
        <c:scaling>
          <c:orientation val="minMax"/>
        </c:scaling>
        <c:axPos val="l"/>
        <c:numFmt formatCode="General" sourceLinked="0"/>
        <c:tickLblPos val="nextTo"/>
        <c:crossAx val="91735936"/>
        <c:crosses val="autoZero"/>
        <c:auto val="1"/>
        <c:lblAlgn val="ctr"/>
        <c:lblOffset val="100"/>
      </c:catAx>
      <c:valAx>
        <c:axId val="91735936"/>
        <c:scaling>
          <c:orientation val="minMax"/>
        </c:scaling>
        <c:axPos val="b"/>
        <c:majorGridlines/>
        <c:numFmt formatCode="0.00" sourceLinked="1"/>
        <c:tickLblPos val="nextTo"/>
        <c:crossAx val="91734400"/>
        <c:crosses val="autoZero"/>
        <c:crossBetween val="between"/>
      </c:valAx>
    </c:plotArea>
    <c:plotVisOnly val="1"/>
    <c:dispBlanksAs val="gap"/>
  </c:chart>
  <c:printSettings>
    <c:headerFooter/>
    <c:pageMargins b="0.75000000000000089" l="0.70000000000000062" r="0.70000000000000062" t="0.75000000000000089"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lang val="es-ES"/>
  <c:chart>
    <c:plotArea>
      <c:layout/>
      <c:barChart>
        <c:barDir val="bar"/>
        <c:grouping val="clustered"/>
        <c:ser>
          <c:idx val="0"/>
          <c:order val="0"/>
          <c:cat>
            <c:strRef>
              <c:f>'data for figure 5 '!$A$149:$A$153</c:f>
              <c:strCache>
                <c:ptCount val="5"/>
                <c:pt idx="0">
                  <c:v>other</c:v>
                </c:pt>
                <c:pt idx="1">
                  <c:v>Aquarium/trade</c:v>
                </c:pt>
                <c:pt idx="2">
                  <c:v>Aquaculture</c:v>
                </c:pt>
                <c:pt idx="3">
                  <c:v>corridor</c:v>
                </c:pt>
                <c:pt idx="4">
                  <c:v>Shipping</c:v>
                </c:pt>
              </c:strCache>
            </c:strRef>
          </c:cat>
          <c:val>
            <c:numRef>
              <c:f>'data for figure 5 '!$B$149:$B$153</c:f>
              <c:numCache>
                <c:formatCode>0.00</c:formatCode>
                <c:ptCount val="5"/>
                <c:pt idx="0">
                  <c:v>2.5787965616045847</c:v>
                </c:pt>
                <c:pt idx="1">
                  <c:v>1.8624641833810889</c:v>
                </c:pt>
                <c:pt idx="2">
                  <c:v>5.444126074498568</c:v>
                </c:pt>
                <c:pt idx="3">
                  <c:v>70.343839541547283</c:v>
                </c:pt>
                <c:pt idx="4">
                  <c:v>41.404011461318049</c:v>
                </c:pt>
              </c:numCache>
            </c:numRef>
          </c:val>
        </c:ser>
        <c:axId val="76300672"/>
        <c:axId val="76302208"/>
      </c:barChart>
      <c:catAx>
        <c:axId val="76300672"/>
        <c:scaling>
          <c:orientation val="minMax"/>
        </c:scaling>
        <c:axPos val="l"/>
        <c:numFmt formatCode="General" sourceLinked="0"/>
        <c:tickLblPos val="nextTo"/>
        <c:crossAx val="76302208"/>
        <c:crosses val="autoZero"/>
        <c:auto val="1"/>
        <c:lblAlgn val="ctr"/>
        <c:lblOffset val="100"/>
      </c:catAx>
      <c:valAx>
        <c:axId val="76302208"/>
        <c:scaling>
          <c:orientation val="minMax"/>
        </c:scaling>
        <c:axPos val="b"/>
        <c:majorGridlines/>
        <c:numFmt formatCode="0.00" sourceLinked="1"/>
        <c:tickLblPos val="nextTo"/>
        <c:crossAx val="76300672"/>
        <c:crosses val="autoZero"/>
        <c:crossBetween val="between"/>
      </c:valAx>
    </c:plotArea>
    <c:plotVisOnly val="1"/>
    <c:dispBlanksAs val="gap"/>
  </c:chart>
  <c:printSettings>
    <c:headerFooter/>
    <c:pageMargins b="0.75000000000000089" l="0.70000000000000062" r="0.70000000000000062" t="0.7500000000000008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lang val="es-ES"/>
  <c:chart>
    <c:plotArea>
      <c:layout>
        <c:manualLayout>
          <c:layoutTarget val="inner"/>
          <c:xMode val="edge"/>
          <c:yMode val="edge"/>
          <c:x val="3.3768568517566259E-2"/>
          <c:y val="8.8924167497930723E-2"/>
          <c:w val="0.66842402775626253"/>
          <c:h val="0.41935437315618584"/>
        </c:manualLayout>
      </c:layout>
      <c:barChart>
        <c:barDir val="col"/>
        <c:grouping val="clustered"/>
        <c:ser>
          <c:idx val="0"/>
          <c:order val="0"/>
          <c:cat>
            <c:strRef>
              <c:f>Sheet1!$A$3:$A$47</c:f>
              <c:strCache>
                <c:ptCount val="45"/>
                <c:pt idx="0">
                  <c:v>Baltic Other</c:v>
                </c:pt>
                <c:pt idx="1">
                  <c:v>Baltic Aquarium trade</c:v>
                </c:pt>
                <c:pt idx="2">
                  <c:v>Baltic Aquaculture</c:v>
                </c:pt>
                <c:pt idx="3">
                  <c:v>Baltic Corridor</c:v>
                </c:pt>
                <c:pt idx="4">
                  <c:v>Baltic Shipping</c:v>
                </c:pt>
                <c:pt idx="5">
                  <c:v>North Sea Other</c:v>
                </c:pt>
                <c:pt idx="6">
                  <c:v>North Sea Aquarium trade</c:v>
                </c:pt>
                <c:pt idx="7">
                  <c:v>North Sea Aquaculture</c:v>
                </c:pt>
                <c:pt idx="8">
                  <c:v>North Sea Corridor</c:v>
                </c:pt>
                <c:pt idx="9">
                  <c:v>North Sea Shipping</c:v>
                </c:pt>
                <c:pt idx="10">
                  <c:v>Celtic Sea Other</c:v>
                </c:pt>
                <c:pt idx="11">
                  <c:v>Celtic Sea Aquarium trade</c:v>
                </c:pt>
                <c:pt idx="12">
                  <c:v>Celtic Sea Aquaculture</c:v>
                </c:pt>
                <c:pt idx="13">
                  <c:v>Celtic Sea Corridor</c:v>
                </c:pt>
                <c:pt idx="14">
                  <c:v>Celtic Sea Shipping</c:v>
                </c:pt>
                <c:pt idx="15">
                  <c:v>Biscay Other</c:v>
                </c:pt>
                <c:pt idx="16">
                  <c:v>Biscay Aquarium trade</c:v>
                </c:pt>
                <c:pt idx="17">
                  <c:v>Biscay Aquaculture</c:v>
                </c:pt>
                <c:pt idx="18">
                  <c:v>Biscay Corridor</c:v>
                </c:pt>
                <c:pt idx="19">
                  <c:v>Biscay Shipping</c:v>
                </c:pt>
                <c:pt idx="20">
                  <c:v>Black Other</c:v>
                </c:pt>
                <c:pt idx="21">
                  <c:v>Black Aquarium trade</c:v>
                </c:pt>
                <c:pt idx="22">
                  <c:v>Black Aquaculture</c:v>
                </c:pt>
                <c:pt idx="23">
                  <c:v>Black Corridor</c:v>
                </c:pt>
                <c:pt idx="24">
                  <c:v>Black Shipping</c:v>
                </c:pt>
                <c:pt idx="25">
                  <c:v>WMED Other</c:v>
                </c:pt>
                <c:pt idx="26">
                  <c:v>WMED Aquarium trade</c:v>
                </c:pt>
                <c:pt idx="27">
                  <c:v>WMED Aquaculture</c:v>
                </c:pt>
                <c:pt idx="28">
                  <c:v>WMED Corridor</c:v>
                </c:pt>
                <c:pt idx="29">
                  <c:v>WMED Shipping</c:v>
                </c:pt>
                <c:pt idx="30">
                  <c:v>CMED Other</c:v>
                </c:pt>
                <c:pt idx="31">
                  <c:v>CMED Aquarium trade</c:v>
                </c:pt>
                <c:pt idx="32">
                  <c:v>CMED Aquaculture</c:v>
                </c:pt>
                <c:pt idx="33">
                  <c:v>CMED Corridor</c:v>
                </c:pt>
                <c:pt idx="34">
                  <c:v>CMED Shipping</c:v>
                </c:pt>
                <c:pt idx="35">
                  <c:v>ADRIA Other</c:v>
                </c:pt>
                <c:pt idx="36">
                  <c:v>ADRIA Aquarium trade</c:v>
                </c:pt>
                <c:pt idx="37">
                  <c:v>ADRIA Aquaculture</c:v>
                </c:pt>
                <c:pt idx="38">
                  <c:v>ADRIA Corridor</c:v>
                </c:pt>
                <c:pt idx="39">
                  <c:v>ADRIA Shipping</c:v>
                </c:pt>
                <c:pt idx="40">
                  <c:v>EMED other</c:v>
                </c:pt>
                <c:pt idx="41">
                  <c:v>EMED Aquarium/trade</c:v>
                </c:pt>
                <c:pt idx="42">
                  <c:v>EMED Aquaculture</c:v>
                </c:pt>
                <c:pt idx="43">
                  <c:v>EMED corridor</c:v>
                </c:pt>
                <c:pt idx="44">
                  <c:v>EMED Shipping</c:v>
                </c:pt>
              </c:strCache>
            </c:strRef>
          </c:cat>
          <c:val>
            <c:numRef>
              <c:f>Sheet1!$B$3:$B$47</c:f>
              <c:numCache>
                <c:formatCode>0.00</c:formatCode>
                <c:ptCount val="45"/>
                <c:pt idx="0">
                  <c:v>9.8039215686274517</c:v>
                </c:pt>
                <c:pt idx="1">
                  <c:v>4.9019607843137258</c:v>
                </c:pt>
                <c:pt idx="2">
                  <c:v>42.156862745098039</c:v>
                </c:pt>
                <c:pt idx="3">
                  <c:v>11.76470588235294</c:v>
                </c:pt>
                <c:pt idx="4">
                  <c:v>50.980392156862742</c:v>
                </c:pt>
                <c:pt idx="5">
                  <c:v>5.9907834101382482</c:v>
                </c:pt>
                <c:pt idx="6">
                  <c:v>3.225806451612903</c:v>
                </c:pt>
                <c:pt idx="7">
                  <c:v>45.622119815668206</c:v>
                </c:pt>
                <c:pt idx="8">
                  <c:v>0</c:v>
                </c:pt>
                <c:pt idx="9">
                  <c:v>74.193548387096769</c:v>
                </c:pt>
                <c:pt idx="10">
                  <c:v>9.7014925373134329</c:v>
                </c:pt>
                <c:pt idx="11">
                  <c:v>2.2388059701492535</c:v>
                </c:pt>
                <c:pt idx="12">
                  <c:v>46.268656716417908</c:v>
                </c:pt>
                <c:pt idx="13">
                  <c:v>1.4925373134328357</c:v>
                </c:pt>
                <c:pt idx="14">
                  <c:v>69.402985074626869</c:v>
                </c:pt>
                <c:pt idx="15">
                  <c:v>3</c:v>
                </c:pt>
                <c:pt idx="16">
                  <c:v>2.5</c:v>
                </c:pt>
                <c:pt idx="17">
                  <c:v>53.5</c:v>
                </c:pt>
                <c:pt idx="18">
                  <c:v>0.5</c:v>
                </c:pt>
                <c:pt idx="19">
                  <c:v>70.5</c:v>
                </c:pt>
                <c:pt idx="20">
                  <c:v>1.1299435028248588</c:v>
                </c:pt>
                <c:pt idx="21">
                  <c:v>2.8248587570621471</c:v>
                </c:pt>
                <c:pt idx="22">
                  <c:v>18.07909604519774</c:v>
                </c:pt>
                <c:pt idx="23">
                  <c:v>9.0395480225988702</c:v>
                </c:pt>
                <c:pt idx="24">
                  <c:v>84.180790960451972</c:v>
                </c:pt>
                <c:pt idx="25">
                  <c:v>2.9629629629629632</c:v>
                </c:pt>
                <c:pt idx="26">
                  <c:v>1.4814814814814816</c:v>
                </c:pt>
                <c:pt idx="27">
                  <c:v>33.333333333333329</c:v>
                </c:pt>
                <c:pt idx="28">
                  <c:v>18.888888888888889</c:v>
                </c:pt>
                <c:pt idx="29">
                  <c:v>70.740740740740733</c:v>
                </c:pt>
                <c:pt idx="30">
                  <c:v>2.666666666666667</c:v>
                </c:pt>
                <c:pt idx="31">
                  <c:v>2.2222222222222223</c:v>
                </c:pt>
                <c:pt idx="32">
                  <c:v>20</c:v>
                </c:pt>
                <c:pt idx="33">
                  <c:v>37.777777777777779</c:v>
                </c:pt>
                <c:pt idx="34">
                  <c:v>65.777777777777786</c:v>
                </c:pt>
                <c:pt idx="35">
                  <c:v>1.7647058823529411</c:v>
                </c:pt>
                <c:pt idx="36">
                  <c:v>1.7647058823529411</c:v>
                </c:pt>
                <c:pt idx="37">
                  <c:v>37.647058823529413</c:v>
                </c:pt>
                <c:pt idx="38">
                  <c:v>20</c:v>
                </c:pt>
                <c:pt idx="39">
                  <c:v>74.705882352941174</c:v>
                </c:pt>
                <c:pt idx="40">
                  <c:v>2.5787965616045847</c:v>
                </c:pt>
                <c:pt idx="41">
                  <c:v>1.8624641833810889</c:v>
                </c:pt>
                <c:pt idx="42">
                  <c:v>5.444126074498568</c:v>
                </c:pt>
                <c:pt idx="43">
                  <c:v>70.343839541547283</c:v>
                </c:pt>
                <c:pt idx="44">
                  <c:v>41.404011461318049</c:v>
                </c:pt>
              </c:numCache>
            </c:numRef>
          </c:val>
        </c:ser>
        <c:axId val="94127616"/>
        <c:axId val="94129152"/>
      </c:barChart>
      <c:catAx>
        <c:axId val="94127616"/>
        <c:scaling>
          <c:orientation val="minMax"/>
        </c:scaling>
        <c:axPos val="b"/>
        <c:tickLblPos val="nextTo"/>
        <c:crossAx val="94129152"/>
        <c:crosses val="autoZero"/>
        <c:auto val="1"/>
        <c:lblAlgn val="ctr"/>
        <c:lblOffset val="100"/>
      </c:catAx>
      <c:valAx>
        <c:axId val="94129152"/>
        <c:scaling>
          <c:orientation val="minMax"/>
        </c:scaling>
        <c:axPos val="l"/>
        <c:majorGridlines/>
        <c:numFmt formatCode="0" sourceLinked="0"/>
        <c:tickLblPos val="nextTo"/>
        <c:crossAx val="94127616"/>
        <c:crosses val="autoZero"/>
        <c:crossBetween val="between"/>
      </c:valAx>
    </c:plotArea>
    <c:legend>
      <c:legendPos val="r"/>
      <c:layout/>
    </c:legend>
    <c:plotVisOnly val="1"/>
  </c:chart>
  <c:printSettings>
    <c:headerFooter/>
    <c:pageMargins b="0.75000000000000011" l="0.70000000000000007" r="0.70000000000000007" t="0.75000000000000011" header="0.3000000000000001" footer="0.3000000000000001"/>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lang val="es-ES"/>
  <c:chart>
    <c:plotArea>
      <c:layout/>
      <c:barChart>
        <c:barDir val="bar"/>
        <c:grouping val="clustered"/>
        <c:ser>
          <c:idx val="0"/>
          <c:order val="0"/>
          <c:cat>
            <c:strRef>
              <c:f>'data for figure 5 '!$A$37:$A$41</c:f>
              <c:strCache>
                <c:ptCount val="5"/>
                <c:pt idx="0">
                  <c:v>Other</c:v>
                </c:pt>
                <c:pt idx="1">
                  <c:v>Aquarium trade</c:v>
                </c:pt>
                <c:pt idx="2">
                  <c:v>Aquaculture</c:v>
                </c:pt>
                <c:pt idx="3">
                  <c:v>Corridor</c:v>
                </c:pt>
                <c:pt idx="4">
                  <c:v>Shipping</c:v>
                </c:pt>
              </c:strCache>
            </c:strRef>
          </c:cat>
          <c:val>
            <c:numRef>
              <c:f>'data for figure 5 '!$B$37:$B$41</c:f>
              <c:numCache>
                <c:formatCode>0.00</c:formatCode>
                <c:ptCount val="5"/>
                <c:pt idx="0">
                  <c:v>5.9907834101382482</c:v>
                </c:pt>
                <c:pt idx="1">
                  <c:v>3.225806451612903</c:v>
                </c:pt>
                <c:pt idx="2">
                  <c:v>45.622119815668206</c:v>
                </c:pt>
                <c:pt idx="3">
                  <c:v>0</c:v>
                </c:pt>
                <c:pt idx="4">
                  <c:v>74.193548387096769</c:v>
                </c:pt>
              </c:numCache>
            </c:numRef>
          </c:val>
        </c:ser>
        <c:axId val="96327168"/>
        <c:axId val="96328704"/>
      </c:barChart>
      <c:catAx>
        <c:axId val="96327168"/>
        <c:scaling>
          <c:orientation val="minMax"/>
        </c:scaling>
        <c:axPos val="l"/>
        <c:numFmt formatCode="General" sourceLinked="0"/>
        <c:tickLblPos val="nextTo"/>
        <c:crossAx val="96328704"/>
        <c:crosses val="autoZero"/>
        <c:auto val="1"/>
        <c:lblAlgn val="ctr"/>
        <c:lblOffset val="100"/>
      </c:catAx>
      <c:valAx>
        <c:axId val="96328704"/>
        <c:scaling>
          <c:orientation val="minMax"/>
        </c:scaling>
        <c:axPos val="b"/>
        <c:majorGridlines/>
        <c:numFmt formatCode="0.00" sourceLinked="1"/>
        <c:tickLblPos val="nextTo"/>
        <c:crossAx val="96327168"/>
        <c:crosses val="autoZero"/>
        <c:crossBetween val="between"/>
      </c:valAx>
    </c:plotArea>
    <c:plotVisOnly val="1"/>
    <c:dispBlanksAs val="gap"/>
  </c:chart>
  <c:printSettings>
    <c:headerFooter/>
    <c:pageMargins b="0.75000000000000089" l="0.70000000000000062" r="0.70000000000000062" t="0.75000000000000089"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s-ES"/>
  <c:chart>
    <c:plotArea>
      <c:layout/>
      <c:barChart>
        <c:barDir val="bar"/>
        <c:grouping val="clustered"/>
        <c:ser>
          <c:idx val="0"/>
          <c:order val="0"/>
          <c:cat>
            <c:strRef>
              <c:f>'data for figure 5 '!$A$51:$A$55</c:f>
              <c:strCache>
                <c:ptCount val="5"/>
                <c:pt idx="0">
                  <c:v>Other</c:v>
                </c:pt>
                <c:pt idx="1">
                  <c:v>Aquarium trade</c:v>
                </c:pt>
                <c:pt idx="2">
                  <c:v>Aquaculture</c:v>
                </c:pt>
                <c:pt idx="3">
                  <c:v>Corridor</c:v>
                </c:pt>
                <c:pt idx="4">
                  <c:v>Shipping</c:v>
                </c:pt>
              </c:strCache>
            </c:strRef>
          </c:cat>
          <c:val>
            <c:numRef>
              <c:f>'data for figure 5 '!$B$51:$B$55</c:f>
              <c:numCache>
                <c:formatCode>0.00</c:formatCode>
                <c:ptCount val="5"/>
                <c:pt idx="0">
                  <c:v>9.7014925373134329</c:v>
                </c:pt>
                <c:pt idx="1">
                  <c:v>2.2388059701492535</c:v>
                </c:pt>
                <c:pt idx="2">
                  <c:v>46.268656716417908</c:v>
                </c:pt>
                <c:pt idx="3">
                  <c:v>1.4925373134328357</c:v>
                </c:pt>
                <c:pt idx="4">
                  <c:v>69.402985074626869</c:v>
                </c:pt>
              </c:numCache>
            </c:numRef>
          </c:val>
        </c:ser>
        <c:axId val="94885760"/>
        <c:axId val="94887296"/>
      </c:barChart>
      <c:catAx>
        <c:axId val="94885760"/>
        <c:scaling>
          <c:orientation val="minMax"/>
        </c:scaling>
        <c:axPos val="l"/>
        <c:numFmt formatCode="General" sourceLinked="0"/>
        <c:tickLblPos val="nextTo"/>
        <c:crossAx val="94887296"/>
        <c:crosses val="autoZero"/>
        <c:auto val="1"/>
        <c:lblAlgn val="ctr"/>
        <c:lblOffset val="100"/>
      </c:catAx>
      <c:valAx>
        <c:axId val="94887296"/>
        <c:scaling>
          <c:orientation val="minMax"/>
        </c:scaling>
        <c:axPos val="b"/>
        <c:majorGridlines/>
        <c:numFmt formatCode="0.00" sourceLinked="1"/>
        <c:tickLblPos val="nextTo"/>
        <c:crossAx val="94885760"/>
        <c:crosses val="autoZero"/>
        <c:crossBetween val="between"/>
      </c:valAx>
    </c:plotArea>
    <c:plotVisOnly val="1"/>
    <c:dispBlanksAs val="gap"/>
  </c:chart>
  <c:printSettings>
    <c:headerFooter/>
    <c:pageMargins b="0.75000000000000089" l="0.70000000000000062" r="0.70000000000000062" t="0.750000000000000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s-ES"/>
  <c:chart>
    <c:plotArea>
      <c:layout>
        <c:manualLayout>
          <c:layoutTarget val="inner"/>
          <c:xMode val="edge"/>
          <c:yMode val="edge"/>
          <c:x val="0.24861329833770804"/>
          <c:y val="7.9306071871127815E-2"/>
          <c:w val="0.6960603674540683"/>
          <c:h val="0.78448145654655665"/>
        </c:manualLayout>
      </c:layout>
      <c:barChart>
        <c:barDir val="bar"/>
        <c:grouping val="clustered"/>
        <c:ser>
          <c:idx val="0"/>
          <c:order val="0"/>
          <c:cat>
            <c:strRef>
              <c:f>'data for figure 5 '!$A$86:$A$90</c:f>
              <c:strCache>
                <c:ptCount val="5"/>
                <c:pt idx="0">
                  <c:v>Other</c:v>
                </c:pt>
                <c:pt idx="1">
                  <c:v>Aquarium trade</c:v>
                </c:pt>
                <c:pt idx="2">
                  <c:v>Aquaculture</c:v>
                </c:pt>
                <c:pt idx="3">
                  <c:v>Corridor</c:v>
                </c:pt>
                <c:pt idx="4">
                  <c:v>Shipping</c:v>
                </c:pt>
              </c:strCache>
            </c:strRef>
          </c:cat>
          <c:val>
            <c:numRef>
              <c:f>'data for figure 5 '!$B$86:$B$90</c:f>
              <c:numCache>
                <c:formatCode>0.00</c:formatCode>
                <c:ptCount val="5"/>
                <c:pt idx="0">
                  <c:v>1.1299435028248588</c:v>
                </c:pt>
                <c:pt idx="1">
                  <c:v>2.8248587570621471</c:v>
                </c:pt>
                <c:pt idx="2">
                  <c:v>18.07909604519774</c:v>
                </c:pt>
                <c:pt idx="3">
                  <c:v>9.0395480225988702</c:v>
                </c:pt>
                <c:pt idx="4">
                  <c:v>84.180790960451972</c:v>
                </c:pt>
              </c:numCache>
            </c:numRef>
          </c:val>
        </c:ser>
        <c:axId val="53098752"/>
        <c:axId val="53112832"/>
      </c:barChart>
      <c:catAx>
        <c:axId val="53098752"/>
        <c:scaling>
          <c:orientation val="minMax"/>
        </c:scaling>
        <c:axPos val="l"/>
        <c:numFmt formatCode="General" sourceLinked="0"/>
        <c:tickLblPos val="nextTo"/>
        <c:crossAx val="53112832"/>
        <c:crosses val="autoZero"/>
        <c:auto val="1"/>
        <c:lblAlgn val="ctr"/>
        <c:lblOffset val="100"/>
      </c:catAx>
      <c:valAx>
        <c:axId val="53112832"/>
        <c:scaling>
          <c:orientation val="minMax"/>
        </c:scaling>
        <c:axPos val="b"/>
        <c:majorGridlines/>
        <c:numFmt formatCode="0.00" sourceLinked="1"/>
        <c:tickLblPos val="nextTo"/>
        <c:crossAx val="53098752"/>
        <c:crosses val="autoZero"/>
        <c:crossBetween val="between"/>
      </c:valAx>
    </c:plotArea>
    <c:plotVisOnly val="1"/>
    <c:dispBlanksAs val="gap"/>
  </c:chart>
  <c:printSettings>
    <c:headerFooter/>
    <c:pageMargins b="0.75000000000000089" l="0.70000000000000062" r="0.70000000000000062" t="0.75000000000000089"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s-ES"/>
  <c:chart>
    <c:plotArea>
      <c:layout/>
      <c:barChart>
        <c:barDir val="bar"/>
        <c:grouping val="clustered"/>
        <c:ser>
          <c:idx val="0"/>
          <c:order val="0"/>
          <c:cat>
            <c:strRef>
              <c:f>'data for figure 5 '!$A$70:$A$74</c:f>
              <c:strCache>
                <c:ptCount val="5"/>
                <c:pt idx="0">
                  <c:v>Other</c:v>
                </c:pt>
                <c:pt idx="1">
                  <c:v>Aquarium trade</c:v>
                </c:pt>
                <c:pt idx="2">
                  <c:v>Aquaculture</c:v>
                </c:pt>
                <c:pt idx="3">
                  <c:v>Corridor</c:v>
                </c:pt>
                <c:pt idx="4">
                  <c:v>Shipping</c:v>
                </c:pt>
              </c:strCache>
            </c:strRef>
          </c:cat>
          <c:val>
            <c:numRef>
              <c:f>'data for figure 5 '!$B$70:$B$74</c:f>
              <c:numCache>
                <c:formatCode>0.00</c:formatCode>
                <c:ptCount val="5"/>
                <c:pt idx="0">
                  <c:v>3</c:v>
                </c:pt>
                <c:pt idx="1">
                  <c:v>2.5</c:v>
                </c:pt>
                <c:pt idx="2">
                  <c:v>53.5</c:v>
                </c:pt>
                <c:pt idx="3">
                  <c:v>0.5</c:v>
                </c:pt>
                <c:pt idx="4">
                  <c:v>70.5</c:v>
                </c:pt>
              </c:numCache>
            </c:numRef>
          </c:val>
        </c:ser>
        <c:axId val="53119616"/>
        <c:axId val="53129600"/>
      </c:barChart>
      <c:catAx>
        <c:axId val="53119616"/>
        <c:scaling>
          <c:orientation val="minMax"/>
        </c:scaling>
        <c:axPos val="l"/>
        <c:numFmt formatCode="General" sourceLinked="0"/>
        <c:tickLblPos val="nextTo"/>
        <c:crossAx val="53129600"/>
        <c:crosses val="autoZero"/>
        <c:auto val="1"/>
        <c:lblAlgn val="ctr"/>
        <c:lblOffset val="100"/>
      </c:catAx>
      <c:valAx>
        <c:axId val="53129600"/>
        <c:scaling>
          <c:orientation val="minMax"/>
        </c:scaling>
        <c:axPos val="b"/>
        <c:majorGridlines/>
        <c:numFmt formatCode="0.00" sourceLinked="1"/>
        <c:tickLblPos val="nextTo"/>
        <c:crossAx val="53119616"/>
        <c:crosses val="autoZero"/>
        <c:crossBetween val="between"/>
      </c:valAx>
    </c:plotArea>
    <c:plotVisOnly val="1"/>
    <c:dispBlanksAs val="gap"/>
  </c:chart>
  <c:printSettings>
    <c:headerFooter/>
    <c:pageMargins b="0.75000000000000089" l="0.70000000000000062" r="0.70000000000000062" t="0.7500000000000008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s-ES"/>
  <c:chart>
    <c:plotArea>
      <c:layout/>
      <c:barChart>
        <c:barDir val="bar"/>
        <c:grouping val="clustered"/>
        <c:ser>
          <c:idx val="0"/>
          <c:order val="0"/>
          <c:cat>
            <c:strRef>
              <c:f>'data for figure 5 '!$A$86:$A$90</c:f>
              <c:strCache>
                <c:ptCount val="5"/>
                <c:pt idx="0">
                  <c:v>Other</c:v>
                </c:pt>
                <c:pt idx="1">
                  <c:v>Aquarium trade</c:v>
                </c:pt>
                <c:pt idx="2">
                  <c:v>Aquaculture</c:v>
                </c:pt>
                <c:pt idx="3">
                  <c:v>Corridor</c:v>
                </c:pt>
                <c:pt idx="4">
                  <c:v>Shipping</c:v>
                </c:pt>
              </c:strCache>
            </c:strRef>
          </c:cat>
          <c:val>
            <c:numRef>
              <c:f>'data for figure 5 '!$B$86:$B$90</c:f>
              <c:numCache>
                <c:formatCode>0.00</c:formatCode>
                <c:ptCount val="5"/>
                <c:pt idx="0">
                  <c:v>1.1299435028248588</c:v>
                </c:pt>
                <c:pt idx="1">
                  <c:v>2.8248587570621471</c:v>
                </c:pt>
                <c:pt idx="2">
                  <c:v>18.07909604519774</c:v>
                </c:pt>
                <c:pt idx="3">
                  <c:v>9.0395480225988702</c:v>
                </c:pt>
                <c:pt idx="4">
                  <c:v>84.180790960451972</c:v>
                </c:pt>
              </c:numCache>
            </c:numRef>
          </c:val>
        </c:ser>
        <c:axId val="53140480"/>
        <c:axId val="75371264"/>
      </c:barChart>
      <c:catAx>
        <c:axId val="53140480"/>
        <c:scaling>
          <c:orientation val="minMax"/>
        </c:scaling>
        <c:axPos val="l"/>
        <c:numFmt formatCode="General" sourceLinked="0"/>
        <c:tickLblPos val="nextTo"/>
        <c:crossAx val="75371264"/>
        <c:crosses val="autoZero"/>
        <c:auto val="1"/>
        <c:lblAlgn val="ctr"/>
        <c:lblOffset val="100"/>
      </c:catAx>
      <c:valAx>
        <c:axId val="75371264"/>
        <c:scaling>
          <c:orientation val="minMax"/>
        </c:scaling>
        <c:axPos val="b"/>
        <c:majorGridlines/>
        <c:numFmt formatCode="0.00" sourceLinked="1"/>
        <c:tickLblPos val="nextTo"/>
        <c:crossAx val="53140480"/>
        <c:crosses val="autoZero"/>
        <c:crossBetween val="between"/>
      </c:valAx>
    </c:plotArea>
    <c:plotVisOnly val="1"/>
    <c:dispBlanksAs val="gap"/>
  </c:chart>
  <c:printSettings>
    <c:headerFooter/>
    <c:pageMargins b="0.75000000000000089" l="0.70000000000000062" r="0.70000000000000062" t="0.7500000000000008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s-ES"/>
  <c:chart>
    <c:plotArea>
      <c:layout/>
      <c:barChart>
        <c:barDir val="bar"/>
        <c:grouping val="clustered"/>
        <c:ser>
          <c:idx val="0"/>
          <c:order val="0"/>
          <c:val>
            <c:numRef>
              <c:f>#REF!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Lst>
        </c:ser>
        <c:axId val="75404032"/>
        <c:axId val="75405568"/>
      </c:barChart>
      <c:catAx>
        <c:axId val="75404032"/>
        <c:scaling>
          <c:orientation val="minMax"/>
        </c:scaling>
        <c:axPos val="l"/>
        <c:tickLblPos val="nextTo"/>
        <c:txPr>
          <a:bodyPr/>
          <a:lstStyle/>
          <a:p>
            <a:pPr>
              <a:defRPr lang="el-GR"/>
            </a:pPr>
            <a:endParaRPr lang="es-ES"/>
          </a:p>
        </c:txPr>
        <c:crossAx val="75405568"/>
        <c:crosses val="autoZero"/>
        <c:auto val="1"/>
        <c:lblAlgn val="ctr"/>
        <c:lblOffset val="100"/>
      </c:catAx>
      <c:valAx>
        <c:axId val="75405568"/>
        <c:scaling>
          <c:orientation val="minMax"/>
        </c:scaling>
        <c:axPos val="b"/>
        <c:majorGridlines/>
        <c:numFmt formatCode="General" sourceLinked="1"/>
        <c:tickLblPos val="nextTo"/>
        <c:txPr>
          <a:bodyPr/>
          <a:lstStyle/>
          <a:p>
            <a:pPr>
              <a:defRPr lang="el-GR"/>
            </a:pPr>
            <a:endParaRPr lang="es-ES"/>
          </a:p>
        </c:txPr>
        <c:crossAx val="75404032"/>
        <c:crosses val="autoZero"/>
        <c:crossBetween val="between"/>
      </c:valAx>
    </c:plotArea>
    <c:plotVisOnly val="1"/>
    <c:dispBlanksAs val="gap"/>
  </c:chart>
  <c:printSettings>
    <c:headerFooter/>
    <c:pageMargins b="0.75000000000000122" l="0.70000000000000062" r="0.70000000000000062" t="0.7500000000000012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es-ES"/>
  <c:chart>
    <c:plotArea>
      <c:layout/>
      <c:barChart>
        <c:barDir val="bar"/>
        <c:grouping val="clustered"/>
        <c:ser>
          <c:idx val="0"/>
          <c:order val="0"/>
          <c:cat>
            <c:strRef>
              <c:f>'data for figure 5 '!$A$119:$A$123</c:f>
              <c:strCache>
                <c:ptCount val="5"/>
                <c:pt idx="0">
                  <c:v>Other</c:v>
                </c:pt>
                <c:pt idx="1">
                  <c:v>Aquarium trade</c:v>
                </c:pt>
                <c:pt idx="2">
                  <c:v>Aquaculture</c:v>
                </c:pt>
                <c:pt idx="3">
                  <c:v>Corridor</c:v>
                </c:pt>
                <c:pt idx="4">
                  <c:v>Shipping</c:v>
                </c:pt>
              </c:strCache>
            </c:strRef>
          </c:cat>
          <c:val>
            <c:numRef>
              <c:f>'data for figure 5 '!$B$119:$B$123</c:f>
              <c:numCache>
                <c:formatCode>#,##0.00\ _€</c:formatCode>
                <c:ptCount val="5"/>
                <c:pt idx="0">
                  <c:v>2.666666666666667</c:v>
                </c:pt>
                <c:pt idx="1">
                  <c:v>2.2222222222222223</c:v>
                </c:pt>
                <c:pt idx="2">
                  <c:v>20</c:v>
                </c:pt>
                <c:pt idx="3">
                  <c:v>37.777777777777779</c:v>
                </c:pt>
                <c:pt idx="4">
                  <c:v>65.777777777777786</c:v>
                </c:pt>
              </c:numCache>
            </c:numRef>
          </c:val>
        </c:ser>
        <c:axId val="75410816"/>
        <c:axId val="75412608"/>
      </c:barChart>
      <c:catAx>
        <c:axId val="75410816"/>
        <c:scaling>
          <c:orientation val="minMax"/>
        </c:scaling>
        <c:axPos val="l"/>
        <c:numFmt formatCode="General" sourceLinked="0"/>
        <c:tickLblPos val="nextTo"/>
        <c:crossAx val="75412608"/>
        <c:crosses val="autoZero"/>
        <c:auto val="1"/>
        <c:lblAlgn val="ctr"/>
        <c:lblOffset val="100"/>
      </c:catAx>
      <c:valAx>
        <c:axId val="75412608"/>
        <c:scaling>
          <c:orientation val="minMax"/>
        </c:scaling>
        <c:axPos val="b"/>
        <c:majorGridlines/>
        <c:numFmt formatCode="#,##0.00\ _€" sourceLinked="1"/>
        <c:tickLblPos val="nextTo"/>
        <c:crossAx val="75410816"/>
        <c:crosses val="autoZero"/>
        <c:crossBetween val="between"/>
      </c:valAx>
    </c:plotArea>
    <c:plotVisOnly val="1"/>
    <c:dispBlanksAs val="gap"/>
  </c:chart>
  <c:printSettings>
    <c:headerFooter/>
    <c:pageMargins b="0.75000000000000089" l="0.70000000000000062" r="0.70000000000000062" t="0.7500000000000008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es-ES"/>
  <c:chart>
    <c:plotArea>
      <c:layout/>
      <c:barChart>
        <c:barDir val="bar"/>
        <c:grouping val="clustered"/>
        <c:ser>
          <c:idx val="0"/>
          <c:order val="0"/>
          <c:cat>
            <c:strRef>
              <c:f>'data for figure 5 '!$A$133:$A$137</c:f>
              <c:strCache>
                <c:ptCount val="5"/>
                <c:pt idx="0">
                  <c:v>Other</c:v>
                </c:pt>
                <c:pt idx="1">
                  <c:v>Aquarium trade</c:v>
                </c:pt>
                <c:pt idx="2">
                  <c:v>Aquaculture</c:v>
                </c:pt>
                <c:pt idx="3">
                  <c:v>Corridor</c:v>
                </c:pt>
                <c:pt idx="4">
                  <c:v>Shipping</c:v>
                </c:pt>
              </c:strCache>
            </c:strRef>
          </c:cat>
          <c:val>
            <c:numRef>
              <c:f>'data for figure 5 '!$B$133:$B$137</c:f>
              <c:numCache>
                <c:formatCode>0.00</c:formatCode>
                <c:ptCount val="5"/>
                <c:pt idx="0">
                  <c:v>1.7647058823529411</c:v>
                </c:pt>
                <c:pt idx="1">
                  <c:v>1.7647058823529411</c:v>
                </c:pt>
                <c:pt idx="2">
                  <c:v>37.647058823529413</c:v>
                </c:pt>
                <c:pt idx="3">
                  <c:v>20</c:v>
                </c:pt>
                <c:pt idx="4">
                  <c:v>74.705882352941174</c:v>
                </c:pt>
              </c:numCache>
            </c:numRef>
          </c:val>
        </c:ser>
        <c:axId val="94815360"/>
        <c:axId val="94816896"/>
      </c:barChart>
      <c:catAx>
        <c:axId val="94815360"/>
        <c:scaling>
          <c:orientation val="minMax"/>
        </c:scaling>
        <c:axPos val="l"/>
        <c:numFmt formatCode="General" sourceLinked="0"/>
        <c:tickLblPos val="nextTo"/>
        <c:txPr>
          <a:bodyPr/>
          <a:lstStyle/>
          <a:p>
            <a:pPr>
              <a:defRPr lang="el-GR"/>
            </a:pPr>
            <a:endParaRPr lang="es-ES"/>
          </a:p>
        </c:txPr>
        <c:crossAx val="94816896"/>
        <c:crosses val="autoZero"/>
        <c:auto val="1"/>
        <c:lblAlgn val="ctr"/>
        <c:lblOffset val="100"/>
      </c:catAx>
      <c:valAx>
        <c:axId val="94816896"/>
        <c:scaling>
          <c:orientation val="minMax"/>
        </c:scaling>
        <c:axPos val="b"/>
        <c:majorGridlines/>
        <c:numFmt formatCode="0.00" sourceLinked="1"/>
        <c:tickLblPos val="nextTo"/>
        <c:txPr>
          <a:bodyPr/>
          <a:lstStyle/>
          <a:p>
            <a:pPr>
              <a:defRPr lang="el-GR"/>
            </a:pPr>
            <a:endParaRPr lang="es-ES"/>
          </a:p>
        </c:txPr>
        <c:crossAx val="94815360"/>
        <c:crosses val="autoZero"/>
        <c:crossBetween val="between"/>
      </c:valAx>
    </c:plotArea>
    <c:plotVisOnly val="1"/>
    <c:dispBlanksAs val="gap"/>
  </c:chart>
  <c:printSettings>
    <c:headerFooter/>
    <c:pageMargins b="0.75000000000000122" l="0.70000000000000062" r="0.70000000000000062" t="0.7500000000000012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4</xdr:col>
      <xdr:colOff>95250</xdr:colOff>
      <xdr:row>19</xdr:row>
      <xdr:rowOff>19050</xdr:rowOff>
    </xdr:from>
    <xdr:to>
      <xdr:col>11</xdr:col>
      <xdr:colOff>400050</xdr:colOff>
      <xdr:row>31</xdr:row>
      <xdr:rowOff>95250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9525</xdr:colOff>
      <xdr:row>35</xdr:row>
      <xdr:rowOff>57150</xdr:rowOff>
    </xdr:from>
    <xdr:to>
      <xdr:col>12</xdr:col>
      <xdr:colOff>314325</xdr:colOff>
      <xdr:row>45</xdr:row>
      <xdr:rowOff>895350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180975</xdr:colOff>
      <xdr:row>49</xdr:row>
      <xdr:rowOff>142875</xdr:rowOff>
    </xdr:from>
    <xdr:to>
      <xdr:col>12</xdr:col>
      <xdr:colOff>485775</xdr:colOff>
      <xdr:row>61</xdr:row>
      <xdr:rowOff>152400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504825</xdr:colOff>
      <xdr:row>100</xdr:row>
      <xdr:rowOff>180975</xdr:rowOff>
    </xdr:from>
    <xdr:to>
      <xdr:col>12</xdr:col>
      <xdr:colOff>200025</xdr:colOff>
      <xdr:row>111</xdr:row>
      <xdr:rowOff>114300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247650</xdr:colOff>
      <xdr:row>67</xdr:row>
      <xdr:rowOff>28575</xdr:rowOff>
    </xdr:from>
    <xdr:to>
      <xdr:col>11</xdr:col>
      <xdr:colOff>552450</xdr:colOff>
      <xdr:row>79</xdr:row>
      <xdr:rowOff>104775</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104775</xdr:colOff>
      <xdr:row>84</xdr:row>
      <xdr:rowOff>0</xdr:rowOff>
    </xdr:from>
    <xdr:to>
      <xdr:col>11</xdr:col>
      <xdr:colOff>409575</xdr:colOff>
      <xdr:row>97</xdr:row>
      <xdr:rowOff>76200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495300</xdr:colOff>
      <xdr:row>128</xdr:row>
      <xdr:rowOff>0</xdr:rowOff>
    </xdr:from>
    <xdr:to>
      <xdr:col>13</xdr:col>
      <xdr:colOff>190500</xdr:colOff>
      <xdr:row>128</xdr:row>
      <xdr:rowOff>19050</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161925</xdr:colOff>
      <xdr:row>116</xdr:row>
      <xdr:rowOff>0</xdr:rowOff>
    </xdr:from>
    <xdr:to>
      <xdr:col>12</xdr:col>
      <xdr:colOff>466725</xdr:colOff>
      <xdr:row>128</xdr:row>
      <xdr:rowOff>0</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495300</xdr:colOff>
      <xdr:row>131</xdr:row>
      <xdr:rowOff>133350</xdr:rowOff>
    </xdr:from>
    <xdr:to>
      <xdr:col>13</xdr:col>
      <xdr:colOff>190500</xdr:colOff>
      <xdr:row>142</xdr:row>
      <xdr:rowOff>19050</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xdr:col>
      <xdr:colOff>590550</xdr:colOff>
      <xdr:row>146</xdr:row>
      <xdr:rowOff>19050</xdr:rowOff>
    </xdr:from>
    <xdr:to>
      <xdr:col>11</xdr:col>
      <xdr:colOff>285750</xdr:colOff>
      <xdr:row>160</xdr:row>
      <xdr:rowOff>114300</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47</xdr:row>
      <xdr:rowOff>76200</xdr:rowOff>
    </xdr:from>
    <xdr:to>
      <xdr:col>15</xdr:col>
      <xdr:colOff>47626</xdr:colOff>
      <xdr:row>65</xdr:row>
      <xdr:rowOff>180975</xdr:rowOff>
    </xdr:to>
    <xdr:graphicFrame macro="">
      <xdr:nvGraphicFramePr>
        <xdr:cNvPr id="11" name="10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mailto:zenetos@hcmr.gr"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R76"/>
  <sheetViews>
    <sheetView topLeftCell="A40" workbookViewId="0">
      <selection activeCell="G21" sqref="G21:O21"/>
    </sheetView>
  </sheetViews>
  <sheetFormatPr baseColWidth="10" defaultColWidth="9.140625" defaultRowHeight="15"/>
  <cols>
    <col min="1" max="1" width="1.5703125" customWidth="1"/>
    <col min="2" max="2" width="2.42578125" customWidth="1"/>
    <col min="3" max="3" width="1.28515625" customWidth="1"/>
    <col min="4" max="4" width="24" customWidth="1"/>
    <col min="5" max="5" width="1.7109375" customWidth="1"/>
    <col min="6" max="6" width="1.28515625" customWidth="1"/>
    <col min="8" max="8" width="9.42578125" customWidth="1"/>
    <col min="9" max="9" width="1.42578125" customWidth="1"/>
    <col min="15" max="15" width="9.42578125" customWidth="1"/>
    <col min="16" max="16" width="1.5703125" customWidth="1"/>
    <col min="257" max="257" width="1.5703125" customWidth="1"/>
    <col min="258" max="258" width="2.42578125" customWidth="1"/>
    <col min="259" max="259" width="1.28515625" customWidth="1"/>
    <col min="260" max="260" width="24" customWidth="1"/>
    <col min="261" max="261" width="1.7109375" customWidth="1"/>
    <col min="262" max="262" width="1.28515625" customWidth="1"/>
    <col min="264" max="264" width="9.42578125" customWidth="1"/>
    <col min="265" max="265" width="1.42578125" customWidth="1"/>
    <col min="271" max="271" width="9.42578125" customWidth="1"/>
    <col min="272" max="272" width="1.5703125" customWidth="1"/>
    <col min="513" max="513" width="1.5703125" customWidth="1"/>
    <col min="514" max="514" width="2.42578125" customWidth="1"/>
    <col min="515" max="515" width="1.28515625" customWidth="1"/>
    <col min="516" max="516" width="24" customWidth="1"/>
    <col min="517" max="517" width="1.7109375" customWidth="1"/>
    <col min="518" max="518" width="1.28515625" customWidth="1"/>
    <col min="520" max="520" width="9.42578125" customWidth="1"/>
    <col min="521" max="521" width="1.42578125" customWidth="1"/>
    <col min="527" max="527" width="9.42578125" customWidth="1"/>
    <col min="528" max="528" width="1.5703125" customWidth="1"/>
    <col min="769" max="769" width="1.5703125" customWidth="1"/>
    <col min="770" max="770" width="2.42578125" customWidth="1"/>
    <col min="771" max="771" width="1.28515625" customWidth="1"/>
    <col min="772" max="772" width="24" customWidth="1"/>
    <col min="773" max="773" width="1.7109375" customWidth="1"/>
    <col min="774" max="774" width="1.28515625" customWidth="1"/>
    <col min="776" max="776" width="9.42578125" customWidth="1"/>
    <col min="777" max="777" width="1.42578125" customWidth="1"/>
    <col min="783" max="783" width="9.42578125" customWidth="1"/>
    <col min="784" max="784" width="1.5703125" customWidth="1"/>
    <col min="1025" max="1025" width="1.5703125" customWidth="1"/>
    <col min="1026" max="1026" width="2.42578125" customWidth="1"/>
    <col min="1027" max="1027" width="1.28515625" customWidth="1"/>
    <col min="1028" max="1028" width="24" customWidth="1"/>
    <col min="1029" max="1029" width="1.7109375" customWidth="1"/>
    <col min="1030" max="1030" width="1.28515625" customWidth="1"/>
    <col min="1032" max="1032" width="9.42578125" customWidth="1"/>
    <col min="1033" max="1033" width="1.42578125" customWidth="1"/>
    <col min="1039" max="1039" width="9.42578125" customWidth="1"/>
    <col min="1040" max="1040" width="1.5703125" customWidth="1"/>
    <col min="1281" max="1281" width="1.5703125" customWidth="1"/>
    <col min="1282" max="1282" width="2.42578125" customWidth="1"/>
    <col min="1283" max="1283" width="1.28515625" customWidth="1"/>
    <col min="1284" max="1284" width="24" customWidth="1"/>
    <col min="1285" max="1285" width="1.7109375" customWidth="1"/>
    <col min="1286" max="1286" width="1.28515625" customWidth="1"/>
    <col min="1288" max="1288" width="9.42578125" customWidth="1"/>
    <col min="1289" max="1289" width="1.42578125" customWidth="1"/>
    <col min="1295" max="1295" width="9.42578125" customWidth="1"/>
    <col min="1296" max="1296" width="1.5703125" customWidth="1"/>
    <col min="1537" max="1537" width="1.5703125" customWidth="1"/>
    <col min="1538" max="1538" width="2.42578125" customWidth="1"/>
    <col min="1539" max="1539" width="1.28515625" customWidth="1"/>
    <col min="1540" max="1540" width="24" customWidth="1"/>
    <col min="1541" max="1541" width="1.7109375" customWidth="1"/>
    <col min="1542" max="1542" width="1.28515625" customWidth="1"/>
    <col min="1544" max="1544" width="9.42578125" customWidth="1"/>
    <col min="1545" max="1545" width="1.42578125" customWidth="1"/>
    <col min="1551" max="1551" width="9.42578125" customWidth="1"/>
    <col min="1552" max="1552" width="1.5703125" customWidth="1"/>
    <col min="1793" max="1793" width="1.5703125" customWidth="1"/>
    <col min="1794" max="1794" width="2.42578125" customWidth="1"/>
    <col min="1795" max="1795" width="1.28515625" customWidth="1"/>
    <col min="1796" max="1796" width="24" customWidth="1"/>
    <col min="1797" max="1797" width="1.7109375" customWidth="1"/>
    <col min="1798" max="1798" width="1.28515625" customWidth="1"/>
    <col min="1800" max="1800" width="9.42578125" customWidth="1"/>
    <col min="1801" max="1801" width="1.42578125" customWidth="1"/>
    <col min="1807" max="1807" width="9.42578125" customWidth="1"/>
    <col min="1808" max="1808" width="1.5703125" customWidth="1"/>
    <col min="2049" max="2049" width="1.5703125" customWidth="1"/>
    <col min="2050" max="2050" width="2.42578125" customWidth="1"/>
    <col min="2051" max="2051" width="1.28515625" customWidth="1"/>
    <col min="2052" max="2052" width="24" customWidth="1"/>
    <col min="2053" max="2053" width="1.7109375" customWidth="1"/>
    <col min="2054" max="2054" width="1.28515625" customWidth="1"/>
    <col min="2056" max="2056" width="9.42578125" customWidth="1"/>
    <col min="2057" max="2057" width="1.42578125" customWidth="1"/>
    <col min="2063" max="2063" width="9.42578125" customWidth="1"/>
    <col min="2064" max="2064" width="1.5703125" customWidth="1"/>
    <col min="2305" max="2305" width="1.5703125" customWidth="1"/>
    <col min="2306" max="2306" width="2.42578125" customWidth="1"/>
    <col min="2307" max="2307" width="1.28515625" customWidth="1"/>
    <col min="2308" max="2308" width="24" customWidth="1"/>
    <col min="2309" max="2309" width="1.7109375" customWidth="1"/>
    <col min="2310" max="2310" width="1.28515625" customWidth="1"/>
    <col min="2312" max="2312" width="9.42578125" customWidth="1"/>
    <col min="2313" max="2313" width="1.42578125" customWidth="1"/>
    <col min="2319" max="2319" width="9.42578125" customWidth="1"/>
    <col min="2320" max="2320" width="1.5703125" customWidth="1"/>
    <col min="2561" max="2561" width="1.5703125" customWidth="1"/>
    <col min="2562" max="2562" width="2.42578125" customWidth="1"/>
    <col min="2563" max="2563" width="1.28515625" customWidth="1"/>
    <col min="2564" max="2564" width="24" customWidth="1"/>
    <col min="2565" max="2565" width="1.7109375" customWidth="1"/>
    <col min="2566" max="2566" width="1.28515625" customWidth="1"/>
    <col min="2568" max="2568" width="9.42578125" customWidth="1"/>
    <col min="2569" max="2569" width="1.42578125" customWidth="1"/>
    <col min="2575" max="2575" width="9.42578125" customWidth="1"/>
    <col min="2576" max="2576" width="1.5703125" customWidth="1"/>
    <col min="2817" max="2817" width="1.5703125" customWidth="1"/>
    <col min="2818" max="2818" width="2.42578125" customWidth="1"/>
    <col min="2819" max="2819" width="1.28515625" customWidth="1"/>
    <col min="2820" max="2820" width="24" customWidth="1"/>
    <col min="2821" max="2821" width="1.7109375" customWidth="1"/>
    <col min="2822" max="2822" width="1.28515625" customWidth="1"/>
    <col min="2824" max="2824" width="9.42578125" customWidth="1"/>
    <col min="2825" max="2825" width="1.42578125" customWidth="1"/>
    <col min="2831" max="2831" width="9.42578125" customWidth="1"/>
    <col min="2832" max="2832" width="1.5703125" customWidth="1"/>
    <col min="3073" max="3073" width="1.5703125" customWidth="1"/>
    <col min="3074" max="3074" width="2.42578125" customWidth="1"/>
    <col min="3075" max="3075" width="1.28515625" customWidth="1"/>
    <col min="3076" max="3076" width="24" customWidth="1"/>
    <col min="3077" max="3077" width="1.7109375" customWidth="1"/>
    <col min="3078" max="3078" width="1.28515625" customWidth="1"/>
    <col min="3080" max="3080" width="9.42578125" customWidth="1"/>
    <col min="3081" max="3081" width="1.42578125" customWidth="1"/>
    <col min="3087" max="3087" width="9.42578125" customWidth="1"/>
    <col min="3088" max="3088" width="1.5703125" customWidth="1"/>
    <col min="3329" max="3329" width="1.5703125" customWidth="1"/>
    <col min="3330" max="3330" width="2.42578125" customWidth="1"/>
    <col min="3331" max="3331" width="1.28515625" customWidth="1"/>
    <col min="3332" max="3332" width="24" customWidth="1"/>
    <col min="3333" max="3333" width="1.7109375" customWidth="1"/>
    <col min="3334" max="3334" width="1.28515625" customWidth="1"/>
    <col min="3336" max="3336" width="9.42578125" customWidth="1"/>
    <col min="3337" max="3337" width="1.42578125" customWidth="1"/>
    <col min="3343" max="3343" width="9.42578125" customWidth="1"/>
    <col min="3344" max="3344" width="1.5703125" customWidth="1"/>
    <col min="3585" max="3585" width="1.5703125" customWidth="1"/>
    <col min="3586" max="3586" width="2.42578125" customWidth="1"/>
    <col min="3587" max="3587" width="1.28515625" customWidth="1"/>
    <col min="3588" max="3588" width="24" customWidth="1"/>
    <col min="3589" max="3589" width="1.7109375" customWidth="1"/>
    <col min="3590" max="3590" width="1.28515625" customWidth="1"/>
    <col min="3592" max="3592" width="9.42578125" customWidth="1"/>
    <col min="3593" max="3593" width="1.42578125" customWidth="1"/>
    <col min="3599" max="3599" width="9.42578125" customWidth="1"/>
    <col min="3600" max="3600" width="1.5703125" customWidth="1"/>
    <col min="3841" max="3841" width="1.5703125" customWidth="1"/>
    <col min="3842" max="3842" width="2.42578125" customWidth="1"/>
    <col min="3843" max="3843" width="1.28515625" customWidth="1"/>
    <col min="3844" max="3844" width="24" customWidth="1"/>
    <col min="3845" max="3845" width="1.7109375" customWidth="1"/>
    <col min="3846" max="3846" width="1.28515625" customWidth="1"/>
    <col min="3848" max="3848" width="9.42578125" customWidth="1"/>
    <col min="3849" max="3849" width="1.42578125" customWidth="1"/>
    <col min="3855" max="3855" width="9.42578125" customWidth="1"/>
    <col min="3856" max="3856" width="1.5703125" customWidth="1"/>
    <col min="4097" max="4097" width="1.5703125" customWidth="1"/>
    <col min="4098" max="4098" width="2.42578125" customWidth="1"/>
    <col min="4099" max="4099" width="1.28515625" customWidth="1"/>
    <col min="4100" max="4100" width="24" customWidth="1"/>
    <col min="4101" max="4101" width="1.7109375" customWidth="1"/>
    <col min="4102" max="4102" width="1.28515625" customWidth="1"/>
    <col min="4104" max="4104" width="9.42578125" customWidth="1"/>
    <col min="4105" max="4105" width="1.42578125" customWidth="1"/>
    <col min="4111" max="4111" width="9.42578125" customWidth="1"/>
    <col min="4112" max="4112" width="1.5703125" customWidth="1"/>
    <col min="4353" max="4353" width="1.5703125" customWidth="1"/>
    <col min="4354" max="4354" width="2.42578125" customWidth="1"/>
    <col min="4355" max="4355" width="1.28515625" customWidth="1"/>
    <col min="4356" max="4356" width="24" customWidth="1"/>
    <col min="4357" max="4357" width="1.7109375" customWidth="1"/>
    <col min="4358" max="4358" width="1.28515625" customWidth="1"/>
    <col min="4360" max="4360" width="9.42578125" customWidth="1"/>
    <col min="4361" max="4361" width="1.42578125" customWidth="1"/>
    <col min="4367" max="4367" width="9.42578125" customWidth="1"/>
    <col min="4368" max="4368" width="1.5703125" customWidth="1"/>
    <col min="4609" max="4609" width="1.5703125" customWidth="1"/>
    <col min="4610" max="4610" width="2.42578125" customWidth="1"/>
    <col min="4611" max="4611" width="1.28515625" customWidth="1"/>
    <col min="4612" max="4612" width="24" customWidth="1"/>
    <col min="4613" max="4613" width="1.7109375" customWidth="1"/>
    <col min="4614" max="4614" width="1.28515625" customWidth="1"/>
    <col min="4616" max="4616" width="9.42578125" customWidth="1"/>
    <col min="4617" max="4617" width="1.42578125" customWidth="1"/>
    <col min="4623" max="4623" width="9.42578125" customWidth="1"/>
    <col min="4624" max="4624" width="1.5703125" customWidth="1"/>
    <col min="4865" max="4865" width="1.5703125" customWidth="1"/>
    <col min="4866" max="4866" width="2.42578125" customWidth="1"/>
    <col min="4867" max="4867" width="1.28515625" customWidth="1"/>
    <col min="4868" max="4868" width="24" customWidth="1"/>
    <col min="4869" max="4869" width="1.7109375" customWidth="1"/>
    <col min="4870" max="4870" width="1.28515625" customWidth="1"/>
    <col min="4872" max="4872" width="9.42578125" customWidth="1"/>
    <col min="4873" max="4873" width="1.42578125" customWidth="1"/>
    <col min="4879" max="4879" width="9.42578125" customWidth="1"/>
    <col min="4880" max="4880" width="1.5703125" customWidth="1"/>
    <col min="5121" max="5121" width="1.5703125" customWidth="1"/>
    <col min="5122" max="5122" width="2.42578125" customWidth="1"/>
    <col min="5123" max="5123" width="1.28515625" customWidth="1"/>
    <col min="5124" max="5124" width="24" customWidth="1"/>
    <col min="5125" max="5125" width="1.7109375" customWidth="1"/>
    <col min="5126" max="5126" width="1.28515625" customWidth="1"/>
    <col min="5128" max="5128" width="9.42578125" customWidth="1"/>
    <col min="5129" max="5129" width="1.42578125" customWidth="1"/>
    <col min="5135" max="5135" width="9.42578125" customWidth="1"/>
    <col min="5136" max="5136" width="1.5703125" customWidth="1"/>
    <col min="5377" max="5377" width="1.5703125" customWidth="1"/>
    <col min="5378" max="5378" width="2.42578125" customWidth="1"/>
    <col min="5379" max="5379" width="1.28515625" customWidth="1"/>
    <col min="5380" max="5380" width="24" customWidth="1"/>
    <col min="5381" max="5381" width="1.7109375" customWidth="1"/>
    <col min="5382" max="5382" width="1.28515625" customWidth="1"/>
    <col min="5384" max="5384" width="9.42578125" customWidth="1"/>
    <col min="5385" max="5385" width="1.42578125" customWidth="1"/>
    <col min="5391" max="5391" width="9.42578125" customWidth="1"/>
    <col min="5392" max="5392" width="1.5703125" customWidth="1"/>
    <col min="5633" max="5633" width="1.5703125" customWidth="1"/>
    <col min="5634" max="5634" width="2.42578125" customWidth="1"/>
    <col min="5635" max="5635" width="1.28515625" customWidth="1"/>
    <col min="5636" max="5636" width="24" customWidth="1"/>
    <col min="5637" max="5637" width="1.7109375" customWidth="1"/>
    <col min="5638" max="5638" width="1.28515625" customWidth="1"/>
    <col min="5640" max="5640" width="9.42578125" customWidth="1"/>
    <col min="5641" max="5641" width="1.42578125" customWidth="1"/>
    <col min="5647" max="5647" width="9.42578125" customWidth="1"/>
    <col min="5648" max="5648" width="1.5703125" customWidth="1"/>
    <col min="5889" max="5889" width="1.5703125" customWidth="1"/>
    <col min="5890" max="5890" width="2.42578125" customWidth="1"/>
    <col min="5891" max="5891" width="1.28515625" customWidth="1"/>
    <col min="5892" max="5892" width="24" customWidth="1"/>
    <col min="5893" max="5893" width="1.7109375" customWidth="1"/>
    <col min="5894" max="5894" width="1.28515625" customWidth="1"/>
    <col min="5896" max="5896" width="9.42578125" customWidth="1"/>
    <col min="5897" max="5897" width="1.42578125" customWidth="1"/>
    <col min="5903" max="5903" width="9.42578125" customWidth="1"/>
    <col min="5904" max="5904" width="1.5703125" customWidth="1"/>
    <col min="6145" max="6145" width="1.5703125" customWidth="1"/>
    <col min="6146" max="6146" width="2.42578125" customWidth="1"/>
    <col min="6147" max="6147" width="1.28515625" customWidth="1"/>
    <col min="6148" max="6148" width="24" customWidth="1"/>
    <col min="6149" max="6149" width="1.7109375" customWidth="1"/>
    <col min="6150" max="6150" width="1.28515625" customWidth="1"/>
    <col min="6152" max="6152" width="9.42578125" customWidth="1"/>
    <col min="6153" max="6153" width="1.42578125" customWidth="1"/>
    <col min="6159" max="6159" width="9.42578125" customWidth="1"/>
    <col min="6160" max="6160" width="1.5703125" customWidth="1"/>
    <col min="6401" max="6401" width="1.5703125" customWidth="1"/>
    <col min="6402" max="6402" width="2.42578125" customWidth="1"/>
    <col min="6403" max="6403" width="1.28515625" customWidth="1"/>
    <col min="6404" max="6404" width="24" customWidth="1"/>
    <col min="6405" max="6405" width="1.7109375" customWidth="1"/>
    <col min="6406" max="6406" width="1.28515625" customWidth="1"/>
    <col min="6408" max="6408" width="9.42578125" customWidth="1"/>
    <col min="6409" max="6409" width="1.42578125" customWidth="1"/>
    <col min="6415" max="6415" width="9.42578125" customWidth="1"/>
    <col min="6416" max="6416" width="1.5703125" customWidth="1"/>
    <col min="6657" max="6657" width="1.5703125" customWidth="1"/>
    <col min="6658" max="6658" width="2.42578125" customWidth="1"/>
    <col min="6659" max="6659" width="1.28515625" customWidth="1"/>
    <col min="6660" max="6660" width="24" customWidth="1"/>
    <col min="6661" max="6661" width="1.7109375" customWidth="1"/>
    <col min="6662" max="6662" width="1.28515625" customWidth="1"/>
    <col min="6664" max="6664" width="9.42578125" customWidth="1"/>
    <col min="6665" max="6665" width="1.42578125" customWidth="1"/>
    <col min="6671" max="6671" width="9.42578125" customWidth="1"/>
    <col min="6672" max="6672" width="1.5703125" customWidth="1"/>
    <col min="6913" max="6913" width="1.5703125" customWidth="1"/>
    <col min="6914" max="6914" width="2.42578125" customWidth="1"/>
    <col min="6915" max="6915" width="1.28515625" customWidth="1"/>
    <col min="6916" max="6916" width="24" customWidth="1"/>
    <col min="6917" max="6917" width="1.7109375" customWidth="1"/>
    <col min="6918" max="6918" width="1.28515625" customWidth="1"/>
    <col min="6920" max="6920" width="9.42578125" customWidth="1"/>
    <col min="6921" max="6921" width="1.42578125" customWidth="1"/>
    <col min="6927" max="6927" width="9.42578125" customWidth="1"/>
    <col min="6928" max="6928" width="1.5703125" customWidth="1"/>
    <col min="7169" max="7169" width="1.5703125" customWidth="1"/>
    <col min="7170" max="7170" width="2.42578125" customWidth="1"/>
    <col min="7171" max="7171" width="1.28515625" customWidth="1"/>
    <col min="7172" max="7172" width="24" customWidth="1"/>
    <col min="7173" max="7173" width="1.7109375" customWidth="1"/>
    <col min="7174" max="7174" width="1.28515625" customWidth="1"/>
    <col min="7176" max="7176" width="9.42578125" customWidth="1"/>
    <col min="7177" max="7177" width="1.42578125" customWidth="1"/>
    <col min="7183" max="7183" width="9.42578125" customWidth="1"/>
    <col min="7184" max="7184" width="1.5703125" customWidth="1"/>
    <col min="7425" max="7425" width="1.5703125" customWidth="1"/>
    <col min="7426" max="7426" width="2.42578125" customWidth="1"/>
    <col min="7427" max="7427" width="1.28515625" customWidth="1"/>
    <col min="7428" max="7428" width="24" customWidth="1"/>
    <col min="7429" max="7429" width="1.7109375" customWidth="1"/>
    <col min="7430" max="7430" width="1.28515625" customWidth="1"/>
    <col min="7432" max="7432" width="9.42578125" customWidth="1"/>
    <col min="7433" max="7433" width="1.42578125" customWidth="1"/>
    <col min="7439" max="7439" width="9.42578125" customWidth="1"/>
    <col min="7440" max="7440" width="1.5703125" customWidth="1"/>
    <col min="7681" max="7681" width="1.5703125" customWidth="1"/>
    <col min="7682" max="7682" width="2.42578125" customWidth="1"/>
    <col min="7683" max="7683" width="1.28515625" customWidth="1"/>
    <col min="7684" max="7684" width="24" customWidth="1"/>
    <col min="7685" max="7685" width="1.7109375" customWidth="1"/>
    <col min="7686" max="7686" width="1.28515625" customWidth="1"/>
    <col min="7688" max="7688" width="9.42578125" customWidth="1"/>
    <col min="7689" max="7689" width="1.42578125" customWidth="1"/>
    <col min="7695" max="7695" width="9.42578125" customWidth="1"/>
    <col min="7696" max="7696" width="1.5703125" customWidth="1"/>
    <col min="7937" max="7937" width="1.5703125" customWidth="1"/>
    <col min="7938" max="7938" width="2.42578125" customWidth="1"/>
    <col min="7939" max="7939" width="1.28515625" customWidth="1"/>
    <col min="7940" max="7940" width="24" customWidth="1"/>
    <col min="7941" max="7941" width="1.7109375" customWidth="1"/>
    <col min="7942" max="7942" width="1.28515625" customWidth="1"/>
    <col min="7944" max="7944" width="9.42578125" customWidth="1"/>
    <col min="7945" max="7945" width="1.42578125" customWidth="1"/>
    <col min="7951" max="7951" width="9.42578125" customWidth="1"/>
    <col min="7952" max="7952" width="1.5703125" customWidth="1"/>
    <col min="8193" max="8193" width="1.5703125" customWidth="1"/>
    <col min="8194" max="8194" width="2.42578125" customWidth="1"/>
    <col min="8195" max="8195" width="1.28515625" customWidth="1"/>
    <col min="8196" max="8196" width="24" customWidth="1"/>
    <col min="8197" max="8197" width="1.7109375" customWidth="1"/>
    <col min="8198" max="8198" width="1.28515625" customWidth="1"/>
    <col min="8200" max="8200" width="9.42578125" customWidth="1"/>
    <col min="8201" max="8201" width="1.42578125" customWidth="1"/>
    <col min="8207" max="8207" width="9.42578125" customWidth="1"/>
    <col min="8208" max="8208" width="1.5703125" customWidth="1"/>
    <col min="8449" max="8449" width="1.5703125" customWidth="1"/>
    <col min="8450" max="8450" width="2.42578125" customWidth="1"/>
    <col min="8451" max="8451" width="1.28515625" customWidth="1"/>
    <col min="8452" max="8452" width="24" customWidth="1"/>
    <col min="8453" max="8453" width="1.7109375" customWidth="1"/>
    <col min="8454" max="8454" width="1.28515625" customWidth="1"/>
    <col min="8456" max="8456" width="9.42578125" customWidth="1"/>
    <col min="8457" max="8457" width="1.42578125" customWidth="1"/>
    <col min="8463" max="8463" width="9.42578125" customWidth="1"/>
    <col min="8464" max="8464" width="1.5703125" customWidth="1"/>
    <col min="8705" max="8705" width="1.5703125" customWidth="1"/>
    <col min="8706" max="8706" width="2.42578125" customWidth="1"/>
    <col min="8707" max="8707" width="1.28515625" customWidth="1"/>
    <col min="8708" max="8708" width="24" customWidth="1"/>
    <col min="8709" max="8709" width="1.7109375" customWidth="1"/>
    <col min="8710" max="8710" width="1.28515625" customWidth="1"/>
    <col min="8712" max="8712" width="9.42578125" customWidth="1"/>
    <col min="8713" max="8713" width="1.42578125" customWidth="1"/>
    <col min="8719" max="8719" width="9.42578125" customWidth="1"/>
    <col min="8720" max="8720" width="1.5703125" customWidth="1"/>
    <col min="8961" max="8961" width="1.5703125" customWidth="1"/>
    <col min="8962" max="8962" width="2.42578125" customWidth="1"/>
    <col min="8963" max="8963" width="1.28515625" customWidth="1"/>
    <col min="8964" max="8964" width="24" customWidth="1"/>
    <col min="8965" max="8965" width="1.7109375" customWidth="1"/>
    <col min="8966" max="8966" width="1.28515625" customWidth="1"/>
    <col min="8968" max="8968" width="9.42578125" customWidth="1"/>
    <col min="8969" max="8969" width="1.42578125" customWidth="1"/>
    <col min="8975" max="8975" width="9.42578125" customWidth="1"/>
    <col min="8976" max="8976" width="1.5703125" customWidth="1"/>
    <col min="9217" max="9217" width="1.5703125" customWidth="1"/>
    <col min="9218" max="9218" width="2.42578125" customWidth="1"/>
    <col min="9219" max="9219" width="1.28515625" customWidth="1"/>
    <col min="9220" max="9220" width="24" customWidth="1"/>
    <col min="9221" max="9221" width="1.7109375" customWidth="1"/>
    <col min="9222" max="9222" width="1.28515625" customWidth="1"/>
    <col min="9224" max="9224" width="9.42578125" customWidth="1"/>
    <col min="9225" max="9225" width="1.42578125" customWidth="1"/>
    <col min="9231" max="9231" width="9.42578125" customWidth="1"/>
    <col min="9232" max="9232" width="1.5703125" customWidth="1"/>
    <col min="9473" max="9473" width="1.5703125" customWidth="1"/>
    <col min="9474" max="9474" width="2.42578125" customWidth="1"/>
    <col min="9475" max="9475" width="1.28515625" customWidth="1"/>
    <col min="9476" max="9476" width="24" customWidth="1"/>
    <col min="9477" max="9477" width="1.7109375" customWidth="1"/>
    <col min="9478" max="9478" width="1.28515625" customWidth="1"/>
    <col min="9480" max="9480" width="9.42578125" customWidth="1"/>
    <col min="9481" max="9481" width="1.42578125" customWidth="1"/>
    <col min="9487" max="9487" width="9.42578125" customWidth="1"/>
    <col min="9488" max="9488" width="1.5703125" customWidth="1"/>
    <col min="9729" max="9729" width="1.5703125" customWidth="1"/>
    <col min="9730" max="9730" width="2.42578125" customWidth="1"/>
    <col min="9731" max="9731" width="1.28515625" customWidth="1"/>
    <col min="9732" max="9732" width="24" customWidth="1"/>
    <col min="9733" max="9733" width="1.7109375" customWidth="1"/>
    <col min="9734" max="9734" width="1.28515625" customWidth="1"/>
    <col min="9736" max="9736" width="9.42578125" customWidth="1"/>
    <col min="9737" max="9737" width="1.42578125" customWidth="1"/>
    <col min="9743" max="9743" width="9.42578125" customWidth="1"/>
    <col min="9744" max="9744" width="1.5703125" customWidth="1"/>
    <col min="9985" max="9985" width="1.5703125" customWidth="1"/>
    <col min="9986" max="9986" width="2.42578125" customWidth="1"/>
    <col min="9987" max="9987" width="1.28515625" customWidth="1"/>
    <col min="9988" max="9988" width="24" customWidth="1"/>
    <col min="9989" max="9989" width="1.7109375" customWidth="1"/>
    <col min="9990" max="9990" width="1.28515625" customWidth="1"/>
    <col min="9992" max="9992" width="9.42578125" customWidth="1"/>
    <col min="9993" max="9993" width="1.42578125" customWidth="1"/>
    <col min="9999" max="9999" width="9.42578125" customWidth="1"/>
    <col min="10000" max="10000" width="1.5703125" customWidth="1"/>
    <col min="10241" max="10241" width="1.5703125" customWidth="1"/>
    <col min="10242" max="10242" width="2.42578125" customWidth="1"/>
    <col min="10243" max="10243" width="1.28515625" customWidth="1"/>
    <col min="10244" max="10244" width="24" customWidth="1"/>
    <col min="10245" max="10245" width="1.7109375" customWidth="1"/>
    <col min="10246" max="10246" width="1.28515625" customWidth="1"/>
    <col min="10248" max="10248" width="9.42578125" customWidth="1"/>
    <col min="10249" max="10249" width="1.42578125" customWidth="1"/>
    <col min="10255" max="10255" width="9.42578125" customWidth="1"/>
    <col min="10256" max="10256" width="1.5703125" customWidth="1"/>
    <col min="10497" max="10497" width="1.5703125" customWidth="1"/>
    <col min="10498" max="10498" width="2.42578125" customWidth="1"/>
    <col min="10499" max="10499" width="1.28515625" customWidth="1"/>
    <col min="10500" max="10500" width="24" customWidth="1"/>
    <col min="10501" max="10501" width="1.7109375" customWidth="1"/>
    <col min="10502" max="10502" width="1.28515625" customWidth="1"/>
    <col min="10504" max="10504" width="9.42578125" customWidth="1"/>
    <col min="10505" max="10505" width="1.42578125" customWidth="1"/>
    <col min="10511" max="10511" width="9.42578125" customWidth="1"/>
    <col min="10512" max="10512" width="1.5703125" customWidth="1"/>
    <col min="10753" max="10753" width="1.5703125" customWidth="1"/>
    <col min="10754" max="10754" width="2.42578125" customWidth="1"/>
    <col min="10755" max="10755" width="1.28515625" customWidth="1"/>
    <col min="10756" max="10756" width="24" customWidth="1"/>
    <col min="10757" max="10757" width="1.7109375" customWidth="1"/>
    <col min="10758" max="10758" width="1.28515625" customWidth="1"/>
    <col min="10760" max="10760" width="9.42578125" customWidth="1"/>
    <col min="10761" max="10761" width="1.42578125" customWidth="1"/>
    <col min="10767" max="10767" width="9.42578125" customWidth="1"/>
    <col min="10768" max="10768" width="1.5703125" customWidth="1"/>
    <col min="11009" max="11009" width="1.5703125" customWidth="1"/>
    <col min="11010" max="11010" width="2.42578125" customWidth="1"/>
    <col min="11011" max="11011" width="1.28515625" customWidth="1"/>
    <col min="11012" max="11012" width="24" customWidth="1"/>
    <col min="11013" max="11013" width="1.7109375" customWidth="1"/>
    <col min="11014" max="11014" width="1.28515625" customWidth="1"/>
    <col min="11016" max="11016" width="9.42578125" customWidth="1"/>
    <col min="11017" max="11017" width="1.42578125" customWidth="1"/>
    <col min="11023" max="11023" width="9.42578125" customWidth="1"/>
    <col min="11024" max="11024" width="1.5703125" customWidth="1"/>
    <col min="11265" max="11265" width="1.5703125" customWidth="1"/>
    <col min="11266" max="11266" width="2.42578125" customWidth="1"/>
    <col min="11267" max="11267" width="1.28515625" customWidth="1"/>
    <col min="11268" max="11268" width="24" customWidth="1"/>
    <col min="11269" max="11269" width="1.7109375" customWidth="1"/>
    <col min="11270" max="11270" width="1.28515625" customWidth="1"/>
    <col min="11272" max="11272" width="9.42578125" customWidth="1"/>
    <col min="11273" max="11273" width="1.42578125" customWidth="1"/>
    <col min="11279" max="11279" width="9.42578125" customWidth="1"/>
    <col min="11280" max="11280" width="1.5703125" customWidth="1"/>
    <col min="11521" max="11521" width="1.5703125" customWidth="1"/>
    <col min="11522" max="11522" width="2.42578125" customWidth="1"/>
    <col min="11523" max="11523" width="1.28515625" customWidth="1"/>
    <col min="11524" max="11524" width="24" customWidth="1"/>
    <col min="11525" max="11525" width="1.7109375" customWidth="1"/>
    <col min="11526" max="11526" width="1.28515625" customWidth="1"/>
    <col min="11528" max="11528" width="9.42578125" customWidth="1"/>
    <col min="11529" max="11529" width="1.42578125" customWidth="1"/>
    <col min="11535" max="11535" width="9.42578125" customWidth="1"/>
    <col min="11536" max="11536" width="1.5703125" customWidth="1"/>
    <col min="11777" max="11777" width="1.5703125" customWidth="1"/>
    <col min="11778" max="11778" width="2.42578125" customWidth="1"/>
    <col min="11779" max="11779" width="1.28515625" customWidth="1"/>
    <col min="11780" max="11780" width="24" customWidth="1"/>
    <col min="11781" max="11781" width="1.7109375" customWidth="1"/>
    <col min="11782" max="11782" width="1.28515625" customWidth="1"/>
    <col min="11784" max="11784" width="9.42578125" customWidth="1"/>
    <col min="11785" max="11785" width="1.42578125" customWidth="1"/>
    <col min="11791" max="11791" width="9.42578125" customWidth="1"/>
    <col min="11792" max="11792" width="1.5703125" customWidth="1"/>
    <col min="12033" max="12033" width="1.5703125" customWidth="1"/>
    <col min="12034" max="12034" width="2.42578125" customWidth="1"/>
    <col min="12035" max="12035" width="1.28515625" customWidth="1"/>
    <col min="12036" max="12036" width="24" customWidth="1"/>
    <col min="12037" max="12037" width="1.7109375" customWidth="1"/>
    <col min="12038" max="12038" width="1.28515625" customWidth="1"/>
    <col min="12040" max="12040" width="9.42578125" customWidth="1"/>
    <col min="12041" max="12041" width="1.42578125" customWidth="1"/>
    <col min="12047" max="12047" width="9.42578125" customWidth="1"/>
    <col min="12048" max="12048" width="1.5703125" customWidth="1"/>
    <col min="12289" max="12289" width="1.5703125" customWidth="1"/>
    <col min="12290" max="12290" width="2.42578125" customWidth="1"/>
    <col min="12291" max="12291" width="1.28515625" customWidth="1"/>
    <col min="12292" max="12292" width="24" customWidth="1"/>
    <col min="12293" max="12293" width="1.7109375" customWidth="1"/>
    <col min="12294" max="12294" width="1.28515625" customWidth="1"/>
    <col min="12296" max="12296" width="9.42578125" customWidth="1"/>
    <col min="12297" max="12297" width="1.42578125" customWidth="1"/>
    <col min="12303" max="12303" width="9.42578125" customWidth="1"/>
    <col min="12304" max="12304" width="1.5703125" customWidth="1"/>
    <col min="12545" max="12545" width="1.5703125" customWidth="1"/>
    <col min="12546" max="12546" width="2.42578125" customWidth="1"/>
    <col min="12547" max="12547" width="1.28515625" customWidth="1"/>
    <col min="12548" max="12548" width="24" customWidth="1"/>
    <col min="12549" max="12549" width="1.7109375" customWidth="1"/>
    <col min="12550" max="12550" width="1.28515625" customWidth="1"/>
    <col min="12552" max="12552" width="9.42578125" customWidth="1"/>
    <col min="12553" max="12553" width="1.42578125" customWidth="1"/>
    <col min="12559" max="12559" width="9.42578125" customWidth="1"/>
    <col min="12560" max="12560" width="1.5703125" customWidth="1"/>
    <col min="12801" max="12801" width="1.5703125" customWidth="1"/>
    <col min="12802" max="12802" width="2.42578125" customWidth="1"/>
    <col min="12803" max="12803" width="1.28515625" customWidth="1"/>
    <col min="12804" max="12804" width="24" customWidth="1"/>
    <col min="12805" max="12805" width="1.7109375" customWidth="1"/>
    <col min="12806" max="12806" width="1.28515625" customWidth="1"/>
    <col min="12808" max="12808" width="9.42578125" customWidth="1"/>
    <col min="12809" max="12809" width="1.42578125" customWidth="1"/>
    <col min="12815" max="12815" width="9.42578125" customWidth="1"/>
    <col min="12816" max="12816" width="1.5703125" customWidth="1"/>
    <col min="13057" max="13057" width="1.5703125" customWidth="1"/>
    <col min="13058" max="13058" width="2.42578125" customWidth="1"/>
    <col min="13059" max="13059" width="1.28515625" customWidth="1"/>
    <col min="13060" max="13060" width="24" customWidth="1"/>
    <col min="13061" max="13061" width="1.7109375" customWidth="1"/>
    <col min="13062" max="13062" width="1.28515625" customWidth="1"/>
    <col min="13064" max="13064" width="9.42578125" customWidth="1"/>
    <col min="13065" max="13065" width="1.42578125" customWidth="1"/>
    <col min="13071" max="13071" width="9.42578125" customWidth="1"/>
    <col min="13072" max="13072" width="1.5703125" customWidth="1"/>
    <col min="13313" max="13313" width="1.5703125" customWidth="1"/>
    <col min="13314" max="13314" width="2.42578125" customWidth="1"/>
    <col min="13315" max="13315" width="1.28515625" customWidth="1"/>
    <col min="13316" max="13316" width="24" customWidth="1"/>
    <col min="13317" max="13317" width="1.7109375" customWidth="1"/>
    <col min="13318" max="13318" width="1.28515625" customWidth="1"/>
    <col min="13320" max="13320" width="9.42578125" customWidth="1"/>
    <col min="13321" max="13321" width="1.42578125" customWidth="1"/>
    <col min="13327" max="13327" width="9.42578125" customWidth="1"/>
    <col min="13328" max="13328" width="1.5703125" customWidth="1"/>
    <col min="13569" max="13569" width="1.5703125" customWidth="1"/>
    <col min="13570" max="13570" width="2.42578125" customWidth="1"/>
    <col min="13571" max="13571" width="1.28515625" customWidth="1"/>
    <col min="13572" max="13572" width="24" customWidth="1"/>
    <col min="13573" max="13573" width="1.7109375" customWidth="1"/>
    <col min="13574" max="13574" width="1.28515625" customWidth="1"/>
    <col min="13576" max="13576" width="9.42578125" customWidth="1"/>
    <col min="13577" max="13577" width="1.42578125" customWidth="1"/>
    <col min="13583" max="13583" width="9.42578125" customWidth="1"/>
    <col min="13584" max="13584" width="1.5703125" customWidth="1"/>
    <col min="13825" max="13825" width="1.5703125" customWidth="1"/>
    <col min="13826" max="13826" width="2.42578125" customWidth="1"/>
    <col min="13827" max="13827" width="1.28515625" customWidth="1"/>
    <col min="13828" max="13828" width="24" customWidth="1"/>
    <col min="13829" max="13829" width="1.7109375" customWidth="1"/>
    <col min="13830" max="13830" width="1.28515625" customWidth="1"/>
    <col min="13832" max="13832" width="9.42578125" customWidth="1"/>
    <col min="13833" max="13833" width="1.42578125" customWidth="1"/>
    <col min="13839" max="13839" width="9.42578125" customWidth="1"/>
    <col min="13840" max="13840" width="1.5703125" customWidth="1"/>
    <col min="14081" max="14081" width="1.5703125" customWidth="1"/>
    <col min="14082" max="14082" width="2.42578125" customWidth="1"/>
    <col min="14083" max="14083" width="1.28515625" customWidth="1"/>
    <col min="14084" max="14084" width="24" customWidth="1"/>
    <col min="14085" max="14085" width="1.7109375" customWidth="1"/>
    <col min="14086" max="14086" width="1.28515625" customWidth="1"/>
    <col min="14088" max="14088" width="9.42578125" customWidth="1"/>
    <col min="14089" max="14089" width="1.42578125" customWidth="1"/>
    <col min="14095" max="14095" width="9.42578125" customWidth="1"/>
    <col min="14096" max="14096" width="1.5703125" customWidth="1"/>
    <col min="14337" max="14337" width="1.5703125" customWidth="1"/>
    <col min="14338" max="14338" width="2.42578125" customWidth="1"/>
    <col min="14339" max="14339" width="1.28515625" customWidth="1"/>
    <col min="14340" max="14340" width="24" customWidth="1"/>
    <col min="14341" max="14341" width="1.7109375" customWidth="1"/>
    <col min="14342" max="14342" width="1.28515625" customWidth="1"/>
    <col min="14344" max="14344" width="9.42578125" customWidth="1"/>
    <col min="14345" max="14345" width="1.42578125" customWidth="1"/>
    <col min="14351" max="14351" width="9.42578125" customWidth="1"/>
    <col min="14352" max="14352" width="1.5703125" customWidth="1"/>
    <col min="14593" max="14593" width="1.5703125" customWidth="1"/>
    <col min="14594" max="14594" width="2.42578125" customWidth="1"/>
    <col min="14595" max="14595" width="1.28515625" customWidth="1"/>
    <col min="14596" max="14596" width="24" customWidth="1"/>
    <col min="14597" max="14597" width="1.7109375" customWidth="1"/>
    <col min="14598" max="14598" width="1.28515625" customWidth="1"/>
    <col min="14600" max="14600" width="9.42578125" customWidth="1"/>
    <col min="14601" max="14601" width="1.42578125" customWidth="1"/>
    <col min="14607" max="14607" width="9.42578125" customWidth="1"/>
    <col min="14608" max="14608" width="1.5703125" customWidth="1"/>
    <col min="14849" max="14849" width="1.5703125" customWidth="1"/>
    <col min="14850" max="14850" width="2.42578125" customWidth="1"/>
    <col min="14851" max="14851" width="1.28515625" customWidth="1"/>
    <col min="14852" max="14852" width="24" customWidth="1"/>
    <col min="14853" max="14853" width="1.7109375" customWidth="1"/>
    <col min="14854" max="14854" width="1.28515625" customWidth="1"/>
    <col min="14856" max="14856" width="9.42578125" customWidth="1"/>
    <col min="14857" max="14857" width="1.42578125" customWidth="1"/>
    <col min="14863" max="14863" width="9.42578125" customWidth="1"/>
    <col min="14864" max="14864" width="1.5703125" customWidth="1"/>
    <col min="15105" max="15105" width="1.5703125" customWidth="1"/>
    <col min="15106" max="15106" width="2.42578125" customWidth="1"/>
    <col min="15107" max="15107" width="1.28515625" customWidth="1"/>
    <col min="15108" max="15108" width="24" customWidth="1"/>
    <col min="15109" max="15109" width="1.7109375" customWidth="1"/>
    <col min="15110" max="15110" width="1.28515625" customWidth="1"/>
    <col min="15112" max="15112" width="9.42578125" customWidth="1"/>
    <col min="15113" max="15113" width="1.42578125" customWidth="1"/>
    <col min="15119" max="15119" width="9.42578125" customWidth="1"/>
    <col min="15120" max="15120" width="1.5703125" customWidth="1"/>
    <col min="15361" max="15361" width="1.5703125" customWidth="1"/>
    <col min="15362" max="15362" width="2.42578125" customWidth="1"/>
    <col min="15363" max="15363" width="1.28515625" customWidth="1"/>
    <col min="15364" max="15364" width="24" customWidth="1"/>
    <col min="15365" max="15365" width="1.7109375" customWidth="1"/>
    <col min="15366" max="15366" width="1.28515625" customWidth="1"/>
    <col min="15368" max="15368" width="9.42578125" customWidth="1"/>
    <col min="15369" max="15369" width="1.42578125" customWidth="1"/>
    <col min="15375" max="15375" width="9.42578125" customWidth="1"/>
    <col min="15376" max="15376" width="1.5703125" customWidth="1"/>
    <col min="15617" max="15617" width="1.5703125" customWidth="1"/>
    <col min="15618" max="15618" width="2.42578125" customWidth="1"/>
    <col min="15619" max="15619" width="1.28515625" customWidth="1"/>
    <col min="15620" max="15620" width="24" customWidth="1"/>
    <col min="15621" max="15621" width="1.7109375" customWidth="1"/>
    <col min="15622" max="15622" width="1.28515625" customWidth="1"/>
    <col min="15624" max="15624" width="9.42578125" customWidth="1"/>
    <col min="15625" max="15625" width="1.42578125" customWidth="1"/>
    <col min="15631" max="15631" width="9.42578125" customWidth="1"/>
    <col min="15632" max="15632" width="1.5703125" customWidth="1"/>
    <col min="15873" max="15873" width="1.5703125" customWidth="1"/>
    <col min="15874" max="15874" width="2.42578125" customWidth="1"/>
    <col min="15875" max="15875" width="1.28515625" customWidth="1"/>
    <col min="15876" max="15876" width="24" customWidth="1"/>
    <col min="15877" max="15877" width="1.7109375" customWidth="1"/>
    <col min="15878" max="15878" width="1.28515625" customWidth="1"/>
    <col min="15880" max="15880" width="9.42578125" customWidth="1"/>
    <col min="15881" max="15881" width="1.42578125" customWidth="1"/>
    <col min="15887" max="15887" width="9.42578125" customWidth="1"/>
    <col min="15888" max="15888" width="1.5703125" customWidth="1"/>
    <col min="16129" max="16129" width="1.5703125" customWidth="1"/>
    <col min="16130" max="16130" width="2.42578125" customWidth="1"/>
    <col min="16131" max="16131" width="1.28515625" customWidth="1"/>
    <col min="16132" max="16132" width="24" customWidth="1"/>
    <col min="16133" max="16133" width="1.7109375" customWidth="1"/>
    <col min="16134" max="16134" width="1.28515625" customWidth="1"/>
    <col min="16136" max="16136" width="9.42578125" customWidth="1"/>
    <col min="16137" max="16137" width="1.42578125" customWidth="1"/>
    <col min="16143" max="16143" width="9.42578125" customWidth="1"/>
    <col min="16144" max="16144" width="1.5703125" customWidth="1"/>
  </cols>
  <sheetData>
    <row r="1" spans="1:18" ht="3" customHeight="1" thickTop="1">
      <c r="A1" s="1"/>
      <c r="B1" s="2"/>
      <c r="C1" s="2"/>
      <c r="D1" s="2"/>
      <c r="E1" s="2"/>
      <c r="F1" s="2"/>
      <c r="G1" s="2"/>
      <c r="H1" s="2"/>
      <c r="I1" s="2"/>
      <c r="J1" s="2"/>
      <c r="K1" s="2"/>
      <c r="L1" s="2"/>
      <c r="M1" s="2"/>
      <c r="N1" s="2"/>
      <c r="O1" s="2"/>
      <c r="P1" s="3"/>
      <c r="Q1" s="4"/>
    </row>
    <row r="2" spans="1:18" ht="15" customHeight="1">
      <c r="A2" s="5"/>
      <c r="B2" s="90">
        <v>41726</v>
      </c>
      <c r="C2" s="91"/>
      <c r="D2" s="92"/>
      <c r="E2" s="92"/>
      <c r="F2" s="92"/>
      <c r="G2" s="92"/>
      <c r="H2" s="92"/>
      <c r="I2" s="92"/>
      <c r="J2" s="92"/>
      <c r="K2" s="92"/>
      <c r="L2" s="92"/>
      <c r="M2" s="92"/>
      <c r="N2" s="92"/>
      <c r="O2" s="92"/>
      <c r="P2" s="6"/>
      <c r="Q2" s="4"/>
      <c r="R2" s="4"/>
    </row>
    <row r="3" spans="1:18" ht="19.5" customHeight="1">
      <c r="A3" s="5"/>
      <c r="B3" s="93" t="s">
        <v>0</v>
      </c>
      <c r="C3" s="94"/>
      <c r="D3" s="94"/>
      <c r="E3" s="94"/>
      <c r="F3" s="94"/>
      <c r="G3" s="94"/>
      <c r="H3" s="94"/>
      <c r="I3" s="94"/>
      <c r="J3" s="94"/>
      <c r="K3" s="94"/>
      <c r="L3" s="94"/>
      <c r="M3" s="94"/>
      <c r="N3" s="94"/>
      <c r="O3" s="95"/>
      <c r="P3" s="6"/>
      <c r="Q3" s="4"/>
      <c r="R3" s="4"/>
    </row>
    <row r="4" spans="1:18" ht="15" customHeight="1">
      <c r="A4" s="5"/>
      <c r="B4" s="96" t="s">
        <v>1</v>
      </c>
      <c r="C4" s="97"/>
      <c r="D4" s="97"/>
      <c r="E4" s="97"/>
      <c r="F4" s="97"/>
      <c r="G4" s="97"/>
      <c r="H4" s="97"/>
      <c r="I4" s="97"/>
      <c r="J4" s="97"/>
      <c r="K4" s="97"/>
      <c r="L4" s="97"/>
      <c r="M4" s="97"/>
      <c r="N4" s="97"/>
      <c r="O4" s="98"/>
      <c r="P4" s="6"/>
      <c r="Q4" s="4"/>
      <c r="R4" s="4"/>
    </row>
    <row r="5" spans="1:18" ht="15" customHeight="1">
      <c r="A5" s="5"/>
      <c r="B5" s="99"/>
      <c r="C5" s="100"/>
      <c r="D5" s="100"/>
      <c r="E5" s="100"/>
      <c r="F5" s="100"/>
      <c r="G5" s="100"/>
      <c r="H5" s="100"/>
      <c r="I5" s="7" t="s">
        <v>2</v>
      </c>
      <c r="J5" s="101" t="s">
        <v>3</v>
      </c>
      <c r="K5" s="102"/>
      <c r="L5" s="102"/>
      <c r="M5" s="102"/>
      <c r="N5" s="102"/>
      <c r="O5" s="103"/>
      <c r="P5" s="6"/>
      <c r="Q5" s="4"/>
      <c r="R5" s="4"/>
    </row>
    <row r="6" spans="1:18" ht="6" customHeight="1">
      <c r="A6" s="5"/>
      <c r="B6" s="86"/>
      <c r="C6" s="87"/>
      <c r="D6" s="87"/>
      <c r="E6" s="87"/>
      <c r="F6" s="87"/>
      <c r="G6" s="87"/>
      <c r="H6" s="87"/>
      <c r="I6" s="8"/>
      <c r="J6" s="88"/>
      <c r="K6" s="87"/>
      <c r="L6" s="87"/>
      <c r="M6" s="87"/>
      <c r="N6" s="87"/>
      <c r="O6" s="89"/>
      <c r="P6" s="6"/>
      <c r="Q6" s="4"/>
      <c r="R6" s="4"/>
    </row>
    <row r="7" spans="1:18" ht="6" customHeight="1">
      <c r="A7" s="5"/>
      <c r="B7" s="9"/>
      <c r="C7" s="9"/>
      <c r="D7" s="9"/>
      <c r="E7" s="9"/>
      <c r="F7" s="9"/>
      <c r="G7" s="9"/>
      <c r="H7" s="9"/>
      <c r="I7" s="9"/>
      <c r="J7" s="9"/>
      <c r="K7" s="9"/>
      <c r="L7" s="9"/>
      <c r="M7" s="9"/>
      <c r="N7" s="9"/>
      <c r="O7" s="9"/>
      <c r="P7" s="6"/>
      <c r="Q7" s="4"/>
      <c r="R7" s="4"/>
    </row>
    <row r="8" spans="1:18" ht="15" customHeight="1">
      <c r="A8" s="5"/>
      <c r="B8" s="83" t="s">
        <v>4</v>
      </c>
      <c r="C8" s="79"/>
      <c r="D8" s="79"/>
      <c r="E8" s="79"/>
      <c r="F8" s="79"/>
      <c r="G8" s="79"/>
      <c r="H8" s="79"/>
      <c r="I8" s="79"/>
      <c r="J8" s="79"/>
      <c r="K8" s="79"/>
      <c r="L8" s="79"/>
      <c r="M8" s="79"/>
      <c r="N8" s="79"/>
      <c r="O8" s="79"/>
      <c r="P8" s="6"/>
      <c r="Q8" s="4"/>
      <c r="R8" s="4"/>
    </row>
    <row r="9" spans="1:18" ht="15" customHeight="1">
      <c r="A9" s="5"/>
      <c r="B9" s="9"/>
      <c r="C9" s="7" t="s">
        <v>2</v>
      </c>
      <c r="D9" s="10" t="s">
        <v>5</v>
      </c>
      <c r="E9" s="11"/>
      <c r="F9" s="12"/>
      <c r="G9" s="74" t="s">
        <v>6</v>
      </c>
      <c r="H9" s="75"/>
      <c r="I9" s="75"/>
      <c r="J9" s="75"/>
      <c r="K9" s="75"/>
      <c r="L9" s="75"/>
      <c r="M9" s="75"/>
      <c r="N9" s="75"/>
      <c r="O9" s="76"/>
      <c r="P9" s="6"/>
      <c r="Q9" s="4"/>
      <c r="R9" s="4"/>
    </row>
    <row r="10" spans="1:18" ht="15" customHeight="1">
      <c r="A10" s="5"/>
      <c r="B10" s="9"/>
      <c r="C10" s="7" t="s">
        <v>2</v>
      </c>
      <c r="D10" s="10" t="s">
        <v>7</v>
      </c>
      <c r="E10" s="11"/>
      <c r="F10" s="12"/>
      <c r="G10" s="67" t="s">
        <v>8</v>
      </c>
      <c r="H10" s="68"/>
      <c r="I10" s="68"/>
      <c r="J10" s="68"/>
      <c r="K10" s="68"/>
      <c r="L10" s="68"/>
      <c r="M10" s="68"/>
      <c r="N10" s="68"/>
      <c r="O10" s="69"/>
      <c r="P10" s="6"/>
      <c r="Q10" s="4"/>
      <c r="R10" s="4"/>
    </row>
    <row r="11" spans="1:18" ht="15" customHeight="1">
      <c r="A11" s="5"/>
      <c r="B11" s="9"/>
      <c r="C11" s="7" t="s">
        <v>2</v>
      </c>
      <c r="D11" s="10" t="s">
        <v>9</v>
      </c>
      <c r="E11" s="11"/>
      <c r="F11" s="12"/>
      <c r="G11" s="77" t="s">
        <v>10</v>
      </c>
      <c r="H11" s="68"/>
      <c r="I11" s="68"/>
      <c r="J11" s="68"/>
      <c r="K11" s="68"/>
      <c r="L11" s="68"/>
      <c r="M11" s="68"/>
      <c r="N11" s="68"/>
      <c r="O11" s="69"/>
      <c r="P11" s="6"/>
      <c r="Q11" s="4"/>
      <c r="R11" s="4"/>
    </row>
    <row r="12" spans="1:18" ht="15" customHeight="1">
      <c r="A12" s="5"/>
      <c r="B12" s="9"/>
      <c r="C12" s="7" t="s">
        <v>2</v>
      </c>
      <c r="D12" s="10" t="s">
        <v>11</v>
      </c>
      <c r="E12" s="11"/>
      <c r="F12" s="12"/>
      <c r="G12" s="77"/>
      <c r="H12" s="68"/>
      <c r="I12" s="68"/>
      <c r="J12" s="68"/>
      <c r="K12" s="68"/>
      <c r="L12" s="68"/>
      <c r="M12" s="68"/>
      <c r="N12" s="68"/>
      <c r="O12" s="69"/>
      <c r="P12" s="6"/>
      <c r="Q12" s="4"/>
      <c r="R12" s="4"/>
    </row>
    <row r="13" spans="1:18" ht="15" customHeight="1">
      <c r="A13" s="5"/>
      <c r="B13" s="9"/>
      <c r="C13" s="13"/>
      <c r="D13" s="10" t="s">
        <v>12</v>
      </c>
      <c r="E13" s="11"/>
      <c r="F13" s="12"/>
      <c r="G13" s="70"/>
      <c r="H13" s="71"/>
      <c r="I13" s="71"/>
      <c r="J13" s="71"/>
      <c r="K13" s="71"/>
      <c r="L13" s="71"/>
      <c r="M13" s="71"/>
      <c r="N13" s="71"/>
      <c r="O13" s="72"/>
      <c r="P13" s="6"/>
      <c r="Q13" s="4"/>
      <c r="R13" s="4"/>
    </row>
    <row r="14" spans="1:18" ht="15" customHeight="1">
      <c r="A14" s="5"/>
      <c r="B14" s="9"/>
      <c r="C14" s="9"/>
      <c r="D14" s="11"/>
      <c r="E14" s="11"/>
      <c r="F14" s="11"/>
      <c r="G14" s="11"/>
      <c r="H14" s="11"/>
      <c r="I14" s="11"/>
      <c r="J14" s="11"/>
      <c r="K14" s="11"/>
      <c r="L14" s="11"/>
      <c r="M14" s="11"/>
      <c r="N14" s="11"/>
      <c r="O14" s="11"/>
      <c r="P14" s="6"/>
      <c r="Q14" s="4"/>
      <c r="R14" s="4"/>
    </row>
    <row r="15" spans="1:18" ht="15" customHeight="1">
      <c r="A15" s="5"/>
      <c r="B15" s="83" t="s">
        <v>13</v>
      </c>
      <c r="C15" s="79"/>
      <c r="D15" s="79"/>
      <c r="E15" s="79"/>
      <c r="F15" s="79"/>
      <c r="G15" s="79"/>
      <c r="H15" s="79"/>
      <c r="I15" s="79"/>
      <c r="J15" s="79"/>
      <c r="K15" s="79"/>
      <c r="L15" s="79"/>
      <c r="M15" s="79"/>
      <c r="N15" s="79"/>
      <c r="O15" s="79"/>
      <c r="P15" s="6"/>
      <c r="Q15" s="4"/>
      <c r="R15" s="4"/>
    </row>
    <row r="16" spans="1:18" ht="15" customHeight="1">
      <c r="A16" s="5"/>
      <c r="B16" s="9"/>
      <c r="C16" s="7" t="s">
        <v>2</v>
      </c>
      <c r="D16" s="11" t="s">
        <v>14</v>
      </c>
      <c r="E16" s="11"/>
      <c r="F16" s="11"/>
      <c r="G16" s="74" t="s">
        <v>15</v>
      </c>
      <c r="H16" s="75"/>
      <c r="I16" s="75"/>
      <c r="J16" s="75"/>
      <c r="K16" s="75"/>
      <c r="L16" s="75"/>
      <c r="M16" s="75"/>
      <c r="N16" s="75"/>
      <c r="O16" s="76"/>
      <c r="P16" s="6"/>
      <c r="Q16" s="4"/>
      <c r="R16" s="4"/>
    </row>
    <row r="17" spans="1:18" ht="23.25" customHeight="1">
      <c r="A17" s="5"/>
      <c r="B17" s="9"/>
      <c r="C17" s="7" t="s">
        <v>2</v>
      </c>
      <c r="D17" s="11" t="s">
        <v>16</v>
      </c>
      <c r="E17" s="11"/>
      <c r="F17" s="11"/>
      <c r="G17" s="67" t="s">
        <v>17</v>
      </c>
      <c r="H17" s="68"/>
      <c r="I17" s="68"/>
      <c r="J17" s="68"/>
      <c r="K17" s="68"/>
      <c r="L17" s="68"/>
      <c r="M17" s="68"/>
      <c r="N17" s="68"/>
      <c r="O17" s="69"/>
      <c r="P17" s="6"/>
      <c r="Q17" s="4"/>
      <c r="R17" s="4"/>
    </row>
    <row r="18" spans="1:18" ht="28.5" customHeight="1">
      <c r="A18" s="5"/>
      <c r="B18" s="9"/>
      <c r="C18" s="7" t="s">
        <v>2</v>
      </c>
      <c r="D18" s="11" t="s">
        <v>18</v>
      </c>
      <c r="E18" s="11"/>
      <c r="F18" s="11"/>
      <c r="G18" s="67" t="s">
        <v>19</v>
      </c>
      <c r="H18" s="68"/>
      <c r="I18" s="68"/>
      <c r="J18" s="68"/>
      <c r="K18" s="68"/>
      <c r="L18" s="68"/>
      <c r="M18" s="68"/>
      <c r="N18" s="68"/>
      <c r="O18" s="69"/>
      <c r="P18" s="6"/>
      <c r="Q18" s="4"/>
      <c r="R18" s="4"/>
    </row>
    <row r="19" spans="1:18" ht="15" customHeight="1">
      <c r="A19" s="5"/>
      <c r="B19" s="9"/>
      <c r="C19" s="7" t="s">
        <v>2</v>
      </c>
      <c r="D19" s="11" t="s">
        <v>20</v>
      </c>
      <c r="E19" s="11"/>
      <c r="F19" s="11"/>
      <c r="G19" s="67" t="s">
        <v>21</v>
      </c>
      <c r="H19" s="68"/>
      <c r="I19" s="68"/>
      <c r="J19" s="68"/>
      <c r="K19" s="68"/>
      <c r="L19" s="68"/>
      <c r="M19" s="68"/>
      <c r="N19" s="68"/>
      <c r="O19" s="69"/>
      <c r="P19" s="6"/>
      <c r="Q19" s="4"/>
      <c r="R19" s="4"/>
    </row>
    <row r="20" spans="1:18" ht="27.75" customHeight="1">
      <c r="A20" s="5"/>
      <c r="B20" s="9"/>
      <c r="C20" s="9"/>
      <c r="D20" s="11" t="s">
        <v>22</v>
      </c>
      <c r="E20" s="11"/>
      <c r="F20" s="11"/>
      <c r="G20" s="67"/>
      <c r="H20" s="68"/>
      <c r="I20" s="68"/>
      <c r="J20" s="68"/>
      <c r="K20" s="68"/>
      <c r="L20" s="68"/>
      <c r="M20" s="68"/>
      <c r="N20" s="68"/>
      <c r="O20" s="69"/>
      <c r="P20" s="6"/>
      <c r="Q20" s="4"/>
      <c r="R20" s="4"/>
    </row>
    <row r="21" spans="1:18" ht="15" customHeight="1">
      <c r="A21" s="5"/>
      <c r="B21" s="9"/>
      <c r="C21" s="9"/>
      <c r="D21" s="11" t="s">
        <v>23</v>
      </c>
      <c r="E21" s="11"/>
      <c r="F21" s="11"/>
      <c r="G21" s="67" t="s">
        <v>24</v>
      </c>
      <c r="H21" s="68"/>
      <c r="I21" s="68"/>
      <c r="J21" s="68"/>
      <c r="K21" s="68"/>
      <c r="L21" s="68"/>
      <c r="M21" s="68"/>
      <c r="N21" s="68"/>
      <c r="O21" s="69"/>
      <c r="P21" s="6"/>
      <c r="Q21" s="4"/>
      <c r="R21" s="4"/>
    </row>
    <row r="22" spans="1:18" ht="27.75" customHeight="1">
      <c r="A22" s="14"/>
      <c r="B22" s="15"/>
      <c r="C22" s="15"/>
      <c r="D22" s="11" t="s">
        <v>25</v>
      </c>
      <c r="E22" s="11"/>
      <c r="F22" s="11"/>
      <c r="G22" s="70" t="s">
        <v>26</v>
      </c>
      <c r="H22" s="71"/>
      <c r="I22" s="71"/>
      <c r="J22" s="71"/>
      <c r="K22" s="71"/>
      <c r="L22" s="71"/>
      <c r="M22" s="71"/>
      <c r="N22" s="71"/>
      <c r="O22" s="72"/>
      <c r="P22" s="6"/>
      <c r="Q22" s="4"/>
      <c r="R22" s="4"/>
    </row>
    <row r="23" spans="1:18" ht="15" customHeight="1">
      <c r="A23" s="5"/>
      <c r="B23" s="9"/>
      <c r="C23" s="9"/>
      <c r="D23" s="11"/>
      <c r="E23" s="11"/>
      <c r="F23" s="11"/>
      <c r="G23" s="11"/>
      <c r="H23" s="11"/>
      <c r="I23" s="11"/>
      <c r="J23" s="11"/>
      <c r="K23" s="11"/>
      <c r="L23" s="11"/>
      <c r="M23" s="11"/>
      <c r="N23" s="11"/>
      <c r="O23" s="11"/>
      <c r="P23" s="6"/>
      <c r="Q23" s="4"/>
      <c r="R23" s="4"/>
    </row>
    <row r="24" spans="1:18" ht="15" customHeight="1">
      <c r="A24" s="5"/>
      <c r="B24" s="83" t="s">
        <v>27</v>
      </c>
      <c r="C24" s="79"/>
      <c r="D24" s="79"/>
      <c r="E24" s="79"/>
      <c r="F24" s="79"/>
      <c r="G24" s="79"/>
      <c r="H24" s="79"/>
      <c r="I24" s="79"/>
      <c r="J24" s="79"/>
      <c r="K24" s="79"/>
      <c r="L24" s="79"/>
      <c r="M24" s="79"/>
      <c r="N24" s="79"/>
      <c r="O24" s="79"/>
      <c r="P24" s="6"/>
      <c r="Q24" s="4"/>
      <c r="R24" s="4"/>
    </row>
    <row r="25" spans="1:18" ht="15" customHeight="1">
      <c r="A25" s="5"/>
      <c r="B25" s="9"/>
      <c r="C25" s="7" t="s">
        <v>2</v>
      </c>
      <c r="D25" s="11" t="s">
        <v>28</v>
      </c>
      <c r="E25" s="11"/>
      <c r="F25" s="11"/>
      <c r="G25" s="74"/>
      <c r="H25" s="75"/>
      <c r="I25" s="75"/>
      <c r="J25" s="75"/>
      <c r="K25" s="75"/>
      <c r="L25" s="75"/>
      <c r="M25" s="75"/>
      <c r="N25" s="75"/>
      <c r="O25" s="76"/>
      <c r="P25" s="6"/>
      <c r="Q25" s="4"/>
      <c r="R25" s="4"/>
    </row>
    <row r="26" spans="1:18" ht="15" customHeight="1">
      <c r="A26" s="5"/>
      <c r="B26" s="9"/>
      <c r="C26" s="7" t="s">
        <v>2</v>
      </c>
      <c r="D26" s="11" t="s">
        <v>29</v>
      </c>
      <c r="E26" s="11"/>
      <c r="F26" s="11"/>
      <c r="G26" s="67"/>
      <c r="H26" s="68"/>
      <c r="I26" s="68"/>
      <c r="J26" s="68"/>
      <c r="K26" s="68"/>
      <c r="L26" s="68"/>
      <c r="M26" s="68"/>
      <c r="N26" s="68"/>
      <c r="O26" s="69"/>
      <c r="P26" s="6"/>
      <c r="Q26" s="4"/>
      <c r="R26" s="4"/>
    </row>
    <row r="27" spans="1:18" ht="23.25" customHeight="1">
      <c r="A27" s="5"/>
      <c r="B27" s="9"/>
      <c r="C27" s="7" t="s">
        <v>2</v>
      </c>
      <c r="D27" s="11" t="s">
        <v>30</v>
      </c>
      <c r="E27" s="11"/>
      <c r="F27" s="11"/>
      <c r="G27" s="67"/>
      <c r="H27" s="68"/>
      <c r="I27" s="68"/>
      <c r="J27" s="68"/>
      <c r="K27" s="68"/>
      <c r="L27" s="68"/>
      <c r="M27" s="68"/>
      <c r="N27" s="68"/>
      <c r="O27" s="69"/>
      <c r="P27" s="6"/>
      <c r="Q27" s="4"/>
      <c r="R27" s="4"/>
    </row>
    <row r="28" spans="1:18" ht="21.75" customHeight="1">
      <c r="A28" s="5"/>
      <c r="B28" s="9"/>
      <c r="C28" s="13"/>
      <c r="D28" s="11" t="s">
        <v>31</v>
      </c>
      <c r="E28" s="11"/>
      <c r="F28" s="11"/>
      <c r="G28" s="70"/>
      <c r="H28" s="71"/>
      <c r="I28" s="71"/>
      <c r="J28" s="71"/>
      <c r="K28" s="71"/>
      <c r="L28" s="71"/>
      <c r="M28" s="71"/>
      <c r="N28" s="71"/>
      <c r="O28" s="72"/>
      <c r="P28" s="6"/>
      <c r="Q28" s="4"/>
      <c r="R28" s="4"/>
    </row>
    <row r="29" spans="1:18" ht="15" customHeight="1">
      <c r="A29" s="5"/>
      <c r="B29" s="9"/>
      <c r="C29" s="9"/>
      <c r="D29" s="11"/>
      <c r="E29" s="11"/>
      <c r="F29" s="11"/>
      <c r="G29" s="11"/>
      <c r="H29" s="11"/>
      <c r="I29" s="11"/>
      <c r="J29" s="11"/>
      <c r="K29" s="11"/>
      <c r="L29" s="11"/>
      <c r="M29" s="11"/>
      <c r="N29" s="11"/>
      <c r="O29" s="11"/>
      <c r="P29" s="6"/>
      <c r="Q29" s="4"/>
      <c r="R29" s="4"/>
    </row>
    <row r="30" spans="1:18" ht="15" customHeight="1">
      <c r="A30" s="5"/>
      <c r="B30" s="83" t="s">
        <v>32</v>
      </c>
      <c r="C30" s="79"/>
      <c r="D30" s="79"/>
      <c r="E30" s="79"/>
      <c r="F30" s="79"/>
      <c r="G30" s="79"/>
      <c r="H30" s="79"/>
      <c r="I30" s="79"/>
      <c r="J30" s="79"/>
      <c r="K30" s="79"/>
      <c r="L30" s="79"/>
      <c r="M30" s="79"/>
      <c r="N30" s="79"/>
      <c r="O30" s="79"/>
      <c r="P30" s="6"/>
      <c r="Q30" s="4"/>
      <c r="R30" s="4"/>
    </row>
    <row r="31" spans="1:18" ht="15" customHeight="1">
      <c r="A31" s="5"/>
      <c r="B31" s="9"/>
      <c r="C31" s="7" t="s">
        <v>2</v>
      </c>
      <c r="D31" s="11" t="s">
        <v>33</v>
      </c>
      <c r="E31" s="11"/>
      <c r="F31" s="11"/>
      <c r="G31" s="74"/>
      <c r="H31" s="75"/>
      <c r="I31" s="75"/>
      <c r="J31" s="75"/>
      <c r="K31" s="75"/>
      <c r="L31" s="75"/>
      <c r="M31" s="75"/>
      <c r="N31" s="75"/>
      <c r="O31" s="76"/>
      <c r="P31" s="6"/>
      <c r="Q31" s="4"/>
      <c r="R31" s="4"/>
    </row>
    <row r="32" spans="1:18" ht="15" customHeight="1">
      <c r="A32" s="5"/>
      <c r="B32" s="9"/>
      <c r="C32" s="13"/>
      <c r="D32" s="11" t="s">
        <v>34</v>
      </c>
      <c r="E32" s="11"/>
      <c r="F32" s="11"/>
      <c r="G32" s="70"/>
      <c r="H32" s="71"/>
      <c r="I32" s="71"/>
      <c r="J32" s="71"/>
      <c r="K32" s="71"/>
      <c r="L32" s="71"/>
      <c r="M32" s="71"/>
      <c r="N32" s="71"/>
      <c r="O32" s="72"/>
      <c r="P32" s="6"/>
      <c r="Q32" s="4"/>
      <c r="R32" s="4"/>
    </row>
    <row r="33" spans="1:18" ht="15" customHeight="1">
      <c r="A33" s="5"/>
      <c r="B33" s="9"/>
      <c r="C33" s="9"/>
      <c r="D33" s="11"/>
      <c r="E33" s="11"/>
      <c r="F33" s="11"/>
      <c r="G33" s="11"/>
      <c r="H33" s="11"/>
      <c r="I33" s="11"/>
      <c r="J33" s="11"/>
      <c r="K33" s="11"/>
      <c r="L33" s="11"/>
      <c r="M33" s="11"/>
      <c r="N33" s="11"/>
      <c r="O33" s="11"/>
      <c r="P33" s="6"/>
      <c r="Q33" s="4"/>
      <c r="R33" s="4"/>
    </row>
    <row r="34" spans="1:18" ht="15" customHeight="1">
      <c r="A34" s="5"/>
      <c r="B34" s="83" t="s">
        <v>35</v>
      </c>
      <c r="C34" s="79"/>
      <c r="D34" s="79"/>
      <c r="E34" s="79"/>
      <c r="F34" s="79"/>
      <c r="G34" s="79"/>
      <c r="H34" s="79"/>
      <c r="I34" s="79"/>
      <c r="J34" s="79"/>
      <c r="K34" s="79"/>
      <c r="L34" s="79"/>
      <c r="M34" s="79"/>
      <c r="N34" s="79"/>
      <c r="O34" s="79"/>
      <c r="P34" s="6"/>
      <c r="Q34" s="4"/>
      <c r="R34" s="4"/>
    </row>
    <row r="35" spans="1:18" ht="15" customHeight="1">
      <c r="A35" s="5"/>
      <c r="B35" s="84" t="s">
        <v>36</v>
      </c>
      <c r="C35" s="85"/>
      <c r="D35" s="85"/>
      <c r="E35" s="85"/>
      <c r="F35" s="85"/>
      <c r="G35" s="85"/>
      <c r="H35" s="85"/>
      <c r="I35" s="85"/>
      <c r="J35" s="85"/>
      <c r="K35" s="85"/>
      <c r="L35" s="85"/>
      <c r="M35" s="85"/>
      <c r="N35" s="85"/>
      <c r="O35" s="85"/>
      <c r="P35" s="6"/>
      <c r="Q35" s="4"/>
      <c r="R35" s="4"/>
    </row>
    <row r="36" spans="1:18" ht="5.25" customHeight="1">
      <c r="A36" s="5"/>
      <c r="B36" s="9"/>
      <c r="C36" s="11"/>
      <c r="D36" s="16"/>
      <c r="E36" s="11"/>
      <c r="F36" s="11"/>
      <c r="G36" s="17"/>
      <c r="H36" s="17"/>
      <c r="I36" s="17"/>
      <c r="J36" s="17"/>
      <c r="K36" s="17"/>
      <c r="L36" s="17"/>
      <c r="M36" s="17"/>
      <c r="N36" s="17"/>
      <c r="O36" s="17"/>
      <c r="P36" s="6"/>
      <c r="Q36" s="4"/>
      <c r="R36" s="4"/>
    </row>
    <row r="37" spans="1:18" ht="12.75" customHeight="1">
      <c r="A37" s="5"/>
      <c r="B37" s="9"/>
      <c r="C37" s="78" t="s">
        <v>37</v>
      </c>
      <c r="D37" s="79"/>
      <c r="E37" s="11"/>
      <c r="F37" s="11"/>
      <c r="G37" s="80" t="s">
        <v>38</v>
      </c>
      <c r="H37" s="81"/>
      <c r="I37" s="81"/>
      <c r="J37" s="81"/>
      <c r="K37" s="81"/>
      <c r="L37" s="81"/>
      <c r="M37" s="81"/>
      <c r="N37" s="81"/>
      <c r="O37" s="82"/>
      <c r="P37" s="6"/>
      <c r="Q37" s="4"/>
      <c r="R37" s="4"/>
    </row>
    <row r="38" spans="1:18" ht="6.75" customHeight="1">
      <c r="A38" s="5"/>
      <c r="B38" s="9"/>
      <c r="C38" s="11"/>
      <c r="D38" s="16"/>
      <c r="E38" s="11"/>
      <c r="F38" s="11"/>
      <c r="G38" s="17"/>
      <c r="H38" s="17"/>
      <c r="I38" s="17"/>
      <c r="J38" s="17"/>
      <c r="K38" s="17"/>
      <c r="L38" s="17"/>
      <c r="M38" s="17"/>
      <c r="N38" s="17"/>
      <c r="O38" s="17"/>
      <c r="P38" s="6"/>
      <c r="Q38" s="4"/>
      <c r="R38" s="4"/>
    </row>
    <row r="39" spans="1:18" ht="17.25" customHeight="1">
      <c r="A39" s="5"/>
      <c r="B39" s="9"/>
      <c r="C39" s="78" t="s">
        <v>39</v>
      </c>
      <c r="D39" s="79"/>
      <c r="E39" s="79"/>
      <c r="F39" s="79"/>
      <c r="G39" s="79"/>
      <c r="H39" s="79"/>
      <c r="I39" s="79"/>
      <c r="J39" s="79"/>
      <c r="K39" s="79"/>
      <c r="L39" s="79"/>
      <c r="M39" s="18" t="s">
        <v>40</v>
      </c>
      <c r="N39" s="16"/>
      <c r="O39" s="16"/>
      <c r="P39" s="6"/>
      <c r="Q39" s="4"/>
      <c r="R39" s="4"/>
    </row>
    <row r="40" spans="1:18" ht="15" customHeight="1">
      <c r="A40" s="5"/>
      <c r="B40" s="9"/>
      <c r="C40" s="7" t="s">
        <v>2</v>
      </c>
      <c r="D40" s="78" t="s">
        <v>41</v>
      </c>
      <c r="E40" s="79"/>
      <c r="F40" s="79"/>
      <c r="G40" s="79"/>
      <c r="H40" s="79"/>
      <c r="I40" s="79"/>
      <c r="J40" s="79"/>
      <c r="K40" s="79"/>
      <c r="L40" s="79"/>
      <c r="M40" s="19" t="s">
        <v>42</v>
      </c>
      <c r="N40" s="11"/>
      <c r="O40" s="11"/>
      <c r="P40" s="6"/>
      <c r="Q40" s="4"/>
      <c r="R40" s="4"/>
    </row>
    <row r="41" spans="1:18" ht="15" customHeight="1">
      <c r="A41" s="5"/>
      <c r="B41" s="9"/>
      <c r="C41" s="7" t="s">
        <v>2</v>
      </c>
      <c r="D41" s="78" t="s">
        <v>43</v>
      </c>
      <c r="E41" s="79"/>
      <c r="F41" s="79"/>
      <c r="G41" s="79"/>
      <c r="H41" s="79"/>
      <c r="I41" s="79"/>
      <c r="J41" s="79"/>
      <c r="K41" s="79"/>
      <c r="L41" s="79"/>
      <c r="M41" s="19" t="s">
        <v>42</v>
      </c>
      <c r="N41" s="11"/>
      <c r="O41" s="11"/>
      <c r="P41" s="6"/>
      <c r="Q41" s="4"/>
      <c r="R41" s="4"/>
    </row>
    <row r="42" spans="1:18" ht="15" customHeight="1">
      <c r="A42" s="5"/>
      <c r="B42" s="9"/>
      <c r="C42" s="7" t="s">
        <v>2</v>
      </c>
      <c r="D42" s="78" t="s">
        <v>44</v>
      </c>
      <c r="E42" s="79"/>
      <c r="F42" s="79"/>
      <c r="G42" s="79"/>
      <c r="H42" s="79"/>
      <c r="I42" s="79"/>
      <c r="J42" s="79"/>
      <c r="K42" s="79"/>
      <c r="L42" s="79"/>
      <c r="M42" s="19" t="s">
        <v>42</v>
      </c>
      <c r="N42" s="11"/>
      <c r="O42" s="11"/>
      <c r="P42" s="6"/>
      <c r="Q42" s="4"/>
      <c r="R42" s="4"/>
    </row>
    <row r="43" spans="1:18" ht="15" customHeight="1">
      <c r="A43" s="5"/>
      <c r="B43" s="9"/>
      <c r="C43" s="9"/>
      <c r="D43" s="11"/>
      <c r="E43" s="11"/>
      <c r="F43" s="11"/>
      <c r="G43" s="11"/>
      <c r="H43" s="11"/>
      <c r="I43" s="11"/>
      <c r="J43" s="11"/>
      <c r="K43" s="11"/>
      <c r="L43" s="11"/>
      <c r="M43" s="11"/>
      <c r="N43" s="11"/>
      <c r="O43" s="11"/>
      <c r="P43" s="6"/>
      <c r="Q43" s="4"/>
      <c r="R43" s="4"/>
    </row>
    <row r="44" spans="1:18" ht="15" customHeight="1">
      <c r="A44" s="5"/>
      <c r="B44" s="83" t="s">
        <v>45</v>
      </c>
      <c r="C44" s="79"/>
      <c r="D44" s="79"/>
      <c r="E44" s="79"/>
      <c r="F44" s="79"/>
      <c r="G44" s="79"/>
      <c r="H44" s="79"/>
      <c r="I44" s="79"/>
      <c r="J44" s="79"/>
      <c r="K44" s="79"/>
      <c r="L44" s="79"/>
      <c r="M44" s="79"/>
      <c r="N44" s="79"/>
      <c r="O44" s="79"/>
      <c r="P44" s="6"/>
      <c r="Q44" s="4"/>
      <c r="R44" s="4"/>
    </row>
    <row r="45" spans="1:18" ht="15" customHeight="1">
      <c r="A45" s="5"/>
      <c r="B45" s="78" t="s">
        <v>46</v>
      </c>
      <c r="C45" s="73"/>
      <c r="D45" s="73"/>
      <c r="E45" s="73"/>
      <c r="F45" s="73"/>
      <c r="G45" s="73"/>
      <c r="H45" s="73"/>
      <c r="I45" s="73"/>
      <c r="J45" s="73"/>
      <c r="K45" s="73"/>
      <c r="L45" s="73"/>
      <c r="M45" s="73"/>
      <c r="N45" s="73"/>
      <c r="O45" s="73"/>
      <c r="P45" s="6"/>
      <c r="Q45" s="4"/>
      <c r="R45" s="4"/>
    </row>
    <row r="46" spans="1:18" ht="15" customHeight="1">
      <c r="A46" s="5"/>
      <c r="B46" s="9"/>
      <c r="C46" s="7" t="s">
        <v>2</v>
      </c>
      <c r="D46" s="11" t="s">
        <v>47</v>
      </c>
      <c r="E46" s="11"/>
      <c r="F46" s="11"/>
      <c r="G46" s="74" t="s">
        <v>48</v>
      </c>
      <c r="H46" s="75"/>
      <c r="I46" s="75"/>
      <c r="J46" s="75"/>
      <c r="K46" s="75"/>
      <c r="L46" s="75"/>
      <c r="M46" s="75"/>
      <c r="N46" s="75"/>
      <c r="O46" s="76"/>
      <c r="P46" s="6"/>
      <c r="Q46" s="4"/>
      <c r="R46" s="4"/>
    </row>
    <row r="47" spans="1:18" ht="24.75" customHeight="1">
      <c r="A47" s="5"/>
      <c r="B47" s="9"/>
      <c r="C47" s="7" t="s">
        <v>2</v>
      </c>
      <c r="D47" s="11" t="s">
        <v>49</v>
      </c>
      <c r="E47" s="11"/>
      <c r="F47" s="11"/>
      <c r="G47" s="67" t="s">
        <v>50</v>
      </c>
      <c r="H47" s="68"/>
      <c r="I47" s="68"/>
      <c r="J47" s="68"/>
      <c r="K47" s="68"/>
      <c r="L47" s="68"/>
      <c r="M47" s="68"/>
      <c r="N47" s="68"/>
      <c r="O47" s="69"/>
      <c r="P47" s="6"/>
      <c r="Q47" s="4"/>
      <c r="R47" s="4"/>
    </row>
    <row r="48" spans="1:18" ht="32.25" customHeight="1">
      <c r="A48" s="5"/>
      <c r="B48" s="9"/>
      <c r="C48" s="7" t="s">
        <v>2</v>
      </c>
      <c r="D48" s="11" t="s">
        <v>11</v>
      </c>
      <c r="E48" s="11"/>
      <c r="F48" s="11"/>
      <c r="G48" s="77"/>
      <c r="H48" s="68"/>
      <c r="I48" s="68"/>
      <c r="J48" s="68"/>
      <c r="K48" s="68"/>
      <c r="L48" s="68"/>
      <c r="M48" s="68"/>
      <c r="N48" s="68"/>
      <c r="O48" s="69"/>
      <c r="P48" s="6"/>
      <c r="Q48" s="4"/>
      <c r="R48" s="4"/>
    </row>
    <row r="49" spans="1:18" ht="15" customHeight="1">
      <c r="A49" s="5"/>
      <c r="B49" s="9"/>
      <c r="C49" s="7" t="s">
        <v>2</v>
      </c>
      <c r="D49" s="11" t="s">
        <v>51</v>
      </c>
      <c r="E49" s="11"/>
      <c r="F49" s="11"/>
      <c r="G49" s="67" t="s">
        <v>21</v>
      </c>
      <c r="H49" s="68"/>
      <c r="I49" s="68"/>
      <c r="J49" s="68"/>
      <c r="K49" s="68"/>
      <c r="L49" s="68"/>
      <c r="M49" s="68"/>
      <c r="N49" s="68"/>
      <c r="O49" s="69"/>
      <c r="P49" s="6"/>
      <c r="Q49" s="4"/>
      <c r="R49" s="4"/>
    </row>
    <row r="50" spans="1:18" ht="15" customHeight="1">
      <c r="A50" s="5"/>
      <c r="B50" s="9"/>
      <c r="C50" s="7" t="s">
        <v>2</v>
      </c>
      <c r="D50" s="11" t="s">
        <v>52</v>
      </c>
      <c r="E50" s="11"/>
      <c r="F50" s="11"/>
      <c r="G50" s="77"/>
      <c r="H50" s="68"/>
      <c r="I50" s="68"/>
      <c r="J50" s="68"/>
      <c r="K50" s="68"/>
      <c r="L50" s="68"/>
      <c r="M50" s="68"/>
      <c r="N50" s="68"/>
      <c r="O50" s="69"/>
      <c r="P50" s="6"/>
      <c r="Q50" s="4"/>
      <c r="R50" s="4"/>
    </row>
    <row r="51" spans="1:18" ht="15" customHeight="1">
      <c r="A51" s="5"/>
      <c r="B51" s="20" t="s">
        <v>53</v>
      </c>
      <c r="C51" s="7" t="s">
        <v>2</v>
      </c>
      <c r="D51" s="11" t="s">
        <v>54</v>
      </c>
      <c r="E51" s="11"/>
      <c r="F51" s="11"/>
      <c r="G51" s="77"/>
      <c r="H51" s="68"/>
      <c r="I51" s="68"/>
      <c r="J51" s="68"/>
      <c r="K51" s="68"/>
      <c r="L51" s="68"/>
      <c r="M51" s="68"/>
      <c r="N51" s="68"/>
      <c r="O51" s="69"/>
      <c r="P51" s="6"/>
      <c r="Q51" s="4"/>
      <c r="R51" s="4"/>
    </row>
    <row r="52" spans="1:18" ht="15" customHeight="1">
      <c r="A52" s="5"/>
      <c r="B52" s="20" t="s">
        <v>53</v>
      </c>
      <c r="C52" s="7" t="s">
        <v>2</v>
      </c>
      <c r="D52" s="11" t="s">
        <v>55</v>
      </c>
      <c r="E52" s="11"/>
      <c r="F52" s="11"/>
      <c r="G52" s="67"/>
      <c r="H52" s="68"/>
      <c r="I52" s="68"/>
      <c r="J52" s="68"/>
      <c r="K52" s="68"/>
      <c r="L52" s="68"/>
      <c r="M52" s="68"/>
      <c r="N52" s="68"/>
      <c r="O52" s="69"/>
      <c r="P52" s="6"/>
      <c r="Q52" s="4"/>
      <c r="R52" s="4"/>
    </row>
    <row r="53" spans="1:18" ht="15" customHeight="1">
      <c r="A53" s="5"/>
      <c r="B53" s="9"/>
      <c r="C53" s="13"/>
      <c r="D53" s="11" t="s">
        <v>56</v>
      </c>
      <c r="E53" s="11"/>
      <c r="F53" s="11"/>
      <c r="G53" s="70"/>
      <c r="H53" s="71"/>
      <c r="I53" s="71"/>
      <c r="J53" s="71"/>
      <c r="K53" s="71"/>
      <c r="L53" s="71"/>
      <c r="M53" s="71"/>
      <c r="N53" s="71"/>
      <c r="O53" s="72"/>
      <c r="P53" s="6"/>
      <c r="Q53" s="4"/>
      <c r="R53" s="4"/>
    </row>
    <row r="54" spans="1:18" ht="15" customHeight="1">
      <c r="A54" s="5"/>
      <c r="B54" s="9"/>
      <c r="C54" s="9"/>
      <c r="D54" s="11"/>
      <c r="E54" s="11"/>
      <c r="F54" s="11"/>
      <c r="G54" s="11"/>
      <c r="H54" s="11"/>
      <c r="I54" s="11"/>
      <c r="J54" s="11"/>
      <c r="K54" s="11"/>
      <c r="L54" s="11"/>
      <c r="M54" s="11"/>
      <c r="N54" s="11"/>
      <c r="O54" s="11"/>
      <c r="P54" s="6"/>
      <c r="Q54" s="4"/>
      <c r="R54" s="4"/>
    </row>
    <row r="55" spans="1:18" ht="22.5" customHeight="1">
      <c r="A55" s="5"/>
      <c r="B55" s="9"/>
      <c r="C55" s="7" t="s">
        <v>2</v>
      </c>
      <c r="D55" s="11" t="s">
        <v>47</v>
      </c>
      <c r="E55" s="11"/>
      <c r="F55" s="11"/>
      <c r="G55" s="74"/>
      <c r="H55" s="75"/>
      <c r="I55" s="75"/>
      <c r="J55" s="75"/>
      <c r="K55" s="75"/>
      <c r="L55" s="75"/>
      <c r="M55" s="75"/>
      <c r="N55" s="75"/>
      <c r="O55" s="76"/>
      <c r="P55" s="6"/>
      <c r="Q55" s="4"/>
      <c r="R55" s="4"/>
    </row>
    <row r="56" spans="1:18" ht="15" customHeight="1">
      <c r="A56" s="5"/>
      <c r="B56" s="9"/>
      <c r="C56" s="7" t="s">
        <v>2</v>
      </c>
      <c r="D56" s="11" t="s">
        <v>49</v>
      </c>
      <c r="E56" s="11"/>
      <c r="F56" s="11"/>
      <c r="G56" s="67"/>
      <c r="H56" s="68"/>
      <c r="I56" s="68"/>
      <c r="J56" s="68"/>
      <c r="K56" s="68"/>
      <c r="L56" s="68"/>
      <c r="M56" s="68"/>
      <c r="N56" s="68"/>
      <c r="O56" s="69"/>
      <c r="P56" s="6"/>
      <c r="Q56" s="4"/>
      <c r="R56" s="4"/>
    </row>
    <row r="57" spans="1:18" ht="15" customHeight="1">
      <c r="A57" s="5"/>
      <c r="B57" s="9"/>
      <c r="C57" s="7" t="s">
        <v>2</v>
      </c>
      <c r="D57" s="11" t="s">
        <v>11</v>
      </c>
      <c r="E57" s="11"/>
      <c r="F57" s="11"/>
      <c r="G57" s="77"/>
      <c r="H57" s="68"/>
      <c r="I57" s="68"/>
      <c r="J57" s="68"/>
      <c r="K57" s="68"/>
      <c r="L57" s="68"/>
      <c r="M57" s="68"/>
      <c r="N57" s="68"/>
      <c r="O57" s="69"/>
      <c r="P57" s="6"/>
      <c r="Q57" s="4"/>
      <c r="R57" s="4"/>
    </row>
    <row r="58" spans="1:18" ht="15" customHeight="1">
      <c r="A58" s="5"/>
      <c r="B58" s="9"/>
      <c r="C58" s="7" t="s">
        <v>2</v>
      </c>
      <c r="D58" s="11" t="s">
        <v>51</v>
      </c>
      <c r="E58" s="11"/>
      <c r="F58" s="11"/>
      <c r="G58" s="67"/>
      <c r="H58" s="68"/>
      <c r="I58" s="68"/>
      <c r="J58" s="68"/>
      <c r="K58" s="68"/>
      <c r="L58" s="68"/>
      <c r="M58" s="68"/>
      <c r="N58" s="68"/>
      <c r="O58" s="69"/>
      <c r="P58" s="6"/>
      <c r="Q58" s="4"/>
      <c r="R58" s="4"/>
    </row>
    <row r="59" spans="1:18" ht="15" customHeight="1">
      <c r="A59" s="5"/>
      <c r="B59" s="9"/>
      <c r="C59" s="7" t="s">
        <v>2</v>
      </c>
      <c r="D59" s="11" t="s">
        <v>52</v>
      </c>
      <c r="E59" s="11"/>
      <c r="F59" s="11"/>
      <c r="G59" s="77"/>
      <c r="H59" s="68"/>
      <c r="I59" s="68"/>
      <c r="J59" s="68"/>
      <c r="K59" s="68"/>
      <c r="L59" s="68"/>
      <c r="M59" s="68"/>
      <c r="N59" s="68"/>
      <c r="O59" s="69"/>
      <c r="P59" s="6"/>
      <c r="Q59" s="4"/>
      <c r="R59" s="4"/>
    </row>
    <row r="60" spans="1:18" ht="15" customHeight="1">
      <c r="A60" s="5"/>
      <c r="B60" s="20" t="s">
        <v>53</v>
      </c>
      <c r="C60" s="7" t="s">
        <v>2</v>
      </c>
      <c r="D60" s="11" t="s">
        <v>54</v>
      </c>
      <c r="E60" s="11"/>
      <c r="F60" s="11"/>
      <c r="G60" s="67"/>
      <c r="H60" s="68"/>
      <c r="I60" s="68"/>
      <c r="J60" s="68"/>
      <c r="K60" s="68"/>
      <c r="L60" s="68"/>
      <c r="M60" s="68"/>
      <c r="N60" s="68"/>
      <c r="O60" s="69"/>
      <c r="P60" s="6"/>
      <c r="Q60" s="4"/>
      <c r="R60" s="4"/>
    </row>
    <row r="61" spans="1:18" ht="15" customHeight="1">
      <c r="A61" s="5"/>
      <c r="B61" s="20" t="s">
        <v>53</v>
      </c>
      <c r="C61" s="7" t="s">
        <v>2</v>
      </c>
      <c r="D61" s="11" t="s">
        <v>55</v>
      </c>
      <c r="E61" s="11"/>
      <c r="F61" s="11"/>
      <c r="G61" s="67"/>
      <c r="H61" s="68"/>
      <c r="I61" s="68"/>
      <c r="J61" s="68"/>
      <c r="K61" s="68"/>
      <c r="L61" s="68"/>
      <c r="M61" s="68"/>
      <c r="N61" s="68"/>
      <c r="O61" s="69"/>
      <c r="P61" s="6"/>
      <c r="Q61" s="4"/>
      <c r="R61" s="4"/>
    </row>
    <row r="62" spans="1:18" ht="15" customHeight="1">
      <c r="A62" s="5"/>
      <c r="B62" s="9"/>
      <c r="C62" s="13"/>
      <c r="D62" s="11" t="s">
        <v>56</v>
      </c>
      <c r="E62" s="11"/>
      <c r="F62" s="11"/>
      <c r="G62" s="70"/>
      <c r="H62" s="71"/>
      <c r="I62" s="71"/>
      <c r="J62" s="71"/>
      <c r="K62" s="71"/>
      <c r="L62" s="71"/>
      <c r="M62" s="71"/>
      <c r="N62" s="71"/>
      <c r="O62" s="72"/>
      <c r="P62" s="6"/>
      <c r="Q62" s="4"/>
      <c r="R62" s="4"/>
    </row>
    <row r="63" spans="1:18" ht="15" customHeight="1">
      <c r="A63" s="5"/>
      <c r="B63" s="9"/>
      <c r="C63" s="9"/>
      <c r="D63" s="11"/>
      <c r="E63" s="11"/>
      <c r="F63" s="11"/>
      <c r="G63" s="11"/>
      <c r="H63" s="11"/>
      <c r="I63" s="11"/>
      <c r="J63" s="11"/>
      <c r="K63" s="11"/>
      <c r="L63" s="11"/>
      <c r="M63" s="11"/>
      <c r="N63" s="11"/>
      <c r="O63" s="11"/>
      <c r="P63" s="6"/>
      <c r="Q63" s="4"/>
      <c r="R63" s="4"/>
    </row>
    <row r="64" spans="1:18" ht="22.5" customHeight="1">
      <c r="A64" s="5"/>
      <c r="B64" s="9"/>
      <c r="C64" s="7" t="s">
        <v>2</v>
      </c>
      <c r="D64" s="11" t="s">
        <v>47</v>
      </c>
      <c r="E64" s="11"/>
      <c r="F64" s="11"/>
      <c r="G64" s="74"/>
      <c r="H64" s="75"/>
      <c r="I64" s="75"/>
      <c r="J64" s="75"/>
      <c r="K64" s="75"/>
      <c r="L64" s="75"/>
      <c r="M64" s="75"/>
      <c r="N64" s="75"/>
      <c r="O64" s="76"/>
      <c r="P64" s="6"/>
      <c r="Q64" s="4"/>
      <c r="R64" s="4"/>
    </row>
    <row r="65" spans="1:18" ht="15" customHeight="1">
      <c r="A65" s="5"/>
      <c r="B65" s="9"/>
      <c r="C65" s="7" t="s">
        <v>2</v>
      </c>
      <c r="D65" s="11" t="s">
        <v>49</v>
      </c>
      <c r="E65" s="11"/>
      <c r="F65" s="11"/>
      <c r="G65" s="67"/>
      <c r="H65" s="68"/>
      <c r="I65" s="68"/>
      <c r="J65" s="68"/>
      <c r="K65" s="68"/>
      <c r="L65" s="68"/>
      <c r="M65" s="68"/>
      <c r="N65" s="68"/>
      <c r="O65" s="69"/>
      <c r="P65" s="6"/>
      <c r="Q65" s="4"/>
      <c r="R65" s="4"/>
    </row>
    <row r="66" spans="1:18" ht="15" customHeight="1">
      <c r="A66" s="5"/>
      <c r="B66" s="9"/>
      <c r="C66" s="7" t="s">
        <v>2</v>
      </c>
      <c r="D66" s="11" t="s">
        <v>11</v>
      </c>
      <c r="E66" s="11"/>
      <c r="F66" s="11"/>
      <c r="G66" s="77"/>
      <c r="H66" s="68"/>
      <c r="I66" s="68"/>
      <c r="J66" s="68"/>
      <c r="K66" s="68"/>
      <c r="L66" s="68"/>
      <c r="M66" s="68"/>
      <c r="N66" s="68"/>
      <c r="O66" s="69"/>
      <c r="P66" s="6"/>
      <c r="Q66" s="4"/>
      <c r="R66" s="4"/>
    </row>
    <row r="67" spans="1:18" ht="15" customHeight="1">
      <c r="A67" s="5"/>
      <c r="B67" s="9"/>
      <c r="C67" s="7" t="s">
        <v>2</v>
      </c>
      <c r="D67" s="11" t="s">
        <v>51</v>
      </c>
      <c r="E67" s="11"/>
      <c r="F67" s="11"/>
      <c r="G67" s="67"/>
      <c r="H67" s="68"/>
      <c r="I67" s="68"/>
      <c r="J67" s="68"/>
      <c r="K67" s="68"/>
      <c r="L67" s="68"/>
      <c r="M67" s="68"/>
      <c r="N67" s="68"/>
      <c r="O67" s="69"/>
      <c r="P67" s="6"/>
      <c r="Q67" s="4"/>
      <c r="R67" s="4"/>
    </row>
    <row r="68" spans="1:18" ht="15" customHeight="1">
      <c r="A68" s="5"/>
      <c r="B68" s="9"/>
      <c r="C68" s="7" t="s">
        <v>2</v>
      </c>
      <c r="D68" s="11" t="s">
        <v>52</v>
      </c>
      <c r="E68" s="11"/>
      <c r="F68" s="11"/>
      <c r="G68" s="77"/>
      <c r="H68" s="68"/>
      <c r="I68" s="68"/>
      <c r="J68" s="68"/>
      <c r="K68" s="68"/>
      <c r="L68" s="68"/>
      <c r="M68" s="68"/>
      <c r="N68" s="68"/>
      <c r="O68" s="69"/>
      <c r="P68" s="6"/>
      <c r="Q68" s="4"/>
      <c r="R68" s="4"/>
    </row>
    <row r="69" spans="1:18" ht="15" customHeight="1">
      <c r="A69" s="5"/>
      <c r="B69" s="20" t="s">
        <v>53</v>
      </c>
      <c r="C69" s="7" t="s">
        <v>2</v>
      </c>
      <c r="D69" s="11" t="s">
        <v>54</v>
      </c>
      <c r="E69" s="11"/>
      <c r="F69" s="11"/>
      <c r="G69" s="67"/>
      <c r="H69" s="68"/>
      <c r="I69" s="68"/>
      <c r="J69" s="68"/>
      <c r="K69" s="68"/>
      <c r="L69" s="68"/>
      <c r="M69" s="68"/>
      <c r="N69" s="68"/>
      <c r="O69" s="69"/>
      <c r="P69" s="6"/>
      <c r="Q69" s="4"/>
      <c r="R69" s="4"/>
    </row>
    <row r="70" spans="1:18" ht="15" customHeight="1">
      <c r="A70" s="5"/>
      <c r="B70" s="20" t="s">
        <v>53</v>
      </c>
      <c r="C70" s="7" t="s">
        <v>2</v>
      </c>
      <c r="D70" s="11" t="s">
        <v>55</v>
      </c>
      <c r="E70" s="11"/>
      <c r="F70" s="11"/>
      <c r="G70" s="67"/>
      <c r="H70" s="68"/>
      <c r="I70" s="68"/>
      <c r="J70" s="68"/>
      <c r="K70" s="68"/>
      <c r="L70" s="68"/>
      <c r="M70" s="68"/>
      <c r="N70" s="68"/>
      <c r="O70" s="69"/>
      <c r="P70" s="6"/>
      <c r="Q70" s="4"/>
      <c r="R70" s="4"/>
    </row>
    <row r="71" spans="1:18" ht="15" customHeight="1">
      <c r="A71" s="5"/>
      <c r="B71" s="9"/>
      <c r="C71" s="13"/>
      <c r="D71" s="11" t="s">
        <v>56</v>
      </c>
      <c r="E71" s="11"/>
      <c r="F71" s="11"/>
      <c r="G71" s="70"/>
      <c r="H71" s="71"/>
      <c r="I71" s="71"/>
      <c r="J71" s="71"/>
      <c r="K71" s="71"/>
      <c r="L71" s="71"/>
      <c r="M71" s="71"/>
      <c r="N71" s="71"/>
      <c r="O71" s="72"/>
      <c r="P71" s="6"/>
      <c r="Q71" s="4"/>
      <c r="R71" s="4"/>
    </row>
    <row r="72" spans="1:18" ht="15" customHeight="1">
      <c r="A72" s="5"/>
      <c r="B72" s="9"/>
      <c r="C72" s="9"/>
      <c r="D72" s="11"/>
      <c r="E72" s="11"/>
      <c r="F72" s="11"/>
      <c r="G72" s="11"/>
      <c r="H72" s="11"/>
      <c r="I72" s="11"/>
      <c r="J72" s="11"/>
      <c r="K72" s="11"/>
      <c r="L72" s="11"/>
      <c r="M72" s="11"/>
      <c r="N72" s="11"/>
      <c r="O72" s="11"/>
      <c r="P72" s="6"/>
      <c r="Q72" s="4"/>
      <c r="R72" s="4"/>
    </row>
    <row r="73" spans="1:18" ht="15" customHeight="1">
      <c r="A73" s="5"/>
      <c r="B73" s="20"/>
      <c r="C73" s="9"/>
      <c r="D73" s="21" t="s">
        <v>57</v>
      </c>
      <c r="E73" s="22"/>
      <c r="F73" s="22"/>
      <c r="G73" s="73" t="s">
        <v>58</v>
      </c>
      <c r="H73" s="73"/>
      <c r="I73" s="73"/>
      <c r="J73" s="73"/>
      <c r="K73" s="73"/>
      <c r="L73" s="73"/>
      <c r="M73" s="73"/>
      <c r="N73" s="73"/>
      <c r="O73" s="73"/>
      <c r="P73" s="6"/>
      <c r="Q73" s="4"/>
      <c r="R73" s="4"/>
    </row>
    <row r="74" spans="1:18" ht="15" customHeight="1">
      <c r="A74" s="5"/>
      <c r="B74" s="9"/>
      <c r="C74" s="9"/>
      <c r="D74" s="23" t="s">
        <v>59</v>
      </c>
      <c r="E74" s="22"/>
      <c r="F74" s="22"/>
      <c r="G74" s="73" t="s">
        <v>60</v>
      </c>
      <c r="H74" s="73"/>
      <c r="I74" s="73"/>
      <c r="J74" s="73"/>
      <c r="K74" s="73"/>
      <c r="L74" s="73"/>
      <c r="M74" s="73"/>
      <c r="N74" s="73"/>
      <c r="O74" s="73"/>
      <c r="P74" s="6"/>
      <c r="Q74" s="4"/>
      <c r="R74" s="4"/>
    </row>
    <row r="75" spans="1:18" ht="3.75" customHeight="1" thickBot="1">
      <c r="A75" s="24"/>
      <c r="B75" s="25"/>
      <c r="C75" s="25"/>
      <c r="D75" s="25"/>
      <c r="E75" s="25"/>
      <c r="F75" s="25"/>
      <c r="G75" s="25"/>
      <c r="H75" s="25"/>
      <c r="I75" s="25"/>
      <c r="J75" s="25"/>
      <c r="K75" s="25"/>
      <c r="L75" s="25"/>
      <c r="M75" s="25"/>
      <c r="N75" s="25"/>
      <c r="O75" s="25"/>
      <c r="P75" s="26"/>
      <c r="Q75" s="4"/>
    </row>
    <row r="76" spans="1:18" ht="15.75" thickTop="1">
      <c r="A76" s="4"/>
      <c r="B76" s="4"/>
      <c r="C76" s="4"/>
      <c r="D76" s="4"/>
      <c r="E76" s="4"/>
      <c r="F76" s="4"/>
      <c r="G76" s="4"/>
      <c r="H76" s="4"/>
      <c r="I76" s="4"/>
      <c r="J76" s="4"/>
      <c r="K76" s="4"/>
      <c r="L76" s="4"/>
      <c r="M76" s="4"/>
      <c r="N76" s="4"/>
      <c r="O76" s="4"/>
      <c r="P76" s="4"/>
      <c r="Q76" s="4"/>
    </row>
  </sheetData>
  <mergeCells count="65">
    <mergeCell ref="B6:H6"/>
    <mergeCell ref="J6:O6"/>
    <mergeCell ref="B2:O2"/>
    <mergeCell ref="B3:O3"/>
    <mergeCell ref="B4:O4"/>
    <mergeCell ref="B5:H5"/>
    <mergeCell ref="J5:O5"/>
    <mergeCell ref="G20:O20"/>
    <mergeCell ref="B8:O8"/>
    <mergeCell ref="G9:O9"/>
    <mergeCell ref="G10:O10"/>
    <mergeCell ref="G11:O11"/>
    <mergeCell ref="G12:O12"/>
    <mergeCell ref="G13:O13"/>
    <mergeCell ref="B15:O15"/>
    <mergeCell ref="G16:O16"/>
    <mergeCell ref="G17:O17"/>
    <mergeCell ref="G18:O18"/>
    <mergeCell ref="G19:O19"/>
    <mergeCell ref="B35:O35"/>
    <mergeCell ref="G21:O21"/>
    <mergeCell ref="G22:O22"/>
    <mergeCell ref="B24:O24"/>
    <mergeCell ref="G25:O25"/>
    <mergeCell ref="G26:O26"/>
    <mergeCell ref="G27:O27"/>
    <mergeCell ref="G28:O28"/>
    <mergeCell ref="B30:O30"/>
    <mergeCell ref="G31:O31"/>
    <mergeCell ref="G32:O32"/>
    <mergeCell ref="B34:O34"/>
    <mergeCell ref="G49:O49"/>
    <mergeCell ref="C37:D37"/>
    <mergeCell ref="G37:O37"/>
    <mergeCell ref="C39:L39"/>
    <mergeCell ref="D40:L40"/>
    <mergeCell ref="D41:L41"/>
    <mergeCell ref="D42:L42"/>
    <mergeCell ref="B44:O44"/>
    <mergeCell ref="B45:O45"/>
    <mergeCell ref="G46:O46"/>
    <mergeCell ref="G47:O47"/>
    <mergeCell ref="G48:O48"/>
    <mergeCell ref="G62:O62"/>
    <mergeCell ref="G50:O50"/>
    <mergeCell ref="G51:O51"/>
    <mergeCell ref="G52:O52"/>
    <mergeCell ref="G53:O53"/>
    <mergeCell ref="G55:O55"/>
    <mergeCell ref="G56:O56"/>
    <mergeCell ref="G57:O57"/>
    <mergeCell ref="G58:O58"/>
    <mergeCell ref="G59:O59"/>
    <mergeCell ref="G60:O60"/>
    <mergeCell ref="G61:O61"/>
    <mergeCell ref="G70:O70"/>
    <mergeCell ref="G71:O71"/>
    <mergeCell ref="G73:O73"/>
    <mergeCell ref="G74:O74"/>
    <mergeCell ref="G64:O64"/>
    <mergeCell ref="G65:O65"/>
    <mergeCell ref="G66:O66"/>
    <mergeCell ref="G67:O67"/>
    <mergeCell ref="G68:O68"/>
    <mergeCell ref="G69:O69"/>
  </mergeCells>
  <hyperlinks>
    <hyperlink ref="G11" r:id="rId1"/>
  </hyperlinks>
  <pageMargins left="0.7" right="0.7" top="0.75" bottom="0.75" header="0.3" footer="0.3"/>
  <legacyDrawing r:id="rId2"/>
</worksheet>
</file>

<file path=xl/worksheets/sheet2.xml><?xml version="1.0" encoding="utf-8"?>
<worksheet xmlns="http://schemas.openxmlformats.org/spreadsheetml/2006/main" xmlns:r="http://schemas.openxmlformats.org/officeDocument/2006/relationships">
  <dimension ref="A1:T160"/>
  <sheetViews>
    <sheetView topLeftCell="A140" workbookViewId="0">
      <selection activeCell="A149" sqref="A149:B153"/>
    </sheetView>
  </sheetViews>
  <sheetFormatPr baseColWidth="10" defaultColWidth="9.140625" defaultRowHeight="15"/>
  <cols>
    <col min="1" max="1" width="16.85546875" customWidth="1"/>
    <col min="2" max="9" width="9.140625" style="44"/>
  </cols>
  <sheetData>
    <row r="1" spans="1:20" s="27" customFormat="1">
      <c r="A1" s="27" t="s">
        <v>61</v>
      </c>
      <c r="B1" s="28"/>
      <c r="C1" s="28" t="s">
        <v>62</v>
      </c>
      <c r="D1" s="28"/>
      <c r="E1" s="28"/>
      <c r="F1" s="28" t="s">
        <v>63</v>
      </c>
      <c r="G1" s="28"/>
      <c r="H1" s="28"/>
      <c r="I1" s="28"/>
    </row>
    <row r="2" spans="1:20" ht="116.25">
      <c r="A2" s="29"/>
      <c r="B2" s="30" t="s">
        <v>64</v>
      </c>
      <c r="C2" s="30" t="s">
        <v>65</v>
      </c>
      <c r="D2" s="30" t="s">
        <v>66</v>
      </c>
      <c r="E2" s="30" t="s">
        <v>67</v>
      </c>
      <c r="F2" s="30" t="s">
        <v>68</v>
      </c>
      <c r="G2" s="30" t="s">
        <v>69</v>
      </c>
      <c r="H2" s="30" t="s">
        <v>70</v>
      </c>
      <c r="I2" s="30" t="s">
        <v>71</v>
      </c>
      <c r="M2" s="31"/>
      <c r="N2" s="31"/>
      <c r="O2" s="31"/>
      <c r="P2" s="31"/>
      <c r="Q2" s="31"/>
      <c r="R2" s="31"/>
    </row>
    <row r="3" spans="1:20">
      <c r="A3" s="29" t="s">
        <v>72</v>
      </c>
      <c r="B3" s="32">
        <v>3</v>
      </c>
      <c r="C3" s="32">
        <v>62</v>
      </c>
      <c r="D3" s="32">
        <v>93</v>
      </c>
      <c r="E3" s="32">
        <v>2</v>
      </c>
      <c r="F3" s="32">
        <v>13</v>
      </c>
      <c r="G3" s="32">
        <v>6</v>
      </c>
      <c r="H3" s="33">
        <v>140</v>
      </c>
      <c r="I3" s="28">
        <v>134</v>
      </c>
      <c r="M3" s="34"/>
      <c r="N3" s="34"/>
      <c r="O3" s="34"/>
      <c r="P3" s="34"/>
      <c r="Q3" s="34"/>
      <c r="R3" s="34"/>
      <c r="S3" s="35"/>
    </row>
    <row r="4" spans="1:20">
      <c r="A4" s="29" t="s">
        <v>73</v>
      </c>
      <c r="B4" s="28">
        <v>5</v>
      </c>
      <c r="C4" s="28">
        <v>43</v>
      </c>
      <c r="D4" s="28">
        <v>52</v>
      </c>
      <c r="E4" s="28">
        <v>12</v>
      </c>
      <c r="F4" s="28">
        <v>10</v>
      </c>
      <c r="G4" s="28">
        <v>2</v>
      </c>
      <c r="H4" s="36">
        <v>104</v>
      </c>
      <c r="I4" s="28">
        <v>102</v>
      </c>
      <c r="M4" s="31"/>
      <c r="N4" s="34"/>
      <c r="O4" s="34"/>
      <c r="P4" s="34"/>
      <c r="Q4" s="34"/>
      <c r="R4" s="34"/>
      <c r="S4" s="34"/>
      <c r="T4" s="35"/>
    </row>
    <row r="5" spans="1:20">
      <c r="A5" s="29" t="s">
        <v>74</v>
      </c>
      <c r="B5" s="27">
        <v>5</v>
      </c>
      <c r="C5" s="27">
        <v>107</v>
      </c>
      <c r="D5" s="27">
        <v>141</v>
      </c>
      <c r="E5" s="27">
        <v>1</v>
      </c>
      <c r="F5" s="27">
        <v>6</v>
      </c>
      <c r="G5" s="27">
        <v>11</v>
      </c>
      <c r="H5" s="36">
        <v>211</v>
      </c>
      <c r="I5" s="28">
        <v>200</v>
      </c>
      <c r="M5" s="37"/>
      <c r="N5" s="31"/>
      <c r="O5" s="31"/>
      <c r="P5" s="31"/>
      <c r="Q5" s="31"/>
      <c r="R5" s="31"/>
      <c r="S5" s="31"/>
      <c r="T5" s="31"/>
    </row>
    <row r="6" spans="1:20">
      <c r="A6" s="29" t="s">
        <v>75</v>
      </c>
      <c r="B6" s="27">
        <v>4</v>
      </c>
      <c r="C6" s="27">
        <v>32</v>
      </c>
      <c r="D6" s="27">
        <v>149</v>
      </c>
      <c r="E6" s="27">
        <v>15</v>
      </c>
      <c r="F6" s="27">
        <v>2</v>
      </c>
      <c r="G6" s="27">
        <v>13</v>
      </c>
      <c r="H6" s="28">
        <v>189</v>
      </c>
      <c r="I6" s="28">
        <v>176</v>
      </c>
      <c r="M6" s="37"/>
      <c r="O6" s="38"/>
    </row>
    <row r="7" spans="1:20">
      <c r="A7" s="29" t="s">
        <v>76</v>
      </c>
      <c r="B7" s="39">
        <v>7</v>
      </c>
      <c r="C7" s="39">
        <v>99</v>
      </c>
      <c r="D7" s="39">
        <v>161</v>
      </c>
      <c r="E7" s="39">
        <v>0</v>
      </c>
      <c r="F7" s="39">
        <v>13</v>
      </c>
      <c r="G7" s="39">
        <v>12</v>
      </c>
      <c r="H7" s="40">
        <v>229</v>
      </c>
      <c r="I7" s="28">
        <v>217</v>
      </c>
      <c r="M7" s="37"/>
      <c r="O7" s="38"/>
    </row>
    <row r="8" spans="1:20">
      <c r="A8" s="41" t="s">
        <v>77</v>
      </c>
      <c r="B8" s="42">
        <v>4</v>
      </c>
      <c r="C8" s="42">
        <v>90</v>
      </c>
      <c r="D8" s="42">
        <v>191</v>
      </c>
      <c r="E8" s="42">
        <v>51</v>
      </c>
      <c r="F8" s="42">
        <v>8</v>
      </c>
      <c r="G8" s="42">
        <v>44</v>
      </c>
      <c r="H8" s="43">
        <v>314</v>
      </c>
      <c r="I8" s="28">
        <v>270</v>
      </c>
      <c r="M8" s="37"/>
      <c r="O8" s="38"/>
    </row>
    <row r="9" spans="1:20">
      <c r="A9" s="41" t="s">
        <v>78</v>
      </c>
      <c r="B9" s="42">
        <v>5</v>
      </c>
      <c r="C9" s="42">
        <v>45</v>
      </c>
      <c r="D9" s="42">
        <v>148</v>
      </c>
      <c r="E9" s="42">
        <v>85</v>
      </c>
      <c r="F9" s="42">
        <v>6</v>
      </c>
      <c r="G9" s="42">
        <v>40</v>
      </c>
      <c r="H9" s="28">
        <v>265</v>
      </c>
      <c r="I9" s="28">
        <f>265-40</f>
        <v>225</v>
      </c>
      <c r="M9" s="37"/>
      <c r="O9" s="38"/>
    </row>
    <row r="10" spans="1:20">
      <c r="A10" s="41" t="s">
        <v>79</v>
      </c>
      <c r="B10" s="42">
        <v>3</v>
      </c>
      <c r="C10" s="42">
        <v>64</v>
      </c>
      <c r="D10" s="42">
        <v>127</v>
      </c>
      <c r="E10" s="42">
        <v>34</v>
      </c>
      <c r="F10" s="42">
        <v>3</v>
      </c>
      <c r="G10" s="42">
        <v>28</v>
      </c>
      <c r="H10" s="43">
        <v>198</v>
      </c>
      <c r="I10" s="28">
        <v>170</v>
      </c>
    </row>
    <row r="11" spans="1:20">
      <c r="A11" s="41" t="s">
        <v>80</v>
      </c>
      <c r="B11" s="42">
        <v>13</v>
      </c>
      <c r="C11" s="42">
        <v>38</v>
      </c>
      <c r="D11" s="42">
        <v>288</v>
      </c>
      <c r="E11" s="42">
        <v>486</v>
      </c>
      <c r="F11" s="42">
        <v>18</v>
      </c>
      <c r="G11" s="42">
        <v>94</v>
      </c>
      <c r="H11" s="43">
        <v>787</v>
      </c>
      <c r="I11" s="28">
        <f>+H11-G11</f>
        <v>693</v>
      </c>
    </row>
    <row r="16" spans="1:20">
      <c r="A16" t="s">
        <v>81</v>
      </c>
    </row>
    <row r="17" spans="1:9">
      <c r="A17" s="45"/>
      <c r="B17" s="46"/>
    </row>
    <row r="18" spans="1:9" s="27" customFormat="1" ht="18.75">
      <c r="A18" s="47" t="s">
        <v>82</v>
      </c>
      <c r="B18" s="27" t="s">
        <v>83</v>
      </c>
      <c r="H18" s="27" t="s">
        <v>84</v>
      </c>
    </row>
    <row r="19" spans="1:9">
      <c r="A19" s="48"/>
      <c r="B19" s="48"/>
      <c r="C19" s="48"/>
      <c r="D19"/>
      <c r="E19"/>
      <c r="F19"/>
      <c r="G19"/>
      <c r="H19"/>
      <c r="I19"/>
    </row>
    <row r="20" spans="1:9">
      <c r="A20" s="48"/>
      <c r="B20" s="48"/>
      <c r="C20" s="48"/>
      <c r="D20"/>
      <c r="E20"/>
      <c r="F20"/>
      <c r="G20"/>
      <c r="H20"/>
      <c r="I20"/>
    </row>
    <row r="21" spans="1:9">
      <c r="A21" s="45" t="s">
        <v>85</v>
      </c>
      <c r="B21" s="49">
        <f>+C21/102*100</f>
        <v>9.8039215686274517</v>
      </c>
      <c r="C21">
        <v>10</v>
      </c>
      <c r="D21"/>
      <c r="E21"/>
      <c r="F21"/>
      <c r="G21"/>
      <c r="H21"/>
      <c r="I21"/>
    </row>
    <row r="22" spans="1:9">
      <c r="A22" s="50" t="s">
        <v>86</v>
      </c>
      <c r="B22" s="49">
        <f>+C22/102*100</f>
        <v>4.9019607843137258</v>
      </c>
      <c r="C22" s="51">
        <v>5</v>
      </c>
      <c r="D22"/>
      <c r="E22"/>
      <c r="F22"/>
      <c r="G22"/>
      <c r="H22"/>
      <c r="I22"/>
    </row>
    <row r="23" spans="1:9">
      <c r="A23" s="45" t="s">
        <v>65</v>
      </c>
      <c r="B23" s="49">
        <f>+C23/102*100</f>
        <v>42.156862745098039</v>
      </c>
      <c r="C23" s="51">
        <v>43</v>
      </c>
      <c r="D23"/>
      <c r="E23"/>
      <c r="F23"/>
      <c r="G23"/>
      <c r="H23"/>
      <c r="I23"/>
    </row>
    <row r="24" spans="1:9">
      <c r="A24" s="45" t="s">
        <v>87</v>
      </c>
      <c r="B24" s="49">
        <f>+C24/102*100</f>
        <v>11.76470588235294</v>
      </c>
      <c r="C24">
        <v>12</v>
      </c>
      <c r="D24"/>
      <c r="E24"/>
      <c r="F24"/>
      <c r="G24"/>
      <c r="H24"/>
      <c r="I24"/>
    </row>
    <row r="25" spans="1:9">
      <c r="A25" s="45" t="s">
        <v>66</v>
      </c>
      <c r="B25" s="49">
        <f>+C25/102*100</f>
        <v>50.980392156862742</v>
      </c>
      <c r="C25">
        <v>52</v>
      </c>
      <c r="D25"/>
      <c r="E25"/>
      <c r="F25"/>
      <c r="G25"/>
      <c r="H25"/>
      <c r="I25"/>
    </row>
    <row r="26" spans="1:9">
      <c r="A26" s="52" t="s">
        <v>88</v>
      </c>
      <c r="B26" s="53">
        <f>SUM(B21:B25)</f>
        <v>119.60784313725489</v>
      </c>
      <c r="C26" s="51"/>
      <c r="D26"/>
      <c r="E26"/>
      <c r="F26"/>
      <c r="G26"/>
      <c r="H26"/>
      <c r="I26"/>
    </row>
    <row r="27" spans="1:9">
      <c r="A27" s="48"/>
      <c r="B27"/>
      <c r="C27" s="54"/>
      <c r="D27"/>
      <c r="E27"/>
      <c r="F27"/>
      <c r="G27"/>
      <c r="H27"/>
      <c r="I27"/>
    </row>
    <row r="28" spans="1:9">
      <c r="A28" s="45" t="s">
        <v>89</v>
      </c>
      <c r="C28">
        <v>104</v>
      </c>
      <c r="D28"/>
      <c r="E28"/>
      <c r="F28"/>
      <c r="G28"/>
      <c r="H28"/>
      <c r="I28"/>
    </row>
    <row r="29" spans="1:9">
      <c r="A29" s="45" t="s">
        <v>90</v>
      </c>
      <c r="C29">
        <v>2</v>
      </c>
      <c r="D29"/>
      <c r="E29"/>
      <c r="F29"/>
      <c r="G29"/>
      <c r="H29"/>
      <c r="I29"/>
    </row>
    <row r="30" spans="1:9" ht="45">
      <c r="A30" s="55" t="s">
        <v>91</v>
      </c>
      <c r="C30">
        <v>102</v>
      </c>
      <c r="D30"/>
      <c r="E30"/>
      <c r="F30"/>
      <c r="G30"/>
      <c r="H30"/>
      <c r="I30"/>
    </row>
    <row r="31" spans="1:9">
      <c r="B31"/>
      <c r="C31"/>
      <c r="D31"/>
      <c r="E31"/>
      <c r="F31"/>
      <c r="G31"/>
      <c r="H31"/>
      <c r="I31"/>
    </row>
    <row r="32" spans="1:9">
      <c r="B32"/>
      <c r="C32"/>
      <c r="D32"/>
      <c r="E32"/>
      <c r="F32"/>
      <c r="G32"/>
      <c r="H32"/>
      <c r="I32"/>
    </row>
    <row r="34" spans="1:10" s="27" customFormat="1" ht="18.75">
      <c r="B34" s="47" t="s">
        <v>82</v>
      </c>
      <c r="C34" s="27" t="s">
        <v>92</v>
      </c>
      <c r="H34" s="27" t="s">
        <v>93</v>
      </c>
    </row>
    <row r="35" spans="1:10">
      <c r="A35" s="48"/>
      <c r="B35" s="45"/>
      <c r="C35" s="48"/>
      <c r="D35" s="56"/>
      <c r="E35" s="48"/>
      <c r="F35" s="48"/>
      <c r="G35" s="48"/>
      <c r="H35" s="48"/>
      <c r="I35" s="48"/>
      <c r="J35" s="48"/>
    </row>
    <row r="36" spans="1:10">
      <c r="A36" s="48"/>
      <c r="B36" s="45"/>
      <c r="C36" s="57"/>
      <c r="D36" s="56"/>
      <c r="E36" s="48"/>
      <c r="F36" s="48"/>
      <c r="G36" s="48"/>
      <c r="H36" s="48"/>
      <c r="I36" s="48"/>
      <c r="J36" s="48"/>
    </row>
    <row r="37" spans="1:10">
      <c r="A37" s="45" t="s">
        <v>85</v>
      </c>
      <c r="B37" s="49">
        <f>+C37/C46*100</f>
        <v>5.9907834101382482</v>
      </c>
      <c r="C37">
        <v>13</v>
      </c>
      <c r="E37" s="48"/>
      <c r="F37" s="48"/>
      <c r="G37" s="48"/>
      <c r="H37" s="48"/>
      <c r="I37" s="48"/>
      <c r="J37" s="48"/>
    </row>
    <row r="38" spans="1:10">
      <c r="A38" s="50" t="s">
        <v>86</v>
      </c>
      <c r="B38" s="49">
        <f>+C38/C46*100</f>
        <v>3.225806451612903</v>
      </c>
      <c r="C38" s="51">
        <v>7</v>
      </c>
      <c r="E38" s="48"/>
      <c r="F38" s="48"/>
      <c r="G38" s="48"/>
      <c r="H38" s="48"/>
      <c r="I38" s="48"/>
      <c r="J38" s="48"/>
    </row>
    <row r="39" spans="1:10">
      <c r="A39" s="45" t="s">
        <v>65</v>
      </c>
      <c r="B39" s="49">
        <f>+C39/C46*100</f>
        <v>45.622119815668206</v>
      </c>
      <c r="C39" s="51">
        <v>99</v>
      </c>
      <c r="E39" s="48"/>
      <c r="F39" s="48"/>
      <c r="G39" s="48"/>
      <c r="H39" s="48"/>
      <c r="I39" s="48"/>
      <c r="J39" s="48"/>
    </row>
    <row r="40" spans="1:10">
      <c r="A40" s="45" t="s">
        <v>87</v>
      </c>
      <c r="B40" s="49">
        <f>+C40/C46*100</f>
        <v>0</v>
      </c>
      <c r="C40">
        <v>0</v>
      </c>
      <c r="E40" s="48"/>
      <c r="F40" s="48"/>
      <c r="G40" s="48"/>
      <c r="H40" s="48"/>
      <c r="I40" s="48"/>
      <c r="J40" s="48"/>
    </row>
    <row r="41" spans="1:10">
      <c r="A41" s="45" t="s">
        <v>66</v>
      </c>
      <c r="B41" s="49">
        <f>+C41/C46*100</f>
        <v>74.193548387096769</v>
      </c>
      <c r="C41">
        <v>161</v>
      </c>
      <c r="E41" s="48"/>
      <c r="F41" s="48"/>
      <c r="G41" s="48"/>
      <c r="H41" s="48"/>
      <c r="I41" s="48"/>
      <c r="J41" s="48"/>
    </row>
    <row r="42" spans="1:10">
      <c r="A42" s="48"/>
      <c r="B42" s="58">
        <f>SUM(B37:B41)</f>
        <v>129.03225806451613</v>
      </c>
      <c r="C42" s="48"/>
      <c r="E42" s="48"/>
      <c r="F42" s="48"/>
      <c r="G42" s="48"/>
      <c r="H42" s="48"/>
      <c r="I42" s="48"/>
      <c r="J42" s="48"/>
    </row>
    <row r="43" spans="1:10">
      <c r="A43" s="48"/>
      <c r="B43" s="48"/>
      <c r="C43" s="48"/>
      <c r="E43" s="48"/>
      <c r="F43" s="48"/>
      <c r="G43" s="48"/>
      <c r="H43" s="48"/>
      <c r="I43" s="48"/>
      <c r="J43" s="48"/>
    </row>
    <row r="44" spans="1:10">
      <c r="A44" s="45" t="s">
        <v>89</v>
      </c>
      <c r="C44" s="48">
        <v>229</v>
      </c>
      <c r="E44" s="48"/>
      <c r="F44" s="48"/>
      <c r="G44" s="48"/>
      <c r="H44" s="48"/>
      <c r="I44" s="48"/>
      <c r="J44" s="48"/>
    </row>
    <row r="45" spans="1:10">
      <c r="A45" s="45" t="s">
        <v>90</v>
      </c>
      <c r="C45" s="48">
        <v>12</v>
      </c>
      <c r="E45" s="48"/>
      <c r="F45" s="48"/>
      <c r="G45" s="48"/>
      <c r="H45" s="48"/>
      <c r="I45" s="48"/>
      <c r="J45" s="48"/>
    </row>
    <row r="46" spans="1:10" ht="45">
      <c r="A46" s="55" t="s">
        <v>91</v>
      </c>
      <c r="C46" s="48">
        <v>217</v>
      </c>
      <c r="E46" s="48"/>
      <c r="F46" s="48"/>
      <c r="G46" s="48"/>
      <c r="H46" s="48"/>
      <c r="I46" s="48"/>
      <c r="J46" s="48"/>
    </row>
    <row r="47" spans="1:10">
      <c r="A47" s="48"/>
      <c r="B47" s="48"/>
      <c r="C47" s="48"/>
      <c r="D47" s="48"/>
      <c r="E47" s="48"/>
      <c r="F47" s="48"/>
      <c r="G47" s="48"/>
      <c r="H47" s="48"/>
      <c r="I47" s="48"/>
      <c r="J47" s="48"/>
    </row>
    <row r="49" spans="1:9" s="27" customFormat="1" ht="18.75">
      <c r="B49" s="47" t="s">
        <v>82</v>
      </c>
      <c r="C49" s="27" t="s">
        <v>94</v>
      </c>
      <c r="H49" s="27" t="s">
        <v>93</v>
      </c>
    </row>
    <row r="50" spans="1:9">
      <c r="B50" s="45"/>
      <c r="C50" s="57"/>
      <c r="D50" s="56"/>
      <c r="E50"/>
      <c r="F50"/>
      <c r="G50"/>
      <c r="H50"/>
      <c r="I50"/>
    </row>
    <row r="51" spans="1:9">
      <c r="A51" s="45" t="s">
        <v>85</v>
      </c>
      <c r="B51" s="49">
        <f>+C51/134*100</f>
        <v>9.7014925373134329</v>
      </c>
      <c r="C51">
        <v>13</v>
      </c>
      <c r="E51"/>
      <c r="F51"/>
      <c r="G51"/>
      <c r="H51"/>
      <c r="I51"/>
    </row>
    <row r="52" spans="1:9">
      <c r="A52" s="50" t="s">
        <v>86</v>
      </c>
      <c r="B52" s="49">
        <f t="shared" ref="B52:B55" si="0">+C52/134*100</f>
        <v>2.2388059701492535</v>
      </c>
      <c r="C52" s="51">
        <v>3</v>
      </c>
      <c r="E52"/>
      <c r="F52"/>
      <c r="G52"/>
      <c r="H52"/>
      <c r="I52"/>
    </row>
    <row r="53" spans="1:9">
      <c r="A53" s="45" t="s">
        <v>65</v>
      </c>
      <c r="B53" s="49">
        <f t="shared" si="0"/>
        <v>46.268656716417908</v>
      </c>
      <c r="C53" s="51">
        <v>62</v>
      </c>
      <c r="E53"/>
      <c r="F53"/>
      <c r="G53"/>
      <c r="H53"/>
      <c r="I53"/>
    </row>
    <row r="54" spans="1:9">
      <c r="A54" s="45" t="s">
        <v>87</v>
      </c>
      <c r="B54" s="49">
        <f t="shared" si="0"/>
        <v>1.4925373134328357</v>
      </c>
      <c r="C54">
        <v>2</v>
      </c>
      <c r="E54"/>
      <c r="F54"/>
      <c r="G54"/>
      <c r="H54"/>
      <c r="I54"/>
    </row>
    <row r="55" spans="1:9">
      <c r="A55" s="45" t="s">
        <v>66</v>
      </c>
      <c r="B55" s="49">
        <f t="shared" si="0"/>
        <v>69.402985074626869</v>
      </c>
      <c r="C55">
        <v>93</v>
      </c>
      <c r="E55"/>
      <c r="F55"/>
      <c r="G55"/>
      <c r="H55"/>
      <c r="I55"/>
    </row>
    <row r="56" spans="1:9">
      <c r="A56" s="48"/>
      <c r="B56" s="58">
        <f>SUM(B51:B55)</f>
        <v>129.1044776119403</v>
      </c>
      <c r="C56" s="48"/>
      <c r="E56"/>
      <c r="F56"/>
      <c r="G56"/>
      <c r="H56"/>
      <c r="I56"/>
    </row>
    <row r="57" spans="1:9">
      <c r="A57" s="48"/>
      <c r="B57" s="57"/>
      <c r="C57" s="48"/>
      <c r="E57"/>
      <c r="F57"/>
      <c r="G57"/>
      <c r="H57"/>
      <c r="I57"/>
    </row>
    <row r="58" spans="1:9">
      <c r="A58" s="48"/>
      <c r="B58" s="57"/>
      <c r="C58" s="48"/>
      <c r="E58"/>
      <c r="F58"/>
      <c r="G58"/>
      <c r="H58"/>
      <c r="I58"/>
    </row>
    <row r="59" spans="1:9">
      <c r="A59" s="45" t="s">
        <v>89</v>
      </c>
      <c r="C59" s="48">
        <v>140</v>
      </c>
      <c r="E59"/>
      <c r="F59"/>
      <c r="G59"/>
      <c r="H59"/>
      <c r="I59"/>
    </row>
    <row r="60" spans="1:9">
      <c r="A60" s="45" t="s">
        <v>90</v>
      </c>
      <c r="C60" s="48">
        <v>6</v>
      </c>
      <c r="E60"/>
      <c r="F60"/>
      <c r="G60"/>
      <c r="H60"/>
      <c r="I60"/>
    </row>
    <row r="61" spans="1:9" ht="50.25" customHeight="1">
      <c r="A61" s="55" t="s">
        <v>91</v>
      </c>
      <c r="C61" s="48">
        <v>134</v>
      </c>
      <c r="E61"/>
      <c r="F61"/>
      <c r="G61"/>
      <c r="H61"/>
      <c r="I61"/>
    </row>
    <row r="62" spans="1:9">
      <c r="C62"/>
      <c r="D62"/>
      <c r="E62"/>
      <c r="F62"/>
      <c r="G62"/>
      <c r="H62"/>
      <c r="I62"/>
    </row>
    <row r="63" spans="1:9">
      <c r="B63"/>
      <c r="C63"/>
      <c r="D63"/>
      <c r="E63"/>
      <c r="F63"/>
      <c r="G63"/>
      <c r="H63"/>
      <c r="I63"/>
    </row>
    <row r="66" spans="1:9" s="27" customFormat="1" ht="18.75">
      <c r="A66" s="47" t="s">
        <v>82</v>
      </c>
      <c r="B66" s="27" t="s">
        <v>95</v>
      </c>
      <c r="H66" s="27" t="s">
        <v>93</v>
      </c>
    </row>
    <row r="67" spans="1:9">
      <c r="B67"/>
      <c r="C67"/>
      <c r="D67"/>
      <c r="E67"/>
      <c r="F67"/>
      <c r="G67"/>
      <c r="H67"/>
      <c r="I67"/>
    </row>
    <row r="68" spans="1:9">
      <c r="B68"/>
      <c r="C68"/>
      <c r="D68"/>
      <c r="E68"/>
      <c r="F68"/>
      <c r="G68"/>
      <c r="H68"/>
      <c r="I68"/>
    </row>
    <row r="69" spans="1:9">
      <c r="B69"/>
      <c r="C69"/>
      <c r="D69"/>
      <c r="E69"/>
      <c r="F69"/>
      <c r="G69"/>
      <c r="H69"/>
      <c r="I69"/>
    </row>
    <row r="70" spans="1:9">
      <c r="A70" s="45" t="s">
        <v>85</v>
      </c>
      <c r="B70" s="49">
        <f>+C70/200*100</f>
        <v>3</v>
      </c>
      <c r="C70">
        <v>6</v>
      </c>
      <c r="D70"/>
      <c r="E70"/>
      <c r="F70"/>
      <c r="G70"/>
      <c r="H70"/>
      <c r="I70"/>
    </row>
    <row r="71" spans="1:9">
      <c r="A71" s="50" t="s">
        <v>86</v>
      </c>
      <c r="B71" s="49">
        <f t="shared" ref="B71:B74" si="1">+C71/200*100</f>
        <v>2.5</v>
      </c>
      <c r="C71" s="51">
        <v>5</v>
      </c>
      <c r="F71"/>
      <c r="G71"/>
      <c r="H71"/>
      <c r="I71"/>
    </row>
    <row r="72" spans="1:9">
      <c r="A72" s="45" t="s">
        <v>65</v>
      </c>
      <c r="B72" s="49">
        <f t="shared" si="1"/>
        <v>53.5</v>
      </c>
      <c r="C72" s="51">
        <v>107</v>
      </c>
      <c r="F72"/>
      <c r="G72"/>
      <c r="H72"/>
      <c r="I72"/>
    </row>
    <row r="73" spans="1:9">
      <c r="A73" s="45" t="s">
        <v>87</v>
      </c>
      <c r="B73" s="49">
        <f t="shared" si="1"/>
        <v>0.5</v>
      </c>
      <c r="C73">
        <v>1</v>
      </c>
      <c r="F73"/>
      <c r="G73"/>
      <c r="H73"/>
      <c r="I73"/>
    </row>
    <row r="74" spans="1:9">
      <c r="A74" s="45" t="s">
        <v>66</v>
      </c>
      <c r="B74" s="49">
        <f t="shared" si="1"/>
        <v>70.5</v>
      </c>
      <c r="C74">
        <v>141</v>
      </c>
      <c r="F74"/>
      <c r="G74"/>
      <c r="H74"/>
      <c r="I74"/>
    </row>
    <row r="75" spans="1:9">
      <c r="B75" s="53">
        <f>SUM(B70:B74)</f>
        <v>130</v>
      </c>
      <c r="F75"/>
      <c r="G75"/>
      <c r="H75"/>
      <c r="I75"/>
    </row>
    <row r="76" spans="1:9">
      <c r="A76" s="45" t="s">
        <v>89</v>
      </c>
      <c r="C76">
        <v>211</v>
      </c>
      <c r="D76" s="57"/>
      <c r="E76" s="48"/>
      <c r="F76"/>
      <c r="G76"/>
      <c r="H76"/>
      <c r="I76"/>
    </row>
    <row r="77" spans="1:9">
      <c r="A77" s="45" t="s">
        <v>90</v>
      </c>
      <c r="C77">
        <v>11</v>
      </c>
      <c r="D77"/>
      <c r="E77"/>
      <c r="F77"/>
      <c r="G77"/>
      <c r="H77"/>
      <c r="I77"/>
    </row>
    <row r="78" spans="1:9" ht="45">
      <c r="A78" s="55" t="s">
        <v>91</v>
      </c>
      <c r="C78">
        <v>200</v>
      </c>
      <c r="D78"/>
      <c r="E78"/>
      <c r="F78"/>
      <c r="G78"/>
      <c r="H78"/>
      <c r="I78"/>
    </row>
    <row r="79" spans="1:9">
      <c r="B79"/>
      <c r="C79"/>
      <c r="D79"/>
      <c r="E79"/>
      <c r="F79"/>
      <c r="G79"/>
      <c r="H79"/>
      <c r="I79"/>
    </row>
    <row r="80" spans="1:9">
      <c r="D80"/>
      <c r="E80"/>
      <c r="F80"/>
      <c r="G80"/>
      <c r="H80"/>
      <c r="I80"/>
    </row>
    <row r="81" spans="1:9">
      <c r="D81"/>
      <c r="E81"/>
      <c r="F81"/>
      <c r="G81"/>
      <c r="H81"/>
      <c r="I81"/>
    </row>
    <row r="82" spans="1:9">
      <c r="D82"/>
      <c r="E82"/>
      <c r="F82"/>
      <c r="G82"/>
      <c r="H82"/>
      <c r="I82"/>
    </row>
    <row r="83" spans="1:9" s="27" customFormat="1" ht="18.75">
      <c r="A83" s="47" t="s">
        <v>82</v>
      </c>
      <c r="B83" s="27" t="s">
        <v>75</v>
      </c>
      <c r="F83" s="27" t="s">
        <v>93</v>
      </c>
    </row>
    <row r="84" spans="1:9">
      <c r="A84" s="48"/>
      <c r="B84" s="48"/>
      <c r="C84"/>
      <c r="D84"/>
      <c r="E84"/>
      <c r="F84"/>
      <c r="G84"/>
      <c r="H84"/>
      <c r="I84"/>
    </row>
    <row r="85" spans="1:9">
      <c r="B85"/>
      <c r="C85"/>
      <c r="D85"/>
      <c r="E85"/>
      <c r="F85"/>
      <c r="G85"/>
      <c r="H85"/>
      <c r="I85"/>
    </row>
    <row r="86" spans="1:9">
      <c r="A86" s="45" t="s">
        <v>85</v>
      </c>
      <c r="B86" s="49">
        <f>+C86/177*100</f>
        <v>1.1299435028248588</v>
      </c>
      <c r="C86">
        <v>2</v>
      </c>
      <c r="D86"/>
      <c r="E86"/>
      <c r="F86"/>
      <c r="G86"/>
      <c r="H86"/>
      <c r="I86"/>
    </row>
    <row r="87" spans="1:9">
      <c r="A87" s="50" t="s">
        <v>86</v>
      </c>
      <c r="B87" s="49">
        <f t="shared" ref="B87:B90" si="2">+C87/177*100</f>
        <v>2.8248587570621471</v>
      </c>
      <c r="C87" s="51">
        <v>5</v>
      </c>
      <c r="D87"/>
      <c r="E87"/>
      <c r="F87"/>
      <c r="G87"/>
      <c r="H87"/>
      <c r="I87"/>
    </row>
    <row r="88" spans="1:9">
      <c r="A88" s="45" t="s">
        <v>65</v>
      </c>
      <c r="B88" s="49">
        <f t="shared" si="2"/>
        <v>18.07909604519774</v>
      </c>
      <c r="C88" s="51">
        <v>32</v>
      </c>
      <c r="D88"/>
      <c r="E88"/>
      <c r="F88"/>
      <c r="G88"/>
      <c r="H88"/>
      <c r="I88"/>
    </row>
    <row r="89" spans="1:9">
      <c r="A89" s="45" t="s">
        <v>87</v>
      </c>
      <c r="B89" s="49">
        <f t="shared" si="2"/>
        <v>9.0395480225988702</v>
      </c>
      <c r="C89">
        <v>16</v>
      </c>
      <c r="D89"/>
      <c r="E89"/>
      <c r="F89"/>
      <c r="G89"/>
      <c r="H89"/>
      <c r="I89"/>
    </row>
    <row r="90" spans="1:9">
      <c r="A90" s="45" t="s">
        <v>66</v>
      </c>
      <c r="B90" s="49">
        <f t="shared" si="2"/>
        <v>84.180790960451972</v>
      </c>
      <c r="C90">
        <v>149</v>
      </c>
      <c r="D90"/>
      <c r="E90"/>
      <c r="F90"/>
      <c r="G90"/>
      <c r="H90"/>
      <c r="I90"/>
    </row>
    <row r="91" spans="1:9">
      <c r="A91" s="48"/>
      <c r="B91" s="58">
        <f>SUM(B86:B90)</f>
        <v>115.25423728813558</v>
      </c>
      <c r="C91" s="48"/>
      <c r="D91"/>
      <c r="E91"/>
      <c r="F91"/>
      <c r="G91"/>
      <c r="H91"/>
      <c r="I91"/>
    </row>
    <row r="92" spans="1:9">
      <c r="A92" s="48"/>
      <c r="B92" s="58"/>
      <c r="C92" s="48"/>
      <c r="D92"/>
      <c r="E92"/>
      <c r="F92"/>
      <c r="G92"/>
      <c r="H92"/>
      <c r="I92"/>
    </row>
    <row r="93" spans="1:9">
      <c r="A93" s="45" t="s">
        <v>89</v>
      </c>
      <c r="B93" s="48"/>
      <c r="C93" s="48">
        <v>189</v>
      </c>
      <c r="D93"/>
      <c r="E93"/>
      <c r="F93"/>
      <c r="G93"/>
      <c r="H93"/>
      <c r="I93"/>
    </row>
    <row r="94" spans="1:9">
      <c r="A94" s="45" t="s">
        <v>90</v>
      </c>
      <c r="B94"/>
      <c r="C94" s="48">
        <v>12</v>
      </c>
      <c r="D94"/>
      <c r="E94"/>
      <c r="F94"/>
      <c r="G94"/>
      <c r="H94"/>
      <c r="I94"/>
    </row>
    <row r="95" spans="1:9" ht="45">
      <c r="A95" s="55" t="s">
        <v>91</v>
      </c>
      <c r="B95"/>
      <c r="C95" s="48">
        <v>177</v>
      </c>
      <c r="D95"/>
      <c r="E95"/>
      <c r="F95"/>
      <c r="G95"/>
      <c r="H95"/>
      <c r="I95"/>
    </row>
    <row r="96" spans="1:9">
      <c r="B96"/>
      <c r="C96"/>
      <c r="D96"/>
      <c r="E96"/>
      <c r="F96"/>
      <c r="G96"/>
      <c r="H96"/>
      <c r="I96"/>
    </row>
    <row r="97" spans="1:15">
      <c r="B97"/>
      <c r="C97"/>
      <c r="D97"/>
      <c r="E97"/>
      <c r="F97"/>
      <c r="G97"/>
      <c r="H97"/>
      <c r="I97"/>
    </row>
    <row r="98" spans="1:15">
      <c r="B98"/>
      <c r="C98"/>
      <c r="D98"/>
      <c r="E98"/>
      <c r="F98"/>
      <c r="G98"/>
      <c r="H98"/>
      <c r="I98"/>
    </row>
    <row r="99" spans="1:15">
      <c r="B99"/>
      <c r="C99"/>
      <c r="D99"/>
      <c r="E99"/>
      <c r="F99"/>
      <c r="G99"/>
      <c r="H99"/>
      <c r="I99"/>
    </row>
    <row r="100" spans="1:15" s="27" customFormat="1" ht="18.75">
      <c r="A100" s="47" t="s">
        <v>82</v>
      </c>
      <c r="B100" s="27" t="s">
        <v>96</v>
      </c>
      <c r="C100" s="27" t="s">
        <v>93</v>
      </c>
    </row>
    <row r="101" spans="1:15">
      <c r="B101"/>
      <c r="C101"/>
      <c r="D101"/>
      <c r="E101"/>
      <c r="F101"/>
      <c r="G101"/>
      <c r="H101"/>
      <c r="I101"/>
    </row>
    <row r="102" spans="1:15">
      <c r="A102" s="45" t="s">
        <v>85</v>
      </c>
      <c r="B102" s="49">
        <f>+C102/270*100</f>
        <v>2.9629629629629632</v>
      </c>
      <c r="C102">
        <v>8</v>
      </c>
      <c r="D102"/>
      <c r="E102"/>
      <c r="F102"/>
      <c r="G102"/>
      <c r="H102"/>
      <c r="I102" s="31"/>
      <c r="J102" s="31"/>
      <c r="K102" s="31"/>
      <c r="L102" s="31"/>
      <c r="M102" s="31"/>
      <c r="N102" s="31"/>
      <c r="O102" s="31"/>
    </row>
    <row r="103" spans="1:15" ht="27" customHeight="1">
      <c r="A103" s="50" t="s">
        <v>86</v>
      </c>
      <c r="B103" s="49">
        <f t="shared" ref="B103:B106" si="3">+C103/270*100</f>
        <v>1.4814814814814816</v>
      </c>
      <c r="C103" s="51">
        <v>4</v>
      </c>
      <c r="D103"/>
      <c r="E103"/>
      <c r="F103"/>
      <c r="G103"/>
      <c r="H103"/>
      <c r="I103" s="34"/>
      <c r="J103" s="34"/>
      <c r="K103" s="34"/>
      <c r="L103" s="34"/>
      <c r="M103" s="34"/>
      <c r="N103" s="34"/>
      <c r="O103" s="35"/>
    </row>
    <row r="104" spans="1:15">
      <c r="A104" s="45" t="s">
        <v>65</v>
      </c>
      <c r="B104" s="49">
        <f t="shared" si="3"/>
        <v>33.333333333333329</v>
      </c>
      <c r="C104" s="51">
        <v>90</v>
      </c>
      <c r="D104"/>
      <c r="E104"/>
      <c r="F104"/>
      <c r="G104"/>
      <c r="H104"/>
      <c r="I104"/>
    </row>
    <row r="105" spans="1:15">
      <c r="A105" s="45" t="s">
        <v>87</v>
      </c>
      <c r="B105" s="49">
        <f t="shared" si="3"/>
        <v>18.888888888888889</v>
      </c>
      <c r="C105">
        <v>51</v>
      </c>
      <c r="D105"/>
      <c r="E105"/>
      <c r="F105"/>
      <c r="G105"/>
      <c r="H105"/>
      <c r="I105"/>
    </row>
    <row r="106" spans="1:15">
      <c r="A106" s="45" t="s">
        <v>66</v>
      </c>
      <c r="B106" s="49">
        <f t="shared" si="3"/>
        <v>70.740740740740733</v>
      </c>
      <c r="C106">
        <v>191</v>
      </c>
      <c r="D106"/>
      <c r="E106"/>
      <c r="F106"/>
      <c r="G106"/>
      <c r="H106"/>
      <c r="I106"/>
    </row>
    <row r="107" spans="1:15">
      <c r="B107" s="53">
        <f>SUM(B102:B106)</f>
        <v>127.40740740740739</v>
      </c>
      <c r="C107"/>
      <c r="D107"/>
      <c r="E107"/>
      <c r="F107"/>
      <c r="G107"/>
      <c r="H107"/>
      <c r="I107"/>
    </row>
    <row r="108" spans="1:15">
      <c r="B108"/>
      <c r="C108"/>
      <c r="D108"/>
      <c r="E108"/>
      <c r="F108"/>
      <c r="G108"/>
      <c r="H108"/>
      <c r="I108"/>
    </row>
    <row r="109" spans="1:15">
      <c r="A109" s="45" t="s">
        <v>89</v>
      </c>
      <c r="B109"/>
      <c r="C109">
        <v>314</v>
      </c>
      <c r="D109"/>
      <c r="E109"/>
      <c r="F109"/>
      <c r="G109"/>
      <c r="H109"/>
      <c r="I109"/>
    </row>
    <row r="110" spans="1:15">
      <c r="A110" s="45" t="s">
        <v>90</v>
      </c>
      <c r="B110"/>
      <c r="C110">
        <v>44</v>
      </c>
      <c r="D110"/>
      <c r="E110"/>
      <c r="F110"/>
      <c r="G110"/>
      <c r="H110"/>
      <c r="I110"/>
    </row>
    <row r="111" spans="1:15" ht="45">
      <c r="A111" s="55" t="s">
        <v>91</v>
      </c>
      <c r="B111"/>
      <c r="C111">
        <v>270</v>
      </c>
      <c r="D111"/>
      <c r="E111"/>
      <c r="F111"/>
      <c r="G111"/>
      <c r="H111"/>
      <c r="I111"/>
    </row>
    <row r="112" spans="1:15">
      <c r="B112"/>
      <c r="C112"/>
      <c r="D112"/>
      <c r="E112"/>
      <c r="F112"/>
      <c r="G112"/>
      <c r="H112"/>
      <c r="I112"/>
    </row>
    <row r="116" spans="1:15" s="27" customFormat="1" ht="18.75">
      <c r="A116" s="47" t="s">
        <v>82</v>
      </c>
      <c r="B116" s="27" t="s">
        <v>97</v>
      </c>
      <c r="D116" s="27" t="s">
        <v>93</v>
      </c>
    </row>
    <row r="117" spans="1:15">
      <c r="B117"/>
      <c r="C117"/>
      <c r="D117"/>
      <c r="E117"/>
      <c r="F117"/>
      <c r="G117"/>
      <c r="H117"/>
      <c r="I117"/>
    </row>
    <row r="118" spans="1:15">
      <c r="B118"/>
      <c r="C118"/>
      <c r="D118"/>
      <c r="E118"/>
      <c r="F118"/>
      <c r="G118"/>
      <c r="H118"/>
      <c r="I118"/>
    </row>
    <row r="119" spans="1:15">
      <c r="A119" s="45" t="s">
        <v>85</v>
      </c>
      <c r="B119" s="59">
        <f>+C119/225*100</f>
        <v>2.666666666666667</v>
      </c>
      <c r="C119">
        <v>6</v>
      </c>
      <c r="D119"/>
      <c r="E119"/>
      <c r="F119"/>
      <c r="G119"/>
      <c r="H119"/>
      <c r="I119" s="34"/>
      <c r="J119" s="34"/>
      <c r="K119" s="34"/>
      <c r="L119" s="34"/>
      <c r="M119" s="34"/>
      <c r="N119" s="34"/>
      <c r="O119" s="35"/>
    </row>
    <row r="120" spans="1:15">
      <c r="A120" s="50" t="s">
        <v>86</v>
      </c>
      <c r="B120" s="59">
        <f t="shared" ref="B120:B123" si="4">+C120/225*100</f>
        <v>2.2222222222222223</v>
      </c>
      <c r="C120" s="51">
        <v>5</v>
      </c>
      <c r="D120"/>
      <c r="E120"/>
      <c r="F120"/>
      <c r="G120"/>
      <c r="H120"/>
      <c r="I120" s="31"/>
      <c r="J120" s="31"/>
      <c r="K120" s="31"/>
      <c r="L120" s="31"/>
      <c r="M120" s="31"/>
      <c r="N120" s="31"/>
      <c r="O120" s="31"/>
    </row>
    <row r="121" spans="1:15">
      <c r="A121" s="45" t="s">
        <v>65</v>
      </c>
      <c r="B121" s="59">
        <f t="shared" si="4"/>
        <v>20</v>
      </c>
      <c r="C121" s="51">
        <v>45</v>
      </c>
      <c r="D121"/>
      <c r="E121"/>
      <c r="F121"/>
      <c r="G121"/>
      <c r="H121"/>
      <c r="I121"/>
    </row>
    <row r="122" spans="1:15">
      <c r="A122" s="45" t="s">
        <v>87</v>
      </c>
      <c r="B122" s="59">
        <f t="shared" si="4"/>
        <v>37.777777777777779</v>
      </c>
      <c r="C122">
        <v>85</v>
      </c>
      <c r="D122"/>
      <c r="E122"/>
      <c r="F122"/>
      <c r="G122"/>
      <c r="H122"/>
      <c r="I122"/>
    </row>
    <row r="123" spans="1:15">
      <c r="A123" s="45" t="s">
        <v>66</v>
      </c>
      <c r="B123" s="59">
        <f t="shared" si="4"/>
        <v>65.777777777777786</v>
      </c>
      <c r="C123">
        <v>148</v>
      </c>
      <c r="D123"/>
      <c r="E123"/>
      <c r="F123"/>
      <c r="G123"/>
      <c r="H123"/>
      <c r="I123"/>
    </row>
    <row r="124" spans="1:15">
      <c r="B124" s="60">
        <f>SUM(B119:B123)</f>
        <v>128.44444444444446</v>
      </c>
      <c r="C124"/>
      <c r="D124"/>
      <c r="E124"/>
      <c r="F124"/>
      <c r="G124"/>
      <c r="H124"/>
      <c r="I124"/>
    </row>
    <row r="125" spans="1:15">
      <c r="A125" s="45" t="s">
        <v>89</v>
      </c>
      <c r="B125"/>
      <c r="C125">
        <v>265</v>
      </c>
      <c r="D125"/>
      <c r="E125"/>
      <c r="F125"/>
      <c r="G125"/>
      <c r="H125"/>
      <c r="I125"/>
    </row>
    <row r="126" spans="1:15">
      <c r="A126" s="45" t="s">
        <v>90</v>
      </c>
      <c r="B126"/>
      <c r="C126">
        <v>40</v>
      </c>
      <c r="D126"/>
      <c r="E126"/>
      <c r="F126"/>
      <c r="G126"/>
      <c r="H126"/>
      <c r="I126"/>
    </row>
    <row r="127" spans="1:15" ht="45">
      <c r="A127" s="55" t="s">
        <v>91</v>
      </c>
      <c r="B127"/>
      <c r="C127">
        <v>225</v>
      </c>
      <c r="D127"/>
      <c r="E127"/>
      <c r="F127"/>
      <c r="G127"/>
      <c r="H127"/>
      <c r="I127"/>
    </row>
    <row r="128" spans="1:15">
      <c r="B128"/>
      <c r="C128"/>
      <c r="D128"/>
      <c r="E128"/>
      <c r="F128"/>
      <c r="G128"/>
      <c r="H128"/>
      <c r="I128"/>
    </row>
    <row r="129" spans="1:15">
      <c r="B129"/>
      <c r="C129"/>
      <c r="D129"/>
      <c r="E129"/>
      <c r="F129"/>
      <c r="G129"/>
      <c r="H129"/>
      <c r="I129"/>
    </row>
    <row r="131" spans="1:15" s="27" customFormat="1" ht="18.75">
      <c r="A131" s="47" t="s">
        <v>82</v>
      </c>
      <c r="C131" s="27" t="s">
        <v>98</v>
      </c>
      <c r="E131" s="27" t="s">
        <v>93</v>
      </c>
    </row>
    <row r="132" spans="1:15">
      <c r="B132"/>
      <c r="C132"/>
      <c r="D132"/>
      <c r="E132"/>
      <c r="F132"/>
      <c r="G132"/>
      <c r="H132"/>
      <c r="I132"/>
    </row>
    <row r="133" spans="1:15">
      <c r="A133" s="45" t="s">
        <v>85</v>
      </c>
      <c r="B133" s="49">
        <f>+C133/170*100</f>
        <v>1.7647058823529411</v>
      </c>
      <c r="C133">
        <v>3</v>
      </c>
      <c r="D133"/>
      <c r="E133"/>
      <c r="F133"/>
      <c r="G133"/>
      <c r="H133"/>
      <c r="I133"/>
    </row>
    <row r="134" spans="1:15">
      <c r="A134" s="50" t="s">
        <v>86</v>
      </c>
      <c r="B134" s="49">
        <f t="shared" ref="B134:B137" si="5">+C134/170*100</f>
        <v>1.7647058823529411</v>
      </c>
      <c r="C134" s="51">
        <v>3</v>
      </c>
      <c r="D134"/>
      <c r="E134"/>
      <c r="F134"/>
      <c r="G134"/>
      <c r="H134"/>
      <c r="I134"/>
    </row>
    <row r="135" spans="1:15">
      <c r="A135" s="45" t="s">
        <v>65</v>
      </c>
      <c r="B135" s="49">
        <f t="shared" si="5"/>
        <v>37.647058823529413</v>
      </c>
      <c r="C135" s="51">
        <v>64</v>
      </c>
      <c r="D135"/>
      <c r="E135"/>
      <c r="F135"/>
      <c r="G135"/>
      <c r="H135"/>
      <c r="I135" s="34"/>
      <c r="J135" s="34"/>
      <c r="K135" s="34"/>
      <c r="L135" s="34"/>
      <c r="M135" s="34"/>
      <c r="N135" s="34"/>
      <c r="O135" s="35"/>
    </row>
    <row r="136" spans="1:15">
      <c r="A136" s="45" t="s">
        <v>87</v>
      </c>
      <c r="B136" s="49">
        <f t="shared" si="5"/>
        <v>20</v>
      </c>
      <c r="C136">
        <v>34</v>
      </c>
      <c r="D136"/>
      <c r="E136"/>
      <c r="F136"/>
      <c r="G136"/>
      <c r="H136"/>
      <c r="I136" s="31"/>
      <c r="J136" s="31"/>
      <c r="K136" s="31"/>
      <c r="L136" s="31"/>
      <c r="M136" s="31"/>
      <c r="N136" s="31"/>
      <c r="O136" s="31"/>
    </row>
    <row r="137" spans="1:15">
      <c r="A137" s="45" t="s">
        <v>66</v>
      </c>
      <c r="B137" s="49">
        <f t="shared" si="5"/>
        <v>74.705882352941174</v>
      </c>
      <c r="C137">
        <v>127</v>
      </c>
      <c r="D137"/>
      <c r="E137"/>
      <c r="F137"/>
      <c r="G137"/>
      <c r="H137"/>
      <c r="I137"/>
    </row>
    <row r="138" spans="1:15">
      <c r="B138" s="53">
        <f>SUM(B133:B137)</f>
        <v>135.88235294117646</v>
      </c>
      <c r="C138"/>
      <c r="D138"/>
      <c r="E138"/>
      <c r="F138"/>
      <c r="G138"/>
      <c r="H138"/>
      <c r="I138"/>
    </row>
    <row r="139" spans="1:15">
      <c r="A139" s="45" t="s">
        <v>89</v>
      </c>
      <c r="B139"/>
      <c r="C139">
        <v>198</v>
      </c>
      <c r="D139"/>
      <c r="E139"/>
      <c r="F139"/>
      <c r="G139"/>
      <c r="H139"/>
      <c r="I139"/>
    </row>
    <row r="140" spans="1:15">
      <c r="A140" s="45" t="s">
        <v>90</v>
      </c>
      <c r="B140"/>
      <c r="C140">
        <v>28</v>
      </c>
      <c r="D140"/>
      <c r="E140"/>
      <c r="F140"/>
      <c r="G140"/>
      <c r="H140"/>
      <c r="I140"/>
    </row>
    <row r="141" spans="1:15" ht="45">
      <c r="A141" s="55" t="s">
        <v>91</v>
      </c>
      <c r="B141"/>
      <c r="C141">
        <v>170</v>
      </c>
      <c r="D141"/>
      <c r="E141"/>
      <c r="F141"/>
      <c r="G141"/>
      <c r="H141"/>
      <c r="I141"/>
    </row>
    <row r="142" spans="1:15">
      <c r="B142"/>
      <c r="C142"/>
      <c r="D142"/>
      <c r="E142"/>
      <c r="F142"/>
      <c r="G142"/>
      <c r="H142"/>
      <c r="I142"/>
    </row>
    <row r="143" spans="1:15">
      <c r="B143"/>
      <c r="C143"/>
      <c r="D143"/>
      <c r="E143"/>
      <c r="F143"/>
      <c r="G143"/>
      <c r="H143"/>
      <c r="I143"/>
    </row>
    <row r="144" spans="1:15">
      <c r="B144"/>
      <c r="C144"/>
      <c r="D144"/>
      <c r="E144"/>
      <c r="F144"/>
      <c r="G144"/>
      <c r="H144"/>
      <c r="I144"/>
    </row>
    <row r="145" spans="1:9" s="27" customFormat="1" ht="18.75">
      <c r="A145" s="47" t="s">
        <v>82</v>
      </c>
      <c r="C145" s="27" t="s">
        <v>99</v>
      </c>
      <c r="E145" s="27" t="s">
        <v>93</v>
      </c>
    </row>
    <row r="146" spans="1:9">
      <c r="A146" s="41" t="s">
        <v>80</v>
      </c>
    </row>
    <row r="148" spans="1:9" s="29" customFormat="1">
      <c r="C148" s="61"/>
      <c r="D148" s="61"/>
      <c r="E148" s="61"/>
      <c r="F148" s="61"/>
      <c r="G148" s="61"/>
      <c r="H148" s="61"/>
      <c r="I148" s="61"/>
    </row>
    <row r="149" spans="1:9" s="29" customFormat="1" ht="13.5" customHeight="1">
      <c r="A149" s="62" t="s">
        <v>68</v>
      </c>
      <c r="B149" s="63">
        <f>+C149/698*100</f>
        <v>2.5787965616045847</v>
      </c>
      <c r="C149" s="64">
        <v>18</v>
      </c>
      <c r="D149" s="61"/>
      <c r="E149" s="61"/>
      <c r="F149" s="61"/>
      <c r="G149" s="61"/>
      <c r="H149" s="61"/>
      <c r="I149" s="61"/>
    </row>
    <row r="150" spans="1:9" s="29" customFormat="1">
      <c r="A150" s="62" t="s">
        <v>64</v>
      </c>
      <c r="B150" s="63">
        <f t="shared" ref="B150:B153" si="6">+C150/698*100</f>
        <v>1.8624641833810889</v>
      </c>
      <c r="C150" s="64">
        <v>13</v>
      </c>
      <c r="D150" s="61"/>
      <c r="E150" s="61"/>
      <c r="F150" s="61"/>
      <c r="G150" s="61"/>
      <c r="H150" s="61"/>
      <c r="I150" s="61"/>
    </row>
    <row r="151" spans="1:9" s="29" customFormat="1">
      <c r="A151" s="62" t="s">
        <v>65</v>
      </c>
      <c r="B151" s="63">
        <f t="shared" si="6"/>
        <v>5.444126074498568</v>
      </c>
      <c r="C151" s="64">
        <v>38</v>
      </c>
      <c r="D151" s="61"/>
      <c r="E151" s="61"/>
      <c r="F151" s="61"/>
      <c r="G151" s="61"/>
      <c r="H151" s="61"/>
      <c r="I151" s="61"/>
    </row>
    <row r="152" spans="1:9" s="29" customFormat="1">
      <c r="A152" s="62" t="s">
        <v>67</v>
      </c>
      <c r="B152" s="63">
        <f t="shared" si="6"/>
        <v>70.343839541547283</v>
      </c>
      <c r="C152" s="64">
        <v>491</v>
      </c>
      <c r="D152" s="61"/>
      <c r="E152" s="61"/>
      <c r="F152" s="61"/>
      <c r="G152" s="61"/>
      <c r="H152" s="61"/>
      <c r="I152" s="61"/>
    </row>
    <row r="153" spans="1:9" s="29" customFormat="1">
      <c r="A153" s="62" t="s">
        <v>66</v>
      </c>
      <c r="B153" s="63">
        <f t="shared" si="6"/>
        <v>41.404011461318049</v>
      </c>
      <c r="C153" s="64">
        <v>289</v>
      </c>
      <c r="D153" s="61"/>
      <c r="E153" s="61"/>
      <c r="F153" s="61"/>
      <c r="G153" s="61"/>
      <c r="H153" s="61"/>
      <c r="I153" s="61"/>
    </row>
    <row r="154" spans="1:9" s="29" customFormat="1">
      <c r="A154" s="62"/>
      <c r="B154" s="65">
        <f>SUM(B149:B153)</f>
        <v>121.63323782234957</v>
      </c>
      <c r="C154" s="61"/>
      <c r="D154" s="61"/>
      <c r="E154" s="61"/>
      <c r="F154" s="61"/>
      <c r="G154" s="61"/>
      <c r="H154" s="61"/>
      <c r="I154" s="61"/>
    </row>
    <row r="155" spans="1:9" s="29" customFormat="1">
      <c r="A155" s="62"/>
      <c r="B155" s="64"/>
      <c r="C155" s="61"/>
      <c r="D155" s="61"/>
      <c r="E155" s="61"/>
      <c r="F155" s="61"/>
      <c r="G155" s="61"/>
      <c r="H155" s="61"/>
      <c r="I155" s="61"/>
    </row>
    <row r="156" spans="1:9" s="29" customFormat="1">
      <c r="A156" s="62"/>
      <c r="B156" s="64"/>
      <c r="C156" s="61"/>
      <c r="D156" s="61"/>
      <c r="E156" s="61"/>
      <c r="F156" s="61"/>
      <c r="G156" s="61"/>
      <c r="H156" s="61"/>
      <c r="I156" s="61"/>
    </row>
    <row r="157" spans="1:9" s="29" customFormat="1">
      <c r="A157" s="45" t="s">
        <v>89</v>
      </c>
      <c r="B157" s="66">
        <v>787</v>
      </c>
      <c r="C157" s="61"/>
      <c r="D157" s="61"/>
      <c r="E157" s="61"/>
      <c r="F157" s="61"/>
      <c r="G157" s="61"/>
      <c r="H157" s="61"/>
      <c r="I157" s="61"/>
    </row>
    <row r="158" spans="1:9" s="29" customFormat="1">
      <c r="A158" s="45" t="s">
        <v>90</v>
      </c>
      <c r="B158" s="64">
        <v>89</v>
      </c>
      <c r="C158" s="61"/>
      <c r="D158" s="61"/>
      <c r="E158" s="61"/>
      <c r="F158" s="61"/>
      <c r="G158" s="61"/>
      <c r="H158" s="61"/>
      <c r="I158" s="61"/>
    </row>
    <row r="159" spans="1:9" s="29" customFormat="1" ht="45">
      <c r="A159" s="55" t="s">
        <v>91</v>
      </c>
      <c r="B159" s="61">
        <f>+B157-B158</f>
        <v>698</v>
      </c>
      <c r="C159" s="61"/>
      <c r="D159" s="61"/>
      <c r="E159" s="61"/>
      <c r="F159" s="61"/>
      <c r="G159" s="61"/>
      <c r="H159" s="61"/>
      <c r="I159" s="61"/>
    </row>
    <row r="160" spans="1:9" s="29" customFormat="1">
      <c r="B160" s="61"/>
      <c r="C160" s="61"/>
      <c r="D160" s="61"/>
      <c r="E160" s="61"/>
      <c r="F160" s="61"/>
      <c r="G160" s="61"/>
      <c r="H160" s="61"/>
      <c r="I160" s="61"/>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dimension ref="A3:B47"/>
  <sheetViews>
    <sheetView tabSelected="1" topLeftCell="A5" workbookViewId="0">
      <selection activeCell="E5" sqref="E5"/>
    </sheetView>
  </sheetViews>
  <sheetFormatPr baseColWidth="10" defaultRowHeight="15"/>
  <cols>
    <col min="2" max="2" width="11.42578125" style="49"/>
  </cols>
  <sheetData>
    <row r="3" spans="1:2">
      <c r="A3" t="s">
        <v>100</v>
      </c>
      <c r="B3" s="49">
        <v>9.8039215686274517</v>
      </c>
    </row>
    <row r="4" spans="1:2">
      <c r="A4" t="s">
        <v>101</v>
      </c>
      <c r="B4" s="49">
        <v>4.9019607843137258</v>
      </c>
    </row>
    <row r="5" spans="1:2">
      <c r="A5" t="s">
        <v>102</v>
      </c>
      <c r="B5" s="49">
        <v>42.156862745098039</v>
      </c>
    </row>
    <row r="6" spans="1:2">
      <c r="A6" t="s">
        <v>103</v>
      </c>
      <c r="B6" s="49">
        <v>11.76470588235294</v>
      </c>
    </row>
    <row r="7" spans="1:2">
      <c r="A7" t="s">
        <v>104</v>
      </c>
      <c r="B7" s="49">
        <v>50.980392156862742</v>
      </c>
    </row>
    <row r="8" spans="1:2">
      <c r="A8" t="s">
        <v>105</v>
      </c>
      <c r="B8" s="49">
        <v>5.9907834101382482</v>
      </c>
    </row>
    <row r="9" spans="1:2">
      <c r="A9" t="s">
        <v>106</v>
      </c>
      <c r="B9" s="49">
        <v>3.225806451612903</v>
      </c>
    </row>
    <row r="10" spans="1:2">
      <c r="A10" t="s">
        <v>107</v>
      </c>
      <c r="B10" s="49">
        <v>45.622119815668206</v>
      </c>
    </row>
    <row r="11" spans="1:2">
      <c r="A11" t="s">
        <v>108</v>
      </c>
      <c r="B11" s="49">
        <v>0</v>
      </c>
    </row>
    <row r="12" spans="1:2">
      <c r="A12" t="s">
        <v>109</v>
      </c>
      <c r="B12" s="49">
        <v>74.193548387096769</v>
      </c>
    </row>
    <row r="13" spans="1:2">
      <c r="A13" t="s">
        <v>110</v>
      </c>
      <c r="B13" s="49">
        <v>9.7014925373134329</v>
      </c>
    </row>
    <row r="14" spans="1:2">
      <c r="A14" t="s">
        <v>111</v>
      </c>
      <c r="B14" s="49">
        <v>2.2388059701492535</v>
      </c>
    </row>
    <row r="15" spans="1:2">
      <c r="A15" t="s">
        <v>112</v>
      </c>
      <c r="B15" s="49">
        <v>46.268656716417908</v>
      </c>
    </row>
    <row r="16" spans="1:2">
      <c r="A16" t="s">
        <v>113</v>
      </c>
      <c r="B16" s="49">
        <v>1.4925373134328357</v>
      </c>
    </row>
    <row r="17" spans="1:2">
      <c r="A17" t="s">
        <v>114</v>
      </c>
      <c r="B17" s="49">
        <v>69.402985074626869</v>
      </c>
    </row>
    <row r="18" spans="1:2">
      <c r="A18" t="s">
        <v>115</v>
      </c>
      <c r="B18" s="49">
        <v>3</v>
      </c>
    </row>
    <row r="19" spans="1:2">
      <c r="A19" t="s">
        <v>116</v>
      </c>
      <c r="B19" s="49">
        <v>2.5</v>
      </c>
    </row>
    <row r="20" spans="1:2">
      <c r="A20" t="s">
        <v>117</v>
      </c>
      <c r="B20" s="49">
        <v>53.5</v>
      </c>
    </row>
    <row r="21" spans="1:2">
      <c r="A21" t="s">
        <v>118</v>
      </c>
      <c r="B21" s="49">
        <v>0.5</v>
      </c>
    </row>
    <row r="22" spans="1:2">
      <c r="A22" t="s">
        <v>119</v>
      </c>
      <c r="B22" s="49">
        <v>70.5</v>
      </c>
    </row>
    <row r="23" spans="1:2">
      <c r="A23" s="45" t="s">
        <v>120</v>
      </c>
      <c r="B23" s="49">
        <v>1.1299435028248588</v>
      </c>
    </row>
    <row r="24" spans="1:2">
      <c r="A24" s="50" t="s">
        <v>121</v>
      </c>
      <c r="B24" s="49">
        <v>2.8248587570621471</v>
      </c>
    </row>
    <row r="25" spans="1:2">
      <c r="A25" s="45" t="s">
        <v>122</v>
      </c>
      <c r="B25" s="49">
        <v>18.07909604519774</v>
      </c>
    </row>
    <row r="26" spans="1:2">
      <c r="A26" s="45" t="s">
        <v>123</v>
      </c>
      <c r="B26" s="49">
        <v>9.0395480225988702</v>
      </c>
    </row>
    <row r="27" spans="1:2">
      <c r="A27" s="45" t="s">
        <v>124</v>
      </c>
      <c r="B27" s="49">
        <v>84.180790960451972</v>
      </c>
    </row>
    <row r="28" spans="1:2">
      <c r="A28" t="s">
        <v>125</v>
      </c>
      <c r="B28" s="49">
        <v>2.9629629629629632</v>
      </c>
    </row>
    <row r="29" spans="1:2">
      <c r="A29" t="s">
        <v>126</v>
      </c>
      <c r="B29" s="49">
        <v>1.4814814814814816</v>
      </c>
    </row>
    <row r="30" spans="1:2">
      <c r="A30" t="s">
        <v>127</v>
      </c>
      <c r="B30" s="49">
        <v>33.333333333333329</v>
      </c>
    </row>
    <row r="31" spans="1:2">
      <c r="A31" t="s">
        <v>128</v>
      </c>
      <c r="B31" s="49">
        <v>18.888888888888889</v>
      </c>
    </row>
    <row r="32" spans="1:2">
      <c r="A32" t="s">
        <v>129</v>
      </c>
      <c r="B32" s="49">
        <v>70.740740740740733</v>
      </c>
    </row>
    <row r="33" spans="1:2">
      <c r="A33" t="s">
        <v>130</v>
      </c>
      <c r="B33" s="49">
        <v>2.666666666666667</v>
      </c>
    </row>
    <row r="34" spans="1:2">
      <c r="A34" t="s">
        <v>131</v>
      </c>
      <c r="B34" s="49">
        <v>2.2222222222222223</v>
      </c>
    </row>
    <row r="35" spans="1:2">
      <c r="A35" t="s">
        <v>132</v>
      </c>
      <c r="B35" s="49">
        <v>20</v>
      </c>
    </row>
    <row r="36" spans="1:2">
      <c r="A36" t="s">
        <v>133</v>
      </c>
      <c r="B36" s="49">
        <v>37.777777777777779</v>
      </c>
    </row>
    <row r="37" spans="1:2">
      <c r="A37" t="s">
        <v>134</v>
      </c>
      <c r="B37" s="49">
        <v>65.777777777777786</v>
      </c>
    </row>
    <row r="38" spans="1:2">
      <c r="A38" t="s">
        <v>135</v>
      </c>
      <c r="B38" s="49">
        <v>1.7647058823529411</v>
      </c>
    </row>
    <row r="39" spans="1:2">
      <c r="A39" t="s">
        <v>136</v>
      </c>
      <c r="B39" s="49">
        <v>1.7647058823529411</v>
      </c>
    </row>
    <row r="40" spans="1:2">
      <c r="A40" t="s">
        <v>137</v>
      </c>
      <c r="B40" s="49">
        <v>37.647058823529413</v>
      </c>
    </row>
    <row r="41" spans="1:2">
      <c r="A41" t="s">
        <v>138</v>
      </c>
      <c r="B41" s="49">
        <v>20</v>
      </c>
    </row>
    <row r="42" spans="1:2">
      <c r="A42" t="s">
        <v>139</v>
      </c>
      <c r="B42" s="49">
        <v>74.705882352941174</v>
      </c>
    </row>
    <row r="43" spans="1:2">
      <c r="A43" t="s">
        <v>140</v>
      </c>
      <c r="B43" s="49">
        <v>2.5787965616045847</v>
      </c>
    </row>
    <row r="44" spans="1:2">
      <c r="A44" t="s">
        <v>141</v>
      </c>
      <c r="B44" s="49">
        <v>1.8624641833810889</v>
      </c>
    </row>
    <row r="45" spans="1:2">
      <c r="A45" t="s">
        <v>142</v>
      </c>
      <c r="B45" s="49">
        <v>5.444126074498568</v>
      </c>
    </row>
    <row r="46" spans="1:2">
      <c r="A46" t="s">
        <v>143</v>
      </c>
      <c r="B46" s="49">
        <v>70.343839541547283</v>
      </c>
    </row>
    <row r="47" spans="1:2">
      <c r="A47" t="s">
        <v>144</v>
      </c>
      <c r="B47" s="49">
        <v>41.404011461318049</v>
      </c>
    </row>
  </sheetData>
  <pageMargins left="0.7" right="0.7" top="0.75" bottom="0.75" header="0.3" footer="0.3"/>
  <pageSetup paperSize="9" scale="9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Meta Data Figure 5 - all region</vt:lpstr>
      <vt:lpstr>data for figure 5 </vt:lpstr>
      <vt:lpstr>Sheet1</vt:lpstr>
    </vt:vector>
  </TitlesOfParts>
  <Company>European Environment Agency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Cbelchior</dc:creator>
  <cp:lastModifiedBy>jasensio</cp:lastModifiedBy>
  <cp:lastPrinted>2014-07-17T11:33:03Z</cp:lastPrinted>
  <dcterms:created xsi:type="dcterms:W3CDTF">2014-07-16T15:36:54Z</dcterms:created>
  <dcterms:modified xsi:type="dcterms:W3CDTF">2014-08-18T09:06:02Z</dcterms:modified>
</cp:coreProperties>
</file>