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8780" windowHeight="11700"/>
  </bookViews>
  <sheets>
    <sheet name="Fig 4 income price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U34" i="1" l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<sst xmlns="http://schemas.openxmlformats.org/spreadsheetml/2006/main" count="17" uniqueCount="17">
  <si>
    <t>Fig 4: Influence of income and energy prices on households consumption per dwelling</t>
  </si>
  <si>
    <t>Unit consumption (climate corrected)</t>
  </si>
  <si>
    <t>Influence on income and prices on the consumption per dwelling (%/year)</t>
  </si>
  <si>
    <t>1997-2000</t>
  </si>
  <si>
    <t>2000-2005</t>
  </si>
  <si>
    <t>2005-2007</t>
  </si>
  <si>
    <t>1997-2007</t>
  </si>
  <si>
    <t>2007-2008</t>
  </si>
  <si>
    <t>unit consumption per dwelling</t>
  </si>
  <si>
    <t>income per household</t>
  </si>
  <si>
    <t>energy price</t>
  </si>
  <si>
    <t>Unit consumption (normal climate)</t>
  </si>
  <si>
    <t>toe/dw</t>
  </si>
  <si>
    <t>Private consumption /households</t>
  </si>
  <si>
    <t>k€00/hh</t>
  </si>
  <si>
    <t>Average energy prices</t>
  </si>
  <si>
    <t>€2005/GJ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</si>
</sst>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#,##0.0_)"/>
  </numFmts>
  <fonts count="1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5" fillId="0" borderId="0" applyFont="0" applyFill="0" applyBorder="0" applyAlignment="0" applyProtection="0"/>
    <xf numFmtId="49" fontId="6" fillId="0" borderId="2" applyNumberFormat="0" applyFont="0" applyFill="0" applyBorder="0" applyProtection="0">
      <alignment horizontal="left" vertical="center" indent="2"/>
    </xf>
    <xf numFmtId="49" fontId="6" fillId="0" borderId="8" applyNumberFormat="0" applyFont="0" applyFill="0" applyBorder="0" applyProtection="0">
      <alignment horizontal="left" vertical="center" indent="5"/>
    </xf>
    <xf numFmtId="166" fontId="7" fillId="0" borderId="0" applyAlignment="0" applyProtection="0"/>
    <xf numFmtId="0" fontId="8" fillId="0" borderId="0"/>
    <xf numFmtId="0" fontId="8" fillId="0" borderId="0"/>
    <xf numFmtId="0" fontId="8" fillId="0" borderId="0"/>
    <xf numFmtId="49" fontId="9" fillId="0" borderId="2" applyNumberFormat="0" applyFill="0" applyBorder="0" applyProtection="0">
      <alignment horizontal="left" vertical="center"/>
    </xf>
    <xf numFmtId="9" fontId="11" fillId="0" borderId="0" applyFont="0" applyFill="0" applyBorder="0" applyAlignment="0" applyProtection="0"/>
    <xf numFmtId="0" fontId="12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2" xfId="0" applyBorder="1"/>
    <xf numFmtId="0" fontId="4" fillId="0" borderId="2" xfId="0" applyFont="1" applyBorder="1"/>
    <xf numFmtId="10" fontId="5" fillId="0" borderId="2" xfId="1" applyNumberFormat="1" applyFont="1" applyBorder="1"/>
    <xf numFmtId="0" fontId="0" fillId="0" borderId="0" xfId="0" applyBorder="1"/>
    <xf numFmtId="164" fontId="0" fillId="0" borderId="0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165" fontId="0" fillId="0" borderId="0" xfId="0" applyNumberFormat="1" applyBorder="1"/>
    <xf numFmtId="0" fontId="0" fillId="0" borderId="6" xfId="0" applyBorder="1"/>
    <xf numFmtId="0" fontId="0" fillId="0" borderId="7" xfId="0" applyBorder="1"/>
    <xf numFmtId="165" fontId="0" fillId="0" borderId="7" xfId="0" applyNumberFormat="1" applyBorder="1"/>
  </cellXfs>
  <cellStyles count="11">
    <cellStyle name="2x indented GHG Textfiels" xfId="2"/>
    <cellStyle name="5x indented GHG Textfiels" xfId="3"/>
    <cellStyle name="AZ1" xfId="4"/>
    <cellStyle name="Normal" xfId="0" builtinId="0"/>
    <cellStyle name="Normal 2 4" xfId="5"/>
    <cellStyle name="Normal 3" xfId="6"/>
    <cellStyle name="Normal 4" xfId="7"/>
    <cellStyle name="Normal GHG Textfiels Bold" xfId="8"/>
    <cellStyle name="Percent" xfId="1" builtinId="5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9807524059495"/>
          <c:y val="0.12517351997666953"/>
          <c:w val="0.86754636920384953"/>
          <c:h val="0.61623359580052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4 income price'!$A$25</c:f>
              <c:strCache>
                <c:ptCount val="1"/>
                <c:pt idx="0">
                  <c:v>unit consumption per dwelling</c:v>
                </c:pt>
              </c:strCache>
            </c:strRef>
          </c:tx>
          <c:invertIfNegative val="0"/>
          <c:cat>
            <c:strRef>
              <c:f>'Fig 4 income price'!$B$24:$F$24</c:f>
              <c:strCache>
                <c:ptCount val="5"/>
                <c:pt idx="0">
                  <c:v>1997-2000</c:v>
                </c:pt>
                <c:pt idx="1">
                  <c:v>2000-2005</c:v>
                </c:pt>
                <c:pt idx="2">
                  <c:v>2005-2007</c:v>
                </c:pt>
                <c:pt idx="3">
                  <c:v>1997-2007</c:v>
                </c:pt>
                <c:pt idx="4">
                  <c:v>2007-2008</c:v>
                </c:pt>
              </c:strCache>
            </c:strRef>
          </c:cat>
          <c:val>
            <c:numRef>
              <c:f>'Fig 4 income price'!$B$25:$F$25</c:f>
              <c:numCache>
                <c:formatCode>0.00%</c:formatCode>
                <c:ptCount val="5"/>
                <c:pt idx="0">
                  <c:v>-2.7626757168242033E-3</c:v>
                </c:pt>
                <c:pt idx="1">
                  <c:v>-5.2427596744075711E-3</c:v>
                </c:pt>
                <c:pt idx="2">
                  <c:v>-1.892050838408732E-2</c:v>
                </c:pt>
                <c:pt idx="3">
                  <c:v>-7.2521588256274638E-3</c:v>
                </c:pt>
                <c:pt idx="4">
                  <c:v>6.645968672543523E-3</c:v>
                </c:pt>
              </c:numCache>
            </c:numRef>
          </c:val>
        </c:ser>
        <c:ser>
          <c:idx val="1"/>
          <c:order val="1"/>
          <c:tx>
            <c:strRef>
              <c:f>'Fig 4 income price'!$A$26</c:f>
              <c:strCache>
                <c:ptCount val="1"/>
                <c:pt idx="0">
                  <c:v>income per household</c:v>
                </c:pt>
              </c:strCache>
            </c:strRef>
          </c:tx>
          <c:invertIfNegative val="0"/>
          <c:cat>
            <c:strRef>
              <c:f>'Fig 4 income price'!$B$24:$F$24</c:f>
              <c:strCache>
                <c:ptCount val="5"/>
                <c:pt idx="0">
                  <c:v>1997-2000</c:v>
                </c:pt>
                <c:pt idx="1">
                  <c:v>2000-2005</c:v>
                </c:pt>
                <c:pt idx="2">
                  <c:v>2005-2007</c:v>
                </c:pt>
                <c:pt idx="3">
                  <c:v>1997-2007</c:v>
                </c:pt>
                <c:pt idx="4">
                  <c:v>2007-2008</c:v>
                </c:pt>
              </c:strCache>
            </c:strRef>
          </c:cat>
          <c:val>
            <c:numRef>
              <c:f>'Fig 4 income price'!$B$26:$F$26</c:f>
              <c:numCache>
                <c:formatCode>0.00%</c:formatCode>
                <c:ptCount val="5"/>
                <c:pt idx="0">
                  <c:v>2.4861164553379389E-2</c:v>
                </c:pt>
                <c:pt idx="1">
                  <c:v>9.0811633377951839E-3</c:v>
                </c:pt>
                <c:pt idx="2">
                  <c:v>9.0516775884643685E-3</c:v>
                </c:pt>
                <c:pt idx="3">
                  <c:v>1.3783555591275531E-2</c:v>
                </c:pt>
                <c:pt idx="4">
                  <c:v>-2.9941154771801815E-2</c:v>
                </c:pt>
              </c:numCache>
            </c:numRef>
          </c:val>
        </c:ser>
        <c:ser>
          <c:idx val="2"/>
          <c:order val="2"/>
          <c:tx>
            <c:strRef>
              <c:f>'Fig 4 income price'!$A$27</c:f>
              <c:strCache>
                <c:ptCount val="1"/>
                <c:pt idx="0">
                  <c:v>energy price</c:v>
                </c:pt>
              </c:strCache>
            </c:strRef>
          </c:tx>
          <c:invertIfNegative val="0"/>
          <c:cat>
            <c:strRef>
              <c:f>'Fig 4 income price'!$B$24:$F$24</c:f>
              <c:strCache>
                <c:ptCount val="5"/>
                <c:pt idx="0">
                  <c:v>1997-2000</c:v>
                </c:pt>
                <c:pt idx="1">
                  <c:v>2000-2005</c:v>
                </c:pt>
                <c:pt idx="2">
                  <c:v>2005-2007</c:v>
                </c:pt>
                <c:pt idx="3">
                  <c:v>1997-2007</c:v>
                </c:pt>
                <c:pt idx="4">
                  <c:v>2007-2008</c:v>
                </c:pt>
              </c:strCache>
            </c:strRef>
          </c:cat>
          <c:val>
            <c:numRef>
              <c:f>'Fig 4 income price'!$B$27:$F$27</c:f>
              <c:numCache>
                <c:formatCode>0.00%</c:formatCode>
                <c:ptCount val="5"/>
                <c:pt idx="0">
                  <c:v>-1.1677045016011856E-2</c:v>
                </c:pt>
                <c:pt idx="1">
                  <c:v>1.0318715863248062E-2</c:v>
                </c:pt>
                <c:pt idx="2">
                  <c:v>7.5407206015258188E-2</c:v>
                </c:pt>
                <c:pt idx="3">
                  <c:v>1.6280171769484708E-2</c:v>
                </c:pt>
                <c:pt idx="4">
                  <c:v>1.5208267533995956E-2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44576"/>
        <c:axId val="254248064"/>
      </c:barChart>
      <c:catAx>
        <c:axId val="2543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248064"/>
        <c:crosses val="autoZero"/>
        <c:auto val="1"/>
        <c:lblAlgn val="ctr"/>
        <c:lblOffset val="100"/>
        <c:noMultiLvlLbl val="0"/>
      </c:catAx>
      <c:valAx>
        <c:axId val="2542480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%/year</a:t>
                </a:r>
              </a:p>
            </c:rich>
          </c:tx>
          <c:layout>
            <c:manualLayout>
              <c:xMode val="edge"/>
              <c:yMode val="edge"/>
              <c:x val="7.499990949407187E-2"/>
              <c:y val="1.38342380226994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3445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9525</xdr:rowOff>
    </xdr:from>
    <xdr:to>
      <xdr:col>5</xdr:col>
      <xdr:colOff>466725</xdr:colOff>
      <xdr:row>19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/>
      <sheetData sheetId="2">
        <row r="536">
          <cell r="I536">
            <v>4587400.2365325764</v>
          </cell>
          <cell r="J536">
            <v>4696050.7409112053</v>
          </cell>
          <cell r="K536">
            <v>4803124.0236379532</v>
          </cell>
          <cell r="L536">
            <v>5588317.6143405139</v>
          </cell>
          <cell r="M536">
            <v>5149158.2520641191</v>
          </cell>
          <cell r="N536">
            <v>5326396.3706429992</v>
          </cell>
          <cell r="O536">
            <v>5445926.1299519995</v>
          </cell>
          <cell r="P536">
            <v>5537782.3424890013</v>
          </cell>
          <cell r="Q536">
            <v>5636874.1106459992</v>
          </cell>
          <cell r="R536">
            <v>5764159.3514920007</v>
          </cell>
          <cell r="S536">
            <v>5886325.3106929995</v>
          </cell>
          <cell r="T536">
            <v>6017247.4689499997</v>
          </cell>
          <cell r="U536">
            <v>6134037.1202876791</v>
          </cell>
          <cell r="V536">
            <v>6023470.7709213747</v>
          </cell>
        </row>
        <row r="537">
          <cell r="I537">
            <v>176522.76835122489</v>
          </cell>
          <cell r="J537">
            <v>177839.30017</v>
          </cell>
          <cell r="K537">
            <v>179260.08463333335</v>
          </cell>
          <cell r="L537">
            <v>180629.92200000002</v>
          </cell>
          <cell r="M537">
            <v>182510.81135999996</v>
          </cell>
          <cell r="N537">
            <v>184670.77358000001</v>
          </cell>
          <cell r="O537">
            <v>186533.09435</v>
          </cell>
          <cell r="P537">
            <v>188215.04409000004</v>
          </cell>
          <cell r="Q537">
            <v>190416.07361000002</v>
          </cell>
          <cell r="R537">
            <v>192718.55732999998</v>
          </cell>
          <cell r="S537">
            <v>195064.59502000001</v>
          </cell>
          <cell r="T537">
            <v>197706.04441999999</v>
          </cell>
          <cell r="U537">
            <v>199642.85539666668</v>
          </cell>
          <cell r="V537">
            <v>202095.24725555559</v>
          </cell>
        </row>
        <row r="538">
          <cell r="D538">
            <v>20.612395282114054</v>
          </cell>
          <cell r="E538">
            <v>21.531552283849649</v>
          </cell>
          <cell r="F538">
            <v>20.902254349617628</v>
          </cell>
          <cell r="G538">
            <v>20.364250983464807</v>
          </cell>
          <cell r="H538">
            <v>20.473354464456911</v>
          </cell>
          <cell r="I538">
            <v>19.787846264533712</v>
          </cell>
          <cell r="J538">
            <v>19.072840235537729</v>
          </cell>
          <cell r="K538">
            <v>19.954593776799037</v>
          </cell>
          <cell r="L538">
            <v>18.69429992095349</v>
          </cell>
          <cell r="M538">
            <v>17.603241396771971</v>
          </cell>
          <cell r="N538">
            <v>19.26369256452239</v>
          </cell>
          <cell r="O538">
            <v>19.75643062098845</v>
          </cell>
          <cell r="P538">
            <v>18.785102531827185</v>
          </cell>
          <cell r="Q538">
            <v>19.926596068652085</v>
          </cell>
          <cell r="R538">
            <v>19.022695278520601</v>
          </cell>
          <cell r="S538">
            <v>20.278299347603259</v>
          </cell>
          <cell r="T538">
            <v>23.009195843568818</v>
          </cell>
          <cell r="U538">
            <v>23.451866553823621</v>
          </cell>
          <cell r="V538">
            <v>23.808528814545742</v>
          </cell>
        </row>
      </sheetData>
      <sheetData sheetId="3"/>
      <sheetData sheetId="4"/>
      <sheetData sheetId="5"/>
      <sheetData sheetId="6">
        <row r="28">
          <cell r="C28">
            <v>1.630261148762431</v>
          </cell>
          <cell r="D28">
            <v>1.599225637545572</v>
          </cell>
          <cell r="E28">
            <v>1.6141948066271672</v>
          </cell>
          <cell r="F28">
            <v>1.5958712141588414</v>
          </cell>
          <cell r="G28">
            <v>1.6156143599859238</v>
          </cell>
          <cell r="H28">
            <v>1.5813752556225689</v>
          </cell>
          <cell r="I28">
            <v>1.5787264066392648</v>
          </cell>
          <cell r="J28">
            <v>1.6304070916903468</v>
          </cell>
          <cell r="K28">
            <v>1.6167822361854234</v>
          </cell>
          <cell r="L28">
            <v>1.6113488254851738</v>
          </cell>
          <cell r="M28">
            <v>1.6169315307150147</v>
          </cell>
          <cell r="N28">
            <v>1.6173686307369901</v>
          </cell>
          <cell r="O28">
            <v>1.6126292156761235</v>
          </cell>
          <cell r="P28">
            <v>1.5954842301874854</v>
          </cell>
          <cell r="Q28">
            <v>1.587753903101478</v>
          </cell>
          <cell r="R28">
            <v>1.5749877279597673</v>
          </cell>
          <cell r="S28">
            <v>1.5881365700949157</v>
          </cell>
          <cell r="T28">
            <v>1.5159524139222402</v>
          </cell>
          <cell r="U28">
            <v>1.5260273861742342</v>
          </cell>
        </row>
      </sheetData>
      <sheetData sheetId="7">
        <row r="24">
          <cell r="B24" t="str">
            <v>1997-2000</v>
          </cell>
          <cell r="C24" t="str">
            <v>2000-2005</v>
          </cell>
          <cell r="D24" t="str">
            <v>2005-2007</v>
          </cell>
          <cell r="E24" t="str">
            <v>1997-2007</v>
          </cell>
          <cell r="F24" t="str">
            <v>2007-2008</v>
          </cell>
        </row>
        <row r="25">
          <cell r="A25" t="str">
            <v>unit consumption per dwelling</v>
          </cell>
          <cell r="B25">
            <v>-2.7626757168242033E-3</v>
          </cell>
          <cell r="C25">
            <v>-5.2427596744075711E-3</v>
          </cell>
          <cell r="D25">
            <v>-1.892050838408732E-2</v>
          </cell>
          <cell r="E25">
            <v>-7.2521588256274638E-3</v>
          </cell>
          <cell r="F25">
            <v>6.645968672543523E-3</v>
          </cell>
        </row>
        <row r="26">
          <cell r="A26" t="str">
            <v>income per household</v>
          </cell>
          <cell r="B26">
            <v>2.4861164553379389E-2</v>
          </cell>
          <cell r="C26">
            <v>9.0811633377951839E-3</v>
          </cell>
          <cell r="D26">
            <v>9.0516775884643685E-3</v>
          </cell>
          <cell r="E26">
            <v>1.3783555591275531E-2</v>
          </cell>
          <cell r="F26">
            <v>-2.9941154771801815E-2</v>
          </cell>
        </row>
        <row r="27">
          <cell r="A27" t="str">
            <v>energy price</v>
          </cell>
          <cell r="B27">
            <v>-1.1677045016011856E-2</v>
          </cell>
          <cell r="C27">
            <v>1.0318715863248062E-2</v>
          </cell>
          <cell r="D27">
            <v>7.5407206015258188E-2</v>
          </cell>
          <cell r="E27">
            <v>1.6280171769484708E-2</v>
          </cell>
          <cell r="F27">
            <v>1.5208267533995956E-2</v>
          </cell>
        </row>
      </sheetData>
      <sheetData sheetId="8"/>
      <sheetData sheetId="9"/>
      <sheetData sheetId="10"/>
      <sheetData sheetId="1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U35"/>
  <sheetViews>
    <sheetView tabSelected="1" workbookViewId="0">
      <selection activeCell="F26" sqref="F26"/>
    </sheetView>
  </sheetViews>
  <sheetFormatPr defaultColWidth="11.42578125" defaultRowHeight="15"/>
  <cols>
    <col min="1" max="1" width="32" customWidth="1"/>
  </cols>
  <sheetData>
    <row r="1" spans="1:1">
      <c r="A1" s="1" t="s">
        <v>0</v>
      </c>
    </row>
    <row r="21" spans="1:21">
      <c r="B21" s="2" t="s">
        <v>1</v>
      </c>
    </row>
    <row r="22" spans="1:21" ht="15.75" thickBot="1"/>
    <row r="23" spans="1:21" ht="18.75">
      <c r="A23" s="3" t="s">
        <v>2</v>
      </c>
    </row>
    <row r="24" spans="1:21">
      <c r="A24" s="4"/>
      <c r="B24" s="5" t="s">
        <v>3</v>
      </c>
      <c r="C24" s="5" t="s">
        <v>4</v>
      </c>
      <c r="D24" s="4" t="s">
        <v>5</v>
      </c>
      <c r="E24" s="5" t="s">
        <v>6</v>
      </c>
      <c r="F24" s="4" t="s">
        <v>7</v>
      </c>
    </row>
    <row r="25" spans="1:21">
      <c r="A25" s="4" t="s">
        <v>8</v>
      </c>
      <c r="B25" s="6">
        <f>(('Fig 4 income price'!M32/'Fig 4 income price'!J32)^(1/3))-1</f>
        <v>-2.7626757168242033E-3</v>
      </c>
      <c r="C25" s="6">
        <f>(('Fig 4 income price'!R32/'Fig 4 income price'!M32)^(1/5))-1</f>
        <v>-5.2427596744075711E-3</v>
      </c>
      <c r="D25" s="6">
        <f>(('Fig 4 income price'!T32/'Fig 4 income price'!R32)^(1/2))-1</f>
        <v>-1.892050838408732E-2</v>
      </c>
      <c r="E25" s="6">
        <f>(('Fig 4 income price'!T32/'Fig 4 income price'!J32)^(1/10))-1</f>
        <v>-7.2521588256274638E-3</v>
      </c>
      <c r="F25" s="6">
        <f>U32/T32-1</f>
        <v>6.645968672543523E-3</v>
      </c>
    </row>
    <row r="26" spans="1:21">
      <c r="A26" s="4" t="s">
        <v>9</v>
      </c>
      <c r="B26" s="6">
        <f>(('Fig 4 income price'!M33/'Fig 4 income price'!J33)^(1/3))-1</f>
        <v>2.4861164553379389E-2</v>
      </c>
      <c r="C26" s="6">
        <f>(('Fig 4 income price'!R33/'Fig 4 income price'!M33)^(1/5))-1</f>
        <v>9.0811633377951839E-3</v>
      </c>
      <c r="D26" s="6">
        <f>(('Fig 4 income price'!T33/'Fig 4 income price'!R33)^(1/2))-1</f>
        <v>9.0516775884643685E-3</v>
      </c>
      <c r="E26" s="6">
        <f>(('Fig 4 income price'!T33/'Fig 4 income price'!J33)^(1/10))-1</f>
        <v>1.3783555591275531E-2</v>
      </c>
      <c r="F26" s="6">
        <f>U33/T33-1</f>
        <v>-2.9941154771801815E-2</v>
      </c>
    </row>
    <row r="27" spans="1:21">
      <c r="A27" s="4" t="s">
        <v>10</v>
      </c>
      <c r="B27" s="6">
        <f>(('Fig 4 income price'!M34/'Fig 4 income price'!J34)^(1/3))-1</f>
        <v>-1.1677045016011856E-2</v>
      </c>
      <c r="C27" s="6">
        <f>(('Fig 4 income price'!R34/'Fig 4 income price'!M34)^(1/5))-1</f>
        <v>1.0318715863248062E-2</v>
      </c>
      <c r="D27" s="6">
        <f>(('Fig 4 income price'!T34/'Fig 4 income price'!R34)^(1/2))-1</f>
        <v>7.5407206015258188E-2</v>
      </c>
      <c r="E27" s="6">
        <f>(('Fig 4 income price'!T34/'Fig 4 income price'!J34)^(1/10))-1</f>
        <v>1.6280171769484708E-2</v>
      </c>
      <c r="F27" s="6">
        <f>U34/T34-1</f>
        <v>1.5208267533995956E-2</v>
      </c>
    </row>
    <row r="30" spans="1:21" s="7" customFormat="1" ht="15.75" thickBot="1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21" s="7" customFormat="1">
      <c r="A31" s="9"/>
      <c r="B31" s="10"/>
      <c r="C31" s="10">
        <v>1990</v>
      </c>
      <c r="D31" s="10">
        <v>1991</v>
      </c>
      <c r="E31" s="10">
        <v>1992</v>
      </c>
      <c r="F31" s="10">
        <v>1993</v>
      </c>
      <c r="G31" s="10">
        <v>1994</v>
      </c>
      <c r="H31" s="10">
        <v>1995</v>
      </c>
      <c r="I31" s="10">
        <v>1996</v>
      </c>
      <c r="J31" s="10">
        <v>1997</v>
      </c>
      <c r="K31" s="10">
        <v>1998</v>
      </c>
      <c r="L31" s="10">
        <v>1999</v>
      </c>
      <c r="M31" s="10">
        <v>2000</v>
      </c>
      <c r="N31" s="10">
        <v>2001</v>
      </c>
      <c r="O31" s="10">
        <v>2002</v>
      </c>
      <c r="P31" s="10">
        <v>2003</v>
      </c>
      <c r="Q31" s="10">
        <v>2004</v>
      </c>
      <c r="R31" s="10">
        <v>2005</v>
      </c>
      <c r="S31" s="10">
        <v>2006</v>
      </c>
      <c r="T31" s="10">
        <v>2007</v>
      </c>
      <c r="U31" s="11">
        <v>2008</v>
      </c>
    </row>
    <row r="32" spans="1:21" s="7" customFormat="1">
      <c r="A32" s="12" t="s">
        <v>11</v>
      </c>
      <c r="B32" s="7" t="s">
        <v>12</v>
      </c>
      <c r="C32" s="13">
        <f>'[1]Fig 3 Climatic var'!C28</f>
        <v>1.630261148762431</v>
      </c>
      <c r="D32" s="13">
        <f>'[1]Fig 3 Climatic var'!D28</f>
        <v>1.599225637545572</v>
      </c>
      <c r="E32" s="13">
        <f>'[1]Fig 3 Climatic var'!E28</f>
        <v>1.6141948066271672</v>
      </c>
      <c r="F32" s="13">
        <f>'[1]Fig 3 Climatic var'!F28</f>
        <v>1.5958712141588414</v>
      </c>
      <c r="G32" s="13">
        <f>'[1]Fig 3 Climatic var'!G28</f>
        <v>1.6156143599859238</v>
      </c>
      <c r="H32" s="13">
        <f>'[1]Fig 3 Climatic var'!H28</f>
        <v>1.5813752556225689</v>
      </c>
      <c r="I32" s="13">
        <f>'[1]Fig 3 Climatic var'!I28</f>
        <v>1.5787264066392648</v>
      </c>
      <c r="J32" s="13">
        <f>'[1]Fig 3 Climatic var'!J28</f>
        <v>1.6304070916903468</v>
      </c>
      <c r="K32" s="13">
        <f>'[1]Fig 3 Climatic var'!K28</f>
        <v>1.6167822361854234</v>
      </c>
      <c r="L32" s="13">
        <f>'[1]Fig 3 Climatic var'!L28</f>
        <v>1.6113488254851738</v>
      </c>
      <c r="M32" s="13">
        <f>'[1]Fig 3 Climatic var'!M28</f>
        <v>1.6169315307150147</v>
      </c>
      <c r="N32" s="13">
        <f>'[1]Fig 3 Climatic var'!N28</f>
        <v>1.6173686307369901</v>
      </c>
      <c r="O32" s="13">
        <f>'[1]Fig 3 Climatic var'!O28</f>
        <v>1.6126292156761235</v>
      </c>
      <c r="P32" s="13">
        <f>'[1]Fig 3 Climatic var'!P28</f>
        <v>1.5954842301874854</v>
      </c>
      <c r="Q32" s="13">
        <f>'[1]Fig 3 Climatic var'!Q28</f>
        <v>1.587753903101478</v>
      </c>
      <c r="R32" s="13">
        <f>'[1]Fig 3 Climatic var'!R28</f>
        <v>1.5749877279597673</v>
      </c>
      <c r="S32" s="13">
        <f>'[1]Fig 3 Climatic var'!S28</f>
        <v>1.5881365700949157</v>
      </c>
      <c r="T32" s="13">
        <f>'[1]Fig 3 Climatic var'!T28</f>
        <v>1.5159524139222402</v>
      </c>
      <c r="U32" s="13">
        <f>'[1]Fig 3 Climatic var'!U28</f>
        <v>1.5260273861742342</v>
      </c>
    </row>
    <row r="33" spans="1:21" s="7" customFormat="1">
      <c r="A33" s="12" t="s">
        <v>13</v>
      </c>
      <c r="B33" s="7" t="s">
        <v>14</v>
      </c>
      <c r="C33" s="13"/>
      <c r="D33" s="13"/>
      <c r="E33" s="13"/>
      <c r="F33" s="13"/>
      <c r="G33" s="13"/>
      <c r="H33" s="13">
        <f>'[1]ODYSSEE data'!I536/'[1]ODYSSEE data'!I537</f>
        <v>25.987583807914739</v>
      </c>
      <c r="I33" s="13">
        <f>'[1]ODYSSEE data'!J536/'[1]ODYSSEE data'!J537</f>
        <v>26.406147215054041</v>
      </c>
      <c r="J33" s="13">
        <f>'[1]ODYSSEE data'!K536/'[1]ODYSSEE data'!K537</f>
        <v>26.794163538762572</v>
      </c>
      <c r="K33" s="13">
        <f>'[1]ODYSSEE data'!L536/'[1]ODYSSEE data'!L537</f>
        <v>30.937939586446333</v>
      </c>
      <c r="L33" s="13">
        <f>'[1]ODYSSEE data'!M536/'[1]ODYSSEE data'!M537</f>
        <v>28.212894423593777</v>
      </c>
      <c r="M33" s="13">
        <f>'[1]ODYSSEE data'!N536/'[1]ODYSSEE data'!N537</f>
        <v>28.842660196772208</v>
      </c>
      <c r="N33" s="13">
        <f>'[1]ODYSSEE data'!O536/'[1]ODYSSEE data'!O537</f>
        <v>29.195495571062452</v>
      </c>
      <c r="O33" s="13">
        <f>'[1]ODYSSEE data'!P536/'[1]ODYSSEE data'!P537</f>
        <v>29.422633930585075</v>
      </c>
      <c r="P33" s="13">
        <f>'[1]ODYSSEE data'!Q536/'[1]ODYSSEE data'!Q537</f>
        <v>29.602932167329225</v>
      </c>
      <c r="Q33" s="13">
        <f>'[1]ODYSSEE data'!R536/'[1]ODYSSEE data'!R537</f>
        <v>29.909726553327147</v>
      </c>
      <c r="R33" s="13">
        <f>'[1]ODYSSEE data'!S536/'[1]ODYSSEE data'!S537</f>
        <v>30.176287552794875</v>
      </c>
      <c r="S33" s="13">
        <f>'[1]ODYSSEE data'!T536/'[1]ODYSSEE data'!T537</f>
        <v>30.435323748459425</v>
      </c>
      <c r="T33" s="13">
        <f>'[1]ODYSSEE data'!U536/'[1]ODYSSEE data'!U537</f>
        <v>30.725052034043866</v>
      </c>
      <c r="U33" s="13">
        <f>'[1]ODYSSEE data'!V536/'[1]ODYSSEE data'!V537</f>
        <v>29.805108495720894</v>
      </c>
    </row>
    <row r="34" spans="1:21" s="7" customFormat="1" ht="15.75" thickBot="1">
      <c r="A34" s="14" t="s">
        <v>15</v>
      </c>
      <c r="B34" s="15" t="s">
        <v>16</v>
      </c>
      <c r="C34" s="16">
        <f>'[1]ODYSSEE data'!D538</f>
        <v>20.612395282114054</v>
      </c>
      <c r="D34" s="16">
        <f>'[1]ODYSSEE data'!E538</f>
        <v>21.531552283849649</v>
      </c>
      <c r="E34" s="16">
        <f>'[1]ODYSSEE data'!F538</f>
        <v>20.902254349617628</v>
      </c>
      <c r="F34" s="16">
        <f>'[1]ODYSSEE data'!G538</f>
        <v>20.364250983464807</v>
      </c>
      <c r="G34" s="16">
        <f>'[1]ODYSSEE data'!H538</f>
        <v>20.473354464456911</v>
      </c>
      <c r="H34" s="16">
        <f>'[1]ODYSSEE data'!I538</f>
        <v>19.787846264533712</v>
      </c>
      <c r="I34" s="16">
        <f>'[1]ODYSSEE data'!J538</f>
        <v>19.072840235537729</v>
      </c>
      <c r="J34" s="16">
        <f>'[1]ODYSSEE data'!K538</f>
        <v>19.954593776799037</v>
      </c>
      <c r="K34" s="16">
        <f>'[1]ODYSSEE data'!L538</f>
        <v>18.69429992095349</v>
      </c>
      <c r="L34" s="16">
        <f>'[1]ODYSSEE data'!M538</f>
        <v>17.603241396771971</v>
      </c>
      <c r="M34" s="16">
        <f>'[1]ODYSSEE data'!N538</f>
        <v>19.26369256452239</v>
      </c>
      <c r="N34" s="16">
        <f>'[1]ODYSSEE data'!O538</f>
        <v>19.75643062098845</v>
      </c>
      <c r="O34" s="16">
        <f>'[1]ODYSSEE data'!P538</f>
        <v>18.785102531827185</v>
      </c>
      <c r="P34" s="16">
        <f>'[1]ODYSSEE data'!Q538</f>
        <v>19.926596068652085</v>
      </c>
      <c r="Q34" s="16">
        <f>'[1]ODYSSEE data'!R538</f>
        <v>19.022695278520601</v>
      </c>
      <c r="R34" s="16">
        <f>'[1]ODYSSEE data'!S538</f>
        <v>20.278299347603259</v>
      </c>
      <c r="S34" s="16">
        <f>'[1]ODYSSEE data'!T538</f>
        <v>23.009195843568818</v>
      </c>
      <c r="T34" s="16">
        <f>'[1]ODYSSEE data'!U538</f>
        <v>23.451866553823621</v>
      </c>
      <c r="U34" s="16">
        <f>'[1]ODYSSEE data'!V538</f>
        <v>23.808528814545742</v>
      </c>
    </row>
    <row r="35" spans="1:21" s="7" customForma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 income price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2011-06-22T11:40:03Z</dcterms:created>
  <dcterms:modified xsi:type="dcterms:W3CDTF">2011-06-22T11:40:12Z</dcterms:modified>
</cp:coreProperties>
</file>