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8060" windowHeight="8835"/>
  </bookViews>
  <sheets>
    <sheet name="Fig 12 Drivers CO2" sheetId="1" r:id="rId1"/>
  </sheets>
  <externalReferences>
    <externalReference r:id="rId2"/>
    <externalReference r:id="rId3"/>
    <externalReference r:id="rId4"/>
  </externalReferences>
  <definedNames>
    <definedName name="Colheads">#REF!</definedName>
    <definedName name="Datamat">#REF!</definedName>
    <definedName name="Leontief138">#REF!</definedName>
    <definedName name="Matrix138">#REF!</definedName>
    <definedName name="Rowtitles">#REF!</definedName>
  </definedNames>
  <calcPr calcId="144525"/>
</workbook>
</file>

<file path=xl/calcChain.xml><?xml version="1.0" encoding="utf-8"?>
<calcChain xmlns="http://schemas.openxmlformats.org/spreadsheetml/2006/main">
  <c r="T44" i="1" l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T42" i="1" s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D32" i="1"/>
  <c r="B32" i="1"/>
  <c r="D31" i="1"/>
  <c r="B31" i="1"/>
  <c r="D30" i="1"/>
  <c r="B30" i="1"/>
  <c r="D29" i="1"/>
  <c r="B29" i="1"/>
  <c r="B33" i="1" l="1"/>
  <c r="B34" i="1" s="1"/>
  <c r="D33" i="1"/>
</calcChain>
</file>

<file path=xl/comments1.xml><?xml version="1.0" encoding="utf-8"?>
<comments xmlns="http://schemas.openxmlformats.org/spreadsheetml/2006/main">
  <authors>
    <author>Bruno</author>
  </authors>
  <commentList>
    <comment ref="A39" authorId="0">
      <text>
        <r>
          <rPr>
            <b/>
            <sz val="10"/>
            <color indexed="81"/>
            <rFont val="Tahoma"/>
            <family val="2"/>
          </rPr>
          <t>Bruno:</t>
        </r>
        <r>
          <rPr>
            <sz val="10"/>
            <color indexed="81"/>
            <rFont val="Tahoma"/>
            <family val="2"/>
          </rPr>
          <t xml:space="preserve">
measure the impact on CO2 emissions of the increase in the number of dwellings :  calculated as the theoretical variation of CO2 emissions between year t and 1990 due to the actual variations of the  number of dwellings and assuming  that CO2 emission per dwelling remained at its 1990 value</t>
        </r>
      </text>
    </comment>
    <comment ref="A40" authorId="0">
      <text>
        <r>
          <rPr>
            <b/>
            <sz val="10"/>
            <color indexed="81"/>
            <rFont val="Tahoma"/>
            <family val="2"/>
          </rPr>
          <t>Bruno:</t>
        </r>
        <r>
          <rPr>
            <sz val="10"/>
            <color indexed="81"/>
            <rFont val="Tahoma"/>
            <family val="2"/>
          </rPr>
          <t xml:space="preserve">
theoretical variation of CO2 emissions between year t and 1990 due to the actual variations of  CO2 emission per dwelling between year t and 1990 and the number of dwellings for each year</t>
        </r>
      </text>
    </comment>
    <comment ref="A41" authorId="0">
      <text>
        <r>
          <rPr>
            <b/>
            <sz val="10"/>
            <color indexed="81"/>
            <rFont val="Tahoma"/>
            <family val="2"/>
          </rPr>
          <t>Bruno:</t>
        </r>
        <r>
          <rPr>
            <sz val="10"/>
            <color indexed="81"/>
            <rFont val="Tahoma"/>
            <family val="2"/>
          </rPr>
          <t xml:space="preserve">
measure the impact of unit consumption variation ("energy savings") on CO2 emissions: calculated as the theoretical variation of CO2 emissions between year t and 1990 due to the actual variations of unit energy consumption per dwelling  (toe/dwelling) between year t and 1990 assuming the same emissions coefficient as in 1990 (tCO2/toe ) (ie assuming no substitution) with the number of dwellings for each year</t>
        </r>
      </text>
    </comment>
    <comment ref="A42" authorId="0">
      <text>
        <r>
          <rPr>
            <b/>
            <sz val="10"/>
            <color indexed="81"/>
            <rFont val="Tahoma"/>
            <family val="2"/>
          </rPr>
          <t>Bruno:</t>
        </r>
        <r>
          <rPr>
            <sz val="10"/>
            <color indexed="81"/>
            <rFont val="Tahoma"/>
            <family val="2"/>
          </rPr>
          <t xml:space="preserve">
measure the impact of substitution on CO2 emissions :  calculated as the theoretical variation of CO2 emissions between year t and 1990 due to the actual variations of the emissions coefficient (tCO2/toe ) (ie accounting for the actual fuel substitution) between year t and 1990 assuming the same unit energy consumption per dwelling  (toe/dwelling)  as in 1990  with the number of dwellings for each year </t>
        </r>
      </text>
    </comment>
  </commentList>
</comments>
</file>

<file path=xl/sharedStrings.xml><?xml version="1.0" encoding="utf-8"?>
<sst xmlns="http://schemas.openxmlformats.org/spreadsheetml/2006/main" count="15" uniqueCount="13">
  <si>
    <t>Figure 12 : Variation in direct CO2 emission from household (EU27)</t>
  </si>
  <si>
    <t>Explanatory factors</t>
  </si>
  <si>
    <t>1990-2008</t>
  </si>
  <si>
    <t>2008/2007</t>
  </si>
  <si>
    <t>total variations</t>
  </si>
  <si>
    <t>quantity effect (more dwellings)</t>
  </si>
  <si>
    <t>CO2 savings</t>
  </si>
  <si>
    <t>energy efficiency</t>
  </si>
  <si>
    <t>substitutions</t>
  </si>
  <si>
    <t>variations of CO2 emissions between year t and 1990</t>
  </si>
  <si>
    <t>effect of unit consumption variation ("effficiency effect")</t>
  </si>
  <si>
    <t xml:space="preserve">Impact of substitution </t>
  </si>
  <si>
    <t>Direct CO2 emissions per dwelling (tCO2/dw)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</si>
</sst>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#,##0.0_)"/>
  </numFmts>
  <fonts count="16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8"/>
      <name val="Calibri"/>
      <family val="2"/>
    </font>
    <font>
      <b/>
      <sz val="10"/>
      <color indexed="1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9"/>
      <name val="Times New Roman"/>
      <family val="1"/>
    </font>
    <font>
      <sz val="7"/>
      <name val="Arial"/>
      <family val="2"/>
    </font>
    <font>
      <b/>
      <sz val="9"/>
      <name val="Times New Roman"/>
      <family val="1"/>
    </font>
    <font>
      <sz val="9"/>
      <name val="Arial"/>
      <family val="2"/>
    </font>
    <font>
      <sz val="10"/>
      <name val="Geneva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2" fillId="0" borderId="0" applyFont="0" applyFill="0" applyBorder="0" applyAlignment="0" applyProtection="0"/>
    <xf numFmtId="49" fontId="10" fillId="0" borderId="1" applyNumberFormat="0" applyFont="0" applyFill="0" applyBorder="0" applyProtection="0">
      <alignment horizontal="left" vertical="center" indent="2"/>
    </xf>
    <xf numFmtId="49" fontId="10" fillId="0" borderId="2" applyNumberFormat="0" applyFont="0" applyFill="0" applyBorder="0" applyProtection="0">
      <alignment horizontal="left" vertical="center" indent="5"/>
    </xf>
    <xf numFmtId="166" fontId="11" fillId="0" borderId="0" applyAlignment="0" applyProtection="0"/>
    <xf numFmtId="0" fontId="5" fillId="0" borderId="0"/>
    <xf numFmtId="0" fontId="5" fillId="0" borderId="0"/>
    <xf numFmtId="0" fontId="5" fillId="0" borderId="0"/>
    <xf numFmtId="49" fontId="12" fillId="0" borderId="1" applyNumberFormat="0" applyFill="0" applyBorder="0" applyProtection="0">
      <alignment horizontal="left" vertical="center"/>
    </xf>
    <xf numFmtId="9" fontId="14" fillId="0" borderId="0" applyFont="0" applyFill="0" applyBorder="0" applyAlignment="0" applyProtection="0"/>
    <xf numFmtId="0" fontId="15" fillId="0" borderId="0"/>
  </cellStyleXfs>
  <cellXfs count="25">
    <xf numFmtId="0" fontId="0" fillId="0" borderId="0" xfId="0"/>
    <xf numFmtId="0" fontId="1" fillId="0" borderId="0" xfId="0" applyFont="1"/>
    <xf numFmtId="2" fontId="0" fillId="0" borderId="0" xfId="0" applyNumberFormat="1"/>
    <xf numFmtId="9" fontId="2" fillId="0" borderId="0" xfId="1" applyFont="1"/>
    <xf numFmtId="164" fontId="2" fillId="0" borderId="0" xfId="1" applyNumberFormat="1" applyFont="1"/>
    <xf numFmtId="0" fontId="3" fillId="0" borderId="0" xfId="0" applyFont="1"/>
    <xf numFmtId="0" fontId="0" fillId="0" borderId="1" xfId="0" applyBorder="1"/>
    <xf numFmtId="1" fontId="0" fillId="0" borderId="1" xfId="0" applyNumberFormat="1" applyBorder="1"/>
    <xf numFmtId="1" fontId="0" fillId="0" borderId="0" xfId="0" applyNumberFormat="1"/>
    <xf numFmtId="0" fontId="0" fillId="0" borderId="0" xfId="0" applyFill="1" applyBorder="1"/>
    <xf numFmtId="0" fontId="4" fillId="0" borderId="0" xfId="0" applyFont="1"/>
    <xf numFmtId="0" fontId="5" fillId="0" borderId="0" xfId="0" applyFont="1"/>
    <xf numFmtId="1" fontId="5" fillId="0" borderId="0" xfId="0" applyNumberFormat="1" applyFont="1"/>
    <xf numFmtId="1" fontId="0" fillId="0" borderId="0" xfId="0" applyNumberFormat="1" applyFill="1" applyBorder="1"/>
    <xf numFmtId="0" fontId="4" fillId="0" borderId="0" xfId="0" applyFont="1" applyAlignment="1">
      <alignment wrapText="1"/>
    </xf>
    <xf numFmtId="165" fontId="5" fillId="0" borderId="0" xfId="0" applyNumberFormat="1" applyFont="1"/>
    <xf numFmtId="165" fontId="0" fillId="0" borderId="0" xfId="0" applyNumberFormat="1" applyFill="1" applyBorder="1"/>
    <xf numFmtId="0" fontId="0" fillId="0" borderId="0" xfId="0" applyFill="1" applyBorder="1" applyAlignment="1">
      <alignment wrapText="1"/>
    </xf>
    <xf numFmtId="2" fontId="0" fillId="0" borderId="0" xfId="0" applyNumberFormat="1" applyFill="1" applyBorder="1"/>
    <xf numFmtId="0" fontId="6" fillId="0" borderId="0" xfId="0" applyFont="1" applyFill="1" applyBorder="1"/>
    <xf numFmtId="0" fontId="0" fillId="0" borderId="0" xfId="0" applyFill="1" applyBorder="1" applyAlignment="1">
      <alignment horizontal="center"/>
    </xf>
    <xf numFmtId="165" fontId="0" fillId="0" borderId="0" xfId="0" applyNumberFormat="1" applyBorder="1"/>
    <xf numFmtId="0" fontId="7" fillId="0" borderId="0" xfId="0" applyFont="1"/>
    <xf numFmtId="165" fontId="0" fillId="0" borderId="0" xfId="0" applyNumberFormat="1"/>
    <xf numFmtId="165" fontId="0" fillId="0" borderId="0" xfId="0" quotePrefix="1" applyNumberFormat="1"/>
  </cellXfs>
  <cellStyles count="11">
    <cellStyle name="2x indented GHG Textfiels" xfId="2"/>
    <cellStyle name="5x indented GHG Textfiels" xfId="3"/>
    <cellStyle name="AZ1" xfId="4"/>
    <cellStyle name="Normal" xfId="0" builtinId="0"/>
    <cellStyle name="Normal 2 4" xfId="5"/>
    <cellStyle name="Normal 3" xfId="6"/>
    <cellStyle name="Normal 4" xfId="7"/>
    <cellStyle name="Normal GHG Textfiels Bold" xfId="8"/>
    <cellStyle name="Percent" xfId="1" builtinId="5"/>
    <cellStyle name="Pourcentage 2" xfId="9"/>
    <cellStyle name="Standard_ENR_REF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511056511056514E-2"/>
          <c:y val="2.569593147751606E-2"/>
          <c:w val="0.92137592137592139"/>
          <c:h val="0.646680942184154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12 Drivers CO2'!$B$122</c:f>
              <c:strCache>
                <c:ptCount val="1"/>
              </c:strCache>
            </c:strRef>
          </c:tx>
          <c:invertIfNegative val="0"/>
          <c:cat>
            <c:numRef>
              <c:f>'Fig 12 Drivers CO2'!$A$123:$A$172</c:f>
              <c:numCache>
                <c:formatCode>General</c:formatCode>
                <c:ptCount val="50"/>
              </c:numCache>
            </c:numRef>
          </c:cat>
          <c:val>
            <c:numRef>
              <c:f>'Fig 12 Drivers CO2'!$B$123:$B$172</c:f>
              <c:numCache>
                <c:formatCode>0.0</c:formatCode>
                <c:ptCount val="50"/>
              </c:numCache>
            </c:numRef>
          </c:val>
        </c:ser>
        <c:ser>
          <c:idx val="1"/>
          <c:order val="1"/>
          <c:tx>
            <c:strRef>
              <c:f>'Fig 12 Drivers CO2'!$C$122</c:f>
              <c:strCache>
                <c:ptCount val="1"/>
              </c:strCache>
            </c:strRef>
          </c:tx>
          <c:invertIfNegative val="0"/>
          <c:cat>
            <c:numRef>
              <c:f>'Fig 12 Drivers CO2'!$A$123:$A$172</c:f>
              <c:numCache>
                <c:formatCode>General</c:formatCode>
                <c:ptCount val="50"/>
              </c:numCache>
            </c:numRef>
          </c:cat>
          <c:val>
            <c:numRef>
              <c:f>'Fig 12 Drivers CO2'!$C$123:$C$172</c:f>
              <c:numCache>
                <c:formatCode>0.0</c:formatCode>
                <c:ptCount val="5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9616256"/>
        <c:axId val="249617792"/>
      </c:barChart>
      <c:catAx>
        <c:axId val="24961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9617792"/>
        <c:crosses val="autoZero"/>
        <c:auto val="1"/>
        <c:lblAlgn val="ctr"/>
        <c:lblOffset val="100"/>
        <c:noMultiLvlLbl val="0"/>
      </c:catAx>
      <c:valAx>
        <c:axId val="249617792"/>
        <c:scaling>
          <c:orientation val="minMax"/>
          <c:max val="7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9616256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48157277044588981"/>
          <c:y val="0.93576017130620981"/>
          <c:w val="3.439805503184927E-2"/>
          <c:h val="4.4967880085653104E-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89248671894721E-2"/>
          <c:y val="0.10562287608785748"/>
          <c:w val="0.87913757149148009"/>
          <c:h val="0.74343555739743061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rgbClr val="00B05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00B050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00B050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D4ECBA"/>
              </a:solidFill>
              <a:ln>
                <a:solidFill>
                  <a:srgbClr val="00B050"/>
                </a:solidFill>
              </a:ln>
            </c:spPr>
          </c:dPt>
          <c:cat>
            <c:strRef>
              <c:f>'Fig 12 Drivers CO2'!$A$29:$A$33</c:f>
              <c:strCache>
                <c:ptCount val="5"/>
                <c:pt idx="0">
                  <c:v>total variations</c:v>
                </c:pt>
                <c:pt idx="1">
                  <c:v>quantity effect (more dwellings)</c:v>
                </c:pt>
                <c:pt idx="2">
                  <c:v>CO2 savings</c:v>
                </c:pt>
                <c:pt idx="3">
                  <c:v>energy efficiency</c:v>
                </c:pt>
                <c:pt idx="4">
                  <c:v>substitutions</c:v>
                </c:pt>
              </c:strCache>
            </c:strRef>
          </c:cat>
          <c:val>
            <c:numRef>
              <c:f>'Fig 12 Drivers CO2'!$B$29:$B$33</c:f>
              <c:numCache>
                <c:formatCode>0</c:formatCode>
                <c:ptCount val="5"/>
                <c:pt idx="0">
                  <c:v>-54.253410017667989</c:v>
                </c:pt>
                <c:pt idx="1">
                  <c:v>99.441228308694107</c:v>
                </c:pt>
                <c:pt idx="2">
                  <c:v>-153.69463832636214</c:v>
                </c:pt>
                <c:pt idx="3">
                  <c:v>-35.472103624321122</c:v>
                </c:pt>
                <c:pt idx="4">
                  <c:v>-118.22253470204102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803520"/>
        <c:axId val="249805056"/>
      </c:barChart>
      <c:catAx>
        <c:axId val="2498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9805056"/>
        <c:crosses val="autoZero"/>
        <c:auto val="1"/>
        <c:lblAlgn val="ctr"/>
        <c:lblOffset val="100"/>
        <c:noMultiLvlLbl val="0"/>
      </c:catAx>
      <c:valAx>
        <c:axId val="24980505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MtCO2</a:t>
                </a:r>
              </a:p>
            </c:rich>
          </c:tx>
          <c:layout>
            <c:manualLayout>
              <c:xMode val="edge"/>
              <c:yMode val="edge"/>
              <c:x val="1.9123439445587975E-2"/>
              <c:y val="3.2965879265091863E-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98035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118</xdr:row>
      <xdr:rowOff>180975</xdr:rowOff>
    </xdr:from>
    <xdr:to>
      <xdr:col>20</xdr:col>
      <xdr:colOff>371475</xdr:colOff>
      <xdr:row>142</xdr:row>
      <xdr:rowOff>47625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</xdr:row>
      <xdr:rowOff>47625</xdr:rowOff>
    </xdr:from>
    <xdr:to>
      <xdr:col>6</xdr:col>
      <xdr:colOff>9525</xdr:colOff>
      <xdr:row>20</xdr:row>
      <xdr:rowOff>47625</xdr:rowOff>
    </xdr:to>
    <xdr:graphicFrame macro="">
      <xdr:nvGraphicFramePr>
        <xdr:cNvPr id="3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22%20Households_graphs-v3_15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o@123.xl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DD_EXPLOITATION\ODYSSEE\MAJ\ueur27_new09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Eurostat data"/>
      <sheetName val="ODYSSEE data"/>
      <sheetName val="EEA data"/>
      <sheetName val="Fig 1 ODEX EU"/>
      <sheetName val="Fig 2 % change in consumption"/>
      <sheetName val="Fig 3 Climatic var"/>
      <sheetName val="Fig 4 income price"/>
      <sheetName val="Fig 5 influence dw size"/>
      <sheetName val="Fig 6 end use EU"/>
      <sheetName val="Fig 7 end use countries"/>
      <sheetName val="Fig 8 Drivers "/>
      <sheetName val="Fig 9 heating"/>
      <sheetName val="Fig 10 ODEX"/>
      <sheetName val="Fig 11 CO2 per dw"/>
      <sheetName val="Fig 12 Drivers CO2"/>
      <sheetName val="Fig 13 CO2 SH"/>
      <sheetName val="EU-27 ODEX"/>
      <sheetName val="householdsODEX"/>
    </sheetNames>
    <sheetDataSet>
      <sheetData sheetId="0"/>
      <sheetData sheetId="1"/>
      <sheetData sheetId="2">
        <row r="145">
          <cell r="D145">
            <v>262.90300000000002</v>
          </cell>
          <cell r="E145">
            <v>284.77</v>
          </cell>
          <cell r="F145">
            <v>276.86599999999999</v>
          </cell>
          <cell r="G145">
            <v>286.79399999999998</v>
          </cell>
          <cell r="H145">
            <v>276.29500000000002</v>
          </cell>
          <cell r="I145">
            <v>279.09300000000002</v>
          </cell>
          <cell r="J145">
            <v>301.82</v>
          </cell>
          <cell r="K145">
            <v>291.471</v>
          </cell>
          <cell r="L145">
            <v>291.24200000000002</v>
          </cell>
          <cell r="M145">
            <v>287.726</v>
          </cell>
          <cell r="N145">
            <v>285.399</v>
          </cell>
          <cell r="O145">
            <v>299.03300000000002</v>
          </cell>
          <cell r="P145">
            <v>291.61599999999999</v>
          </cell>
          <cell r="Q145">
            <v>302.71800000000002</v>
          </cell>
          <cell r="R145">
            <v>305.41800000000001</v>
          </cell>
          <cell r="S145">
            <v>306.60199999999998</v>
          </cell>
          <cell r="T145">
            <v>303.65800000000002</v>
          </cell>
          <cell r="U145">
            <v>284.51499999999999</v>
          </cell>
          <cell r="V145">
            <v>296.63099999999997</v>
          </cell>
        </row>
        <row r="253">
          <cell r="D253">
            <v>168492.69945532054</v>
          </cell>
          <cell r="E253">
            <v>170737.03177882012</v>
          </cell>
          <cell r="F253">
            <v>172240.92095640613</v>
          </cell>
          <cell r="G253">
            <v>173727.80894128533</v>
          </cell>
          <cell r="H253">
            <v>174995.34745490277</v>
          </cell>
          <cell r="I253">
            <v>176522.76835122489</v>
          </cell>
          <cell r="J253">
            <v>177839.30017</v>
          </cell>
          <cell r="K253">
            <v>179260.08463333335</v>
          </cell>
          <cell r="L253">
            <v>180629.92200000002</v>
          </cell>
          <cell r="M253">
            <v>182510.81135999996</v>
          </cell>
          <cell r="N253">
            <v>184670.77358000001</v>
          </cell>
          <cell r="O253">
            <v>186533.09435</v>
          </cell>
          <cell r="P253">
            <v>188215.04409000004</v>
          </cell>
          <cell r="Q253">
            <v>190416.07361000002</v>
          </cell>
          <cell r="R253">
            <v>192718.55732999998</v>
          </cell>
          <cell r="S253">
            <v>195064.59502000001</v>
          </cell>
          <cell r="T253">
            <v>197706.04441999999</v>
          </cell>
          <cell r="U253">
            <v>199642.85539666668</v>
          </cell>
          <cell r="V253">
            <v>202095.24725555559</v>
          </cell>
        </row>
      </sheetData>
      <sheetData sheetId="3">
        <row r="31">
          <cell r="B31">
            <v>498.626505778455</v>
          </cell>
          <cell r="C31">
            <v>529.07434975345097</v>
          </cell>
          <cell r="D31">
            <v>505.743776771738</v>
          </cell>
          <cell r="E31">
            <v>522.55527157511403</v>
          </cell>
          <cell r="F31">
            <v>489.87163523097598</v>
          </cell>
          <cell r="G31">
            <v>492.229400286496</v>
          </cell>
          <cell r="H31">
            <v>534.47681904306603</v>
          </cell>
          <cell r="I31">
            <v>503.65075250962303</v>
          </cell>
          <cell r="J31">
            <v>493.80346147932897</v>
          </cell>
          <cell r="K31">
            <v>481.71211506459298</v>
          </cell>
          <cell r="L31">
            <v>467.08062452738699</v>
          </cell>
          <cell r="M31">
            <v>498.55260366138697</v>
          </cell>
          <cell r="N31">
            <v>472.18672307405103</v>
          </cell>
          <cell r="O31">
            <v>484.70559670081099</v>
          </cell>
          <cell r="P31">
            <v>478.189897428834</v>
          </cell>
          <cell r="Q31">
            <v>477.964174666497</v>
          </cell>
          <cell r="R31">
            <v>465.54159588066096</v>
          </cell>
          <cell r="S31">
            <v>413.17033110850599</v>
          </cell>
          <cell r="T31">
            <v>444.37309576078701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3"/>
      <sheetData sheetId="14"/>
      <sheetData sheetId="15">
        <row r="29">
          <cell r="A29" t="str">
            <v>total variations</v>
          </cell>
          <cell r="B29">
            <v>-54.253410017667989</v>
          </cell>
        </row>
        <row r="30">
          <cell r="A30" t="str">
            <v>quantity effect (more dwellings)</v>
          </cell>
          <cell r="B30">
            <v>99.441228308694107</v>
          </cell>
        </row>
        <row r="31">
          <cell r="A31" t="str">
            <v>CO2 savings</v>
          </cell>
          <cell r="B31">
            <v>-153.69463832636214</v>
          </cell>
        </row>
        <row r="32">
          <cell r="A32" t="str">
            <v>energy efficiency</v>
          </cell>
          <cell r="B32">
            <v>-35.472103624321122</v>
          </cell>
        </row>
        <row r="33">
          <cell r="A33" t="str">
            <v>substitutions</v>
          </cell>
          <cell r="B33">
            <v>-118.22253470204102</v>
          </cell>
        </row>
      </sheetData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O@123"/>
      <sheetName val="Base %"/>
      <sheetName val="Change %"/>
      <sheetName val="Result%"/>
      <sheetName val="HHFCe - CPNSA"/>
      <sheetName val="Menu"/>
      <sheetName val="old CPIO all downlist"/>
      <sheetName val="download"/>
      <sheetName val="download.old"/>
      <sheetName val="CPIO all downlist"/>
      <sheetName val="NEWLES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Macro economy_Energy balance"/>
      <sheetName val="Macro economy Eurostat"/>
      <sheetName val="ipi"/>
      <sheetName val="VA"/>
      <sheetName val="Industry"/>
      <sheetName val="Transport"/>
      <sheetName val="Households"/>
      <sheetName val="Services"/>
      <sheetName val="EEA CO2 emissions"/>
      <sheetName val="IPI Eurostat"/>
      <sheetName val="extract nrdweb ventil mac-veh"/>
      <sheetName val="extract nrdweb toccboi tocccon"/>
      <sheetName val="GlobalOdex"/>
      <sheetName val="industryODEX"/>
      <sheetName val="transportODEX"/>
      <sheetName val="householdsODEX"/>
      <sheetName val="DIVISIA Ind constant structure"/>
      <sheetName val="prd"/>
    </sheetNames>
    <sheetDataSet>
      <sheetData sheetId="0"/>
      <sheetData sheetId="1">
        <row r="135">
          <cell r="Z135">
            <v>2681.2340630415893</v>
          </cell>
        </row>
      </sheetData>
      <sheetData sheetId="2"/>
      <sheetData sheetId="3"/>
      <sheetData sheetId="4"/>
      <sheetData sheetId="5"/>
      <sheetData sheetId="6"/>
      <sheetData sheetId="7">
        <row r="8">
          <cell r="Z8">
            <v>168492.69945532054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4"/>
  <dimension ref="A1:U217"/>
  <sheetViews>
    <sheetView tabSelected="1" zoomScale="80" zoomScaleNormal="80" workbookViewId="0">
      <selection activeCell="H24" sqref="H24"/>
    </sheetView>
  </sheetViews>
  <sheetFormatPr defaultColWidth="11.42578125" defaultRowHeight="15"/>
  <cols>
    <col min="1" max="1" width="48.42578125" customWidth="1"/>
    <col min="2" max="7" width="11.42578125" customWidth="1"/>
    <col min="8" max="19" width="8.28515625" customWidth="1"/>
  </cols>
  <sheetData>
    <row r="1" spans="1:21" ht="18.75">
      <c r="A1" s="1" t="s">
        <v>0</v>
      </c>
    </row>
    <row r="2" spans="1:2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4"/>
    </row>
    <row r="27" spans="1:6">
      <c r="A27" s="5" t="s">
        <v>1</v>
      </c>
    </row>
    <row r="28" spans="1:6">
      <c r="A28" s="6"/>
      <c r="B28" s="6" t="s">
        <v>2</v>
      </c>
      <c r="D28" s="6" t="s">
        <v>3</v>
      </c>
    </row>
    <row r="29" spans="1:6">
      <c r="A29" s="6" t="s">
        <v>4</v>
      </c>
      <c r="B29" s="7">
        <f>T37</f>
        <v>-54.253410017667989</v>
      </c>
      <c r="D29" s="7">
        <f>T37-S37</f>
        <v>31.202764652281019</v>
      </c>
      <c r="F29" s="8"/>
    </row>
    <row r="30" spans="1:6">
      <c r="A30" s="6" t="s">
        <v>5</v>
      </c>
      <c r="B30" s="7">
        <f>T39</f>
        <v>99.441228308694107</v>
      </c>
      <c r="D30" s="7">
        <f>T39-S39</f>
        <v>7.2574514346929675</v>
      </c>
      <c r="F30" s="8"/>
    </row>
    <row r="31" spans="1:6">
      <c r="A31" s="6" t="s">
        <v>6</v>
      </c>
      <c r="B31" s="7">
        <f>T40</f>
        <v>-153.69463832636214</v>
      </c>
      <c r="D31" s="7">
        <f>T40-S40</f>
        <v>23.945313217588051</v>
      </c>
      <c r="F31" s="8"/>
    </row>
    <row r="32" spans="1:6">
      <c r="A32" s="6" t="s">
        <v>7</v>
      </c>
      <c r="B32" s="7">
        <f>T41</f>
        <v>-35.472103624321122</v>
      </c>
      <c r="D32" s="7">
        <f>T41-S41</f>
        <v>15.721969659823841</v>
      </c>
      <c r="F32" s="8"/>
    </row>
    <row r="33" spans="1:20">
      <c r="A33" s="6" t="s">
        <v>8</v>
      </c>
      <c r="B33" s="7">
        <f>T42</f>
        <v>-118.22253470204102</v>
      </c>
      <c r="D33" s="7">
        <f>T42-S42</f>
        <v>8.2233435577642382</v>
      </c>
      <c r="F33" s="8"/>
    </row>
    <row r="34" spans="1:20" s="9" customFormat="1">
      <c r="B34" s="3">
        <f>B33/B31</f>
        <v>0.76920402682494327</v>
      </c>
    </row>
    <row r="35" spans="1:20" s="9" customFormat="1"/>
    <row r="36" spans="1:20" s="9" customFormat="1">
      <c r="A36" s="10"/>
      <c r="B36" s="10">
        <v>1990</v>
      </c>
      <c r="C36" s="10">
        <v>1991</v>
      </c>
      <c r="D36" s="10">
        <v>1992</v>
      </c>
      <c r="E36" s="10">
        <v>1993</v>
      </c>
      <c r="F36" s="10">
        <v>1994</v>
      </c>
      <c r="G36" s="10">
        <v>1995</v>
      </c>
      <c r="H36" s="10">
        <v>1996</v>
      </c>
      <c r="I36" s="10">
        <v>1997</v>
      </c>
      <c r="J36" s="10">
        <v>1998</v>
      </c>
      <c r="K36" s="10">
        <v>1999</v>
      </c>
      <c r="L36" s="10">
        <v>2000</v>
      </c>
      <c r="M36" s="10">
        <v>2001</v>
      </c>
      <c r="N36" s="10">
        <v>2002</v>
      </c>
      <c r="O36" s="10">
        <v>2003</v>
      </c>
      <c r="P36" s="10">
        <v>2004</v>
      </c>
      <c r="Q36" s="10">
        <v>2005</v>
      </c>
      <c r="R36" s="10">
        <v>2006</v>
      </c>
      <c r="S36" s="10">
        <v>2007</v>
      </c>
      <c r="T36" s="10">
        <v>2008</v>
      </c>
    </row>
    <row r="37" spans="1:20" s="9" customFormat="1">
      <c r="A37" s="11" t="s">
        <v>9</v>
      </c>
      <c r="B37" s="12">
        <f>'[1]EEA data'!B31-'[1]EEA data'!$B$31</f>
        <v>0</v>
      </c>
      <c r="C37" s="12">
        <f>'[1]EEA data'!C31-'[1]EEA data'!$B$31</f>
        <v>30.447843974995976</v>
      </c>
      <c r="D37" s="12">
        <f>'[1]EEA data'!D31-'[1]EEA data'!$B$31</f>
        <v>7.1172709932830003</v>
      </c>
      <c r="E37" s="12">
        <f>'[1]EEA data'!E31-'[1]EEA data'!$B$31</f>
        <v>23.928765796659036</v>
      </c>
      <c r="F37" s="12">
        <f>'[1]EEA data'!F31-'[1]EEA data'!$B$31</f>
        <v>-8.7548705474790154</v>
      </c>
      <c r="G37" s="12">
        <f>'[1]EEA data'!G31-'[1]EEA data'!$B$31</f>
        <v>-6.397105491958996</v>
      </c>
      <c r="H37" s="12">
        <f>'[1]EEA data'!H31-'[1]EEA data'!$B$31</f>
        <v>35.850313264611032</v>
      </c>
      <c r="I37" s="12">
        <f>'[1]EEA data'!I31-'[1]EEA data'!$B$31</f>
        <v>5.0242467311680343</v>
      </c>
      <c r="J37" s="12">
        <f>'[1]EEA data'!J31-'[1]EEA data'!$B$31</f>
        <v>-4.8230442991260247</v>
      </c>
      <c r="K37" s="12">
        <f>'[1]EEA data'!K31-'[1]EEA data'!$B$31</f>
        <v>-16.914390713862019</v>
      </c>
      <c r="L37" s="12">
        <f>'[1]EEA data'!L31-'[1]EEA data'!$B$31</f>
        <v>-31.54588125106801</v>
      </c>
      <c r="M37" s="12">
        <f>'[1]EEA data'!M31-'[1]EEA data'!$B$31</f>
        <v>-7.3902117068030293E-2</v>
      </c>
      <c r="N37" s="12">
        <f>'[1]EEA data'!N31-'[1]EEA data'!$B$31</f>
        <v>-26.439782704403967</v>
      </c>
      <c r="O37" s="12">
        <f>'[1]EEA data'!O31-'[1]EEA data'!$B$31</f>
        <v>-13.920909077644012</v>
      </c>
      <c r="P37" s="12">
        <f>'[1]EEA data'!P31-'[1]EEA data'!$B$31</f>
        <v>-20.436608349620997</v>
      </c>
      <c r="Q37" s="12">
        <f>'[1]EEA data'!Q31-'[1]EEA data'!$B$31</f>
        <v>-20.662331111957997</v>
      </c>
      <c r="R37" s="12">
        <f>'[1]EEA data'!R31-'[1]EEA data'!$B$31</f>
        <v>-33.084909897794034</v>
      </c>
      <c r="S37" s="12">
        <f>'[1]EEA data'!S31-'[1]EEA data'!$B$31</f>
        <v>-85.456174669949007</v>
      </c>
      <c r="T37" s="12">
        <f>'[1]EEA data'!T31-'[1]EEA data'!$B$31</f>
        <v>-54.253410017667989</v>
      </c>
    </row>
    <row r="38" spans="1:20" ht="6.75" customHeight="1"/>
    <row r="39" spans="1:20" s="9" customFormat="1">
      <c r="A39" s="10" t="s">
        <v>5</v>
      </c>
      <c r="B39" s="12">
        <f>('[1]ODYSSEE data'!D253-'[1]ODYSSEE data'!$D$253)/1000*'Fig 12 Drivers CO2'!$B$44</f>
        <v>0</v>
      </c>
      <c r="C39" s="12">
        <f>('[1]ODYSSEE data'!E253-'[1]ODYSSEE data'!$D$253)/1000*'Fig 12 Drivers CO2'!$B$44</f>
        <v>6.6417333682103195</v>
      </c>
      <c r="D39" s="12">
        <f>('[1]ODYSSEE data'!F253-'[1]ODYSSEE data'!$D$253)/1000*'Fig 12 Drivers CO2'!$B$44</f>
        <v>11.092246702745584</v>
      </c>
      <c r="E39" s="12">
        <f>('[1]ODYSSEE data'!G253-'[1]ODYSSEE data'!$D$253)/1000*'Fig 12 Drivers CO2'!$B$44</f>
        <v>15.492447796211247</v>
      </c>
      <c r="F39" s="12">
        <f>('[1]ODYSSEE data'!H253-'[1]ODYSSEE data'!$D$253)/1000*'Fig 12 Drivers CO2'!$B$44</f>
        <v>19.243520109894956</v>
      </c>
      <c r="G39" s="12">
        <f>('[1]ODYSSEE data'!I253-'[1]ODYSSEE data'!$D$253)/1000*'Fig 12 Drivers CO2'!$B$44</f>
        <v>23.763671706065754</v>
      </c>
      <c r="H39" s="12">
        <f>('[1]ODYSSEE data'!J253-'[1]ODYSSEE data'!$D$253)/1000*'Fig 12 Drivers CO2'!$B$44</f>
        <v>27.659731669874812</v>
      </c>
      <c r="I39" s="12">
        <f>('[1]ODYSSEE data'!K253-'[1]ODYSSEE data'!$D$253)/1000*'Fig 12 Drivers CO2'!$B$44</f>
        <v>31.864310234443902</v>
      </c>
      <c r="J39" s="12">
        <f>('[1]ODYSSEE data'!L253-'[1]ODYSSEE data'!$D$253)/1000*'Fig 12 Drivers CO2'!$B$44</f>
        <v>35.918119223401824</v>
      </c>
      <c r="K39" s="12">
        <f>('[1]ODYSSEE data'!M253-'[1]ODYSSEE data'!$D$253)/1000*'Fig 12 Drivers CO2'!$B$44</f>
        <v>41.484302757551568</v>
      </c>
      <c r="L39" s="12">
        <f>('[1]ODYSSEE data'!N253-'[1]ODYSSEE data'!$D$253)/1000*'Fig 12 Drivers CO2'!$B$44</f>
        <v>47.876356643884435</v>
      </c>
      <c r="M39" s="12">
        <f>('[1]ODYSSEE data'!O253-'[1]ODYSSEE data'!$D$253)/1000*'Fig 12 Drivers CO2'!$B$44</f>
        <v>53.387589481779443</v>
      </c>
      <c r="N39" s="12">
        <f>('[1]ODYSSEE data'!P253-'[1]ODYSSEE data'!$D$253)/1000*'Fig 12 Drivers CO2'!$B$44</f>
        <v>58.365043843080066</v>
      </c>
      <c r="O39" s="12">
        <f>('[1]ODYSSEE data'!Q253-'[1]ODYSSEE data'!$D$253)/1000*'Fig 12 Drivers CO2'!$B$44</f>
        <v>64.878629667395529</v>
      </c>
      <c r="P39" s="12">
        <f>('[1]ODYSSEE data'!R253-'[1]ODYSSEE data'!$D$253)/1000*'Fig 12 Drivers CO2'!$B$44</f>
        <v>71.692452554836393</v>
      </c>
      <c r="Q39" s="12">
        <f>('[1]ODYSSEE data'!S253-'[1]ODYSSEE data'!$D$253)/1000*'Fig 12 Drivers CO2'!$B$44</f>
        <v>78.635166272230833</v>
      </c>
      <c r="R39" s="12">
        <f>('[1]ODYSSEE data'!T253-'[1]ODYSSEE data'!$D$253)/1000*'Fig 12 Drivers CO2'!$B$44</f>
        <v>86.452102488282392</v>
      </c>
      <c r="S39" s="12">
        <f>('[1]ODYSSEE data'!U253-'[1]ODYSSEE data'!$D$253)/1000*'Fig 12 Drivers CO2'!$B$44</f>
        <v>92.18377687400114</v>
      </c>
      <c r="T39" s="12">
        <f>('[1]ODYSSEE data'!V253-'[1]ODYSSEE data'!$D$253)/1000*'Fig 12 Drivers CO2'!$B$44</f>
        <v>99.441228308694107</v>
      </c>
    </row>
    <row r="40" spans="1:20" s="9" customFormat="1">
      <c r="A40" s="11" t="s">
        <v>6</v>
      </c>
      <c r="B40" s="13">
        <f>(B44-$B$44)*'[1]ODYSSEE data'!D253/1000</f>
        <v>0</v>
      </c>
      <c r="C40" s="13">
        <f>(C44-$B$44)*'[1]ODYSSEE data'!E253/1000</f>
        <v>23.806110606785641</v>
      </c>
      <c r="D40" s="13">
        <f>(D44-$B$44)*'[1]ODYSSEE data'!F253/1000</f>
        <v>-3.9749757094625928</v>
      </c>
      <c r="E40" s="13">
        <f>(E44-$B$44)*'[1]ODYSSEE data'!G253/1000</f>
        <v>8.4363180004478124</v>
      </c>
      <c r="F40" s="13">
        <f>(F44-$B$44)*'[1]ODYSSEE data'!H253/1000</f>
        <v>-27.998390657374038</v>
      </c>
      <c r="G40" s="13">
        <f>(G44-$B$44)*'[1]ODYSSEE data'!I253/1000</f>
        <v>-30.16077719802475</v>
      </c>
      <c r="H40" s="13">
        <f>(H44-$B$44)*'[1]ODYSSEE data'!J253/1000</f>
        <v>8.1905815947361411</v>
      </c>
      <c r="I40" s="13">
        <f>(I44-$B$44)*'[1]ODYSSEE data'!K253/1000</f>
        <v>-26.840063503275918</v>
      </c>
      <c r="J40" s="13">
        <f>(J44-$B$44)*'[1]ODYSSEE data'!L253/1000</f>
        <v>-40.741163522527877</v>
      </c>
      <c r="K40" s="13">
        <f>(K44-$B$44)*'[1]ODYSSEE data'!M253/1000</f>
        <v>-58.398693471413587</v>
      </c>
      <c r="L40" s="13">
        <f>(L44-$B$44)*'[1]ODYSSEE data'!N253/1000</f>
        <v>-79.422237894952431</v>
      </c>
      <c r="M40" s="13">
        <f>(M44-$B$44)*'[1]ODYSSEE data'!O253/1000</f>
        <v>-53.461491598847445</v>
      </c>
      <c r="N40" s="13">
        <f>(N44-$B$44)*'[1]ODYSSEE data'!P253/1000</f>
        <v>-84.804826547484055</v>
      </c>
      <c r="O40" s="13">
        <f>(O44-$B$44)*'[1]ODYSSEE data'!Q253/1000</f>
        <v>-78.799538745039627</v>
      </c>
      <c r="P40" s="13">
        <f>(P44-$B$44)*'[1]ODYSSEE data'!R253/1000</f>
        <v>-92.129060904457432</v>
      </c>
      <c r="Q40" s="13">
        <f>(Q44-$B$44)*'[1]ODYSSEE data'!S253/1000</f>
        <v>-99.297497384188802</v>
      </c>
      <c r="R40" s="13">
        <f>(R44-$B$44)*'[1]ODYSSEE data'!T253/1000</f>
        <v>-119.53701238607643</v>
      </c>
      <c r="S40" s="13">
        <f>(S44-$B$44)*'[1]ODYSSEE data'!U253/1000</f>
        <v>-177.63995154395019</v>
      </c>
      <c r="T40" s="13">
        <f>(T44-$B$44)*'[1]ODYSSEE data'!V253/1000</f>
        <v>-153.69463832636214</v>
      </c>
    </row>
    <row r="41" spans="1:20" s="9" customFormat="1" ht="26.25">
      <c r="A41" s="14" t="s">
        <v>10</v>
      </c>
      <c r="B41" s="12">
        <f>'[1]ODYSSEE data'!D253/1000*(('[1]ODYSSEE data'!D145/'[1]ODYSSEE data'!D253)-('[1]ODYSSEE data'!$D$145/'[1]ODYSSEE data'!$D$253))*($B$44/('[1]ODYSSEE data'!$D$145/'[1]ODYSSEE data'!$D$253))</f>
        <v>0</v>
      </c>
      <c r="C41" s="12">
        <f>'[1]ODYSSEE data'!E253/1000*(('[1]ODYSSEE data'!E145/'[1]ODYSSEE data'!E253)-('[1]ODYSSEE data'!$D$145/'[1]ODYSSEE data'!$D$253))*($B$44/('[1]ODYSSEE data'!$D$145/'[1]ODYSSEE data'!$D$253))</f>
        <v>34.831607757061953</v>
      </c>
      <c r="D41" s="12">
        <f>'[1]ODYSSEE data'!F253/1000*(('[1]ODYSSEE data'!F145/'[1]ODYSSEE data'!F253)-('[1]ODYSSEE data'!$D$145/'[1]ODYSSEE data'!$D$253))*($B$44/('[1]ODYSSEE data'!$D$145/'[1]ODYSSEE data'!$D$253))</f>
        <v>15.390227442412732</v>
      </c>
      <c r="E41" s="12">
        <f>'[1]ODYSSEE data'!G253/1000*(('[1]ODYSSEE data'!G145/'[1]ODYSSEE data'!G253)-('[1]ODYSSEE data'!$D$145/'[1]ODYSSEE data'!$D$253))*($B$44/('[1]ODYSSEE data'!$D$145/'[1]ODYSSEE data'!$D$253))</f>
        <v>29.819647727814932</v>
      </c>
      <c r="F41" s="12">
        <f>'[1]ODYSSEE data'!H253/1000*(('[1]ODYSSEE data'!H145/'[1]ODYSSEE data'!H253)-('[1]ODYSSEE data'!$D$145/'[1]ODYSSEE data'!$D$253))*($B$44/('[1]ODYSSEE data'!$D$145/'[1]ODYSSEE data'!$D$253))</f>
        <v>6.1559852794884362</v>
      </c>
      <c r="G41" s="12">
        <f>'[1]ODYSSEE data'!I253/1000*(('[1]ODYSSEE data'!I145/'[1]ODYSSEE data'!I253)-('[1]ODYSSEE data'!$D$145/'[1]ODYSSEE data'!$D$253))*($B$44/('[1]ODYSSEE data'!$D$145/'[1]ODYSSEE data'!$D$253))</f>
        <v>6.9425702483934</v>
      </c>
      <c r="H41" s="12">
        <f>'[1]ODYSSEE data'!J253/1000*(('[1]ODYSSEE data'!J145/'[1]ODYSSEE data'!J253)-('[1]ODYSSEE data'!$D$145/'[1]ODYSSEE data'!$D$253))*($B$44/('[1]ODYSSEE data'!$D$145/'[1]ODYSSEE data'!$D$253))</f>
        <v>46.150942705769843</v>
      </c>
      <c r="I41" s="12">
        <f>'[1]ODYSSEE data'!K253/1000*(('[1]ODYSSEE data'!K145/'[1]ODYSSEE data'!K253)-('[1]ODYSSEE data'!$D$145/'[1]ODYSSEE data'!$D$253))*($B$44/('[1]ODYSSEE data'!$D$145/'[1]ODYSSEE data'!$D$253))</f>
        <v>22.318266674449802</v>
      </c>
      <c r="J41" s="12">
        <f>'[1]ODYSSEE data'!L253/1000*(('[1]ODYSSEE data'!L145/'[1]ODYSSEE data'!L253)-('[1]ODYSSEE data'!$D$145/'[1]ODYSSEE data'!$D$253))*($B$44/('[1]ODYSSEE data'!$D$145/'[1]ODYSSEE data'!$D$253))</f>
        <v>17.830132212510389</v>
      </c>
      <c r="K41" s="12">
        <f>'[1]ODYSSEE data'!M253/1000*(('[1]ODYSSEE data'!M145/'[1]ODYSSEE data'!M253)-('[1]ODYSSEE data'!$D$145/'[1]ODYSSEE data'!$D$253))*($B$44/('[1]ODYSSEE data'!$D$145/'[1]ODYSSEE data'!$D$253))</f>
        <v>5.5954405429759344</v>
      </c>
      <c r="L41" s="12">
        <f>'[1]ODYSSEE data'!N253/1000*(('[1]ODYSSEE data'!N145/'[1]ODYSSEE data'!N253)-('[1]ODYSSEE data'!$D$145/'[1]ODYSSEE data'!$D$253))*($B$44/('[1]ODYSSEE data'!$D$145/'[1]ODYSSEE data'!$D$253))</f>
        <v>-5.2100429312523513</v>
      </c>
      <c r="M41" s="12">
        <f>'[1]ODYSSEE data'!O253/1000*(('[1]ODYSSEE data'!O145/'[1]ODYSSEE data'!O253)-('[1]ODYSSEE data'!$D$145/'[1]ODYSSEE data'!$D$253))*($B$44/('[1]ODYSSEE data'!$D$145/'[1]ODYSSEE data'!$D$253))</f>
        <v>15.137211124434932</v>
      </c>
      <c r="N41" s="12">
        <f>'[1]ODYSSEE data'!P253/1000*(('[1]ODYSSEE data'!P145/'[1]ODYSSEE data'!P253)-('[1]ODYSSEE data'!$D$145/'[1]ODYSSEE data'!$D$253))*($B$44/('[1]ODYSSEE data'!$D$145/'[1]ODYSSEE data'!$D$253))</f>
        <v>-3.9074573552242553</v>
      </c>
      <c r="O41" s="12">
        <f>'[1]ODYSSEE data'!Q253/1000*(('[1]ODYSSEE data'!Q145/'[1]ODYSSEE data'!Q253)-('[1]ODYSSEE data'!$D$145/'[1]ODYSSEE data'!$D$253))*($B$44/('[1]ODYSSEE data'!$D$145/'[1]ODYSSEE data'!$D$253))</f>
        <v>10.635207480028388</v>
      </c>
      <c r="P41" s="12">
        <f>'[1]ODYSSEE data'!R253/1000*(('[1]ODYSSEE data'!R145/'[1]ODYSSEE data'!R253)-('[1]ODYSSEE data'!$D$145/'[1]ODYSSEE data'!$D$253))*($B$44/('[1]ODYSSEE data'!$D$145/'[1]ODYSSEE data'!$D$253))</f>
        <v>8.9422526146405534</v>
      </c>
      <c r="Q41" s="12">
        <f>'[1]ODYSSEE data'!S253/1000*(('[1]ODYSSEE data'!S145/'[1]ODYSSEE data'!S253)-('[1]ODYSSEE data'!$D$145/'[1]ODYSSEE data'!$D$253))*($B$44/('[1]ODYSSEE data'!$D$145/'[1]ODYSSEE data'!$D$253))</f>
        <v>4.2451343558057033</v>
      </c>
      <c r="R41" s="12">
        <f>'[1]ODYSSEE data'!T253/1000*(('[1]ODYSSEE data'!T145/'[1]ODYSSEE data'!T253)-('[1]ODYSSEE data'!$D$145/'[1]ODYSSEE data'!$D$253))*($B$44/('[1]ODYSSEE data'!$D$145/'[1]ODYSSEE data'!$D$253))</f>
        <v>-9.1554446220696573</v>
      </c>
      <c r="S41" s="12">
        <f>'[1]ODYSSEE data'!U253/1000*(('[1]ODYSSEE data'!U145/'[1]ODYSSEE data'!U253)-('[1]ODYSSEE data'!$D$145/'[1]ODYSSEE data'!$D$253))*($B$44/('[1]ODYSSEE data'!$D$145/'[1]ODYSSEE data'!$D$253))</f>
        <v>-51.194073284144963</v>
      </c>
      <c r="T41" s="12">
        <f>'[1]ODYSSEE data'!V253/1000*(('[1]ODYSSEE data'!V145/'[1]ODYSSEE data'!V253)-('[1]ODYSSEE data'!$D$145/'[1]ODYSSEE data'!$D$253))*($B$44/('[1]ODYSSEE data'!$D$145/'[1]ODYSSEE data'!$D$253))</f>
        <v>-35.472103624321122</v>
      </c>
    </row>
    <row r="42" spans="1:20" s="9" customFormat="1">
      <c r="A42" s="10" t="s">
        <v>11</v>
      </c>
      <c r="B42" s="12">
        <f>'[1]ODYSSEE data'!D253/1000*(('Fig 12 Drivers CO2'!B44/('[1]ODYSSEE data'!D145/'[1]ODYSSEE data'!D253))-((('Fig 12 Drivers CO2'!$B$44/('[1]ODYSSEE data'!$D$145/'[1]ODYSSEE data'!$D$253)))))*('[1]ODYSSEE data'!D145/'[1]ODYSSEE data'!D253)</f>
        <v>0</v>
      </c>
      <c r="C42" s="12">
        <f>'[1]ODYSSEE data'!E253/1000*(('Fig 12 Drivers CO2'!C44/('[1]ODYSSEE data'!E145/'[1]ODYSSEE data'!E253))-((('Fig 12 Drivers CO2'!$B$44/('[1]ODYSSEE data'!$D$145/'[1]ODYSSEE data'!$D$253)))))*('[1]ODYSSEE data'!E145/'[1]ODYSSEE data'!E253)</f>
        <v>-11.02549715027631</v>
      </c>
      <c r="D42" s="12">
        <f>'[1]ODYSSEE data'!F253/1000*(('Fig 12 Drivers CO2'!D44/('[1]ODYSSEE data'!F145/'[1]ODYSSEE data'!F253))-((('Fig 12 Drivers CO2'!$B$44/('[1]ODYSSEE data'!$D$145/'[1]ODYSSEE data'!$D$253)))))*('[1]ODYSSEE data'!F145/'[1]ODYSSEE data'!F253)</f>
        <v>-19.365203151875335</v>
      </c>
      <c r="E42" s="12">
        <f>'[1]ODYSSEE data'!G253/1000*(('Fig 12 Drivers CO2'!E44/('[1]ODYSSEE data'!G145/'[1]ODYSSEE data'!G253))-((('Fig 12 Drivers CO2'!$B$44/('[1]ODYSSEE data'!$D$145/'[1]ODYSSEE data'!$D$253)))))*('[1]ODYSSEE data'!G145/'[1]ODYSSEE data'!G253)</f>
        <v>-21.383329727367144</v>
      </c>
      <c r="F42" s="12">
        <f>'[1]ODYSSEE data'!H253/1000*(('Fig 12 Drivers CO2'!F44/('[1]ODYSSEE data'!H145/'[1]ODYSSEE data'!H253))-((('Fig 12 Drivers CO2'!$B$44/('[1]ODYSSEE data'!$D$145/'[1]ODYSSEE data'!$D$253)))))*('[1]ODYSSEE data'!H145/'[1]ODYSSEE data'!H253)</f>
        <v>-34.1543759368625</v>
      </c>
      <c r="G42" s="12">
        <f>'[1]ODYSSEE data'!I253/1000*(('Fig 12 Drivers CO2'!G44/('[1]ODYSSEE data'!I145/'[1]ODYSSEE data'!I253))-((('Fig 12 Drivers CO2'!$B$44/('[1]ODYSSEE data'!$D$145/'[1]ODYSSEE data'!$D$253)))))*('[1]ODYSSEE data'!I145/'[1]ODYSSEE data'!I253)</f>
        <v>-37.103347446418191</v>
      </c>
      <c r="H42" s="12">
        <f>'[1]ODYSSEE data'!J253/1000*(('Fig 12 Drivers CO2'!H44/('[1]ODYSSEE data'!J145/'[1]ODYSSEE data'!J253))-((('Fig 12 Drivers CO2'!$B$44/('[1]ODYSSEE data'!$D$145/'[1]ODYSSEE data'!$D$253)))))*('[1]ODYSSEE data'!J145/'[1]ODYSSEE data'!J253)</f>
        <v>-37.960361111033762</v>
      </c>
      <c r="I42" s="12">
        <f>'[1]ODYSSEE data'!K253/1000*(('Fig 12 Drivers CO2'!I44/('[1]ODYSSEE data'!K145/'[1]ODYSSEE data'!K253))-((('Fig 12 Drivers CO2'!$B$44/('[1]ODYSSEE data'!$D$145/'[1]ODYSSEE data'!$D$253)))))*('[1]ODYSSEE data'!K145/'[1]ODYSSEE data'!K253)</f>
        <v>-49.158330177725723</v>
      </c>
      <c r="J42" s="12">
        <f>'[1]ODYSSEE data'!L253/1000*(('Fig 12 Drivers CO2'!J44/('[1]ODYSSEE data'!L145/'[1]ODYSSEE data'!L253))-((('Fig 12 Drivers CO2'!$B$44/('[1]ODYSSEE data'!$D$145/'[1]ODYSSEE data'!$D$253)))))*('[1]ODYSSEE data'!L145/'[1]ODYSSEE data'!L253)</f>
        <v>-58.571295735038284</v>
      </c>
      <c r="K42" s="12">
        <f>'[1]ODYSSEE data'!M253/1000*(('Fig 12 Drivers CO2'!K44/('[1]ODYSSEE data'!M145/'[1]ODYSSEE data'!M253))-((('Fig 12 Drivers CO2'!$B$44/('[1]ODYSSEE data'!$D$145/'[1]ODYSSEE data'!$D$253)))))*('[1]ODYSSEE data'!M145/'[1]ODYSSEE data'!M253)</f>
        <v>-63.994134014389552</v>
      </c>
      <c r="L42" s="12">
        <f>'[1]ODYSSEE data'!N253/1000*(('Fig 12 Drivers CO2'!L44/('[1]ODYSSEE data'!N145/'[1]ODYSSEE data'!N253))-((('Fig 12 Drivers CO2'!$B$44/('[1]ODYSSEE data'!$D$145/'[1]ODYSSEE data'!$D$253)))))*('[1]ODYSSEE data'!N145/'[1]ODYSSEE data'!N253)</f>
        <v>-74.212194963700071</v>
      </c>
      <c r="M42" s="12">
        <f>'[1]ODYSSEE data'!O253/1000*(('Fig 12 Drivers CO2'!M44/('[1]ODYSSEE data'!O145/'[1]ODYSSEE data'!O253))-((('Fig 12 Drivers CO2'!$B$44/('[1]ODYSSEE data'!$D$145/'[1]ODYSSEE data'!$D$253)))))*('[1]ODYSSEE data'!O145/'[1]ODYSSEE data'!O253)</f>
        <v>-68.598702723282415</v>
      </c>
      <c r="N42" s="12">
        <f>'[1]ODYSSEE data'!P253/1000*(('Fig 12 Drivers CO2'!N44/('[1]ODYSSEE data'!P145/'[1]ODYSSEE data'!P253))-((('Fig 12 Drivers CO2'!$B$44/('[1]ODYSSEE data'!$D$145/'[1]ODYSSEE data'!$D$253)))))*('[1]ODYSSEE data'!P145/'[1]ODYSSEE data'!P253)</f>
        <v>-80.897369192259873</v>
      </c>
      <c r="O42" s="12">
        <f>'[1]ODYSSEE data'!Q253/1000*(('Fig 12 Drivers CO2'!O44/('[1]ODYSSEE data'!Q145/'[1]ODYSSEE data'!Q253))-((('Fig 12 Drivers CO2'!$B$44/('[1]ODYSSEE data'!$D$145/'[1]ODYSSEE data'!$D$253)))))*('[1]ODYSSEE data'!Q145/'[1]ODYSSEE data'!Q253)</f>
        <v>-89.434746225068011</v>
      </c>
      <c r="P42" s="12">
        <f>'[1]ODYSSEE data'!R253/1000*(('Fig 12 Drivers CO2'!P44/('[1]ODYSSEE data'!R145/'[1]ODYSSEE data'!R253))-((('Fig 12 Drivers CO2'!$B$44/('[1]ODYSSEE data'!$D$145/'[1]ODYSSEE data'!$D$253)))))*('[1]ODYSSEE data'!R145/'[1]ODYSSEE data'!R253)</f>
        <v>-101.07131351909804</v>
      </c>
      <c r="Q42" s="12">
        <f>'[1]ODYSSEE data'!S253/1000*(('Fig 12 Drivers CO2'!Q44/('[1]ODYSSEE data'!S145/'[1]ODYSSEE data'!S253))-((('Fig 12 Drivers CO2'!$B$44/('[1]ODYSSEE data'!$D$145/'[1]ODYSSEE data'!$D$253)))))*('[1]ODYSSEE data'!S145/'[1]ODYSSEE data'!S253)</f>
        <v>-103.54263173999452</v>
      </c>
      <c r="R42" s="12">
        <f>'[1]ODYSSEE data'!T253/1000*(('Fig 12 Drivers CO2'!R44/('[1]ODYSSEE data'!T145/'[1]ODYSSEE data'!T253))-((('Fig 12 Drivers CO2'!$B$44/('[1]ODYSSEE data'!$D$145/'[1]ODYSSEE data'!$D$253)))))*('[1]ODYSSEE data'!T145/'[1]ODYSSEE data'!T253)</f>
        <v>-110.38156776400682</v>
      </c>
      <c r="S42" s="12">
        <f>'[1]ODYSSEE data'!U253/1000*(('Fig 12 Drivers CO2'!S44/('[1]ODYSSEE data'!U145/'[1]ODYSSEE data'!U253))-((('Fig 12 Drivers CO2'!$B$44/('[1]ODYSSEE data'!$D$145/'[1]ODYSSEE data'!$D$253)))))*('[1]ODYSSEE data'!U145/'[1]ODYSSEE data'!U253)</f>
        <v>-126.44587825980526</v>
      </c>
      <c r="T42" s="12">
        <f>'[1]ODYSSEE data'!V253/1000*(('Fig 12 Drivers CO2'!T44/('[1]ODYSSEE data'!V145/'[1]ODYSSEE data'!V253))-((('Fig 12 Drivers CO2'!$B$44/('[1]ODYSSEE data'!$D$145/'[1]ODYSSEE data'!$D$253)))))*('[1]ODYSSEE data'!V145/'[1]ODYSSEE data'!V253)</f>
        <v>-118.22253470204102</v>
      </c>
    </row>
    <row r="43" spans="1:20" s="9" customFormat="1"/>
    <row r="44" spans="1:20" s="9" customFormat="1">
      <c r="A44" s="11" t="s">
        <v>12</v>
      </c>
      <c r="B44" s="15">
        <f>'[1]EEA data'!B31/'[1]ODYSSEE data'!D253*1000</f>
        <v>2.9593359676136979</v>
      </c>
      <c r="C44" s="15">
        <f>'[1]EEA data'!C31/'[1]ODYSSEE data'!E253*1000</f>
        <v>3.0987674099830667</v>
      </c>
      <c r="D44" s="15">
        <f>'[1]EEA data'!D31/'[1]ODYSSEE data'!F253*1000</f>
        <v>2.9362579691485791</v>
      </c>
      <c r="E44" s="15">
        <f>'[1]EEA data'!E31/'[1]ODYSSEE data'!G253*1000</f>
        <v>3.0078965178897854</v>
      </c>
      <c r="F44" s="15">
        <f>'[1]EEA data'!F31/'[1]ODYSSEE data'!H253*1000</f>
        <v>2.7993409102331617</v>
      </c>
      <c r="G44" s="15">
        <f>'[1]EEA data'!G31/'[1]ODYSSEE data'!I253*1000</f>
        <v>2.7884754181234799</v>
      </c>
      <c r="H44" s="15">
        <f>'[1]EEA data'!H31/'[1]ODYSSEE data'!J253*1000</f>
        <v>3.0053920507567748</v>
      </c>
      <c r="I44" s="15">
        <f>'[1]EEA data'!I31/'[1]ODYSSEE data'!K253*1000</f>
        <v>2.8096090300292613</v>
      </c>
      <c r="J44" s="15">
        <f>'[1]EEA data'!J31/'[1]ODYSSEE data'!L253*1000</f>
        <v>2.7337854991673467</v>
      </c>
      <c r="K44" s="15">
        <f>'[1]EEA data'!K31/'[1]ODYSSEE data'!M253*1000</f>
        <v>2.639362082032624</v>
      </c>
      <c r="L44" s="15">
        <f>'[1]EEA data'!L31/'[1]ODYSSEE data'!N253*1000</f>
        <v>2.5292612115746951</v>
      </c>
      <c r="M44" s="15">
        <f>'[1]EEA data'!M31/'[1]ODYSSEE data'!O253*1000</f>
        <v>2.6727300343065745</v>
      </c>
      <c r="N44" s="15">
        <f>'[1]EEA data'!N31/'[1]ODYSSEE data'!P253*1000</f>
        <v>2.5087618545957588</v>
      </c>
      <c r="O44" s="15">
        <f>'[1]EEA data'!O31/'[1]ODYSSEE data'!Q253*1000</f>
        <v>2.5455077794197085</v>
      </c>
      <c r="P44" s="15">
        <f>'[1]EEA data'!P31/'[1]ODYSSEE data'!R253*1000</f>
        <v>2.4812862033312628</v>
      </c>
      <c r="Q44" s="15">
        <f>'[1]EEA data'!Q31/'[1]ODYSSEE data'!S253*1000</f>
        <v>2.4502866582092526</v>
      </c>
      <c r="R44" s="15">
        <f>'[1]EEA data'!R31/'[1]ODYSSEE data'!T253*1000</f>
        <v>2.3547160495087356</v>
      </c>
      <c r="S44" s="15">
        <f>'[1]EEA data'!S31/'[1]ODYSSEE data'!U253*1000</f>
        <v>2.0695472937791113</v>
      </c>
      <c r="T44" s="15">
        <f>'[1]EEA data'!T31/'[1]ODYSSEE data'!V253*1000</f>
        <v>2.1988300160214242</v>
      </c>
    </row>
    <row r="45" spans="1:20" s="9" customFormat="1"/>
    <row r="46" spans="1:20" s="9" customFormat="1"/>
    <row r="47" spans="1:20" s="9" customFormat="1">
      <c r="B47" s="13"/>
      <c r="C47" s="13"/>
      <c r="D47" s="13"/>
      <c r="E47" s="13"/>
      <c r="F47" s="13"/>
      <c r="G47" s="13"/>
      <c r="K47" s="16"/>
      <c r="L47" s="16"/>
      <c r="M47" s="16"/>
      <c r="N47" s="16"/>
      <c r="O47" s="16"/>
      <c r="P47" s="16"/>
    </row>
    <row r="48" spans="1:20" s="9" customFormat="1">
      <c r="B48" s="13"/>
      <c r="C48" s="13"/>
      <c r="D48" s="13"/>
      <c r="E48" s="13"/>
      <c r="F48" s="13"/>
      <c r="G48" s="13"/>
      <c r="K48" s="16"/>
      <c r="L48" s="16"/>
      <c r="M48" s="16"/>
      <c r="N48" s="16"/>
      <c r="O48" s="16"/>
      <c r="P48" s="16"/>
    </row>
    <row r="49" spans="2:16" s="9" customFormat="1">
      <c r="B49" s="13"/>
      <c r="C49" s="13"/>
      <c r="D49" s="13"/>
      <c r="E49" s="13"/>
      <c r="F49" s="13"/>
      <c r="G49" s="13"/>
      <c r="K49" s="16"/>
      <c r="L49" s="16"/>
      <c r="M49" s="16"/>
      <c r="N49" s="16"/>
      <c r="O49" s="16"/>
      <c r="P49" s="16"/>
    </row>
    <row r="50" spans="2:16" s="9" customFormat="1">
      <c r="B50" s="13"/>
      <c r="C50" s="13"/>
      <c r="D50" s="13"/>
      <c r="E50" s="13"/>
      <c r="F50" s="13"/>
      <c r="G50" s="13"/>
      <c r="K50" s="16"/>
      <c r="L50" s="16"/>
      <c r="M50" s="16"/>
      <c r="N50" s="16"/>
      <c r="O50" s="16"/>
      <c r="P50" s="16"/>
    </row>
    <row r="51" spans="2:16" s="9" customFormat="1">
      <c r="B51" s="13"/>
      <c r="C51" s="13"/>
      <c r="D51" s="13"/>
      <c r="E51" s="13"/>
      <c r="F51" s="13"/>
      <c r="G51" s="13"/>
      <c r="K51" s="16"/>
      <c r="L51" s="16"/>
      <c r="M51" s="16"/>
      <c r="N51" s="16"/>
      <c r="O51" s="16"/>
      <c r="P51" s="16"/>
    </row>
    <row r="52" spans="2:16" s="9" customFormat="1">
      <c r="B52" s="13"/>
      <c r="C52" s="13"/>
      <c r="D52" s="13"/>
      <c r="E52" s="13"/>
      <c r="F52" s="13"/>
      <c r="G52" s="13"/>
      <c r="K52" s="16"/>
      <c r="L52" s="16"/>
      <c r="M52" s="16"/>
      <c r="N52" s="16"/>
      <c r="O52" s="16"/>
      <c r="P52" s="16"/>
    </row>
    <row r="53" spans="2:16" s="9" customFormat="1">
      <c r="B53" s="13"/>
      <c r="C53" s="13"/>
      <c r="D53" s="13"/>
      <c r="E53" s="13"/>
      <c r="F53" s="13"/>
      <c r="G53" s="13"/>
      <c r="K53" s="16"/>
      <c r="L53" s="16"/>
      <c r="M53" s="16"/>
      <c r="N53" s="16"/>
      <c r="O53" s="16"/>
      <c r="P53" s="16"/>
    </row>
    <row r="54" spans="2:16" s="9" customFormat="1">
      <c r="B54" s="13"/>
      <c r="C54" s="13"/>
      <c r="D54" s="13"/>
      <c r="E54" s="13"/>
      <c r="F54" s="13"/>
      <c r="G54" s="13"/>
      <c r="K54" s="16"/>
      <c r="L54" s="16"/>
      <c r="M54" s="16"/>
      <c r="N54" s="16"/>
      <c r="O54" s="16"/>
      <c r="P54" s="16"/>
    </row>
    <row r="55" spans="2:16" s="9" customFormat="1">
      <c r="B55" s="13"/>
      <c r="C55" s="13"/>
      <c r="D55" s="13"/>
      <c r="E55" s="13"/>
      <c r="F55" s="13"/>
      <c r="G55" s="13"/>
      <c r="K55" s="16"/>
      <c r="L55" s="16"/>
      <c r="M55" s="16"/>
      <c r="N55" s="16"/>
      <c r="O55" s="16"/>
      <c r="P55" s="16"/>
    </row>
    <row r="56" spans="2:16" s="9" customFormat="1">
      <c r="B56" s="13"/>
      <c r="C56" s="13"/>
      <c r="D56" s="13"/>
      <c r="E56" s="13"/>
      <c r="F56" s="13"/>
      <c r="G56" s="13"/>
      <c r="K56" s="16"/>
      <c r="L56" s="16"/>
      <c r="M56" s="16"/>
      <c r="N56" s="16"/>
      <c r="O56" s="16"/>
      <c r="P56" s="16"/>
    </row>
    <row r="57" spans="2:16" s="9" customFormat="1">
      <c r="B57" s="13"/>
      <c r="C57" s="13"/>
      <c r="D57" s="13"/>
      <c r="E57" s="13"/>
      <c r="F57" s="13"/>
      <c r="G57" s="13"/>
      <c r="K57" s="16"/>
      <c r="L57" s="16"/>
      <c r="M57" s="16"/>
      <c r="N57" s="16"/>
      <c r="O57" s="16"/>
      <c r="P57" s="16"/>
    </row>
    <row r="58" spans="2:16" s="9" customFormat="1">
      <c r="B58" s="13"/>
      <c r="C58" s="13"/>
      <c r="D58" s="13"/>
      <c r="E58" s="13"/>
      <c r="F58" s="13"/>
      <c r="G58" s="13"/>
      <c r="K58" s="16"/>
      <c r="L58" s="16"/>
      <c r="M58" s="16"/>
      <c r="N58" s="16"/>
      <c r="O58" s="16"/>
      <c r="P58" s="16"/>
    </row>
    <row r="59" spans="2:16" s="9" customFormat="1"/>
    <row r="60" spans="2:16" s="9" customFormat="1"/>
    <row r="61" spans="2:16" s="9" customFormat="1"/>
    <row r="62" spans="2:16" s="9" customFormat="1">
      <c r="C62" s="13"/>
      <c r="E62" s="13"/>
      <c r="G62" s="13"/>
    </row>
    <row r="63" spans="2:16" s="9" customFormat="1">
      <c r="C63" s="13"/>
      <c r="E63" s="13"/>
      <c r="G63" s="13"/>
    </row>
    <row r="64" spans="2:16" s="9" customFormat="1"/>
    <row r="65" spans="1:5" s="9" customFormat="1"/>
    <row r="66" spans="1:5" s="9" customFormat="1">
      <c r="A66" s="17"/>
      <c r="B66" s="17"/>
      <c r="C66" s="17"/>
    </row>
    <row r="67" spans="1:5" s="9" customFormat="1">
      <c r="B67" s="18"/>
      <c r="C67" s="18"/>
    </row>
    <row r="68" spans="1:5" s="9" customFormat="1">
      <c r="B68" s="18"/>
      <c r="C68" s="18"/>
      <c r="E68" s="18"/>
    </row>
    <row r="69" spans="1:5" s="9" customFormat="1">
      <c r="B69" s="18"/>
      <c r="C69" s="18"/>
    </row>
    <row r="70" spans="1:5" s="9" customFormat="1">
      <c r="B70" s="18"/>
      <c r="C70" s="18"/>
      <c r="E70" s="18"/>
    </row>
    <row r="71" spans="1:5" s="9" customFormat="1">
      <c r="B71" s="18"/>
      <c r="C71" s="18"/>
    </row>
    <row r="72" spans="1:5" s="9" customFormat="1">
      <c r="B72" s="18"/>
      <c r="C72" s="18"/>
      <c r="E72" s="18"/>
    </row>
    <row r="73" spans="1:5" s="9" customFormat="1">
      <c r="B73" s="18"/>
      <c r="C73" s="18"/>
    </row>
    <row r="74" spans="1:5" s="9" customFormat="1">
      <c r="B74" s="18"/>
      <c r="C74" s="18"/>
      <c r="E74" s="18"/>
    </row>
    <row r="75" spans="1:5" s="9" customFormat="1">
      <c r="B75" s="18"/>
      <c r="C75" s="18"/>
    </row>
    <row r="76" spans="1:5" s="9" customFormat="1">
      <c r="B76" s="18"/>
      <c r="C76" s="18"/>
      <c r="E76" s="18"/>
    </row>
    <row r="77" spans="1:5" s="9" customFormat="1">
      <c r="B77" s="18"/>
      <c r="C77" s="18"/>
    </row>
    <row r="78" spans="1:5" s="9" customFormat="1">
      <c r="B78" s="18"/>
      <c r="C78" s="18"/>
      <c r="E78" s="18"/>
    </row>
    <row r="79" spans="1:5" s="9" customFormat="1">
      <c r="B79" s="18"/>
      <c r="C79" s="18"/>
    </row>
    <row r="80" spans="1:5" s="9" customFormat="1">
      <c r="B80" s="18"/>
      <c r="C80" s="18"/>
      <c r="E80" s="18"/>
    </row>
    <row r="81" spans="2:5" s="9" customFormat="1">
      <c r="B81" s="18"/>
      <c r="C81" s="18"/>
    </row>
    <row r="82" spans="2:5" s="9" customFormat="1">
      <c r="B82" s="18"/>
      <c r="C82" s="18"/>
      <c r="E82" s="18"/>
    </row>
    <row r="83" spans="2:5" s="9" customFormat="1">
      <c r="B83" s="18"/>
      <c r="C83" s="18"/>
    </row>
    <row r="84" spans="2:5" s="9" customFormat="1">
      <c r="B84" s="18"/>
      <c r="C84" s="18"/>
      <c r="E84" s="18"/>
    </row>
    <row r="85" spans="2:5" s="9" customFormat="1">
      <c r="B85" s="18"/>
      <c r="C85" s="18"/>
    </row>
    <row r="86" spans="2:5" s="9" customFormat="1">
      <c r="B86" s="18"/>
      <c r="C86" s="18"/>
      <c r="E86" s="18"/>
    </row>
    <row r="87" spans="2:5" s="9" customFormat="1">
      <c r="B87" s="18"/>
      <c r="C87" s="18"/>
    </row>
    <row r="88" spans="2:5" s="9" customFormat="1">
      <c r="B88" s="18"/>
      <c r="C88" s="18"/>
      <c r="E88" s="18"/>
    </row>
    <row r="89" spans="2:5" s="9" customFormat="1">
      <c r="B89" s="18"/>
      <c r="C89" s="18"/>
    </row>
    <row r="90" spans="2:5" s="9" customFormat="1">
      <c r="B90" s="18"/>
      <c r="C90" s="18"/>
      <c r="E90" s="18"/>
    </row>
    <row r="91" spans="2:5" s="9" customFormat="1">
      <c r="B91" s="18"/>
      <c r="C91" s="18"/>
    </row>
    <row r="92" spans="2:5" s="9" customFormat="1">
      <c r="B92" s="18"/>
      <c r="C92" s="18"/>
      <c r="E92" s="18"/>
    </row>
    <row r="93" spans="2:5" s="9" customFormat="1">
      <c r="B93" s="18"/>
      <c r="C93" s="18"/>
    </row>
    <row r="94" spans="2:5" s="9" customFormat="1">
      <c r="B94" s="18"/>
      <c r="C94" s="18"/>
      <c r="E94" s="18"/>
    </row>
    <row r="95" spans="2:5" s="9" customFormat="1">
      <c r="B95" s="18"/>
      <c r="C95" s="18"/>
    </row>
    <row r="96" spans="2:5" s="9" customFormat="1">
      <c r="B96" s="18"/>
      <c r="C96" s="18"/>
      <c r="E96" s="18"/>
    </row>
    <row r="97" spans="2:5" s="9" customFormat="1">
      <c r="B97" s="18"/>
      <c r="C97" s="18"/>
    </row>
    <row r="98" spans="2:5" s="9" customFormat="1">
      <c r="B98" s="18"/>
      <c r="C98" s="18"/>
      <c r="E98" s="18"/>
    </row>
    <row r="99" spans="2:5" s="9" customFormat="1">
      <c r="B99" s="18"/>
      <c r="C99" s="18"/>
    </row>
    <row r="100" spans="2:5" s="9" customFormat="1">
      <c r="B100" s="18"/>
      <c r="C100" s="18"/>
      <c r="E100" s="18"/>
    </row>
    <row r="101" spans="2:5" s="9" customFormat="1">
      <c r="B101" s="18"/>
      <c r="C101" s="18"/>
      <c r="E101" s="18"/>
    </row>
    <row r="102" spans="2:5" s="9" customFormat="1">
      <c r="B102" s="18"/>
      <c r="C102" s="18"/>
      <c r="E102" s="18"/>
    </row>
    <row r="103" spans="2:5" s="9" customFormat="1">
      <c r="B103" s="18"/>
      <c r="C103" s="18"/>
    </row>
    <row r="104" spans="2:5" s="9" customFormat="1">
      <c r="B104" s="18"/>
      <c r="C104" s="18"/>
      <c r="E104" s="18"/>
    </row>
    <row r="105" spans="2:5" s="9" customFormat="1">
      <c r="B105" s="18"/>
      <c r="C105" s="18"/>
    </row>
    <row r="106" spans="2:5" s="9" customFormat="1">
      <c r="B106" s="18"/>
      <c r="C106" s="18"/>
      <c r="E106" s="18"/>
    </row>
    <row r="107" spans="2:5" s="9" customFormat="1">
      <c r="B107" s="18"/>
      <c r="C107" s="18"/>
    </row>
    <row r="108" spans="2:5" s="9" customFormat="1">
      <c r="B108" s="18"/>
      <c r="C108" s="18"/>
      <c r="E108" s="18"/>
    </row>
    <row r="109" spans="2:5" s="9" customFormat="1">
      <c r="B109" s="18"/>
      <c r="C109" s="18"/>
    </row>
    <row r="110" spans="2:5" s="9" customFormat="1">
      <c r="B110" s="18"/>
      <c r="C110" s="18"/>
      <c r="E110" s="18"/>
    </row>
    <row r="111" spans="2:5" s="9" customFormat="1">
      <c r="B111" s="18"/>
      <c r="C111" s="18"/>
    </row>
    <row r="112" spans="2:5" s="9" customFormat="1">
      <c r="B112" s="18"/>
      <c r="C112" s="18"/>
      <c r="E112" s="18"/>
    </row>
    <row r="113" spans="1:5" s="9" customFormat="1">
      <c r="B113" s="18"/>
      <c r="C113" s="18"/>
    </row>
    <row r="114" spans="1:5" s="9" customFormat="1">
      <c r="B114" s="18"/>
      <c r="C114" s="18"/>
      <c r="E114" s="18"/>
    </row>
    <row r="115" spans="1:5" s="9" customFormat="1">
      <c r="B115" s="18"/>
      <c r="C115" s="18"/>
    </row>
    <row r="116" spans="1:5" s="9" customFormat="1">
      <c r="B116" s="18"/>
      <c r="C116" s="18"/>
      <c r="E116" s="18"/>
    </row>
    <row r="117" spans="1:5" s="9" customFormat="1"/>
    <row r="118" spans="1:5" s="9" customFormat="1"/>
    <row r="119" spans="1:5" s="9" customFormat="1"/>
    <row r="120" spans="1:5" s="9" customFormat="1" ht="15.75">
      <c r="A120" s="19"/>
    </row>
    <row r="121" spans="1:5" s="9" customFormat="1">
      <c r="B121" s="20"/>
      <c r="C121" s="20"/>
      <c r="D121" s="20"/>
      <c r="E121" s="20"/>
    </row>
    <row r="122" spans="1:5" s="9" customFormat="1">
      <c r="A122" s="17"/>
      <c r="B122" s="17"/>
      <c r="C122" s="17"/>
      <c r="D122" s="17"/>
      <c r="E122" s="17"/>
    </row>
    <row r="123" spans="1:5" s="9" customFormat="1">
      <c r="B123" s="16"/>
      <c r="C123" s="16"/>
    </row>
    <row r="124" spans="1:5" s="9" customFormat="1">
      <c r="B124" s="16"/>
      <c r="C124" s="16"/>
      <c r="D124" s="16"/>
      <c r="E124" s="16"/>
    </row>
    <row r="125" spans="1:5" s="9" customFormat="1">
      <c r="B125" s="16"/>
      <c r="C125" s="16"/>
    </row>
    <row r="126" spans="1:5" s="9" customFormat="1">
      <c r="B126" s="16"/>
      <c r="C126" s="16"/>
      <c r="D126" s="16"/>
      <c r="E126" s="16"/>
    </row>
    <row r="127" spans="1:5" s="9" customFormat="1">
      <c r="B127" s="16"/>
      <c r="C127" s="16"/>
    </row>
    <row r="128" spans="1:5" s="9" customFormat="1">
      <c r="B128" s="16"/>
      <c r="C128" s="16"/>
      <c r="D128" s="16"/>
      <c r="E128" s="16"/>
    </row>
    <row r="129" spans="2:5" s="9" customFormat="1">
      <c r="B129" s="16"/>
      <c r="C129" s="16"/>
    </row>
    <row r="130" spans="2:5" s="9" customFormat="1">
      <c r="B130" s="16"/>
      <c r="C130" s="16"/>
      <c r="D130" s="16"/>
      <c r="E130" s="16"/>
    </row>
    <row r="131" spans="2:5" s="9" customFormat="1">
      <c r="B131" s="16"/>
      <c r="C131" s="16"/>
    </row>
    <row r="132" spans="2:5" s="9" customFormat="1">
      <c r="B132" s="16"/>
      <c r="C132" s="16"/>
      <c r="D132" s="16"/>
      <c r="E132" s="16"/>
    </row>
    <row r="133" spans="2:5" s="9" customFormat="1">
      <c r="B133" s="16"/>
      <c r="C133" s="16"/>
    </row>
    <row r="134" spans="2:5" s="9" customFormat="1">
      <c r="B134" s="16"/>
      <c r="C134" s="16"/>
      <c r="D134" s="16"/>
      <c r="E134" s="16"/>
    </row>
    <row r="135" spans="2:5" s="9" customFormat="1">
      <c r="B135" s="16"/>
      <c r="C135" s="16"/>
    </row>
    <row r="136" spans="2:5" s="9" customFormat="1">
      <c r="B136" s="16"/>
      <c r="C136" s="16"/>
      <c r="D136" s="16"/>
      <c r="E136" s="16"/>
    </row>
    <row r="137" spans="2:5" s="9" customFormat="1">
      <c r="B137" s="16"/>
      <c r="C137" s="16"/>
    </row>
    <row r="138" spans="2:5" s="9" customFormat="1">
      <c r="B138" s="16"/>
      <c r="C138" s="16"/>
      <c r="D138" s="16"/>
      <c r="E138" s="16"/>
    </row>
    <row r="139" spans="2:5" s="9" customFormat="1">
      <c r="B139" s="16"/>
      <c r="C139" s="16"/>
    </row>
    <row r="140" spans="2:5" s="9" customFormat="1">
      <c r="B140" s="16"/>
      <c r="C140" s="16"/>
      <c r="D140" s="16"/>
      <c r="E140" s="16"/>
    </row>
    <row r="141" spans="2:5" s="9" customFormat="1">
      <c r="B141" s="16"/>
      <c r="C141" s="16"/>
    </row>
    <row r="142" spans="2:5" s="9" customFormat="1">
      <c r="B142" s="16"/>
      <c r="C142" s="16"/>
      <c r="D142" s="16"/>
      <c r="E142" s="16"/>
    </row>
    <row r="143" spans="2:5" s="9" customFormat="1">
      <c r="B143" s="16"/>
      <c r="C143" s="16"/>
    </row>
    <row r="144" spans="2:5" s="9" customFormat="1">
      <c r="B144" s="16"/>
      <c r="C144" s="16"/>
      <c r="D144" s="16"/>
      <c r="E144" s="16"/>
    </row>
    <row r="145" spans="2:5" s="9" customFormat="1">
      <c r="B145" s="16"/>
      <c r="C145" s="16"/>
    </row>
    <row r="146" spans="2:5" s="9" customFormat="1">
      <c r="B146" s="16"/>
      <c r="C146" s="16"/>
      <c r="D146" s="16"/>
      <c r="E146" s="16"/>
    </row>
    <row r="147" spans="2:5" s="9" customFormat="1">
      <c r="B147" s="16"/>
      <c r="C147" s="16"/>
    </row>
    <row r="148" spans="2:5" s="9" customFormat="1">
      <c r="B148" s="16"/>
      <c r="C148" s="16"/>
      <c r="D148" s="16"/>
      <c r="E148" s="16"/>
    </row>
    <row r="149" spans="2:5" s="9" customFormat="1">
      <c r="B149" s="16"/>
      <c r="C149" s="16"/>
    </row>
    <row r="150" spans="2:5" s="9" customFormat="1">
      <c r="B150" s="16"/>
      <c r="C150" s="16"/>
      <c r="D150" s="16"/>
      <c r="E150" s="16"/>
    </row>
    <row r="151" spans="2:5" s="9" customFormat="1">
      <c r="B151" s="16"/>
      <c r="C151" s="16"/>
    </row>
    <row r="152" spans="2:5" s="9" customFormat="1">
      <c r="B152" s="16"/>
      <c r="C152" s="16"/>
      <c r="D152" s="16"/>
      <c r="E152" s="16"/>
    </row>
    <row r="153" spans="2:5" s="9" customFormat="1">
      <c r="B153" s="16"/>
      <c r="C153" s="16"/>
    </row>
    <row r="154" spans="2:5" s="9" customFormat="1">
      <c r="B154" s="16"/>
      <c r="C154" s="16"/>
      <c r="D154" s="16"/>
      <c r="E154" s="16"/>
    </row>
    <row r="155" spans="2:5" s="9" customFormat="1">
      <c r="B155" s="16"/>
      <c r="C155" s="16"/>
    </row>
    <row r="156" spans="2:5" s="9" customFormat="1">
      <c r="B156" s="16"/>
      <c r="C156" s="16"/>
      <c r="D156" s="16"/>
      <c r="E156" s="16"/>
    </row>
    <row r="157" spans="2:5" s="9" customFormat="1">
      <c r="B157" s="16"/>
      <c r="C157" s="16"/>
    </row>
    <row r="158" spans="2:5" s="9" customFormat="1">
      <c r="B158" s="16"/>
      <c r="C158" s="16"/>
      <c r="D158" s="16"/>
      <c r="E158" s="16"/>
    </row>
    <row r="159" spans="2:5" s="9" customFormat="1">
      <c r="B159" s="16"/>
      <c r="C159" s="16"/>
    </row>
    <row r="160" spans="2:5" s="9" customFormat="1">
      <c r="B160" s="16"/>
      <c r="C160" s="16"/>
      <c r="D160" s="16"/>
      <c r="E160" s="16"/>
    </row>
    <row r="161" spans="2:5" s="9" customFormat="1">
      <c r="B161" s="16"/>
      <c r="C161" s="16"/>
    </row>
    <row r="162" spans="2:5" s="9" customFormat="1">
      <c r="B162" s="16"/>
      <c r="C162" s="16"/>
      <c r="D162" s="16"/>
      <c r="E162" s="16"/>
    </row>
    <row r="163" spans="2:5" s="9" customFormat="1">
      <c r="B163" s="16"/>
      <c r="C163" s="16"/>
    </row>
    <row r="164" spans="2:5" s="9" customFormat="1">
      <c r="B164" s="16"/>
      <c r="C164" s="16"/>
      <c r="D164" s="16"/>
      <c r="E164" s="16"/>
    </row>
    <row r="165" spans="2:5" s="9" customFormat="1">
      <c r="B165" s="16"/>
      <c r="C165" s="16"/>
    </row>
    <row r="166" spans="2:5" s="9" customFormat="1">
      <c r="B166" s="16"/>
      <c r="C166" s="16"/>
      <c r="D166" s="16"/>
      <c r="E166" s="16"/>
    </row>
    <row r="167" spans="2:5" s="9" customFormat="1">
      <c r="B167" s="16"/>
      <c r="C167" s="16"/>
    </row>
    <row r="168" spans="2:5" s="9" customFormat="1">
      <c r="B168" s="16"/>
      <c r="C168" s="16"/>
      <c r="D168" s="16"/>
      <c r="E168" s="16"/>
    </row>
    <row r="169" spans="2:5" s="9" customFormat="1">
      <c r="B169" s="16"/>
      <c r="C169" s="16"/>
    </row>
    <row r="170" spans="2:5" s="9" customFormat="1">
      <c r="B170" s="16"/>
      <c r="C170" s="16"/>
      <c r="D170" s="16"/>
      <c r="E170" s="16"/>
    </row>
    <row r="171" spans="2:5" s="9" customFormat="1">
      <c r="B171" s="16"/>
      <c r="C171" s="16"/>
    </row>
    <row r="172" spans="2:5" s="9" customFormat="1">
      <c r="B172" s="16"/>
      <c r="C172" s="16"/>
      <c r="D172" s="16"/>
      <c r="E172" s="16"/>
    </row>
    <row r="173" spans="2:5" s="9" customFormat="1"/>
    <row r="174" spans="2:5" s="9" customFormat="1">
      <c r="E174" s="16"/>
    </row>
    <row r="175" spans="2:5" s="9" customFormat="1"/>
    <row r="176" spans="2:5">
      <c r="E176" s="21"/>
    </row>
    <row r="185" spans="1:7">
      <c r="A185" s="22"/>
      <c r="B185" s="10"/>
      <c r="C185" s="10"/>
      <c r="D185" s="10"/>
      <c r="E185" s="10"/>
      <c r="F185" s="10"/>
      <c r="G185" s="10"/>
    </row>
    <row r="186" spans="1:7">
      <c r="B186" s="10"/>
      <c r="C186" s="10"/>
      <c r="D186" s="10"/>
      <c r="E186" s="10"/>
      <c r="F186" s="10"/>
      <c r="G186" s="10"/>
    </row>
    <row r="187" spans="1:7">
      <c r="B187" s="23"/>
      <c r="C187" s="23"/>
      <c r="D187" s="23"/>
      <c r="E187" s="23"/>
      <c r="F187" s="23"/>
      <c r="G187" s="24"/>
    </row>
    <row r="188" spans="1:7">
      <c r="B188" s="23"/>
      <c r="C188" s="23"/>
      <c r="D188" s="23"/>
      <c r="E188" s="23"/>
      <c r="F188" s="23"/>
      <c r="G188" s="24"/>
    </row>
    <row r="189" spans="1:7">
      <c r="B189" s="23"/>
      <c r="C189" s="23"/>
      <c r="D189" s="23"/>
      <c r="E189" s="23"/>
      <c r="F189" s="23"/>
      <c r="G189" s="24"/>
    </row>
    <row r="190" spans="1:7">
      <c r="B190" s="23"/>
      <c r="C190" s="23"/>
      <c r="D190" s="23"/>
      <c r="E190" s="23"/>
      <c r="F190" s="23"/>
      <c r="G190" s="24"/>
    </row>
    <row r="191" spans="1:7">
      <c r="B191" s="23"/>
      <c r="C191" s="23"/>
      <c r="D191" s="23"/>
      <c r="E191" s="23"/>
      <c r="F191" s="23"/>
      <c r="G191" s="24"/>
    </row>
    <row r="192" spans="1:7">
      <c r="B192" s="23"/>
      <c r="C192" s="23"/>
      <c r="D192" s="23"/>
      <c r="E192" s="23"/>
      <c r="F192" s="23"/>
      <c r="G192" s="24"/>
    </row>
    <row r="193" spans="2:7">
      <c r="B193" s="23"/>
      <c r="C193" s="23"/>
      <c r="D193" s="23"/>
      <c r="E193" s="23"/>
      <c r="F193" s="23"/>
      <c r="G193" s="24"/>
    </row>
    <row r="194" spans="2:7">
      <c r="B194" s="23"/>
      <c r="C194" s="23"/>
      <c r="D194" s="23"/>
      <c r="E194" s="23"/>
      <c r="F194" s="23"/>
      <c r="G194" s="24"/>
    </row>
    <row r="195" spans="2:7">
      <c r="B195" s="23"/>
      <c r="C195" s="23"/>
      <c r="D195" s="23"/>
      <c r="E195" s="23"/>
      <c r="F195" s="23"/>
      <c r="G195" s="24"/>
    </row>
    <row r="196" spans="2:7">
      <c r="B196" s="23"/>
      <c r="C196" s="23"/>
      <c r="D196" s="23"/>
      <c r="E196" s="23"/>
      <c r="F196" s="23"/>
      <c r="G196" s="24"/>
    </row>
    <row r="197" spans="2:7">
      <c r="B197" s="23"/>
      <c r="C197" s="23"/>
      <c r="D197" s="23"/>
      <c r="E197" s="23"/>
      <c r="F197" s="23"/>
      <c r="G197" s="24"/>
    </row>
    <row r="198" spans="2:7">
      <c r="B198" s="23"/>
      <c r="C198" s="23"/>
      <c r="D198" s="23"/>
      <c r="E198" s="23"/>
      <c r="F198" s="23"/>
      <c r="G198" s="24"/>
    </row>
    <row r="199" spans="2:7">
      <c r="B199" s="23"/>
      <c r="C199" s="23"/>
      <c r="D199" s="23"/>
      <c r="E199" s="23"/>
      <c r="F199" s="23"/>
      <c r="G199" s="24"/>
    </row>
    <row r="200" spans="2:7">
      <c r="B200" s="23"/>
      <c r="C200" s="23"/>
      <c r="D200" s="23"/>
      <c r="E200" s="23"/>
      <c r="F200" s="23"/>
      <c r="G200" s="24"/>
    </row>
    <row r="201" spans="2:7">
      <c r="B201" s="23"/>
      <c r="C201" s="23"/>
      <c r="D201" s="23"/>
      <c r="E201" s="23"/>
      <c r="F201" s="23"/>
      <c r="G201" s="24"/>
    </row>
    <row r="202" spans="2:7">
      <c r="B202" s="23"/>
      <c r="C202" s="23"/>
      <c r="D202" s="23"/>
      <c r="E202" s="23"/>
      <c r="F202" s="23"/>
      <c r="G202" s="24"/>
    </row>
    <row r="203" spans="2:7">
      <c r="B203" s="23"/>
      <c r="C203" s="23"/>
      <c r="D203" s="23"/>
      <c r="E203" s="23"/>
      <c r="F203" s="23"/>
      <c r="G203" s="24"/>
    </row>
    <row r="204" spans="2:7">
      <c r="B204" s="23"/>
      <c r="C204" s="23"/>
      <c r="D204" s="23"/>
      <c r="E204" s="23"/>
      <c r="F204" s="23"/>
      <c r="G204" s="24"/>
    </row>
    <row r="205" spans="2:7">
      <c r="B205" s="23"/>
      <c r="C205" s="23"/>
      <c r="D205" s="23"/>
      <c r="E205" s="23"/>
      <c r="F205" s="23"/>
      <c r="G205" s="24"/>
    </row>
    <row r="206" spans="2:7">
      <c r="B206" s="23"/>
      <c r="C206" s="23"/>
      <c r="D206" s="23"/>
      <c r="E206" s="23"/>
      <c r="F206" s="23"/>
      <c r="G206" s="24"/>
    </row>
    <row r="207" spans="2:7">
      <c r="B207" s="23"/>
      <c r="C207" s="23"/>
      <c r="D207" s="23"/>
      <c r="E207" s="23"/>
      <c r="F207" s="23"/>
      <c r="G207" s="24"/>
    </row>
    <row r="208" spans="2:7">
      <c r="B208" s="23"/>
      <c r="C208" s="23"/>
      <c r="D208" s="23"/>
      <c r="E208" s="23"/>
      <c r="F208" s="23"/>
      <c r="G208" s="24"/>
    </row>
    <row r="209" spans="2:7">
      <c r="B209" s="23"/>
      <c r="C209" s="23"/>
      <c r="D209" s="23"/>
      <c r="E209" s="23"/>
      <c r="F209" s="23"/>
      <c r="G209" s="24"/>
    </row>
    <row r="210" spans="2:7">
      <c r="B210" s="23"/>
      <c r="C210" s="23"/>
      <c r="D210" s="23"/>
      <c r="E210" s="23"/>
      <c r="F210" s="23"/>
      <c r="G210" s="24"/>
    </row>
    <row r="211" spans="2:7">
      <c r="B211" s="23"/>
      <c r="C211" s="23"/>
      <c r="D211" s="23"/>
      <c r="E211" s="23"/>
      <c r="F211" s="23"/>
      <c r="G211" s="24"/>
    </row>
    <row r="212" spans="2:7">
      <c r="B212" s="23"/>
      <c r="C212" s="23"/>
      <c r="D212" s="23"/>
      <c r="E212" s="23"/>
      <c r="F212" s="23"/>
      <c r="G212" s="24"/>
    </row>
    <row r="213" spans="2:7">
      <c r="B213" s="23"/>
      <c r="C213" s="23"/>
      <c r="D213" s="23"/>
      <c r="E213" s="23"/>
      <c r="F213" s="23"/>
      <c r="G213" s="24"/>
    </row>
    <row r="214" spans="2:7">
      <c r="B214" s="23"/>
      <c r="C214" s="23"/>
      <c r="D214" s="23"/>
      <c r="E214" s="23"/>
      <c r="F214" s="23"/>
      <c r="G214" s="24"/>
    </row>
    <row r="215" spans="2:7">
      <c r="B215" s="23"/>
      <c r="C215" s="23"/>
      <c r="D215" s="23"/>
      <c r="E215" s="23"/>
      <c r="F215" s="23"/>
      <c r="G215" s="24"/>
    </row>
    <row r="216" spans="2:7">
      <c r="B216" s="23"/>
      <c r="C216" s="23"/>
      <c r="D216" s="23"/>
      <c r="E216" s="23"/>
      <c r="F216" s="23"/>
      <c r="G216" s="24"/>
    </row>
    <row r="217" spans="2:7">
      <c r="B217" s="23"/>
      <c r="C217" s="23"/>
      <c r="D217" s="23"/>
      <c r="E217" s="23"/>
      <c r="F217" s="23"/>
      <c r="G217" s="24"/>
    </row>
  </sheetData>
  <mergeCells count="2">
    <mergeCell ref="B121:C121"/>
    <mergeCell ref="D121:E121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12 Drivers CO2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2011-06-27T06:44:22Z</dcterms:created>
  <dcterms:modified xsi:type="dcterms:W3CDTF">2011-06-27T06:44:54Z</dcterms:modified>
</cp:coreProperties>
</file>