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8060" windowHeight="8835"/>
  </bookViews>
  <sheets>
    <sheet name="Fig 13 CO2 SH" sheetId="1" r:id="rId1"/>
  </sheets>
  <externalReferences>
    <externalReference r:id="rId2"/>
    <externalReference r:id="rId3"/>
    <externalReference r:id="rId4"/>
  </externalReferences>
  <definedNames>
    <definedName name="Colheads">#REF!</definedName>
    <definedName name="Datamat">#REF!</definedName>
    <definedName name="Leontief138">#REF!</definedName>
    <definedName name="Matrix138">#REF!</definedName>
    <definedName name="Rowtitles">#REF!</definedName>
  </definedNames>
  <calcPr calcId="144525"/>
</workbook>
</file>

<file path=xl/calcChain.xml><?xml version="1.0" encoding="utf-8"?>
<calcChain xmlns="http://schemas.openxmlformats.org/spreadsheetml/2006/main">
  <c r="AF111" i="1" l="1"/>
  <c r="AF107" i="1"/>
  <c r="AF103" i="1"/>
  <c r="AF99" i="1"/>
  <c r="AF95" i="1"/>
  <c r="AF91" i="1"/>
  <c r="AF87" i="1"/>
  <c r="AF83" i="1"/>
  <c r="AF79" i="1"/>
  <c r="AF74" i="1"/>
  <c r="AF70" i="1"/>
  <c r="AF66" i="1"/>
  <c r="AF62" i="1"/>
  <c r="AF58" i="1"/>
  <c r="AF54" i="1"/>
  <c r="AF50" i="1"/>
  <c r="AF46" i="1"/>
  <c r="AF42" i="1"/>
  <c r="AA33" i="1"/>
  <c r="AB33" i="1" s="1"/>
  <c r="AE39" i="1" s="1"/>
  <c r="Z33" i="1"/>
  <c r="Y33" i="1"/>
  <c r="AD38" i="1" s="1"/>
  <c r="X33" i="1"/>
  <c r="W33" i="1"/>
  <c r="AC38" i="1" s="1"/>
  <c r="AF38" i="1" s="1"/>
  <c r="V33" i="1"/>
  <c r="AA32" i="1"/>
  <c r="AB32" i="1" s="1"/>
  <c r="Z32" i="1"/>
  <c r="Y32" i="1"/>
  <c r="X32" i="1"/>
  <c r="W32" i="1"/>
  <c r="V32" i="1"/>
  <c r="AA31" i="1"/>
  <c r="AD31" i="1" s="1"/>
  <c r="Z31" i="1"/>
  <c r="Y31" i="1"/>
  <c r="W106" i="1" s="1"/>
  <c r="X31" i="1"/>
  <c r="W105" i="1" s="1"/>
  <c r="W31" i="1"/>
  <c r="V106" i="1" s="1"/>
  <c r="V31" i="1"/>
  <c r="B76" i="1" s="1"/>
  <c r="AB30" i="1"/>
  <c r="X83" i="1" s="1"/>
  <c r="AA30" i="1"/>
  <c r="Z30" i="1"/>
  <c r="Y30" i="1"/>
  <c r="W82" i="1" s="1"/>
  <c r="X30" i="1"/>
  <c r="W81" i="1" s="1"/>
  <c r="W30" i="1"/>
  <c r="V82" i="1" s="1"/>
  <c r="V30" i="1"/>
  <c r="V81" i="1" s="1"/>
  <c r="AA29" i="1"/>
  <c r="AB29" i="1" s="1"/>
  <c r="X79" i="1" s="1"/>
  <c r="Z29" i="1"/>
  <c r="Y29" i="1"/>
  <c r="W78" i="1" s="1"/>
  <c r="X29" i="1"/>
  <c r="W77" i="1" s="1"/>
  <c r="W29" i="1"/>
  <c r="V78" i="1" s="1"/>
  <c r="V29" i="1"/>
  <c r="V77" i="1" s="1"/>
  <c r="AB28" i="1"/>
  <c r="AA28" i="1"/>
  <c r="Z28" i="1"/>
  <c r="Y28" i="1"/>
  <c r="X28" i="1"/>
  <c r="W28" i="1"/>
  <c r="V28" i="1"/>
  <c r="AA27" i="1"/>
  <c r="AB27" i="1" s="1"/>
  <c r="Z27" i="1"/>
  <c r="Y27" i="1"/>
  <c r="X27" i="1"/>
  <c r="W27" i="1"/>
  <c r="V27" i="1"/>
  <c r="M65" i="1" s="1"/>
  <c r="AB26" i="1"/>
  <c r="X103" i="1" s="1"/>
  <c r="AA26" i="1"/>
  <c r="Z26" i="1"/>
  <c r="Y26" i="1"/>
  <c r="W102" i="1" s="1"/>
  <c r="X26" i="1"/>
  <c r="W101" i="1" s="1"/>
  <c r="W26" i="1"/>
  <c r="V102" i="1" s="1"/>
  <c r="V26" i="1"/>
  <c r="V101" i="1" s="1"/>
  <c r="AA25" i="1"/>
  <c r="AB25" i="1" s="1"/>
  <c r="Z25" i="1"/>
  <c r="Y25" i="1"/>
  <c r="X25" i="1"/>
  <c r="W25" i="1"/>
  <c r="V25" i="1"/>
  <c r="AA24" i="1"/>
  <c r="AB24" i="1" s="1"/>
  <c r="Z24" i="1"/>
  <c r="Y24" i="1"/>
  <c r="X24" i="1"/>
  <c r="W24" i="1"/>
  <c r="V24" i="1"/>
  <c r="AA23" i="1"/>
  <c r="AB23" i="1" s="1"/>
  <c r="X99" i="1" s="1"/>
  <c r="Z23" i="1"/>
  <c r="Y23" i="1"/>
  <c r="W98" i="1" s="1"/>
  <c r="X23" i="1"/>
  <c r="W97" i="1" s="1"/>
  <c r="W23" i="1"/>
  <c r="V98" i="1" s="1"/>
  <c r="V23" i="1"/>
  <c r="V97" i="1" s="1"/>
  <c r="AB22" i="1"/>
  <c r="X75" i="1" s="1"/>
  <c r="AA22" i="1"/>
  <c r="Z22" i="1"/>
  <c r="Y22" i="1"/>
  <c r="W74" i="1" s="1"/>
  <c r="X22" i="1"/>
  <c r="W73" i="1" s="1"/>
  <c r="W22" i="1"/>
  <c r="V74" i="1" s="1"/>
  <c r="V22" i="1"/>
  <c r="V73" i="1" s="1"/>
  <c r="AA21" i="1"/>
  <c r="AB21" i="1" s="1"/>
  <c r="Z21" i="1"/>
  <c r="Y21" i="1"/>
  <c r="X21" i="1"/>
  <c r="W21" i="1"/>
  <c r="V21" i="1"/>
  <c r="AB20" i="1"/>
  <c r="AA20" i="1"/>
  <c r="Z20" i="1"/>
  <c r="Y20" i="1"/>
  <c r="X20" i="1"/>
  <c r="W20" i="1"/>
  <c r="V20" i="1"/>
  <c r="AA19" i="1"/>
  <c r="AB19" i="1" s="1"/>
  <c r="X95" i="1" s="1"/>
  <c r="Z19" i="1"/>
  <c r="Y19" i="1"/>
  <c r="W94" i="1" s="1"/>
  <c r="X19" i="1"/>
  <c r="W19" i="1"/>
  <c r="V94" i="1" s="1"/>
  <c r="V19" i="1"/>
  <c r="AB18" i="1"/>
  <c r="X111" i="1" s="1"/>
  <c r="AA18" i="1"/>
  <c r="Z18" i="1"/>
  <c r="Y18" i="1"/>
  <c r="W110" i="1" s="1"/>
  <c r="X18" i="1"/>
  <c r="W18" i="1"/>
  <c r="V110" i="1" s="1"/>
  <c r="V18" i="1"/>
  <c r="AA17" i="1"/>
  <c r="AB17" i="1" s="1"/>
  <c r="X71" i="1" s="1"/>
  <c r="Z17" i="1"/>
  <c r="Y17" i="1"/>
  <c r="W70" i="1" s="1"/>
  <c r="X17" i="1"/>
  <c r="W69" i="1" s="1"/>
  <c r="W17" i="1"/>
  <c r="V70" i="1" s="1"/>
  <c r="V17" i="1"/>
  <c r="V69" i="1" s="1"/>
  <c r="AB16" i="1"/>
  <c r="X67" i="1" s="1"/>
  <c r="AA16" i="1"/>
  <c r="Z16" i="1"/>
  <c r="Y16" i="1"/>
  <c r="W66" i="1" s="1"/>
  <c r="X16" i="1"/>
  <c r="W65" i="1" s="1"/>
  <c r="W16" i="1"/>
  <c r="V66" i="1" s="1"/>
  <c r="V16" i="1"/>
  <c r="V65" i="1" s="1"/>
  <c r="AA15" i="1"/>
  <c r="AB15" i="1" s="1"/>
  <c r="Z15" i="1"/>
  <c r="Y15" i="1"/>
  <c r="X15" i="1"/>
  <c r="W15" i="1"/>
  <c r="V15" i="1"/>
  <c r="AB14" i="1"/>
  <c r="X63" i="1" s="1"/>
  <c r="AA14" i="1"/>
  <c r="Z14" i="1"/>
  <c r="Y14" i="1"/>
  <c r="W62" i="1" s="1"/>
  <c r="X14" i="1"/>
  <c r="W61" i="1" s="1"/>
  <c r="W14" i="1"/>
  <c r="V62" i="1" s="1"/>
  <c r="V14" i="1"/>
  <c r="V61" i="1" s="1"/>
  <c r="AA13" i="1"/>
  <c r="AB13" i="1" s="1"/>
  <c r="X59" i="1" s="1"/>
  <c r="Z13" i="1"/>
  <c r="Y13" i="1"/>
  <c r="W58" i="1" s="1"/>
  <c r="X13" i="1"/>
  <c r="W57" i="1" s="1"/>
  <c r="W13" i="1"/>
  <c r="V58" i="1" s="1"/>
  <c r="V13" i="1"/>
  <c r="V57" i="1" s="1"/>
  <c r="AB12" i="1"/>
  <c r="X55" i="1" s="1"/>
  <c r="AA12" i="1"/>
  <c r="Z12" i="1"/>
  <c r="Y12" i="1"/>
  <c r="W54" i="1" s="1"/>
  <c r="X12" i="1"/>
  <c r="W53" i="1" s="1"/>
  <c r="W12" i="1"/>
  <c r="V54" i="1" s="1"/>
  <c r="V12" i="1"/>
  <c r="V53" i="1" s="1"/>
  <c r="AA11" i="1"/>
  <c r="AB11" i="1" s="1"/>
  <c r="X51" i="1" s="1"/>
  <c r="Z11" i="1"/>
  <c r="Y11" i="1"/>
  <c r="W50" i="1" s="1"/>
  <c r="X11" i="1"/>
  <c r="W11" i="1"/>
  <c r="V50" i="1" s="1"/>
  <c r="V11" i="1"/>
  <c r="AB10" i="1"/>
  <c r="X87" i="1" s="1"/>
  <c r="AA10" i="1"/>
  <c r="Z10" i="1"/>
  <c r="Y10" i="1"/>
  <c r="W86" i="1" s="1"/>
  <c r="X10" i="1"/>
  <c r="W10" i="1"/>
  <c r="V86" i="1" s="1"/>
  <c r="V10" i="1"/>
  <c r="AA9" i="1"/>
  <c r="AB9" i="1" s="1"/>
  <c r="X47" i="1" s="1"/>
  <c r="Z9" i="1"/>
  <c r="Y9" i="1"/>
  <c r="W46" i="1" s="1"/>
  <c r="X9" i="1"/>
  <c r="W45" i="1" s="1"/>
  <c r="W9" i="1"/>
  <c r="V46" i="1" s="1"/>
  <c r="V9" i="1"/>
  <c r="V45" i="1" s="1"/>
  <c r="AB8" i="1"/>
  <c r="X91" i="1" s="1"/>
  <c r="AA8" i="1"/>
  <c r="Z8" i="1"/>
  <c r="Y8" i="1"/>
  <c r="W90" i="1" s="1"/>
  <c r="X8" i="1"/>
  <c r="W89" i="1" s="1"/>
  <c r="W8" i="1"/>
  <c r="V90" i="1" s="1"/>
  <c r="V8" i="1"/>
  <c r="V89" i="1" s="1"/>
  <c r="AA7" i="1"/>
  <c r="AB7" i="1" s="1"/>
  <c r="Z7" i="1"/>
  <c r="Y7" i="1"/>
  <c r="X7" i="1"/>
  <c r="W7" i="1"/>
  <c r="V7" i="1"/>
  <c r="AB6" i="1"/>
  <c r="AA6" i="1"/>
  <c r="Z6" i="1"/>
  <c r="Y6" i="1"/>
  <c r="X6" i="1"/>
  <c r="W6" i="1"/>
  <c r="V6" i="1"/>
  <c r="AA5" i="1"/>
  <c r="AB5" i="1" s="1"/>
  <c r="Z5" i="1"/>
  <c r="Y5" i="1"/>
  <c r="X5" i="1"/>
  <c r="W5" i="1"/>
  <c r="V5" i="1"/>
  <c r="AB4" i="1"/>
  <c r="X43" i="1" s="1"/>
  <c r="AA4" i="1"/>
  <c r="Z4" i="1"/>
  <c r="Y4" i="1"/>
  <c r="W42" i="1" s="1"/>
  <c r="X4" i="1"/>
  <c r="W41" i="1" s="1"/>
  <c r="W4" i="1"/>
  <c r="V42" i="1" s="1"/>
  <c r="V4" i="1"/>
  <c r="V41" i="1" s="1"/>
  <c r="AB31" i="1" l="1"/>
  <c r="X107" i="1" s="1"/>
  <c r="C76" i="1"/>
  <c r="D76" i="1" s="1"/>
  <c r="V105" i="1"/>
</calcChain>
</file>

<file path=xl/sharedStrings.xml><?xml version="1.0" encoding="utf-8"?>
<sst xmlns="http://schemas.openxmlformats.org/spreadsheetml/2006/main" count="125" uniqueCount="52">
  <si>
    <t xml:space="preserve">Figure 13 : CO2 emissions, space heating per m2, climate corrected </t>
  </si>
  <si>
    <t>Direct CO2 emissions</t>
  </si>
  <si>
    <t>Electricity related</t>
  </si>
  <si>
    <t>Total CO2 emissions (incl electricity) in each category</t>
  </si>
  <si>
    <t>(1990)</t>
  </si>
  <si>
    <t>(2008)</t>
  </si>
  <si>
    <t>2007 - scaled to EU Average Climate</t>
  </si>
  <si>
    <t>Austria</t>
  </si>
  <si>
    <t>Belgium</t>
  </si>
  <si>
    <t>Bulgaria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</si>
  <si>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</si>
  <si>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</si>
  <si>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</si>
  <si>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</si>
  <si>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</si>
  <si>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</si>
  <si>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</si>
  <si>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</si>
  <si>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</si>
  <si>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</si>
  <si>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</si>
  <si>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</si>
  <si>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</si>
  <si>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</si>
  <si>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</si>
  <si>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</si>
  <si>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</si>
  <si>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</si>
  <si>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</si>
  <si>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 Republic</t>
  </si>
  <si>
    <t>Slovenia</t>
  </si>
  <si>
    <t>Spain</t>
  </si>
  <si>
    <t xml:space="preserve">  Direct emissions - 1990</t>
  </si>
  <si>
    <t xml:space="preserve">  Direct emissions - 2008</t>
  </si>
  <si>
    <t>Sweden</t>
  </si>
  <si>
    <t>United Kingdom</t>
  </si>
  <si>
    <t xml:space="preserve">  Indirect emissions </t>
  </si>
  <si>
    <t>EU-27</t>
  </si>
  <si>
    <t>Croatia</t>
  </si>
  <si>
    <t xml:space="preserve">   Total CO2 emissions scaled to EU average climate - 2008</t>
  </si>
  <si>
    <t>Norway</t>
  </si>
  <si>
    <t>Noway</t>
  </si>
  <si>
    <t>2008 scaled to EU average</t>
  </si>
  <si>
    <t>Direct</t>
  </si>
  <si>
    <t xml:space="preserve">Indirect </t>
  </si>
  <si>
    <t>Scaled to EU average (2007)</t>
  </si>
  <si>
    <t>Slovakia</t>
  </si>
  <si>
    <t>%/year</t>
  </si>
  <si>
    <t>EU27</t>
  </si>
  <si>
    <t>UK</t>
  </si>
  <si>
    <t>Czech Rep</t>
  </si>
  <si>
    <t>2007 scaled to EU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</si>
</sst>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#,##0.0_)"/>
  </numFmts>
  <fonts count="16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23"/>
      <name val="Calibri"/>
      <family val="2"/>
    </font>
    <font>
      <b/>
      <sz val="12"/>
      <color indexed="8"/>
      <name val="Calibri"/>
      <family val="2"/>
    </font>
    <font>
      <sz val="9"/>
      <name val="Times New Roman"/>
      <family val="1"/>
    </font>
    <font>
      <sz val="7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sz val="9"/>
      <name val="Arial"/>
      <family val="2"/>
    </font>
    <font>
      <sz val="10"/>
      <name val="Geneva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6" fillId="0" borderId="0" applyFont="0" applyFill="0" applyBorder="0" applyAlignment="0" applyProtection="0"/>
    <xf numFmtId="49" fontId="9" fillId="0" borderId="4" applyNumberFormat="0" applyFont="0" applyFill="0" applyBorder="0" applyProtection="0">
      <alignment horizontal="left" vertical="center" indent="2"/>
    </xf>
    <xf numFmtId="49" fontId="9" fillId="0" borderId="8" applyNumberFormat="0" applyFont="0" applyFill="0" applyBorder="0" applyProtection="0">
      <alignment horizontal="left" vertical="center" indent="5"/>
    </xf>
    <xf numFmtId="166" fontId="10" fillId="0" borderId="0" applyAlignment="0" applyProtection="0"/>
    <xf numFmtId="0" fontId="11" fillId="0" borderId="0"/>
    <xf numFmtId="0" fontId="11" fillId="0" borderId="0"/>
    <xf numFmtId="0" fontId="11" fillId="0" borderId="0"/>
    <xf numFmtId="49" fontId="12" fillId="0" borderId="4" applyNumberFormat="0" applyFill="0" applyBorder="0" applyProtection="0">
      <alignment horizontal="left" vertical="center"/>
    </xf>
    <xf numFmtId="9" fontId="14" fillId="0" borderId="0" applyFont="0" applyFill="0" applyBorder="0" applyAlignment="0" applyProtection="0"/>
    <xf numFmtId="0" fontId="15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quotePrefix="1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Fill="1"/>
    <xf numFmtId="1" fontId="0" fillId="0" borderId="5" xfId="0" applyNumberFormat="1" applyBorder="1"/>
    <xf numFmtId="1" fontId="0" fillId="0" borderId="6" xfId="0" applyNumberFormat="1" applyBorder="1"/>
    <xf numFmtId="1" fontId="0" fillId="0" borderId="4" xfId="0" quotePrefix="1" applyNumberFormat="1" applyBorder="1"/>
    <xf numFmtId="2" fontId="0" fillId="0" borderId="0" xfId="0" applyNumberFormat="1"/>
    <xf numFmtId="0" fontId="0" fillId="2" borderId="0" xfId="0" applyFill="1"/>
    <xf numFmtId="0" fontId="3" fillId="0" borderId="0" xfId="0" applyFont="1"/>
    <xf numFmtId="1" fontId="0" fillId="0" borderId="0" xfId="0" applyNumberFormat="1"/>
    <xf numFmtId="0" fontId="4" fillId="3" borderId="0" xfId="0" applyFont="1" applyFill="1"/>
    <xf numFmtId="0" fontId="4" fillId="2" borderId="0" xfId="0" applyFont="1" applyFill="1"/>
    <xf numFmtId="0" fontId="4" fillId="4" borderId="0" xfId="0" applyFont="1" applyFill="1"/>
    <xf numFmtId="0" fontId="4" fillId="0" borderId="0" xfId="0" applyFont="1"/>
    <xf numFmtId="0" fontId="5" fillId="2" borderId="7" xfId="0" applyFont="1" applyFill="1" applyBorder="1"/>
    <xf numFmtId="164" fontId="6" fillId="0" borderId="0" xfId="1" applyNumberFormat="1" applyFont="1"/>
    <xf numFmtId="165" fontId="0" fillId="0" borderId="6" xfId="0" applyNumberFormat="1" applyBorder="1"/>
    <xf numFmtId="165" fontId="0" fillId="0" borderId="4" xfId="0" quotePrefix="1" applyNumberFormat="1" applyBorder="1"/>
    <xf numFmtId="0" fontId="4" fillId="5" borderId="0" xfId="0" applyFont="1" applyFill="1"/>
    <xf numFmtId="0" fontId="7" fillId="0" borderId="4" xfId="0" applyFont="1" applyBorder="1"/>
    <xf numFmtId="1" fontId="7" fillId="0" borderId="4" xfId="0" applyNumberFormat="1" applyFont="1" applyBorder="1"/>
    <xf numFmtId="165" fontId="7" fillId="0" borderId="4" xfId="0" applyNumberFormat="1" applyFont="1" applyBorder="1"/>
    <xf numFmtId="1" fontId="7" fillId="0" borderId="4" xfId="0" applyNumberFormat="1" applyFont="1" applyFill="1" applyBorder="1"/>
    <xf numFmtId="1" fontId="0" fillId="0" borderId="4" xfId="0" applyNumberFormat="1" applyBorder="1"/>
    <xf numFmtId="165" fontId="0" fillId="0" borderId="0" xfId="0" applyNumberFormat="1"/>
    <xf numFmtId="0" fontId="0" fillId="0" borderId="4" xfId="0" applyBorder="1" applyAlignment="1">
      <alignment wrapText="1"/>
    </xf>
    <xf numFmtId="0" fontId="0" fillId="0" borderId="4" xfId="0" applyBorder="1"/>
    <xf numFmtId="165" fontId="0" fillId="0" borderId="4" xfId="0" applyNumberFormat="1" applyBorder="1"/>
    <xf numFmtId="1" fontId="0" fillId="0" borderId="4" xfId="0" applyNumberFormat="1" applyFill="1" applyBorder="1"/>
    <xf numFmtId="0" fontId="0" fillId="0" borderId="0" xfId="0" applyFill="1" applyBorder="1"/>
    <xf numFmtId="0" fontId="7" fillId="0" borderId="0" xfId="0" applyFont="1"/>
    <xf numFmtId="1" fontId="7" fillId="0" borderId="0" xfId="0" applyNumberFormat="1" applyFont="1"/>
    <xf numFmtId="0" fontId="0" fillId="0" borderId="0" xfId="0" applyBorder="1"/>
    <xf numFmtId="0" fontId="7" fillId="0" borderId="4" xfId="0" applyFont="1" applyBorder="1" applyAlignment="1">
      <alignment wrapText="1"/>
    </xf>
    <xf numFmtId="0" fontId="8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165" fontId="0" fillId="0" borderId="0" xfId="0" applyNumberFormat="1" applyBorder="1"/>
    <xf numFmtId="1" fontId="0" fillId="0" borderId="0" xfId="0" applyNumberFormat="1" applyFill="1" applyBorder="1"/>
    <xf numFmtId="165" fontId="0" fillId="0" borderId="0" xfId="0" applyNumberFormat="1" applyFill="1" applyBorder="1"/>
  </cellXfs>
  <cellStyles count="11">
    <cellStyle name="2x indented GHG Textfiels" xfId="2"/>
    <cellStyle name="5x indented GHG Textfiels" xfId="3"/>
    <cellStyle name="AZ1" xfId="4"/>
    <cellStyle name="Normal" xfId="0" builtinId="0"/>
    <cellStyle name="Normal 2 4" xfId="5"/>
    <cellStyle name="Normal 3" xfId="6"/>
    <cellStyle name="Normal 4" xfId="7"/>
    <cellStyle name="Normal GHG Textfiels Bold" xfId="8"/>
    <cellStyle name="Percent" xfId="1" builtinId="5"/>
    <cellStyle name="Pourcentage 2" xfId="9"/>
    <cellStyle name="Standard_ENR_REF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692993338575E-2"/>
          <c:y val="4.7477359057218962E-2"/>
          <c:w val="0.90504884835734967"/>
          <c:h val="0.757416044270703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13 CO2 SH'!$AC$36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5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9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7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6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6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'Fig 13 CO2 SH'!$AB$37:$AB$112</c:f>
              <c:strCache>
                <c:ptCount val="74"/>
                <c:pt idx="0">
                  <c:v>Noway</c:v>
                </c:pt>
                <c:pt idx="4">
                  <c:v>Lithuania</c:v>
                </c:pt>
                <c:pt idx="8">
                  <c:v>Sweden</c:v>
                </c:pt>
                <c:pt idx="12">
                  <c:v>Latvia</c:v>
                </c:pt>
                <c:pt idx="16">
                  <c:v>Slovakia</c:v>
                </c:pt>
                <c:pt idx="20">
                  <c:v>Finland</c:v>
                </c:pt>
                <c:pt idx="24">
                  <c:v>Denmark</c:v>
                </c:pt>
                <c:pt idx="28">
                  <c:v>Estonia</c:v>
                </c:pt>
                <c:pt idx="32">
                  <c:v>Italy</c:v>
                </c:pt>
                <c:pt idx="36">
                  <c:v>Netherlands</c:v>
                </c:pt>
                <c:pt idx="41">
                  <c:v>Austria</c:v>
                </c:pt>
                <c:pt idx="45">
                  <c:v>France</c:v>
                </c:pt>
                <c:pt idx="49">
                  <c:v>EU27</c:v>
                </c:pt>
                <c:pt idx="53">
                  <c:v>Czech Rep</c:v>
                </c:pt>
                <c:pt idx="57">
                  <c:v>UK</c:v>
                </c:pt>
                <c:pt idx="61">
                  <c:v>Greece</c:v>
                </c:pt>
                <c:pt idx="65">
                  <c:v>Poland</c:v>
                </c:pt>
                <c:pt idx="69">
                  <c:v>Germany</c:v>
                </c:pt>
                <c:pt idx="73">
                  <c:v>Ireland</c:v>
                </c:pt>
              </c:strCache>
            </c:strRef>
          </c:cat>
          <c:val>
            <c:numRef>
              <c:f>'Fig 13 CO2 SH'!$AC$37:$AC$112</c:f>
              <c:numCache>
                <c:formatCode>0</c:formatCode>
                <c:ptCount val="76"/>
                <c:pt idx="1">
                  <c:v>1.7873064294500942</c:v>
                </c:pt>
                <c:pt idx="5">
                  <c:v>4.3214002552686361</c:v>
                </c:pt>
                <c:pt idx="8">
                  <c:v>13.773232218446978</c:v>
                </c:pt>
                <c:pt idx="9">
                  <c:v>1.936385545761687</c:v>
                </c:pt>
                <c:pt idx="13">
                  <c:v>6.1468008973431969</c:v>
                </c:pt>
                <c:pt idx="16">
                  <c:v>15.507744254513879</c:v>
                </c:pt>
                <c:pt idx="17">
                  <c:v>9.9788757419248313</c:v>
                </c:pt>
                <c:pt idx="21">
                  <c:v>7.6205016068343774</c:v>
                </c:pt>
                <c:pt idx="24">
                  <c:v>22.189859203287334</c:v>
                </c:pt>
                <c:pt idx="25">
                  <c:v>10.653470045339857</c:v>
                </c:pt>
                <c:pt idx="29">
                  <c:v>3.736877655564808</c:v>
                </c:pt>
                <c:pt idx="32">
                  <c:v>24.856272125266358</c:v>
                </c:pt>
                <c:pt idx="33">
                  <c:v>17.951834886049788</c:v>
                </c:pt>
                <c:pt idx="36">
                  <c:v>31.981995491078205</c:v>
                </c:pt>
                <c:pt idx="37">
                  <c:v>17.456180972814984</c:v>
                </c:pt>
                <c:pt idx="40" formatCode="General">
                  <c:v>0</c:v>
                </c:pt>
                <c:pt idx="41">
                  <c:v>37.666797641991977</c:v>
                </c:pt>
                <c:pt idx="42">
                  <c:v>20.463009295970242</c:v>
                </c:pt>
                <c:pt idx="45">
                  <c:v>28.224638956170121</c:v>
                </c:pt>
                <c:pt idx="46">
                  <c:v>20.370927504792853</c:v>
                </c:pt>
                <c:pt idx="49">
                  <c:v>30.436347648907336</c:v>
                </c:pt>
                <c:pt idx="50">
                  <c:v>20.577509141068148</c:v>
                </c:pt>
                <c:pt idx="54">
                  <c:v>18.658862976531367</c:v>
                </c:pt>
                <c:pt idx="57">
                  <c:v>34.34223557014051</c:v>
                </c:pt>
                <c:pt idx="58">
                  <c:v>26.719930835050327</c:v>
                </c:pt>
                <c:pt idx="61">
                  <c:v>17.976590706297099</c:v>
                </c:pt>
                <c:pt idx="62">
                  <c:v>24.488216687221893</c:v>
                </c:pt>
                <c:pt idx="65">
                  <c:v>46.038703556888663</c:v>
                </c:pt>
                <c:pt idx="66">
                  <c:v>30.660015382448844</c:v>
                </c:pt>
                <c:pt idx="69">
                  <c:v>46.957268749194213</c:v>
                </c:pt>
                <c:pt idx="70">
                  <c:v>32.013570961041495</c:v>
                </c:pt>
                <c:pt idx="73">
                  <c:v>64.665329419134679</c:v>
                </c:pt>
                <c:pt idx="74">
                  <c:v>35.384328304805514</c:v>
                </c:pt>
              </c:numCache>
            </c:numRef>
          </c:val>
        </c:ser>
        <c:ser>
          <c:idx val="1"/>
          <c:order val="1"/>
          <c:tx>
            <c:strRef>
              <c:f>'Fig 13 CO2 SH'!$AD$36</c:f>
              <c:strCache>
                <c:ptCount val="1"/>
              </c:strCache>
            </c:strRef>
          </c:tx>
          <c:spPr>
            <a:noFill/>
            <a:ln w="12700">
              <a:solidFill>
                <a:srgbClr val="000000"/>
              </a:solidFill>
              <a:prstDash val="sysDash"/>
            </a:ln>
          </c:spPr>
          <c:invertIfNegative val="0"/>
          <c:cat>
            <c:strRef>
              <c:f>'Fig 13 CO2 SH'!$AB$37:$AB$112</c:f>
              <c:strCache>
                <c:ptCount val="74"/>
                <c:pt idx="0">
                  <c:v>Noway</c:v>
                </c:pt>
                <c:pt idx="4">
                  <c:v>Lithuania</c:v>
                </c:pt>
                <c:pt idx="8">
                  <c:v>Sweden</c:v>
                </c:pt>
                <c:pt idx="12">
                  <c:v>Latvia</c:v>
                </c:pt>
                <c:pt idx="16">
                  <c:v>Slovakia</c:v>
                </c:pt>
                <c:pt idx="20">
                  <c:v>Finland</c:v>
                </c:pt>
                <c:pt idx="24">
                  <c:v>Denmark</c:v>
                </c:pt>
                <c:pt idx="28">
                  <c:v>Estonia</c:v>
                </c:pt>
                <c:pt idx="32">
                  <c:v>Italy</c:v>
                </c:pt>
                <c:pt idx="36">
                  <c:v>Netherlands</c:v>
                </c:pt>
                <c:pt idx="41">
                  <c:v>Austria</c:v>
                </c:pt>
                <c:pt idx="45">
                  <c:v>France</c:v>
                </c:pt>
                <c:pt idx="49">
                  <c:v>EU27</c:v>
                </c:pt>
                <c:pt idx="53">
                  <c:v>Czech Rep</c:v>
                </c:pt>
                <c:pt idx="57">
                  <c:v>UK</c:v>
                </c:pt>
                <c:pt idx="61">
                  <c:v>Greece</c:v>
                </c:pt>
                <c:pt idx="65">
                  <c:v>Poland</c:v>
                </c:pt>
                <c:pt idx="69">
                  <c:v>Germany</c:v>
                </c:pt>
                <c:pt idx="73">
                  <c:v>Ireland</c:v>
                </c:pt>
              </c:strCache>
            </c:strRef>
          </c:cat>
          <c:val>
            <c:numRef>
              <c:f>'Fig 13 CO2 SH'!$AD$37:$AD$112</c:f>
              <c:numCache>
                <c:formatCode>0.0</c:formatCode>
                <c:ptCount val="76"/>
                <c:pt idx="1">
                  <c:v>0.20750402320558267</c:v>
                </c:pt>
                <c:pt idx="5">
                  <c:v>0.16294085553657636</c:v>
                </c:pt>
                <c:pt idx="8">
                  <c:v>2.8020348257398022</c:v>
                </c:pt>
                <c:pt idx="9">
                  <c:v>1.7244783391492879</c:v>
                </c:pt>
                <c:pt idx="13">
                  <c:v>0.75802834135912867</c:v>
                </c:pt>
                <c:pt idx="16">
                  <c:v>0.28519339174408254</c:v>
                </c:pt>
                <c:pt idx="17">
                  <c:v>0.62566307350108907</c:v>
                </c:pt>
                <c:pt idx="21">
                  <c:v>5.7456925796297025</c:v>
                </c:pt>
                <c:pt idx="24">
                  <c:v>8.272126148922343</c:v>
                </c:pt>
                <c:pt idx="25">
                  <c:v>3.0233105417438098</c:v>
                </c:pt>
                <c:pt idx="29">
                  <c:v>11.417783311148794</c:v>
                </c:pt>
                <c:pt idx="32">
                  <c:v>0.14270685889981877</c:v>
                </c:pt>
                <c:pt idx="33">
                  <c:v>0.16131046799564225</c:v>
                </c:pt>
                <c:pt idx="36">
                  <c:v>1.4926299205424098</c:v>
                </c:pt>
                <c:pt idx="37">
                  <c:v>0.90512717263743214</c:v>
                </c:pt>
                <c:pt idx="40" formatCode="General">
                  <c:v>0</c:v>
                </c:pt>
                <c:pt idx="41">
                  <c:v>2.4214211312542986</c:v>
                </c:pt>
                <c:pt idx="42">
                  <c:v>0.90532818389209779</c:v>
                </c:pt>
                <c:pt idx="45">
                  <c:v>3.0485724705657375</c:v>
                </c:pt>
                <c:pt idx="46">
                  <c:v>1.8160920338308841</c:v>
                </c:pt>
                <c:pt idx="49">
                  <c:v>6.5426554802006622</c:v>
                </c:pt>
                <c:pt idx="50">
                  <c:v>3.9000428284203088</c:v>
                </c:pt>
                <c:pt idx="54">
                  <c:v>11.921064457199641</c:v>
                </c:pt>
                <c:pt idx="57">
                  <c:v>5.1563481877503889</c:v>
                </c:pt>
                <c:pt idx="58">
                  <c:v>3.7014915412939828</c:v>
                </c:pt>
                <c:pt idx="61">
                  <c:v>6.4408998090774618</c:v>
                </c:pt>
                <c:pt idx="62">
                  <c:v>7.8941233205793298</c:v>
                </c:pt>
                <c:pt idx="65">
                  <c:v>5.6783602207244783</c:v>
                </c:pt>
                <c:pt idx="66">
                  <c:v>3.2860055355911841</c:v>
                </c:pt>
                <c:pt idx="69">
                  <c:v>7.8875592312731273</c:v>
                </c:pt>
                <c:pt idx="70">
                  <c:v>3.8591170487877102</c:v>
                </c:pt>
                <c:pt idx="73">
                  <c:v>5.7067013121594359</c:v>
                </c:pt>
                <c:pt idx="74">
                  <c:v>3.4612337854023307</c:v>
                </c:pt>
              </c:numCache>
            </c:numRef>
          </c:val>
        </c:ser>
        <c:ser>
          <c:idx val="2"/>
          <c:order val="2"/>
          <c:tx>
            <c:strRef>
              <c:f>'Fig 13 CO2 SH'!$AE$36</c:f>
              <c:strCache>
                <c:ptCount val="1"/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cat>
            <c:strRef>
              <c:f>'Fig 13 CO2 SH'!$AB$37:$AB$112</c:f>
              <c:strCache>
                <c:ptCount val="74"/>
                <c:pt idx="0">
                  <c:v>Noway</c:v>
                </c:pt>
                <c:pt idx="4">
                  <c:v>Lithuania</c:v>
                </c:pt>
                <c:pt idx="8">
                  <c:v>Sweden</c:v>
                </c:pt>
                <c:pt idx="12">
                  <c:v>Latvia</c:v>
                </c:pt>
                <c:pt idx="16">
                  <c:v>Slovakia</c:v>
                </c:pt>
                <c:pt idx="20">
                  <c:v>Finland</c:v>
                </c:pt>
                <c:pt idx="24">
                  <c:v>Denmark</c:v>
                </c:pt>
                <c:pt idx="28">
                  <c:v>Estonia</c:v>
                </c:pt>
                <c:pt idx="32">
                  <c:v>Italy</c:v>
                </c:pt>
                <c:pt idx="36">
                  <c:v>Netherlands</c:v>
                </c:pt>
                <c:pt idx="41">
                  <c:v>Austria</c:v>
                </c:pt>
                <c:pt idx="45">
                  <c:v>France</c:v>
                </c:pt>
                <c:pt idx="49">
                  <c:v>EU27</c:v>
                </c:pt>
                <c:pt idx="53">
                  <c:v>Czech Rep</c:v>
                </c:pt>
                <c:pt idx="57">
                  <c:v>UK</c:v>
                </c:pt>
                <c:pt idx="61">
                  <c:v>Greece</c:v>
                </c:pt>
                <c:pt idx="65">
                  <c:v>Poland</c:v>
                </c:pt>
                <c:pt idx="69">
                  <c:v>Germany</c:v>
                </c:pt>
                <c:pt idx="73">
                  <c:v>Ireland</c:v>
                </c:pt>
              </c:strCache>
            </c:strRef>
          </c:cat>
          <c:val>
            <c:numRef>
              <c:f>'Fig 13 CO2 SH'!$AE$37:$AE$112</c:f>
              <c:numCache>
                <c:formatCode>General</c:formatCode>
                <c:ptCount val="76"/>
                <c:pt idx="2" formatCode="0.0">
                  <c:v>1.4033557555371916</c:v>
                </c:pt>
                <c:pt idx="6" formatCode="0.0">
                  <c:v>3.1430289135524387</c:v>
                </c:pt>
                <c:pt idx="10" formatCode="0.0">
                  <c:v>2.8270124853341456</c:v>
                </c:pt>
                <c:pt idx="14" formatCode="0.0">
                  <c:v>4.6459717779052898</c:v>
                </c:pt>
                <c:pt idx="18" formatCode="0.0">
                  <c:v>8.8472333865448487</c:v>
                </c:pt>
                <c:pt idx="22" formatCode="0">
                  <c:v>7.8629555505402751</c:v>
                </c:pt>
                <c:pt idx="26" formatCode="0">
                  <c:v>12.514908419926476</c:v>
                </c:pt>
                <c:pt idx="30" formatCode="0.0">
                  <c:v>9.7844699055635829</c:v>
                </c:pt>
                <c:pt idx="34" formatCode="0">
                  <c:v>24.923948173235413</c:v>
                </c:pt>
                <c:pt idx="38" formatCode="0.0">
                  <c:v>17.465915152686314</c:v>
                </c:pt>
                <c:pt idx="40">
                  <c:v>0</c:v>
                </c:pt>
                <c:pt idx="43" formatCode="0.0">
                  <c:v>19.68747521203607</c:v>
                </c:pt>
                <c:pt idx="47" formatCode="0">
                  <c:v>28.296733065706356</c:v>
                </c:pt>
                <c:pt idx="51" formatCode="0.0">
                  <c:v>24.477551969488456</c:v>
                </c:pt>
                <c:pt idx="55" formatCode="0.0">
                  <c:v>24.575959244415195</c:v>
                </c:pt>
                <c:pt idx="59" formatCode="0.0">
                  <c:v>27.592036481188057</c:v>
                </c:pt>
                <c:pt idx="63" formatCode="0">
                  <c:v>63.603038373022784</c:v>
                </c:pt>
                <c:pt idx="67" formatCode="0.0">
                  <c:v>26.940641181877858</c:v>
                </c:pt>
                <c:pt idx="71" formatCode="0">
                  <c:v>27.503735019715606</c:v>
                </c:pt>
                <c:pt idx="75" formatCode="0">
                  <c:v>38.35322081663827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"/>
        <c:overlap val="100"/>
        <c:axId val="224538624"/>
        <c:axId val="224540160"/>
      </c:barChart>
      <c:catAx>
        <c:axId val="224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000000" vert="horz"/>
          <a:lstStyle/>
          <a:p>
            <a:pPr>
              <a:defRPr sz="1000"/>
            </a:pPr>
            <a:endParaRPr lang="en-US"/>
          </a:p>
        </c:txPr>
        <c:crossAx val="224540160"/>
        <c:crosses val="autoZero"/>
        <c:auto val="1"/>
        <c:lblAlgn val="ctr"/>
        <c:lblOffset val="100"/>
        <c:tickMarkSkip val="1"/>
        <c:noMultiLvlLbl val="0"/>
      </c:catAx>
      <c:valAx>
        <c:axId val="2245401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kgCO2 / m2</a:t>
                </a:r>
              </a:p>
            </c:rich>
          </c:tx>
          <c:layout>
            <c:manualLayout>
              <c:xMode val="edge"/>
              <c:yMode val="edge"/>
              <c:x val="7.6958489528216722E-4"/>
              <c:y val="0.323344187239752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245386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695325</xdr:rowOff>
    </xdr:from>
    <xdr:to>
      <xdr:col>15</xdr:col>
      <xdr:colOff>104775</xdr:colOff>
      <xdr:row>25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22%20Households_graphs-v3_15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o@123.xl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DD_EXPLOITATION\ODYSSEE\MAJ\ueur27_new09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Eurostat data"/>
      <sheetName val="ODYSSEE data"/>
      <sheetName val="EEA data"/>
      <sheetName val="Fig 1 ODEX EU"/>
      <sheetName val="Fig 2 % change in consumption"/>
      <sheetName val="Fig 3 Climatic var"/>
      <sheetName val="Fig 4 income price"/>
      <sheetName val="Fig 5 influence dw size"/>
      <sheetName val="Fig 6 end use EU"/>
      <sheetName val="Fig 7 end use countries"/>
      <sheetName val="Fig 8 Drivers "/>
      <sheetName val="Fig 9 heating"/>
      <sheetName val="Fig 10 ODEX"/>
      <sheetName val="Fig 11 CO2 per dw"/>
      <sheetName val="Fig 12 Drivers CO2"/>
      <sheetName val="Fig 13 CO2 SH"/>
      <sheetName val="EU-27 ODEX"/>
      <sheetName val="householdsODEX"/>
    </sheetNames>
    <sheetDataSet>
      <sheetData sheetId="0"/>
      <sheetData sheetId="1"/>
      <sheetData sheetId="2">
        <row r="226">
          <cell r="D226">
            <v>2893.5</v>
          </cell>
          <cell r="V226">
            <v>3566.489</v>
          </cell>
        </row>
        <row r="227">
          <cell r="D227">
            <v>3914.7579999999998</v>
          </cell>
          <cell r="V227">
            <v>4535.4840000000004</v>
          </cell>
        </row>
        <row r="228">
          <cell r="D228">
            <v>2767</v>
          </cell>
          <cell r="V228">
            <v>3082</v>
          </cell>
        </row>
        <row r="229">
          <cell r="D229">
            <v>178.01400000000001</v>
          </cell>
          <cell r="V229">
            <v>299.15699999999998</v>
          </cell>
        </row>
        <row r="230">
          <cell r="D230">
            <v>3691.16</v>
          </cell>
          <cell r="V230">
            <v>4061.587</v>
          </cell>
        </row>
        <row r="231">
          <cell r="D231">
            <v>2353.2429999999999</v>
          </cell>
          <cell r="V231">
            <v>2653</v>
          </cell>
        </row>
        <row r="232">
          <cell r="D232" t="str">
            <v>n.a.</v>
          </cell>
          <cell r="U232">
            <v>613.9</v>
          </cell>
        </row>
        <row r="233">
          <cell r="D233">
            <v>2038</v>
          </cell>
          <cell r="V233">
            <v>2499.3319999999999</v>
          </cell>
        </row>
        <row r="234">
          <cell r="D234">
            <v>21609.4</v>
          </cell>
          <cell r="V234">
            <v>27121.683000000001</v>
          </cell>
        </row>
        <row r="235">
          <cell r="D235">
            <v>32200</v>
          </cell>
          <cell r="V235">
            <v>36750.339</v>
          </cell>
        </row>
        <row r="236">
          <cell r="D236">
            <v>3539.2629999999999</v>
          </cell>
          <cell r="V236">
            <v>3830.3319999999999</v>
          </cell>
        </row>
        <row r="237">
          <cell r="D237">
            <v>3688</v>
          </cell>
          <cell r="V237">
            <v>4028</v>
          </cell>
        </row>
        <row r="238">
          <cell r="D238">
            <v>1007.356</v>
          </cell>
          <cell r="V238">
            <v>1538.37</v>
          </cell>
        </row>
        <row r="239">
          <cell r="D239">
            <v>19669.607</v>
          </cell>
          <cell r="V239">
            <v>24251.044000000002</v>
          </cell>
        </row>
        <row r="240">
          <cell r="D240" t="str">
            <v>n.a.</v>
          </cell>
          <cell r="V240">
            <v>922</v>
          </cell>
        </row>
        <row r="241">
          <cell r="D241" t="str">
            <v>n.a.</v>
          </cell>
          <cell r="U241">
            <v>1305.127</v>
          </cell>
        </row>
        <row r="242">
          <cell r="D242">
            <v>144.69999999999999</v>
          </cell>
          <cell r="V242">
            <v>189.501</v>
          </cell>
        </row>
        <row r="243">
          <cell r="D243" t="str">
            <v>n.a.</v>
          </cell>
          <cell r="V243">
            <v>130.13577777777778</v>
          </cell>
        </row>
        <row r="244">
          <cell r="D244">
            <v>5686</v>
          </cell>
          <cell r="V244">
            <v>6931</v>
          </cell>
        </row>
        <row r="245">
          <cell r="D245">
            <v>11022</v>
          </cell>
          <cell r="V245">
            <v>13150</v>
          </cell>
        </row>
        <row r="246">
          <cell r="D246">
            <v>2904.26</v>
          </cell>
          <cell r="V246">
            <v>4225.8534220000001</v>
          </cell>
        </row>
        <row r="247">
          <cell r="D247" t="str">
            <v>n.a.</v>
          </cell>
          <cell r="V247">
            <v>7362.232</v>
          </cell>
        </row>
        <row r="248">
          <cell r="D248">
            <v>1605.85</v>
          </cell>
          <cell r="V248">
            <v>1729</v>
          </cell>
        </row>
        <row r="249">
          <cell r="D249" t="str">
            <v>n.a.</v>
          </cell>
          <cell r="V249">
            <v>772.43299999999999</v>
          </cell>
        </row>
        <row r="250">
          <cell r="D250">
            <v>11298.509</v>
          </cell>
          <cell r="V250">
            <v>16741.379000000001</v>
          </cell>
        </row>
        <row r="251">
          <cell r="D251">
            <v>3962</v>
          </cell>
          <cell r="V251">
            <v>4269.0619999999999</v>
          </cell>
        </row>
        <row r="252">
          <cell r="D252">
            <v>22140</v>
          </cell>
          <cell r="V252">
            <v>25529.767</v>
          </cell>
        </row>
        <row r="253">
          <cell r="D253">
            <v>168492.69945532054</v>
          </cell>
          <cell r="V253">
            <v>202095.24725555559</v>
          </cell>
        </row>
        <row r="254">
          <cell r="D254">
            <v>1494.72</v>
          </cell>
          <cell r="V254">
            <v>1484.13</v>
          </cell>
        </row>
        <row r="255">
          <cell r="D255">
            <v>1751</v>
          </cell>
          <cell r="V255">
            <v>2104</v>
          </cell>
        </row>
        <row r="261">
          <cell r="D261">
            <v>84.075000000000003</v>
          </cell>
          <cell r="V261">
            <v>98.4</v>
          </cell>
        </row>
        <row r="262">
          <cell r="D262" t="str">
            <v>n.a.</v>
          </cell>
          <cell r="V262" t="str">
            <v>n.a.</v>
          </cell>
        </row>
        <row r="263">
          <cell r="D263">
            <v>58.82</v>
          </cell>
          <cell r="V263">
            <v>63.9</v>
          </cell>
        </row>
        <row r="264">
          <cell r="D264" t="str">
            <v>n.a.</v>
          </cell>
          <cell r="V264">
            <v>130</v>
          </cell>
        </row>
        <row r="265">
          <cell r="D265">
            <v>61.003999999999998</v>
          </cell>
          <cell r="V265">
            <v>76.599999999999994</v>
          </cell>
        </row>
        <row r="266">
          <cell r="D266">
            <v>107</v>
          </cell>
          <cell r="V266">
            <v>110.94</v>
          </cell>
        </row>
        <row r="267">
          <cell r="D267" t="str">
            <v>n.a.</v>
          </cell>
          <cell r="U267">
            <v>60.7</v>
          </cell>
        </row>
        <row r="268">
          <cell r="D268">
            <v>74.8</v>
          </cell>
          <cell r="V268">
            <v>79.5</v>
          </cell>
        </row>
        <row r="269">
          <cell r="D269">
            <v>85.953000000000003</v>
          </cell>
          <cell r="V269">
            <v>91.694000000000003</v>
          </cell>
        </row>
        <row r="270">
          <cell r="D270">
            <v>81.900000000000006</v>
          </cell>
          <cell r="V270">
            <v>84.712000000000003</v>
          </cell>
        </row>
        <row r="271">
          <cell r="D271">
            <v>85</v>
          </cell>
          <cell r="V271">
            <v>85</v>
          </cell>
        </row>
        <row r="272">
          <cell r="D272">
            <v>68</v>
          </cell>
          <cell r="V272">
            <v>75.3</v>
          </cell>
        </row>
        <row r="273">
          <cell r="D273">
            <v>100.101</v>
          </cell>
          <cell r="V273">
            <v>118.096</v>
          </cell>
        </row>
        <row r="274">
          <cell r="D274">
            <v>93.1</v>
          </cell>
          <cell r="V274">
            <v>94.956999999999994</v>
          </cell>
        </row>
        <row r="275">
          <cell r="D275" t="str">
            <v>n.a.</v>
          </cell>
          <cell r="V275">
            <v>58.5</v>
          </cell>
        </row>
        <row r="276">
          <cell r="D276" t="str">
            <v>n.a.</v>
          </cell>
          <cell r="U276">
            <v>62.057000000000002</v>
          </cell>
        </row>
        <row r="277">
          <cell r="D277" t="str">
            <v>n.a.</v>
          </cell>
          <cell r="V277">
            <v>86</v>
          </cell>
        </row>
        <row r="278">
          <cell r="D278" t="str">
            <v>n.a.</v>
          </cell>
          <cell r="V278" t="str">
            <v>n.a.</v>
          </cell>
        </row>
        <row r="279">
          <cell r="D279">
            <v>104.51300000000001</v>
          </cell>
          <cell r="V279">
            <v>124</v>
          </cell>
        </row>
        <row r="280">
          <cell r="D280">
            <v>59.6</v>
          </cell>
          <cell r="V280">
            <v>70.2</v>
          </cell>
        </row>
        <row r="281">
          <cell r="D281">
            <v>63</v>
          </cell>
          <cell r="V281">
            <v>93.12</v>
          </cell>
        </row>
        <row r="282">
          <cell r="D282" t="str">
            <v>n.a.</v>
          </cell>
          <cell r="V282">
            <v>62.24</v>
          </cell>
        </row>
        <row r="283">
          <cell r="D283">
            <v>112.5</v>
          </cell>
          <cell r="V283">
            <v>125.282</v>
          </cell>
        </row>
        <row r="284">
          <cell r="D284" t="str">
            <v>n.a.</v>
          </cell>
          <cell r="V284">
            <v>76.900000000000006</v>
          </cell>
        </row>
        <row r="285">
          <cell r="D285">
            <v>85.070999999999998</v>
          </cell>
          <cell r="V285">
            <v>89.686999999999998</v>
          </cell>
        </row>
        <row r="286">
          <cell r="D286">
            <v>97.591999999999999</v>
          </cell>
          <cell r="V286">
            <v>91.39</v>
          </cell>
        </row>
        <row r="287">
          <cell r="D287">
            <v>79.918000000000006</v>
          </cell>
          <cell r="V287">
            <v>90.62</v>
          </cell>
        </row>
        <row r="288">
          <cell r="D288">
            <v>80.871870333580972</v>
          </cell>
          <cell r="V288">
            <v>87.610132689497917</v>
          </cell>
        </row>
        <row r="289">
          <cell r="D289">
            <v>70</v>
          </cell>
          <cell r="V289">
            <v>76</v>
          </cell>
        </row>
        <row r="290">
          <cell r="D290">
            <v>110.3</v>
          </cell>
          <cell r="V290">
            <v>119.011</v>
          </cell>
        </row>
        <row r="464">
          <cell r="D464">
            <v>9.1632400000000001</v>
          </cell>
          <cell r="V464">
            <v>7.1813399999999996</v>
          </cell>
        </row>
        <row r="465">
          <cell r="D465">
            <v>18.638000000000002</v>
          </cell>
          <cell r="V465">
            <v>17.78546</v>
          </cell>
        </row>
        <row r="466">
          <cell r="D466" t="str">
            <v>n.d.</v>
          </cell>
          <cell r="V466">
            <v>4.0910000000000002E-2</v>
          </cell>
        </row>
        <row r="467">
          <cell r="D467" t="str">
            <v>n.d.</v>
          </cell>
          <cell r="V467">
            <v>0.31009999999999999</v>
          </cell>
        </row>
        <row r="468">
          <cell r="D468">
            <v>21.40588</v>
          </cell>
          <cell r="V468">
            <v>5.8051000000000004</v>
          </cell>
        </row>
        <row r="469">
          <cell r="D469">
            <v>5.5873400000000002</v>
          </cell>
          <cell r="V469">
            <v>3.13557</v>
          </cell>
        </row>
        <row r="470">
          <cell r="D470" t="str">
            <v>n.d.</v>
          </cell>
          <cell r="U470">
            <v>0.13925000000000001</v>
          </cell>
        </row>
        <row r="471">
          <cell r="D471" t="str">
            <v>n.d.</v>
          </cell>
          <cell r="V471">
            <v>1.51417</v>
          </cell>
        </row>
        <row r="472">
          <cell r="D472">
            <v>52.424239999999998</v>
          </cell>
          <cell r="V472">
            <v>50.66037</v>
          </cell>
        </row>
        <row r="473">
          <cell r="D473">
            <v>123.83477000000001</v>
          </cell>
          <cell r="V473">
            <v>99.664479999999998</v>
          </cell>
        </row>
        <row r="474">
          <cell r="D474">
            <v>5.4080300000000001</v>
          </cell>
          <cell r="V474">
            <v>7.9728300000000001</v>
          </cell>
        </row>
        <row r="475">
          <cell r="D475" t="str">
            <v>n.d.</v>
          </cell>
          <cell r="V475" t="str">
            <v>n.d.</v>
          </cell>
        </row>
        <row r="476">
          <cell r="D476">
            <v>6.5206799999999996</v>
          </cell>
          <cell r="V476">
            <v>6.4284600000000003</v>
          </cell>
        </row>
        <row r="477">
          <cell r="D477">
            <v>45.517809999999997</v>
          </cell>
          <cell r="V477">
            <v>41.339599999999997</v>
          </cell>
        </row>
        <row r="478">
          <cell r="D478" t="str">
            <v>n.d.</v>
          </cell>
          <cell r="V478">
            <v>0.33154</v>
          </cell>
        </row>
        <row r="479">
          <cell r="D479">
            <v>1.52284</v>
          </cell>
          <cell r="U479">
            <v>0.34556999999999999</v>
          </cell>
        </row>
        <row r="480">
          <cell r="D480" t="str">
            <v>n.d.</v>
          </cell>
          <cell r="V480" t="str">
            <v>n.d.</v>
          </cell>
        </row>
        <row r="481">
          <cell r="D481" t="str">
            <v>n.d.</v>
          </cell>
          <cell r="V481" t="str">
            <v>n.d.</v>
          </cell>
        </row>
        <row r="482">
          <cell r="D482">
            <v>19.005649999999999</v>
          </cell>
          <cell r="V482">
            <v>15.002610000000001</v>
          </cell>
        </row>
        <row r="483">
          <cell r="D483">
            <v>30.24334</v>
          </cell>
          <cell r="V483">
            <v>28.303180000000001</v>
          </cell>
        </row>
        <row r="484">
          <cell r="D484" t="str">
            <v>n.d.</v>
          </cell>
          <cell r="V484" t="str">
            <v>n.d.</v>
          </cell>
        </row>
        <row r="485">
          <cell r="D485" t="str">
            <v>n.d.</v>
          </cell>
          <cell r="V485">
            <v>2.3976299999999999</v>
          </cell>
        </row>
        <row r="486">
          <cell r="D486">
            <v>2.8016000000000001</v>
          </cell>
          <cell r="V486">
            <v>2.1615500000000001</v>
          </cell>
        </row>
        <row r="487">
          <cell r="D487" t="str">
            <v>n.d.</v>
          </cell>
          <cell r="V487">
            <v>0.98314000000000001</v>
          </cell>
        </row>
        <row r="488">
          <cell r="D488">
            <v>6.1059799999999997</v>
          </cell>
          <cell r="V488">
            <v>10.153029999999999</v>
          </cell>
        </row>
        <row r="489">
          <cell r="D489">
            <v>5.3255800000000004</v>
          </cell>
          <cell r="V489">
            <v>0.75548000000000004</v>
          </cell>
        </row>
        <row r="490">
          <cell r="D490">
            <v>60.764620000000001</v>
          </cell>
          <cell r="V490">
            <v>61.816760000000002</v>
          </cell>
        </row>
        <row r="491">
          <cell r="D491">
            <v>414.73540485807337</v>
          </cell>
          <cell r="V491">
            <v>364.33696945719635</v>
          </cell>
        </row>
        <row r="492">
          <cell r="D492">
            <v>1.43906</v>
          </cell>
          <cell r="V492">
            <v>1.80057</v>
          </cell>
        </row>
        <row r="493">
          <cell r="D493" t="str">
            <v>n.d.</v>
          </cell>
          <cell r="V493">
            <v>0.44753999999999999</v>
          </cell>
        </row>
        <row r="496">
          <cell r="D496">
            <v>0.58906157028912864</v>
          </cell>
          <cell r="V496">
            <v>0.31771815210932858</v>
          </cell>
        </row>
        <row r="497">
          <cell r="D497">
            <v>0.58997907580102338</v>
          </cell>
          <cell r="V497">
            <v>0.512260140646976</v>
          </cell>
        </row>
        <row r="498">
          <cell r="D498">
            <v>2.3392794608353884</v>
          </cell>
          <cell r="V498">
            <v>2.570537997562957</v>
          </cell>
        </row>
        <row r="499">
          <cell r="D499" t="e">
            <v>#VALUE!</v>
          </cell>
          <cell r="V499">
            <v>3.9972695214105791E-2</v>
          </cell>
        </row>
        <row r="500">
          <cell r="D500">
            <v>2.6735241791405118</v>
          </cell>
          <cell r="V500">
            <v>3.7088525365951472</v>
          </cell>
        </row>
        <row r="501">
          <cell r="D501">
            <v>2.0828965561923254</v>
          </cell>
          <cell r="V501">
            <v>0.88983230769230759</v>
          </cell>
        </row>
        <row r="502">
          <cell r="D502" t="e">
            <v>#VALUE!</v>
          </cell>
          <cell r="U502">
            <v>0.42546919450515469</v>
          </cell>
        </row>
        <row r="503">
          <cell r="D503" t="e">
            <v>#VALUE!</v>
          </cell>
          <cell r="V503">
            <v>1.1416512694512695</v>
          </cell>
        </row>
        <row r="504">
          <cell r="D504">
            <v>5.6623964296766838</v>
          </cell>
          <cell r="V504">
            <v>4.5164312899488017</v>
          </cell>
        </row>
        <row r="505">
          <cell r="D505">
            <v>20.800913453528864</v>
          </cell>
          <cell r="V505">
            <v>12.014182809990686</v>
          </cell>
        </row>
        <row r="506">
          <cell r="D506">
            <v>1.9376632623828685</v>
          </cell>
          <cell r="V506">
            <v>2.5701546191747076</v>
          </cell>
        </row>
        <row r="507">
          <cell r="D507" t="e">
            <v>#VALUE!</v>
          </cell>
          <cell r="V507" t="e">
            <v>#VALUE!</v>
          </cell>
        </row>
        <row r="508">
          <cell r="D508">
            <v>0.5754485973616762</v>
          </cell>
          <cell r="V508">
            <v>0.62882083696599833</v>
          </cell>
        </row>
        <row r="509">
          <cell r="D509">
            <v>0.26133056704411789</v>
          </cell>
          <cell r="V509">
            <v>0.37146677568512465</v>
          </cell>
        </row>
        <row r="510">
          <cell r="D510" t="e">
            <v>#VALUE!</v>
          </cell>
          <cell r="V510">
            <v>4.0885774647887327E-2</v>
          </cell>
        </row>
        <row r="511">
          <cell r="D511">
            <v>2.3706202527687983E-2</v>
          </cell>
          <cell r="U511">
            <v>1.3192145604865625E-2</v>
          </cell>
        </row>
        <row r="512">
          <cell r="D512" t="e">
            <v>#VALUE!</v>
          </cell>
          <cell r="V512" t="e">
            <v>#VALUE!</v>
          </cell>
        </row>
        <row r="513">
          <cell r="D513" t="e">
            <v>#VALUE!</v>
          </cell>
          <cell r="V513" t="e">
            <v>#VALUE!</v>
          </cell>
        </row>
        <row r="514">
          <cell r="D514">
            <v>0.88701162681579959</v>
          </cell>
          <cell r="V514">
            <v>0.77790611776020524</v>
          </cell>
        </row>
        <row r="515">
          <cell r="D515">
            <v>3.7301784266283824</v>
          </cell>
          <cell r="V515">
            <v>3.0334102900702899</v>
          </cell>
        </row>
        <row r="516">
          <cell r="D516">
            <v>0.21503178073111454</v>
          </cell>
          <cell r="V516" t="e">
            <v>#VALUE!</v>
          </cell>
        </row>
        <row r="517">
          <cell r="D517" t="e">
            <v>#VALUE!</v>
          </cell>
          <cell r="V517">
            <v>0.62089799499443832</v>
          </cell>
        </row>
        <row r="518">
          <cell r="D518">
            <v>5.1522503414876436E-2</v>
          </cell>
          <cell r="V518">
            <v>0.1355264913104744</v>
          </cell>
        </row>
        <row r="519">
          <cell r="D519" t="e">
            <v>#VALUE!</v>
          </cell>
          <cell r="V519">
            <v>4.0571552511415525E-2</v>
          </cell>
        </row>
        <row r="520">
          <cell r="D520">
            <v>4.0273055576817942</v>
          </cell>
          <cell r="V520">
            <v>5.7962297978564647</v>
          </cell>
        </row>
        <row r="521">
          <cell r="D521">
            <v>1.055424893700591</v>
          </cell>
          <cell r="V521">
            <v>0.67280449315068491</v>
          </cell>
        </row>
        <row r="522">
          <cell r="D522">
            <v>9.1235626631355924</v>
          </cell>
          <cell r="V522">
            <v>8.5634283884466225</v>
          </cell>
        </row>
        <row r="523">
          <cell r="D523">
            <v>89.15231553827148</v>
          </cell>
          <cell r="V523">
            <v>69.05256487161833</v>
          </cell>
        </row>
        <row r="524">
          <cell r="D524">
            <v>0.19950436640816224</v>
          </cell>
          <cell r="V524">
            <v>0.2349742980561555</v>
          </cell>
        </row>
        <row r="525">
          <cell r="D525">
            <v>3.6103951036238029E-2</v>
          </cell>
          <cell r="V525">
            <v>5.195882978723404E-2</v>
          </cell>
        </row>
        <row r="724">
          <cell r="V724">
            <v>14.71233606372887</v>
          </cell>
        </row>
        <row r="725">
          <cell r="U725" t="e">
            <v>#VALUE!</v>
          </cell>
        </row>
        <row r="726">
          <cell r="U726">
            <v>7.7025320015235046</v>
          </cell>
        </row>
        <row r="727">
          <cell r="U727">
            <v>2.7402106044306187</v>
          </cell>
        </row>
        <row r="728">
          <cell r="U728">
            <v>14.846074957847751</v>
          </cell>
        </row>
        <row r="729">
          <cell r="U729">
            <v>14.089981352758306</v>
          </cell>
        </row>
        <row r="730">
          <cell r="U730">
            <v>17.233374115173163</v>
          </cell>
        </row>
        <row r="731">
          <cell r="U731">
            <v>16.40184834630967</v>
          </cell>
        </row>
        <row r="732">
          <cell r="U732">
            <v>12.642479284631509</v>
          </cell>
        </row>
        <row r="733">
          <cell r="U733">
            <v>13.857640637631622</v>
          </cell>
        </row>
        <row r="734">
          <cell r="U734">
            <v>11.083766855057995</v>
          </cell>
        </row>
        <row r="735">
          <cell r="U735" t="e">
            <v>#VALUE!</v>
          </cell>
        </row>
        <row r="736">
          <cell r="U736">
            <v>12.466836937570223</v>
          </cell>
        </row>
        <row r="737">
          <cell r="U737">
            <v>8.248453319103648</v>
          </cell>
        </row>
        <row r="738">
          <cell r="U738">
            <v>21.20849258090583</v>
          </cell>
        </row>
        <row r="739">
          <cell r="U739">
            <v>12.083737505271475</v>
          </cell>
        </row>
        <row r="740">
          <cell r="U740" t="e">
            <v>#VALUE!</v>
          </cell>
        </row>
        <row r="741">
          <cell r="U741" t="e">
            <v>#VALUE!</v>
          </cell>
        </row>
        <row r="742">
          <cell r="U742">
            <v>7.9119980923007303</v>
          </cell>
        </row>
        <row r="743">
          <cell r="U743">
            <v>15.525018035365314</v>
          </cell>
        </row>
        <row r="744">
          <cell r="U744" t="e">
            <v>#VALUE!</v>
          </cell>
        </row>
        <row r="745">
          <cell r="U745">
            <v>8.5801220674335248</v>
          </cell>
        </row>
        <row r="746">
          <cell r="U746">
            <v>7.0525365858888538</v>
          </cell>
        </row>
        <row r="747">
          <cell r="U747">
            <v>14.024960104006949</v>
          </cell>
        </row>
        <row r="748">
          <cell r="U748">
            <v>4.9117820649964683</v>
          </cell>
        </row>
        <row r="749">
          <cell r="U749">
            <v>12.083253475936532</v>
          </cell>
        </row>
        <row r="750">
          <cell r="T750">
            <v>12.86491396233024</v>
          </cell>
        </row>
        <row r="751">
          <cell r="U751">
            <v>11.760835337189112</v>
          </cell>
        </row>
        <row r="752">
          <cell r="U752">
            <v>9.8780219711984145</v>
          </cell>
        </row>
        <row r="753">
          <cell r="T753">
            <v>8.4940863114741454</v>
          </cell>
        </row>
        <row r="760">
          <cell r="V760">
            <v>13.555043851154696</v>
          </cell>
        </row>
        <row r="761">
          <cell r="U761" t="e">
            <v>#VALUE!</v>
          </cell>
        </row>
        <row r="762">
          <cell r="U762">
            <v>8.2263134314019464</v>
          </cell>
        </row>
        <row r="763">
          <cell r="U763">
            <v>9.9914624502770764</v>
          </cell>
        </row>
        <row r="764">
          <cell r="U764">
            <v>11.931242606584686</v>
          </cell>
        </row>
        <row r="765">
          <cell r="U765">
            <v>12.893006884586006</v>
          </cell>
        </row>
        <row r="766">
          <cell r="U766">
            <v>11.126572265232047</v>
          </cell>
        </row>
        <row r="767">
          <cell r="U767">
            <v>9.6487453866516528</v>
          </cell>
        </row>
        <row r="768">
          <cell r="U768">
            <v>16.123880946838106</v>
          </cell>
        </row>
        <row r="769">
          <cell r="U769">
            <v>10.624709137810651</v>
          </cell>
        </row>
        <row r="770">
          <cell r="U770">
            <v>21.769929178374998</v>
          </cell>
        </row>
        <row r="771">
          <cell r="U771" t="e">
            <v>#VALUE!</v>
          </cell>
        </row>
        <row r="772">
          <cell r="U772">
            <v>12.308828196160487</v>
          </cell>
        </row>
        <row r="773">
          <cell r="U773">
            <v>11.349990242792115</v>
          </cell>
        </row>
        <row r="774">
          <cell r="U774">
            <v>14.270310615432457</v>
          </cell>
        </row>
        <row r="775">
          <cell r="U775">
            <v>8.4693682805112527</v>
          </cell>
        </row>
        <row r="776">
          <cell r="U776" t="e">
            <v>#VALUE!</v>
          </cell>
        </row>
        <row r="777">
          <cell r="U777" t="e">
            <v>#VALUE!</v>
          </cell>
        </row>
        <row r="778">
          <cell r="U778">
            <v>7.5261678674330419</v>
          </cell>
        </row>
        <row r="779">
          <cell r="U779">
            <v>12.321147778786802</v>
          </cell>
        </row>
        <row r="780">
          <cell r="U780" t="e">
            <v>#VALUE!</v>
          </cell>
        </row>
        <row r="781">
          <cell r="U781">
            <v>7.8621909775464909</v>
          </cell>
        </row>
        <row r="782">
          <cell r="U782">
            <v>5.8838425912252967</v>
          </cell>
        </row>
        <row r="783">
          <cell r="U783">
            <v>13.221629029400686</v>
          </cell>
        </row>
        <row r="784">
          <cell r="U784">
            <v>6.5872944934352269</v>
          </cell>
        </row>
        <row r="785">
          <cell r="U785">
            <v>9.3309965936525074</v>
          </cell>
        </row>
        <row r="786">
          <cell r="T786">
            <v>11.668395086351568</v>
          </cell>
        </row>
        <row r="787">
          <cell r="U787">
            <v>11.760835337189112</v>
          </cell>
        </row>
        <row r="788">
          <cell r="U788">
            <v>12.253214617251912</v>
          </cell>
        </row>
        <row r="789">
          <cell r="T789">
            <v>5.9756178324449856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3"/>
      <sheetData sheetId="14"/>
      <sheetData sheetId="15"/>
      <sheetData sheetId="16">
        <row r="37">
          <cell r="AB37" t="str">
            <v>Noway</v>
          </cell>
        </row>
        <row r="38">
          <cell r="AC38">
            <v>1.7873064294500942</v>
          </cell>
          <cell r="AD38">
            <v>0.20750402320558267</v>
          </cell>
        </row>
        <row r="39">
          <cell r="AE39">
            <v>1.4033557555371916</v>
          </cell>
        </row>
        <row r="41">
          <cell r="AB41" t="str">
            <v>Lithuania</v>
          </cell>
        </row>
        <row r="42">
          <cell r="AC42">
            <v>4.3214002552686361</v>
          </cell>
          <cell r="AD42">
            <v>0.16294085553657636</v>
          </cell>
        </row>
        <row r="43">
          <cell r="AE43">
            <v>3.1430289135524387</v>
          </cell>
        </row>
        <row r="45">
          <cell r="AB45" t="str">
            <v>Sweden</v>
          </cell>
          <cell r="AC45">
            <v>13.773232218446978</v>
          </cell>
          <cell r="AD45">
            <v>2.8020348257398022</v>
          </cell>
        </row>
        <row r="46">
          <cell r="AC46">
            <v>1.936385545761687</v>
          </cell>
          <cell r="AD46">
            <v>1.7244783391492879</v>
          </cell>
        </row>
        <row r="47">
          <cell r="AE47">
            <v>2.8270124853341456</v>
          </cell>
        </row>
        <row r="49">
          <cell r="AB49" t="str">
            <v>Latvia</v>
          </cell>
        </row>
        <row r="50">
          <cell r="AC50">
            <v>6.1468008973431969</v>
          </cell>
          <cell r="AD50">
            <v>0.75802834135912867</v>
          </cell>
        </row>
        <row r="51">
          <cell r="AE51">
            <v>4.6459717779052898</v>
          </cell>
        </row>
        <row r="53">
          <cell r="AB53" t="str">
            <v>Slovakia</v>
          </cell>
          <cell r="AC53">
            <v>15.507744254513879</v>
          </cell>
          <cell r="AD53">
            <v>0.28519339174408254</v>
          </cell>
        </row>
        <row r="54">
          <cell r="AC54">
            <v>9.9788757419248313</v>
          </cell>
          <cell r="AD54">
            <v>0.62566307350108907</v>
          </cell>
        </row>
        <row r="55">
          <cell r="AE55">
            <v>8.8472333865448487</v>
          </cell>
        </row>
        <row r="57">
          <cell r="AB57" t="str">
            <v>Finland</v>
          </cell>
        </row>
        <row r="58">
          <cell r="AC58">
            <v>7.6205016068343774</v>
          </cell>
          <cell r="AD58">
            <v>5.7456925796297025</v>
          </cell>
        </row>
        <row r="59">
          <cell r="AE59">
            <v>7.8629555505402751</v>
          </cell>
        </row>
        <row r="61">
          <cell r="AB61" t="str">
            <v>Denmark</v>
          </cell>
          <cell r="AC61">
            <v>22.189859203287334</v>
          </cell>
          <cell r="AD61">
            <v>8.272126148922343</v>
          </cell>
        </row>
        <row r="62">
          <cell r="AC62">
            <v>10.653470045339857</v>
          </cell>
          <cell r="AD62">
            <v>3.0233105417438098</v>
          </cell>
        </row>
        <row r="63">
          <cell r="AE63">
            <v>12.514908419926476</v>
          </cell>
        </row>
        <row r="65">
          <cell r="AB65" t="str">
            <v>Estonia</v>
          </cell>
        </row>
        <row r="66">
          <cell r="AC66">
            <v>3.736877655564808</v>
          </cell>
          <cell r="AD66">
            <v>11.417783311148794</v>
          </cell>
        </row>
        <row r="67">
          <cell r="AE67">
            <v>9.7844699055635829</v>
          </cell>
        </row>
        <row r="69">
          <cell r="AB69" t="str">
            <v>Italy</v>
          </cell>
          <cell r="AC69">
            <v>24.856272125266358</v>
          </cell>
          <cell r="AD69">
            <v>0.14270685889981877</v>
          </cell>
        </row>
        <row r="70">
          <cell r="AC70">
            <v>17.951834886049788</v>
          </cell>
          <cell r="AD70">
            <v>0.16131046799564225</v>
          </cell>
        </row>
        <row r="71">
          <cell r="AE71">
            <v>24.923948173235413</v>
          </cell>
        </row>
        <row r="73">
          <cell r="AB73" t="str">
            <v>Netherlands</v>
          </cell>
          <cell r="AC73">
            <v>31.981995491078205</v>
          </cell>
          <cell r="AD73">
            <v>1.4926299205424098</v>
          </cell>
        </row>
        <row r="74">
          <cell r="AC74">
            <v>17.456180972814984</v>
          </cell>
          <cell r="AD74">
            <v>0.90512717263743214</v>
          </cell>
        </row>
        <row r="75">
          <cell r="AE75">
            <v>17.465915152686314</v>
          </cell>
        </row>
        <row r="77">
          <cell r="AC77" t="str">
            <v>Direct</v>
          </cell>
          <cell r="AD77" t="str">
            <v xml:space="preserve">Indirect </v>
          </cell>
          <cell r="AE77" t="str">
            <v>Scaled to EU average (2007)</v>
          </cell>
        </row>
        <row r="78">
          <cell r="AB78" t="str">
            <v>Austria</v>
          </cell>
          <cell r="AC78">
            <v>37.666797641991977</v>
          </cell>
          <cell r="AD78">
            <v>2.4214211312542986</v>
          </cell>
        </row>
        <row r="79">
          <cell r="AC79">
            <v>20.463009295970242</v>
          </cell>
          <cell r="AD79">
            <v>0.90532818389209779</v>
          </cell>
        </row>
        <row r="80">
          <cell r="AE80">
            <v>19.68747521203607</v>
          </cell>
        </row>
        <row r="82">
          <cell r="AB82" t="str">
            <v>France</v>
          </cell>
          <cell r="AC82">
            <v>28.224638956170121</v>
          </cell>
          <cell r="AD82">
            <v>3.0485724705657375</v>
          </cell>
        </row>
        <row r="83">
          <cell r="AC83">
            <v>20.370927504792853</v>
          </cell>
          <cell r="AD83">
            <v>1.8160920338308841</v>
          </cell>
        </row>
        <row r="84">
          <cell r="AE84">
            <v>28.296733065706356</v>
          </cell>
        </row>
        <row r="86">
          <cell r="AB86" t="str">
            <v>EU27</v>
          </cell>
          <cell r="AC86">
            <v>30.436347648907336</v>
          </cell>
          <cell r="AD86">
            <v>6.5426554802006622</v>
          </cell>
        </row>
        <row r="87">
          <cell r="AC87">
            <v>20.577509141068148</v>
          </cell>
          <cell r="AD87">
            <v>3.9000428284203088</v>
          </cell>
        </row>
        <row r="88">
          <cell r="AE88">
            <v>24.477551969488456</v>
          </cell>
        </row>
        <row r="90">
          <cell r="AB90" t="str">
            <v>Czech Rep</v>
          </cell>
        </row>
        <row r="91">
          <cell r="AC91">
            <v>18.658862976531367</v>
          </cell>
          <cell r="AD91">
            <v>11.921064457199641</v>
          </cell>
        </row>
        <row r="92">
          <cell r="AE92">
            <v>24.575959244415195</v>
          </cell>
        </row>
        <row r="94">
          <cell r="AB94" t="str">
            <v>UK</v>
          </cell>
          <cell r="AC94">
            <v>34.34223557014051</v>
          </cell>
          <cell r="AD94">
            <v>5.1563481877503889</v>
          </cell>
        </row>
        <row r="95">
          <cell r="AC95">
            <v>26.719930835050327</v>
          </cell>
          <cell r="AD95">
            <v>3.7014915412939828</v>
          </cell>
        </row>
        <row r="96">
          <cell r="AE96">
            <v>27.592036481188057</v>
          </cell>
        </row>
        <row r="98">
          <cell r="AB98" t="str">
            <v>Greece</v>
          </cell>
          <cell r="AC98">
            <v>17.976590706297099</v>
          </cell>
          <cell r="AD98">
            <v>6.4408998090774618</v>
          </cell>
        </row>
        <row r="99">
          <cell r="AC99">
            <v>24.488216687221893</v>
          </cell>
          <cell r="AD99">
            <v>7.8941233205793298</v>
          </cell>
        </row>
        <row r="100">
          <cell r="AE100">
            <v>63.603038373022784</v>
          </cell>
        </row>
        <row r="102">
          <cell r="AB102" t="str">
            <v>Poland</v>
          </cell>
          <cell r="AC102">
            <v>46.038703556888663</v>
          </cell>
          <cell r="AD102">
            <v>5.6783602207244783</v>
          </cell>
        </row>
        <row r="103">
          <cell r="AC103">
            <v>30.660015382448844</v>
          </cell>
          <cell r="AD103">
            <v>3.2860055355911841</v>
          </cell>
        </row>
        <row r="104">
          <cell r="AE104">
            <v>26.940641181877858</v>
          </cell>
        </row>
        <row r="106">
          <cell r="AB106" t="str">
            <v>Germany</v>
          </cell>
          <cell r="AC106">
            <v>46.957268749194213</v>
          </cell>
          <cell r="AD106">
            <v>7.8875592312731273</v>
          </cell>
        </row>
        <row r="107">
          <cell r="AC107">
            <v>32.013570961041495</v>
          </cell>
          <cell r="AD107">
            <v>3.8591170487877102</v>
          </cell>
        </row>
        <row r="108">
          <cell r="AE108">
            <v>27.503735019715606</v>
          </cell>
        </row>
        <row r="110">
          <cell r="AB110" t="str">
            <v>Ireland</v>
          </cell>
          <cell r="AC110">
            <v>64.665329419134679</v>
          </cell>
          <cell r="AD110">
            <v>5.7067013121594359</v>
          </cell>
        </row>
        <row r="111">
          <cell r="AC111">
            <v>35.384328304805514</v>
          </cell>
          <cell r="AD111">
            <v>3.4612337854023307</v>
          </cell>
        </row>
        <row r="112">
          <cell r="AE112">
            <v>38.35322081663827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O@123"/>
      <sheetName val="Base %"/>
      <sheetName val="Change %"/>
      <sheetName val="Result%"/>
      <sheetName val="HHFCe - CPNSA"/>
      <sheetName val="Menu"/>
      <sheetName val="old CPIO all downlist"/>
      <sheetName val="download"/>
      <sheetName val="download.old"/>
      <sheetName val="CPIO all downlist"/>
      <sheetName val="NEWLES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Macro economy_Energy balance"/>
      <sheetName val="Macro economy Eurostat"/>
      <sheetName val="ipi"/>
      <sheetName val="VA"/>
      <sheetName val="Industry"/>
      <sheetName val="Transport"/>
      <sheetName val="Households"/>
      <sheetName val="Services"/>
      <sheetName val="EEA CO2 emissions"/>
      <sheetName val="IPI Eurostat"/>
      <sheetName val="extract nrdweb ventil mac-veh"/>
      <sheetName val="extract nrdweb toccboi tocccon"/>
      <sheetName val="GlobalOdex"/>
      <sheetName val="industryODEX"/>
      <sheetName val="transportODEX"/>
      <sheetName val="householdsODEX"/>
      <sheetName val="DIVISIA Ind constant structure"/>
      <sheetName val="prd"/>
    </sheetNames>
    <sheetDataSet>
      <sheetData sheetId="0"/>
      <sheetData sheetId="1">
        <row r="135">
          <cell r="Z135">
            <v>2681.2340630415893</v>
          </cell>
        </row>
      </sheetData>
      <sheetData sheetId="2"/>
      <sheetData sheetId="3"/>
      <sheetData sheetId="4"/>
      <sheetData sheetId="5"/>
      <sheetData sheetId="6"/>
      <sheetData sheetId="7">
        <row r="8">
          <cell r="Z8">
            <v>168492.69945532054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AM121"/>
  <sheetViews>
    <sheetView tabSelected="1" zoomScale="80" zoomScaleNormal="80" workbookViewId="0">
      <pane xSplit="13485" topLeftCell="AK1"/>
      <selection activeCell="AD31" sqref="AD31"/>
      <selection pane="topRight" activeCell="D3" sqref="D3:AF29"/>
    </sheetView>
  </sheetViews>
  <sheetFormatPr defaultColWidth="11.42578125" defaultRowHeight="15"/>
  <cols>
    <col min="1" max="1" width="14.140625" customWidth="1"/>
    <col min="2" max="2" width="2.42578125" customWidth="1"/>
    <col min="3" max="3" width="11.42578125" customWidth="1"/>
    <col min="4" max="5" width="12.7109375" customWidth="1"/>
    <col min="6" max="6" width="6.28515625" customWidth="1"/>
    <col min="7" max="7" width="2.42578125" customWidth="1"/>
    <col min="8" max="9" width="11.42578125" customWidth="1"/>
    <col min="10" max="10" width="2.140625" customWidth="1"/>
    <col min="11" max="11" width="2.5703125" customWidth="1"/>
    <col min="12" max="13" width="8.28515625" customWidth="1"/>
    <col min="14" max="15" width="10.28515625" customWidth="1"/>
    <col min="16" max="16" width="4" customWidth="1"/>
    <col min="17" max="17" width="10.28515625" customWidth="1"/>
    <col min="18" max="18" width="15.28515625" customWidth="1"/>
    <col min="19" max="19" width="13" customWidth="1"/>
    <col min="20" max="20" width="10.28515625" customWidth="1"/>
    <col min="21" max="21" width="10.140625" customWidth="1"/>
    <col min="22" max="22" width="9.7109375" customWidth="1"/>
    <col min="23" max="23" width="11.42578125" customWidth="1"/>
    <col min="24" max="24" width="12.85546875" customWidth="1"/>
    <col min="25" max="27" width="11.42578125" customWidth="1"/>
    <col min="28" max="28" width="12.28515625" customWidth="1"/>
    <col min="29" max="29" width="5.7109375" customWidth="1"/>
    <col min="30" max="30" width="6.85546875" customWidth="1"/>
    <col min="31" max="34" width="5.7109375" customWidth="1"/>
  </cols>
  <sheetData>
    <row r="1" spans="1:28" ht="19.5" thickBot="1">
      <c r="A1" s="1" t="s">
        <v>0</v>
      </c>
    </row>
    <row r="2" spans="1:28" ht="68.25" customHeight="1">
      <c r="Q2" s="2"/>
      <c r="V2" s="3" t="s">
        <v>1</v>
      </c>
      <c r="W2" s="4"/>
      <c r="X2" s="3" t="s">
        <v>2</v>
      </c>
      <c r="Y2" s="4"/>
      <c r="Z2" s="3" t="s">
        <v>3</v>
      </c>
      <c r="AA2" s="5"/>
      <c r="AB2" s="4"/>
    </row>
    <row r="3" spans="1:28" ht="51.75">
      <c r="Q3" s="2"/>
      <c r="R3" s="2"/>
      <c r="S3" s="2"/>
      <c r="T3" s="2"/>
      <c r="V3" s="6" t="s">
        <v>4</v>
      </c>
      <c r="W3" s="6" t="s">
        <v>5</v>
      </c>
      <c r="X3" s="7">
        <v>1990</v>
      </c>
      <c r="Y3" s="6" t="s">
        <v>5</v>
      </c>
      <c r="Z3" s="7">
        <v>1990</v>
      </c>
      <c r="AA3" s="6" t="s">
        <v>5</v>
      </c>
      <c r="AB3" s="7" t="s">
        <v>6</v>
      </c>
    </row>
    <row r="4" spans="1:28" ht="16.5" customHeight="1">
      <c r="Q4" s="8"/>
      <c r="R4" s="8"/>
      <c r="S4" s="8" t="s">
        <v>7</v>
      </c>
      <c r="T4" s="8"/>
      <c r="V4" s="9">
        <f>'[1]ODYSSEE data'!D464/('[1]ODYSSEE data'!D226*'[1]ODYSSEE data'!D261)*1000000</f>
        <v>37.666797641991977</v>
      </c>
      <c r="W4" s="9">
        <f>'[1]ODYSSEE data'!V464/('[1]ODYSSEE data'!V226*'[1]ODYSSEE data'!V261)*1000000</f>
        <v>20.463009295970242</v>
      </c>
      <c r="X4" s="10">
        <f>'[1]ODYSSEE data'!D496/('[1]ODYSSEE data'!D226*'[1]ODYSSEE data'!D261)*1000000</f>
        <v>2.4214211312542986</v>
      </c>
      <c r="Y4" s="10">
        <f>'[1]ODYSSEE data'!V496/('[1]ODYSSEE data'!V226*'[1]ODYSSEE data'!V261)*1000000</f>
        <v>0.90532818389209779</v>
      </c>
      <c r="Z4" s="10">
        <f>('[1]ODYSSEE data'!D464+'[1]ODYSSEE data'!D496)/('[1]ODYSSEE data'!D226*'[1]ODYSSEE data'!D261)*1000000</f>
        <v>40.088218773246268</v>
      </c>
      <c r="AA4" s="10">
        <f>('[1]ODYSSEE data'!V464+'[1]ODYSSEE data'!V496)/('[1]ODYSSEE data'!V226*'[1]ODYSSEE data'!V261)*1000000</f>
        <v>21.368337479862337</v>
      </c>
      <c r="AB4" s="11">
        <f>AA4*'[1]ODYSSEE data'!V760/'[1]ODYSSEE data'!V724</f>
        <v>19.68747521203607</v>
      </c>
    </row>
    <row r="5" spans="1:28" ht="16.5" customHeight="1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8"/>
      <c r="R5" s="8"/>
      <c r="S5" s="8" t="s">
        <v>8</v>
      </c>
      <c r="T5" s="8"/>
      <c r="V5" s="9" t="e">
        <f>'[1]ODYSSEE data'!D465/('[1]ODYSSEE data'!D227*'[1]ODYSSEE data'!D262)*1000000</f>
        <v>#VALUE!</v>
      </c>
      <c r="W5" s="9" t="e">
        <f>'[1]ODYSSEE data'!V465/('[1]ODYSSEE data'!V227*'[1]ODYSSEE data'!V262)*1000000</f>
        <v>#VALUE!</v>
      </c>
      <c r="X5" s="10" t="e">
        <f>'[1]ODYSSEE data'!D497/('[1]ODYSSEE data'!D227*'[1]ODYSSEE data'!D262)*1000000</f>
        <v>#VALUE!</v>
      </c>
      <c r="Y5" s="10" t="e">
        <f>'[1]ODYSSEE data'!V497/('[1]ODYSSEE data'!V227*'[1]ODYSSEE data'!V262)*1000000</f>
        <v>#VALUE!</v>
      </c>
      <c r="Z5" s="10" t="e">
        <f>('[1]ODYSSEE data'!D465+'[1]ODYSSEE data'!D497)/('[1]ODYSSEE data'!D227*'[1]ODYSSEE data'!D262)*1000000</f>
        <v>#VALUE!</v>
      </c>
      <c r="AA5" s="10" t="e">
        <f>('[1]ODYSSEE data'!V465+'[1]ODYSSEE data'!V497)/('[1]ODYSSEE data'!V227*'[1]ODYSSEE data'!V262)*1000000</f>
        <v>#VALUE!</v>
      </c>
      <c r="AB5" s="11" t="e">
        <f>AA5*'[1]ODYSSEE data'!U761/'[1]ODYSSEE data'!U725</f>
        <v>#VALUE!</v>
      </c>
    </row>
    <row r="6" spans="1:28" ht="16.5" customHeight="1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8"/>
      <c r="R6" s="8"/>
      <c r="S6" s="8" t="s">
        <v>9</v>
      </c>
      <c r="T6" s="8"/>
      <c r="V6" s="9" t="e">
        <f>'[1]ODYSSEE data'!D466/('[1]ODYSSEE data'!D228*'[1]ODYSSEE data'!D263)*1000000</f>
        <v>#VALUE!</v>
      </c>
      <c r="W6" s="9">
        <f>'[1]ODYSSEE data'!V466/('[1]ODYSSEE data'!V228*'[1]ODYSSEE data'!V263)*1000000</f>
        <v>0.20772845306027529</v>
      </c>
      <c r="X6" s="10">
        <f>'[1]ODYSSEE data'!D498/('[1]ODYSSEE data'!D228*'[1]ODYSSEE data'!D263)*1000000</f>
        <v>14.373016639835255</v>
      </c>
      <c r="Y6" s="10">
        <f>'[1]ODYSSEE data'!V498/('[1]ODYSSEE data'!V228*'[1]ODYSSEE data'!V263)*1000000</f>
        <v>13.052404834182614</v>
      </c>
      <c r="Z6" s="10" t="e">
        <f>('[1]ODYSSEE data'!D466+'[1]ODYSSEE data'!D498)/('[1]ODYSSEE data'!D228*'[1]ODYSSEE data'!D263)*1000000</f>
        <v>#VALUE!</v>
      </c>
      <c r="AA6" s="10">
        <f>('[1]ODYSSEE data'!V466+'[1]ODYSSEE data'!V498)/('[1]ODYSSEE data'!V228*'[1]ODYSSEE data'!V263)*1000000</f>
        <v>13.260133287242889</v>
      </c>
      <c r="AB6" s="11">
        <f>AA6*'[1]ODYSSEE data'!U762/'[1]ODYSSEE data'!U726</f>
        <v>14.161838281418447</v>
      </c>
    </row>
    <row r="7" spans="1:28" ht="16.5" customHeight="1">
      <c r="B7" s="12"/>
      <c r="C7" s="12"/>
      <c r="D7" s="12"/>
      <c r="E7" s="12"/>
      <c r="F7" s="12"/>
      <c r="G7" s="12"/>
      <c r="H7" s="12"/>
      <c r="I7" s="12"/>
      <c r="Q7" s="8"/>
      <c r="R7" s="8"/>
      <c r="S7" s="8" t="s">
        <v>10</v>
      </c>
      <c r="T7" s="8"/>
      <c r="V7" s="9" t="e">
        <f>'[1]ODYSSEE data'!D467/('[1]ODYSSEE data'!D229*'[1]ODYSSEE data'!D264)*1000000</f>
        <v>#VALUE!</v>
      </c>
      <c r="W7" s="9">
        <f>'[1]ODYSSEE data'!V467/('[1]ODYSSEE data'!V229*'[1]ODYSSEE data'!V264)*1000000</f>
        <v>7.9736881148848777</v>
      </c>
      <c r="X7" s="10" t="e">
        <f>'[1]ODYSSEE data'!D499/('[1]ODYSSEE data'!D229*'[1]ODYSSEE data'!D264)*1000000</f>
        <v>#VALUE!</v>
      </c>
      <c r="Y7" s="10">
        <f>'[1]ODYSSEE data'!V499/('[1]ODYSSEE data'!V229*'[1]ODYSSEE data'!V264)*1000000</f>
        <v>1.0278291027043891</v>
      </c>
      <c r="Z7" s="10" t="e">
        <f>('[1]ODYSSEE data'!D467+'[1]ODYSSEE data'!D499)/('[1]ODYSSEE data'!D229*'[1]ODYSSEE data'!D264)*1000000</f>
        <v>#VALUE!</v>
      </c>
      <c r="AA7" s="10">
        <f>('[1]ODYSSEE data'!V467+'[1]ODYSSEE data'!V499)/('[1]ODYSSEE data'!V229*'[1]ODYSSEE data'!V264)*1000000</f>
        <v>9.0015172175892673</v>
      </c>
      <c r="AB7" s="11">
        <f>AA7*'[1]ODYSSEE data'!U763/'[1]ODYSSEE data'!U727</f>
        <v>32.821682074233777</v>
      </c>
    </row>
    <row r="8" spans="1:28" ht="16.5" customHeight="1">
      <c r="J8" s="13"/>
      <c r="Q8" s="8"/>
      <c r="R8" s="8"/>
      <c r="S8" s="8" t="s">
        <v>11</v>
      </c>
      <c r="T8" s="8"/>
      <c r="V8" s="9">
        <f>'[1]ODYSSEE data'!D468/('[1]ODYSSEE data'!D230*'[1]ODYSSEE data'!D265)*1000000</f>
        <v>95.063084827814706</v>
      </c>
      <c r="W8" s="9">
        <f>'[1]ODYSSEE data'!V468/('[1]ODYSSEE data'!V230*'[1]ODYSSEE data'!V265)*1000000</f>
        <v>18.658862976531367</v>
      </c>
      <c r="X8" s="10">
        <f>'[1]ODYSSEE data'!D500/('[1]ODYSSEE data'!D230*'[1]ODYSSEE data'!D265)*1000000</f>
        <v>11.873067392270167</v>
      </c>
      <c r="Y8" s="10">
        <f>'[1]ODYSSEE data'!V500/('[1]ODYSSEE data'!V230*'[1]ODYSSEE data'!V265)*1000000</f>
        <v>11.921064457199641</v>
      </c>
      <c r="Z8" s="10">
        <f>('[1]ODYSSEE data'!D468+'[1]ODYSSEE data'!D500)/('[1]ODYSSEE data'!D230*'[1]ODYSSEE data'!D265)*1000000</f>
        <v>106.93615222008488</v>
      </c>
      <c r="AA8" s="10">
        <f>('[1]ODYSSEE data'!V468+'[1]ODYSSEE data'!V500)/('[1]ODYSSEE data'!V230*'[1]ODYSSEE data'!V265)*1000000</f>
        <v>30.579927433731015</v>
      </c>
      <c r="AB8" s="11">
        <f>AA8*'[1]ODYSSEE data'!U764/'[1]ODYSSEE data'!U728</f>
        <v>24.575959244415195</v>
      </c>
    </row>
    <row r="9" spans="1:28" ht="16.5" customHeight="1">
      <c r="J9" s="13"/>
      <c r="Q9" s="8"/>
      <c r="R9" s="8"/>
      <c r="S9" s="8" t="s">
        <v>12</v>
      </c>
      <c r="T9" s="8"/>
      <c r="V9" s="9">
        <f>'[1]ODYSSEE data'!D469/('[1]ODYSSEE data'!D231*'[1]ODYSSEE data'!D266)*1000000</f>
        <v>22.189859203287334</v>
      </c>
      <c r="W9" s="9">
        <f>'[1]ODYSSEE data'!V469/('[1]ODYSSEE data'!V231*'[1]ODYSSEE data'!V266)*1000000</f>
        <v>10.653470045339857</v>
      </c>
      <c r="X9" s="10">
        <f>'[1]ODYSSEE data'!D501/('[1]ODYSSEE data'!D231*'[1]ODYSSEE data'!D266)*1000000</f>
        <v>8.272126148922343</v>
      </c>
      <c r="Y9" s="10">
        <f>'[1]ODYSSEE data'!V501/('[1]ODYSSEE data'!V231*'[1]ODYSSEE data'!V266)*1000000</f>
        <v>3.0233105417438098</v>
      </c>
      <c r="Z9" s="10">
        <f>('[1]ODYSSEE data'!D469+'[1]ODYSSEE data'!D501)/('[1]ODYSSEE data'!D231*'[1]ODYSSEE data'!D266)*1000000</f>
        <v>30.46198535220968</v>
      </c>
      <c r="AA9" s="10">
        <f>('[1]ODYSSEE data'!V469+'[1]ODYSSEE data'!V501)/('[1]ODYSSEE data'!V231*'[1]ODYSSEE data'!V266)*1000000</f>
        <v>13.676780587083668</v>
      </c>
      <c r="AB9" s="11">
        <f>AA9*'[1]ODYSSEE data'!U765/'[1]ODYSSEE data'!U729</f>
        <v>12.514908419926476</v>
      </c>
    </row>
    <row r="10" spans="1:28" ht="12" customHeight="1">
      <c r="J10" s="13"/>
      <c r="Q10" s="8"/>
      <c r="R10" s="8"/>
      <c r="S10" s="8" t="s">
        <v>13</v>
      </c>
      <c r="T10" s="8"/>
      <c r="V10" s="9" t="e">
        <f>'[1]ODYSSEE data'!D470/('[1]ODYSSEE data'!D232*'[1]ODYSSEE data'!D267)*1000000</f>
        <v>#VALUE!</v>
      </c>
      <c r="W10" s="9">
        <f>'[1]ODYSSEE data'!U470/('[1]ODYSSEE data'!U232*'[1]ODYSSEE data'!U267)*1000000</f>
        <v>3.736877655564808</v>
      </c>
      <c r="X10" s="10" t="e">
        <f>'[1]ODYSSEE data'!D502/('[1]ODYSSEE data'!D232*'[1]ODYSSEE data'!D267)*1000000</f>
        <v>#VALUE!</v>
      </c>
      <c r="Y10" s="10">
        <f>'[1]ODYSSEE data'!U502/('[1]ODYSSEE data'!U232*'[1]ODYSSEE data'!U267)*1000000</f>
        <v>11.417783311148794</v>
      </c>
      <c r="Z10" s="10" t="e">
        <f>('[1]ODYSSEE data'!D470+'[1]ODYSSEE data'!D502)/('[1]ODYSSEE data'!D232*'[1]ODYSSEE data'!D267)*1000000</f>
        <v>#VALUE!</v>
      </c>
      <c r="AA10" s="10">
        <f>('[1]ODYSSEE data'!U470+'[1]ODYSSEE data'!U502)/('[1]ODYSSEE data'!U232*'[1]ODYSSEE data'!U267)*1000000</f>
        <v>15.154660966713603</v>
      </c>
      <c r="AB10" s="11">
        <f>AA10*'[1]ODYSSEE data'!U766/'[1]ODYSSEE data'!U730</f>
        <v>9.7844699055635829</v>
      </c>
    </row>
    <row r="11" spans="1:28" ht="12" customHeight="1">
      <c r="J11" s="13"/>
      <c r="Q11" s="8"/>
      <c r="R11" s="8"/>
      <c r="S11" s="8" t="s">
        <v>14</v>
      </c>
      <c r="T11" s="8"/>
      <c r="V11" s="9" t="e">
        <f>'[1]ODYSSEE data'!D471/('[1]ODYSSEE data'!D233*'[1]ODYSSEE data'!D268)*1000000</f>
        <v>#VALUE!</v>
      </c>
      <c r="W11" s="9">
        <f>'[1]ODYSSEE data'!V471/('[1]ODYSSEE data'!V233*'[1]ODYSSEE data'!V268)*1000000</f>
        <v>7.6205016068343774</v>
      </c>
      <c r="X11" s="10" t="e">
        <f>'[1]ODYSSEE data'!D503/('[1]ODYSSEE data'!D233*'[1]ODYSSEE data'!D268)*1000000</f>
        <v>#VALUE!</v>
      </c>
      <c r="Y11" s="10">
        <f>'[1]ODYSSEE data'!V503/('[1]ODYSSEE data'!V233*'[1]ODYSSEE data'!V268)*1000000</f>
        <v>5.7456925796297025</v>
      </c>
      <c r="Z11" s="10" t="e">
        <f>('[1]ODYSSEE data'!D471+'[1]ODYSSEE data'!D503)/('[1]ODYSSEE data'!D233*'[1]ODYSSEE data'!D268)*1000000</f>
        <v>#VALUE!</v>
      </c>
      <c r="AA11" s="10">
        <f>('[1]ODYSSEE data'!V471+'[1]ODYSSEE data'!V503)/('[1]ODYSSEE data'!V233*'[1]ODYSSEE data'!V268)*1000000</f>
        <v>13.366194186464082</v>
      </c>
      <c r="AB11" s="11">
        <f>AA11*'[1]ODYSSEE data'!U767/'[1]ODYSSEE data'!U731</f>
        <v>7.8629555505402751</v>
      </c>
    </row>
    <row r="12" spans="1:28" ht="12" customHeight="1">
      <c r="J12" s="13"/>
      <c r="Q12" s="8"/>
      <c r="R12" s="8"/>
      <c r="S12" s="8" t="s">
        <v>15</v>
      </c>
      <c r="T12" s="8"/>
      <c r="V12" s="9">
        <f>'[1]ODYSSEE data'!D472/('[1]ODYSSEE data'!D234*'[1]ODYSSEE data'!D269)*1000000</f>
        <v>28.224638956170121</v>
      </c>
      <c r="W12" s="9">
        <f>'[1]ODYSSEE data'!V472/('[1]ODYSSEE data'!V234*'[1]ODYSSEE data'!V269)*1000000</f>
        <v>20.370927504792853</v>
      </c>
      <c r="X12" s="10">
        <f>'[1]ODYSSEE data'!D504/('[1]ODYSSEE data'!D234*'[1]ODYSSEE data'!D269)*1000000</f>
        <v>3.0485724705657375</v>
      </c>
      <c r="Y12" s="10">
        <f>'[1]ODYSSEE data'!V504/('[1]ODYSSEE data'!V234*'[1]ODYSSEE data'!V269)*1000000</f>
        <v>1.8160920338308841</v>
      </c>
      <c r="Z12" s="10">
        <f>('[1]ODYSSEE data'!D472+'[1]ODYSSEE data'!D504)/('[1]ODYSSEE data'!D234*'[1]ODYSSEE data'!D269)*1000000</f>
        <v>31.273211426735855</v>
      </c>
      <c r="AA12" s="10">
        <f>('[1]ODYSSEE data'!V472+'[1]ODYSSEE data'!V504)/('[1]ODYSSEE data'!V234*'[1]ODYSSEE data'!V269)*1000000</f>
        <v>22.187019538623737</v>
      </c>
      <c r="AB12" s="11">
        <f>AA12*'[1]ODYSSEE data'!U768/'[1]ODYSSEE data'!U732</f>
        <v>28.296733065706356</v>
      </c>
    </row>
    <row r="13" spans="1:28" ht="12" customHeight="1">
      <c r="J13" s="13"/>
      <c r="Q13" s="8"/>
      <c r="R13" s="8"/>
      <c r="S13" s="8" t="s">
        <v>16</v>
      </c>
      <c r="T13" s="8"/>
      <c r="V13" s="9">
        <f>'[1]ODYSSEE data'!D473/('[1]ODYSSEE data'!D235*'[1]ODYSSEE data'!D270)*1000000</f>
        <v>46.957268749194213</v>
      </c>
      <c r="W13" s="9">
        <f>'[1]ODYSSEE data'!V473/('[1]ODYSSEE data'!V235*'[1]ODYSSEE data'!V270)*1000000</f>
        <v>32.013570961041495</v>
      </c>
      <c r="X13" s="10">
        <f>'[1]ODYSSEE data'!D505/('[1]ODYSSEE data'!D235*'[1]ODYSSEE data'!D270)*1000000</f>
        <v>7.8875592312731273</v>
      </c>
      <c r="Y13" s="10">
        <f>'[1]ODYSSEE data'!V505/('[1]ODYSSEE data'!V235*'[1]ODYSSEE data'!V270)*1000000</f>
        <v>3.8591170487877102</v>
      </c>
      <c r="Z13" s="10">
        <f>('[1]ODYSSEE data'!D473+'[1]ODYSSEE data'!D505)/('[1]ODYSSEE data'!D235*'[1]ODYSSEE data'!D270)*1000000</f>
        <v>54.84482798046735</v>
      </c>
      <c r="AA13" s="10">
        <f>('[1]ODYSSEE data'!V473+'[1]ODYSSEE data'!V505)/('[1]ODYSSEE data'!V235*'[1]ODYSSEE data'!V270)*1000000</f>
        <v>35.872688009829204</v>
      </c>
      <c r="AB13" s="11">
        <f>AA13*'[1]ODYSSEE data'!U769/'[1]ODYSSEE data'!U733</f>
        <v>27.503735019715606</v>
      </c>
    </row>
    <row r="14" spans="1:28" ht="12" customHeight="1">
      <c r="J14" s="13"/>
      <c r="Q14" s="8"/>
      <c r="R14" s="8"/>
      <c r="S14" s="8" t="s">
        <v>17</v>
      </c>
      <c r="T14" s="8"/>
      <c r="V14" s="9">
        <f>'[1]ODYSSEE data'!D474/('[1]ODYSSEE data'!D236*'[1]ODYSSEE data'!D271)*1000000</f>
        <v>17.976590706297099</v>
      </c>
      <c r="W14" s="9">
        <f>'[1]ODYSSEE data'!V474/('[1]ODYSSEE data'!V236*'[1]ODYSSEE data'!V271)*1000000</f>
        <v>24.488216687221893</v>
      </c>
      <c r="X14" s="10">
        <f>'[1]ODYSSEE data'!D506/('[1]ODYSSEE data'!D236*'[1]ODYSSEE data'!D271)*1000000</f>
        <v>6.4408998090774618</v>
      </c>
      <c r="Y14" s="10">
        <f>'[1]ODYSSEE data'!V506/('[1]ODYSSEE data'!V236*'[1]ODYSSEE data'!V271)*1000000</f>
        <v>7.8941233205793298</v>
      </c>
      <c r="Z14" s="10">
        <f>('[1]ODYSSEE data'!D474+'[1]ODYSSEE data'!D506)/('[1]ODYSSEE data'!D236*'[1]ODYSSEE data'!D271)*1000000</f>
        <v>24.417490515374556</v>
      </c>
      <c r="AA14" s="10">
        <f>('[1]ODYSSEE data'!V474+'[1]ODYSSEE data'!V506)/('[1]ODYSSEE data'!V236*'[1]ODYSSEE data'!V271)*1000000</f>
        <v>32.382340007801218</v>
      </c>
      <c r="AB14" s="11">
        <f>AA14*'[1]ODYSSEE data'!U770/'[1]ODYSSEE data'!U734</f>
        <v>63.603038373022784</v>
      </c>
    </row>
    <row r="15" spans="1:28">
      <c r="J15" s="13"/>
      <c r="Q15" s="8"/>
      <c r="R15" s="8"/>
      <c r="S15" s="8" t="s">
        <v>18</v>
      </c>
      <c r="T15" s="8"/>
      <c r="V15" s="9" t="e">
        <f>'[1]ODYSSEE data'!D475/('[1]ODYSSEE data'!D237*'[1]ODYSSEE data'!D272)*1000000</f>
        <v>#VALUE!</v>
      </c>
      <c r="W15" s="9" t="e">
        <f>'[1]ODYSSEE data'!V475/('[1]ODYSSEE data'!V237*'[1]ODYSSEE data'!V272)*1000000</f>
        <v>#VALUE!</v>
      </c>
      <c r="X15" s="10" t="e">
        <f>'[1]ODYSSEE data'!D507/('[1]ODYSSEE data'!D237*'[1]ODYSSEE data'!D272)*1000000</f>
        <v>#VALUE!</v>
      </c>
      <c r="Y15" s="10" t="e">
        <f>'[1]ODYSSEE data'!V507/('[1]ODYSSEE data'!V237*'[1]ODYSSEE data'!V272)*1000000</f>
        <v>#VALUE!</v>
      </c>
      <c r="Z15" s="10" t="e">
        <f>('[1]ODYSSEE data'!D475+'[1]ODYSSEE data'!D507)/('[1]ODYSSEE data'!D237*'[1]ODYSSEE data'!D272)*1000000</f>
        <v>#VALUE!</v>
      </c>
      <c r="AA15" s="10" t="e">
        <f>('[1]ODYSSEE data'!V475+'[1]ODYSSEE data'!V507)/('[1]ODYSSEE data'!V237*'[1]ODYSSEE data'!V272)*1000000</f>
        <v>#VALUE!</v>
      </c>
      <c r="AB15" s="11" t="e">
        <f>AA15*'[1]ODYSSEE data'!U771/'[1]ODYSSEE data'!U735</f>
        <v>#VALUE!</v>
      </c>
    </row>
    <row r="16" spans="1:28">
      <c r="J16" s="13"/>
      <c r="Q16" s="8"/>
      <c r="R16" s="8"/>
      <c r="S16" s="8" t="s">
        <v>19</v>
      </c>
      <c r="T16" s="8"/>
      <c r="V16" s="9">
        <f>'[1]ODYSSEE data'!D476/('[1]ODYSSEE data'!D238*'[1]ODYSSEE data'!D273)*1000000</f>
        <v>64.665329419134679</v>
      </c>
      <c r="W16" s="9">
        <f>'[1]ODYSSEE data'!V476/('[1]ODYSSEE data'!V238*'[1]ODYSSEE data'!V273)*1000000</f>
        <v>35.384328304805514</v>
      </c>
      <c r="X16" s="10">
        <f>'[1]ODYSSEE data'!D508/('[1]ODYSSEE data'!D238*'[1]ODYSSEE data'!D273)*1000000</f>
        <v>5.7067013121594359</v>
      </c>
      <c r="Y16" s="10">
        <f>'[1]ODYSSEE data'!V508/('[1]ODYSSEE data'!V238*'[1]ODYSSEE data'!V273)*1000000</f>
        <v>3.4612337854023307</v>
      </c>
      <c r="Z16" s="10">
        <f>('[1]ODYSSEE data'!D476+'[1]ODYSSEE data'!D508)/('[1]ODYSSEE data'!D238*'[1]ODYSSEE data'!D273)*1000000</f>
        <v>70.372030731294117</v>
      </c>
      <c r="AA16" s="10">
        <f>('[1]ODYSSEE data'!V476+'[1]ODYSSEE data'!V508)/('[1]ODYSSEE data'!V238*'[1]ODYSSEE data'!V273)*1000000</f>
        <v>38.845562090207842</v>
      </c>
      <c r="AB16" s="11">
        <f>AA16*'[1]ODYSSEE data'!U772/'[1]ODYSSEE data'!U736</f>
        <v>38.35322081663827</v>
      </c>
    </row>
    <row r="17" spans="1:30">
      <c r="J17" s="13"/>
      <c r="K17" s="13"/>
      <c r="L17" s="13"/>
      <c r="M17" s="13"/>
      <c r="N17" s="13"/>
      <c r="O17" s="13"/>
      <c r="P17" s="13"/>
      <c r="Q17" s="8"/>
      <c r="R17" s="8"/>
      <c r="S17" s="8" t="s">
        <v>20</v>
      </c>
      <c r="T17" s="8"/>
      <c r="V17" s="9">
        <f>'[1]ODYSSEE data'!D477/('[1]ODYSSEE data'!D239*'[1]ODYSSEE data'!D274)*1000000</f>
        <v>24.856272125266358</v>
      </c>
      <c r="W17" s="9">
        <f>'[1]ODYSSEE data'!V477/('[1]ODYSSEE data'!V239*'[1]ODYSSEE data'!V274)*1000000</f>
        <v>17.951834886049788</v>
      </c>
      <c r="X17" s="10">
        <f>'[1]ODYSSEE data'!D509/('[1]ODYSSEE data'!D239*'[1]ODYSSEE data'!D274)*1000000</f>
        <v>0.14270685889981877</v>
      </c>
      <c r="Y17" s="10">
        <f>'[1]ODYSSEE data'!V509/('[1]ODYSSEE data'!V239*'[1]ODYSSEE data'!V274)*1000000</f>
        <v>0.16131046799564225</v>
      </c>
      <c r="Z17" s="10">
        <f>('[1]ODYSSEE data'!D477+'[1]ODYSSEE data'!D509)/('[1]ODYSSEE data'!D239*'[1]ODYSSEE data'!D274)*1000000</f>
        <v>24.998978984166179</v>
      </c>
      <c r="AA17" s="10">
        <f>('[1]ODYSSEE data'!V477+'[1]ODYSSEE data'!V509)/('[1]ODYSSEE data'!V239*'[1]ODYSSEE data'!V274)*1000000</f>
        <v>18.113145354045429</v>
      </c>
      <c r="AB17" s="11">
        <f>AA17*'[1]ODYSSEE data'!U773/'[1]ODYSSEE data'!U737</f>
        <v>24.923948173235413</v>
      </c>
    </row>
    <row r="18" spans="1:30">
      <c r="Q18" s="8"/>
      <c r="R18" s="8"/>
      <c r="S18" s="8" t="s">
        <v>21</v>
      </c>
      <c r="T18" s="8"/>
      <c r="V18" s="9" t="e">
        <f>'[1]ODYSSEE data'!D478/('[1]ODYSSEE data'!D240*'[1]ODYSSEE data'!D275)*1000000</f>
        <v>#VALUE!</v>
      </c>
      <c r="W18" s="9">
        <f>'[1]ODYSSEE data'!V478/('[1]ODYSSEE data'!V240*'[1]ODYSSEE data'!V275)*1000000</f>
        <v>6.1468008973431969</v>
      </c>
      <c r="X18" s="10" t="e">
        <f>'[1]ODYSSEE data'!D510/('[1]ODYSSEE data'!D240*'[1]ODYSSEE data'!D275)*1000000</f>
        <v>#VALUE!</v>
      </c>
      <c r="Y18" s="10">
        <f>'[1]ODYSSEE data'!V510/('[1]ODYSSEE data'!V240*'[1]ODYSSEE data'!V275)*1000000</f>
        <v>0.75802834135912867</v>
      </c>
      <c r="Z18" s="10" t="e">
        <f>('[1]ODYSSEE data'!D478+'[1]ODYSSEE data'!D510)/('[1]ODYSSEE data'!D240*'[1]ODYSSEE data'!D275)*1000000</f>
        <v>#VALUE!</v>
      </c>
      <c r="AA18" s="10">
        <f>('[1]ODYSSEE data'!V478+'[1]ODYSSEE data'!V510)/('[1]ODYSSEE data'!V240*'[1]ODYSSEE data'!V275)*1000000</f>
        <v>6.9048292387023258</v>
      </c>
      <c r="AB18" s="11">
        <f>AA18*'[1]ODYSSEE data'!U774/'[1]ODYSSEE data'!U738</f>
        <v>4.6459717779052898</v>
      </c>
    </row>
    <row r="19" spans="1:30">
      <c r="Q19" s="8"/>
      <c r="R19" s="8"/>
      <c r="S19" s="8" t="s">
        <v>22</v>
      </c>
      <c r="T19" s="8"/>
      <c r="V19" s="9" t="e">
        <f>'[1]ODYSSEE data'!D479/('[1]ODYSSEE data'!D241*'[1]ODYSSEE data'!D276)*1000000</f>
        <v>#VALUE!</v>
      </c>
      <c r="W19" s="9">
        <f>'[1]ODYSSEE data'!U479/('[1]ODYSSEE data'!U241*'[1]ODYSSEE data'!U276)*1000000</f>
        <v>4.2667036748948082</v>
      </c>
      <c r="X19" s="10" t="e">
        <f>'[1]ODYSSEE data'!D511/('[1]ODYSSEE data'!D241*'[1]ODYSSEE data'!D276)*1000000</f>
        <v>#VALUE!</v>
      </c>
      <c r="Y19" s="10">
        <f>'[1]ODYSSEE data'!U511/('[1]ODYSSEE data'!U241*'[1]ODYSSEE data'!U276)*1000000</f>
        <v>0.1628815468125924</v>
      </c>
      <c r="Z19" s="10" t="e">
        <f>('[1]ODYSSEE data'!D479+'[1]ODYSSEE data'!D511)/('[1]ODYSSEE data'!D241*'[1]ODYSSEE data'!D276)*1000000</f>
        <v>#VALUE!</v>
      </c>
      <c r="AA19" s="10">
        <f>('[1]ODYSSEE data'!U479+'[1]ODYSSEE data'!U511)/('[1]ODYSSEE data'!U241*'[1]ODYSSEE data'!U276)*1000000</f>
        <v>4.4295852217074012</v>
      </c>
      <c r="AB19" s="11">
        <f>AA19*'[1]ODYSSEE data'!U775/'[1]ODYSSEE data'!U739</f>
        <v>3.104651069769099</v>
      </c>
    </row>
    <row r="20" spans="1:30">
      <c r="Q20" s="8"/>
      <c r="R20" s="8"/>
      <c r="S20" s="8" t="s">
        <v>23</v>
      </c>
      <c r="T20" s="8"/>
      <c r="V20" s="9" t="e">
        <f>'[1]ODYSSEE data'!D480/('[1]ODYSSEE data'!D242*'[1]ODYSSEE data'!D277)*1000000</f>
        <v>#VALUE!</v>
      </c>
      <c r="W20" s="9" t="e">
        <f>'[1]ODYSSEE data'!V480/('[1]ODYSSEE data'!V242*'[1]ODYSSEE data'!V277)*1000000</f>
        <v>#VALUE!</v>
      </c>
      <c r="X20" s="10" t="e">
        <f>'[1]ODYSSEE data'!D512/('[1]ODYSSEE data'!D242*'[1]ODYSSEE data'!D277)*1000000</f>
        <v>#VALUE!</v>
      </c>
      <c r="Y20" s="10" t="e">
        <f>'[1]ODYSSEE data'!V512/('[1]ODYSSEE data'!V242*'[1]ODYSSEE data'!V277)*1000000</f>
        <v>#VALUE!</v>
      </c>
      <c r="Z20" s="10" t="e">
        <f>('[1]ODYSSEE data'!D480+'[1]ODYSSEE data'!D512)/('[1]ODYSSEE data'!D242*'[1]ODYSSEE data'!D277)*1000000</f>
        <v>#VALUE!</v>
      </c>
      <c r="AA20" s="10" t="e">
        <f>('[1]ODYSSEE data'!V480+'[1]ODYSSEE data'!V512)/('[1]ODYSSEE data'!V242*'[1]ODYSSEE data'!V277)*1000000</f>
        <v>#VALUE!</v>
      </c>
      <c r="AB20" s="11" t="e">
        <f>AA20*'[1]ODYSSEE data'!U776/'[1]ODYSSEE data'!U740</f>
        <v>#VALUE!</v>
      </c>
    </row>
    <row r="21" spans="1:30">
      <c r="Q21" s="8"/>
      <c r="R21" s="8"/>
      <c r="S21" s="8" t="s">
        <v>24</v>
      </c>
      <c r="T21" s="8"/>
      <c r="V21" s="9" t="e">
        <f>'[1]ODYSSEE data'!D481/('[1]ODYSSEE data'!D243*'[1]ODYSSEE data'!D278)*1000000</f>
        <v>#VALUE!</v>
      </c>
      <c r="W21" s="9" t="e">
        <f>'[1]ODYSSEE data'!V481/('[1]ODYSSEE data'!V243*'[1]ODYSSEE data'!V278)*1000000</f>
        <v>#VALUE!</v>
      </c>
      <c r="X21" s="10" t="e">
        <f>'[1]ODYSSEE data'!D513/('[1]ODYSSEE data'!D243*'[1]ODYSSEE data'!D278)*1000000</f>
        <v>#VALUE!</v>
      </c>
      <c r="Y21" s="10" t="e">
        <f>'[1]ODYSSEE data'!V513/('[1]ODYSSEE data'!V243*'[1]ODYSSEE data'!V278)*1000000</f>
        <v>#VALUE!</v>
      </c>
      <c r="Z21" s="10" t="e">
        <f>('[1]ODYSSEE data'!D481+'[1]ODYSSEE data'!D513)/('[1]ODYSSEE data'!D243*'[1]ODYSSEE data'!D278)*1000000</f>
        <v>#VALUE!</v>
      </c>
      <c r="AA21" s="10" t="e">
        <f>('[1]ODYSSEE data'!V481+'[1]ODYSSEE data'!V513)/('[1]ODYSSEE data'!V243*'[1]ODYSSEE data'!V278)*1000000</f>
        <v>#VALUE!</v>
      </c>
      <c r="AB21" s="11" t="e">
        <f>AA21*'[1]ODYSSEE data'!U777/'[1]ODYSSEE data'!U741</f>
        <v>#VALUE!</v>
      </c>
    </row>
    <row r="22" spans="1:30">
      <c r="Q22" s="8"/>
      <c r="R22" s="8"/>
      <c r="S22" s="8" t="s">
        <v>25</v>
      </c>
      <c r="T22" s="8"/>
      <c r="V22" s="9">
        <f>'[1]ODYSSEE data'!D482/('[1]ODYSSEE data'!D244*'[1]ODYSSEE data'!D279)*1000000</f>
        <v>31.981995491078205</v>
      </c>
      <c r="W22" s="9">
        <f>'[1]ODYSSEE data'!V482/('[1]ODYSSEE data'!V244*'[1]ODYSSEE data'!V279)*1000000</f>
        <v>17.456180972814984</v>
      </c>
      <c r="X22" s="10">
        <f>'[1]ODYSSEE data'!D514/('[1]ODYSSEE data'!D244*'[1]ODYSSEE data'!D279)*1000000</f>
        <v>1.4926299205424098</v>
      </c>
      <c r="Y22" s="10">
        <f>'[1]ODYSSEE data'!V514/('[1]ODYSSEE data'!V244*'[1]ODYSSEE data'!V279)*1000000</f>
        <v>0.90512717263743214</v>
      </c>
      <c r="Z22" s="10">
        <f>('[1]ODYSSEE data'!D482+'[1]ODYSSEE data'!D514)/('[1]ODYSSEE data'!D244*'[1]ODYSSEE data'!D279)*1000000</f>
        <v>33.474625411620615</v>
      </c>
      <c r="AA22" s="10">
        <f>('[1]ODYSSEE data'!V482+'[1]ODYSSEE data'!V514)/('[1]ODYSSEE data'!V244*'[1]ODYSSEE data'!V279)*1000000</f>
        <v>18.361308145452416</v>
      </c>
      <c r="AB22" s="11">
        <f>AA22*'[1]ODYSSEE data'!U778/'[1]ODYSSEE data'!U742</f>
        <v>17.465915152686314</v>
      </c>
    </row>
    <row r="23" spans="1:30">
      <c r="Q23" s="8"/>
      <c r="R23" s="8"/>
      <c r="S23" s="8" t="s">
        <v>26</v>
      </c>
      <c r="T23" s="8"/>
      <c r="V23" s="9">
        <f>'[1]ODYSSEE data'!D483/('[1]ODYSSEE data'!D245*'[1]ODYSSEE data'!D280)*1000000</f>
        <v>46.038703556888663</v>
      </c>
      <c r="W23" s="9">
        <f>'[1]ODYSSEE data'!V483/('[1]ODYSSEE data'!V245*'[1]ODYSSEE data'!V280)*1000000</f>
        <v>30.660015382448844</v>
      </c>
      <c r="X23" s="10">
        <f>'[1]ODYSSEE data'!D515/('[1]ODYSSEE data'!D245*'[1]ODYSSEE data'!D280)*1000000</f>
        <v>5.6783602207244783</v>
      </c>
      <c r="Y23" s="10">
        <f>'[1]ODYSSEE data'!V515/('[1]ODYSSEE data'!V245*'[1]ODYSSEE data'!V280)*1000000</f>
        <v>3.2860055355911841</v>
      </c>
      <c r="Z23" s="10">
        <f>('[1]ODYSSEE data'!D483+'[1]ODYSSEE data'!D515)/('[1]ODYSSEE data'!D245*'[1]ODYSSEE data'!D280)*1000000</f>
        <v>51.717063777613134</v>
      </c>
      <c r="AA23" s="10">
        <f>('[1]ODYSSEE data'!V483+'[1]ODYSSEE data'!V515)/('[1]ODYSSEE data'!V245*'[1]ODYSSEE data'!V280)*1000000</f>
        <v>33.946020918040027</v>
      </c>
      <c r="AB23" s="11">
        <f>AA23*'[1]ODYSSEE data'!U779/'[1]ODYSSEE data'!U743</f>
        <v>26.940641181877858</v>
      </c>
    </row>
    <row r="24" spans="1:30">
      <c r="Q24" s="8"/>
      <c r="R24" s="8"/>
      <c r="S24" s="8" t="s">
        <v>27</v>
      </c>
      <c r="T24" s="8"/>
      <c r="V24" s="9" t="e">
        <f>'[1]ODYSSEE data'!D484/('[1]ODYSSEE data'!D246*'[1]ODYSSEE data'!D281)*1000000</f>
        <v>#VALUE!</v>
      </c>
      <c r="W24" s="9" t="e">
        <f>'[1]ODYSSEE data'!V484/('[1]ODYSSEE data'!V246*'[1]ODYSSEE data'!V281)*1000000</f>
        <v>#VALUE!</v>
      </c>
      <c r="X24" s="10">
        <f>'[1]ODYSSEE data'!D516/('[1]ODYSSEE data'!D246*'[1]ODYSSEE data'!D281)*1000000</f>
        <v>1.1752401192551114</v>
      </c>
      <c r="Y24" s="10" t="e">
        <f>'[1]ODYSSEE data'!V516/('[1]ODYSSEE data'!V246*'[1]ODYSSEE data'!V281)*1000000</f>
        <v>#VALUE!</v>
      </c>
      <c r="Z24" s="10" t="e">
        <f>('[1]ODYSSEE data'!D484+'[1]ODYSSEE data'!D516)/('[1]ODYSSEE data'!D246*'[1]ODYSSEE data'!D281)*1000000</f>
        <v>#VALUE!</v>
      </c>
      <c r="AA24" s="10" t="e">
        <f>('[1]ODYSSEE data'!V484+'[1]ODYSSEE data'!V516)/('[1]ODYSSEE data'!V246*'[1]ODYSSEE data'!V281)*1000000</f>
        <v>#VALUE!</v>
      </c>
      <c r="AB24" s="11" t="e">
        <f>AA24*'[1]ODYSSEE data'!U780/'[1]ODYSSEE data'!U744</f>
        <v>#VALUE!</v>
      </c>
    </row>
    <row r="25" spans="1:30">
      <c r="Q25" s="8"/>
      <c r="R25" s="8"/>
      <c r="S25" s="8" t="s">
        <v>28</v>
      </c>
      <c r="T25" s="8"/>
      <c r="V25" s="9" t="e">
        <f>'[1]ODYSSEE data'!D485/('[1]ODYSSEE data'!D247*'[1]ODYSSEE data'!D282)*1000000</f>
        <v>#VALUE!</v>
      </c>
      <c r="W25" s="9">
        <f>'[1]ODYSSEE data'!V485/('[1]ODYSSEE data'!V247*'[1]ODYSSEE data'!V282)*1000000</f>
        <v>5.2324258329382065</v>
      </c>
      <c r="X25" s="10" t="e">
        <f>'[1]ODYSSEE data'!D517/('[1]ODYSSEE data'!D247*'[1]ODYSSEE data'!D282)*1000000</f>
        <v>#VALUE!</v>
      </c>
      <c r="Y25" s="10">
        <f>'[1]ODYSSEE data'!V517/('[1]ODYSSEE data'!V247*'[1]ODYSSEE data'!V282)*1000000</f>
        <v>1.3550058635521061</v>
      </c>
      <c r="Z25" s="10" t="e">
        <f>('[1]ODYSSEE data'!D485+'[1]ODYSSEE data'!D517)/('[1]ODYSSEE data'!D247*'[1]ODYSSEE data'!D282)*1000000</f>
        <v>#VALUE!</v>
      </c>
      <c r="AA25" s="10">
        <f>('[1]ODYSSEE data'!V485+'[1]ODYSSEE data'!V517)/('[1]ODYSSEE data'!V247*'[1]ODYSSEE data'!V282)*1000000</f>
        <v>6.5874316964903121</v>
      </c>
      <c r="AB25" s="11">
        <f>AA25*'[1]ODYSSEE data'!U781/'[1]ODYSSEE data'!U745</f>
        <v>6.0362365059966754</v>
      </c>
    </row>
    <row r="26" spans="1:30">
      <c r="Q26" s="8"/>
      <c r="R26" s="8"/>
      <c r="S26" s="8" t="s">
        <v>29</v>
      </c>
      <c r="T26" s="8"/>
      <c r="V26" s="9">
        <f>'[1]ODYSSEE data'!D486/('[1]ODYSSEE data'!D248*'[1]ODYSSEE data'!D283)*1000000</f>
        <v>15.507744254513879</v>
      </c>
      <c r="W26" s="9">
        <f>'[1]ODYSSEE data'!V486/('[1]ODYSSEE data'!V248*'[1]ODYSSEE data'!V283)*1000000</f>
        <v>9.9788757419248313</v>
      </c>
      <c r="X26" s="10">
        <f>'[1]ODYSSEE data'!D518/('[1]ODYSSEE data'!D248*'[1]ODYSSEE data'!D283)*1000000</f>
        <v>0.28519339174408254</v>
      </c>
      <c r="Y26" s="10">
        <f>'[1]ODYSSEE data'!V518/('[1]ODYSSEE data'!V248*'[1]ODYSSEE data'!V283)*1000000</f>
        <v>0.62566307350108907</v>
      </c>
      <c r="Z26" s="10">
        <f>('[1]ODYSSEE data'!D486+'[1]ODYSSEE data'!D518)/('[1]ODYSSEE data'!D248*'[1]ODYSSEE data'!D283)*1000000</f>
        <v>15.792937646257959</v>
      </c>
      <c r="AA26" s="10">
        <f>('[1]ODYSSEE data'!V486+'[1]ODYSSEE data'!V518)/('[1]ODYSSEE data'!V248*'[1]ODYSSEE data'!V283)*1000000</f>
        <v>10.60453881542592</v>
      </c>
      <c r="AB26" s="11">
        <f>AA26*'[1]ODYSSEE data'!U782/'[1]ODYSSEE data'!U746</f>
        <v>8.8472333865448487</v>
      </c>
    </row>
    <row r="27" spans="1:30">
      <c r="A27" s="14"/>
      <c r="Q27" s="8"/>
      <c r="R27" s="8"/>
      <c r="S27" s="8" t="s">
        <v>30</v>
      </c>
      <c r="T27" s="8"/>
      <c r="V27" s="9" t="e">
        <f>'[1]ODYSSEE data'!D487/('[1]ODYSSEE data'!D249*'[1]ODYSSEE data'!D284)*1000000</f>
        <v>#VALUE!</v>
      </c>
      <c r="W27" s="9">
        <f>'[1]ODYSSEE data'!V487/('[1]ODYSSEE data'!V249*'[1]ODYSSEE data'!V284)*1000000</f>
        <v>16.551151228156986</v>
      </c>
      <c r="X27" s="10" t="e">
        <f>'[1]ODYSSEE data'!D519/('[1]ODYSSEE data'!D249*'[1]ODYSSEE data'!D284)*1000000</f>
        <v>#VALUE!</v>
      </c>
      <c r="Y27" s="10">
        <f>'[1]ODYSSEE data'!V519/('[1]ODYSSEE data'!V249*'[1]ODYSSEE data'!V284)*1000000</f>
        <v>0.68302164613132488</v>
      </c>
      <c r="Z27" s="10" t="e">
        <f>('[1]ODYSSEE data'!D487+'[1]ODYSSEE data'!D519)/('[1]ODYSSEE data'!D249*'[1]ODYSSEE data'!D284)*1000000</f>
        <v>#VALUE!</v>
      </c>
      <c r="AA27" s="10">
        <f>('[1]ODYSSEE data'!V487+'[1]ODYSSEE data'!V519)/('[1]ODYSSEE data'!V249*'[1]ODYSSEE data'!V284)*1000000</f>
        <v>17.234172874288312</v>
      </c>
      <c r="AB27" s="11">
        <f>AA27*'[1]ODYSSEE data'!U783/'[1]ODYSSEE data'!U747</f>
        <v>16.247022357468182</v>
      </c>
    </row>
    <row r="28" spans="1:30">
      <c r="C28" s="13"/>
      <c r="D28" s="13"/>
      <c r="E28" s="13"/>
      <c r="F28" s="13"/>
      <c r="G28" s="13"/>
      <c r="H28" s="13"/>
      <c r="I28" s="13"/>
      <c r="J28" s="13"/>
      <c r="L28" s="13"/>
      <c r="Q28" s="8"/>
      <c r="R28" s="8"/>
      <c r="S28" s="8" t="s">
        <v>31</v>
      </c>
      <c r="T28" s="8"/>
      <c r="V28" s="9">
        <f>'[1]ODYSSEE data'!D488/('[1]ODYSSEE data'!D250*'[1]ODYSSEE data'!D285)*1000000</f>
        <v>6.3526174559945625</v>
      </c>
      <c r="W28" s="9">
        <f>'[1]ODYSSEE data'!V488/('[1]ODYSSEE data'!V250*'[1]ODYSSEE data'!V285)*1000000</f>
        <v>6.7619965349494073</v>
      </c>
      <c r="X28" s="10">
        <f>'[1]ODYSSEE data'!D520/('[1]ODYSSEE data'!D250*'[1]ODYSSEE data'!D285)*1000000</f>
        <v>4.1899795915403066</v>
      </c>
      <c r="Y28" s="10">
        <f>'[1]ODYSSEE data'!V520/('[1]ODYSSEE data'!V250*'[1]ODYSSEE data'!V285)*1000000</f>
        <v>3.8603338913482892</v>
      </c>
      <c r="Z28" s="10">
        <f>('[1]ODYSSEE data'!D488+'[1]ODYSSEE data'!D520)/('[1]ODYSSEE data'!D250*'[1]ODYSSEE data'!D285)*1000000</f>
        <v>10.542597047534871</v>
      </c>
      <c r="AA28" s="10">
        <f>('[1]ODYSSEE data'!V488+'[1]ODYSSEE data'!V520)/('[1]ODYSSEE data'!V250*'[1]ODYSSEE data'!V285)*1000000</f>
        <v>10.622330426297696</v>
      </c>
      <c r="AB28" s="11">
        <f>AA28*'[1]ODYSSEE data'!U784/'[1]ODYSSEE data'!U748</f>
        <v>14.245831309018103</v>
      </c>
    </row>
    <row r="29" spans="1:30">
      <c r="B29" s="15"/>
      <c r="C29" s="16"/>
      <c r="D29" s="17" t="s">
        <v>32</v>
      </c>
      <c r="E29" s="17"/>
      <c r="F29" s="17"/>
      <c r="G29" s="17"/>
      <c r="H29" s="18"/>
      <c r="I29" s="17" t="s">
        <v>33</v>
      </c>
      <c r="J29" s="17"/>
      <c r="K29" s="17"/>
      <c r="L29" s="17"/>
      <c r="Q29" s="8"/>
      <c r="R29" s="8"/>
      <c r="S29" s="8" t="s">
        <v>34</v>
      </c>
      <c r="T29" s="8"/>
      <c r="V29" s="9">
        <f>'[1]ODYSSEE data'!D489/('[1]ODYSSEE data'!D251*'[1]ODYSSEE data'!D286)*1000000</f>
        <v>13.773306862774023</v>
      </c>
      <c r="W29" s="9">
        <f>'[1]ODYSSEE data'!V489/('[1]ODYSSEE data'!V251*'[1]ODYSSEE data'!V286)*1000000</f>
        <v>1.936385545761687</v>
      </c>
      <c r="X29" s="10">
        <f>'[1]ODYSSEE data'!D521/('[1]ODYSSEE data'!D251*'[1]ODYSSEE data'!D286)*1000000</f>
        <v>2.7295977023251732</v>
      </c>
      <c r="Y29" s="10">
        <f>'[1]ODYSSEE data'!V521/('[1]ODYSSEE data'!V251*'[1]ODYSSEE data'!V286)*1000000</f>
        <v>1.7244783391492879</v>
      </c>
      <c r="Z29" s="10">
        <f>('[1]ODYSSEE data'!D489+'[1]ODYSSEE data'!D521)/('[1]ODYSSEE data'!D251*'[1]ODYSSEE data'!D286)*1000000</f>
        <v>16.502904565099197</v>
      </c>
      <c r="AA29" s="10">
        <f>('[1]ODYSSEE data'!V489+'[1]ODYSSEE data'!V521)/('[1]ODYSSEE data'!V251*'[1]ODYSSEE data'!V286)*1000000</f>
        <v>3.6608638849109743</v>
      </c>
      <c r="AB29" s="11">
        <f>AA29*'[1]ODYSSEE data'!U785/'[1]ODYSSEE data'!U749</f>
        <v>2.8270124853341456</v>
      </c>
    </row>
    <row r="30" spans="1:30" ht="15.75" thickBot="1">
      <c r="C30" s="17"/>
      <c r="D30" s="17"/>
      <c r="E30" s="17"/>
      <c r="F30" s="17"/>
      <c r="G30" s="17"/>
      <c r="H30" s="19"/>
      <c r="I30" s="17"/>
      <c r="J30" s="17"/>
      <c r="K30" s="17"/>
      <c r="L30" s="17"/>
      <c r="Q30" s="8"/>
      <c r="R30" s="8"/>
      <c r="S30" s="8" t="s">
        <v>35</v>
      </c>
      <c r="T30" s="8"/>
      <c r="V30" s="9">
        <f>'[1]ODYSSEE data'!D490/('[1]ODYSSEE data'!D252*'[1]ODYSSEE data'!D287)*1000000</f>
        <v>34.34223557014051</v>
      </c>
      <c r="W30" s="9">
        <f>'[1]ODYSSEE data'!V490/('[1]ODYSSEE data'!V252*'[1]ODYSSEE data'!V287)*1000000</f>
        <v>26.719930835050327</v>
      </c>
      <c r="X30" s="10">
        <f>'[1]ODYSSEE data'!D522/('[1]ODYSSEE data'!D252*'[1]ODYSSEE data'!D287)*1000000</f>
        <v>5.1563481877503889</v>
      </c>
      <c r="Y30" s="10">
        <f>'[1]ODYSSEE data'!V522/('[1]ODYSSEE data'!V252*'[1]ODYSSEE data'!V287)*1000000</f>
        <v>3.7014915412939828</v>
      </c>
      <c r="Z30" s="10">
        <f>('[1]ODYSSEE data'!D490+'[1]ODYSSEE data'!D522)/('[1]ODYSSEE data'!D252*'[1]ODYSSEE data'!D287)*1000000</f>
        <v>39.498583757890898</v>
      </c>
      <c r="AA30" s="10">
        <f>('[1]ODYSSEE data'!V490+'[1]ODYSSEE data'!V522)/('[1]ODYSSEE data'!V252*'[1]ODYSSEE data'!V287)*1000000</f>
        <v>30.42142237634431</v>
      </c>
      <c r="AB30" s="11">
        <f>AA30*'[1]ODYSSEE data'!T786/'[1]ODYSSEE data'!T750</f>
        <v>27.592036481188057</v>
      </c>
    </row>
    <row r="31" spans="1:30" ht="15.75" thickBot="1">
      <c r="C31" s="20"/>
      <c r="D31" s="17" t="s">
        <v>36</v>
      </c>
      <c r="E31" s="17"/>
      <c r="F31" s="17"/>
      <c r="G31" s="17"/>
      <c r="H31" s="17"/>
      <c r="I31" s="17"/>
      <c r="J31" s="17"/>
      <c r="K31" s="17"/>
      <c r="L31" s="17"/>
      <c r="Q31" s="8"/>
      <c r="R31" s="8"/>
      <c r="S31" s="8" t="s">
        <v>37</v>
      </c>
      <c r="T31" s="8"/>
      <c r="V31" s="9">
        <f>'[1]ODYSSEE data'!D491/('[1]ODYSSEE data'!D253*'[1]ODYSSEE data'!D288)*1000000</f>
        <v>30.436347648907336</v>
      </c>
      <c r="W31" s="9">
        <f>'[1]ODYSSEE data'!V491/('[1]ODYSSEE data'!V253*'[1]ODYSSEE data'!V288)*1000000</f>
        <v>20.577509141068148</v>
      </c>
      <c r="X31" s="10">
        <f>'[1]ODYSSEE data'!D523/('[1]ODYSSEE data'!D253*'[1]ODYSSEE data'!D288)*1000000</f>
        <v>6.5426554802006622</v>
      </c>
      <c r="Y31" s="10">
        <f>'[1]ODYSSEE data'!V523/('[1]ODYSSEE data'!V253*'[1]ODYSSEE data'!V288)*1000000</f>
        <v>3.9000428284203088</v>
      </c>
      <c r="Z31" s="10">
        <f>('[1]ODYSSEE data'!D491+'[1]ODYSSEE data'!D523)/('[1]ODYSSEE data'!D253*'[1]ODYSSEE data'!D288)*1000000</f>
        <v>36.979003129107994</v>
      </c>
      <c r="AA31" s="10">
        <f>('[1]ODYSSEE data'!V491+'[1]ODYSSEE data'!V523)/('[1]ODYSSEE data'!V253*'[1]ODYSSEE data'!V288)*1000000</f>
        <v>24.477551969488456</v>
      </c>
      <c r="AB31" s="11">
        <f>AA31*'[1]ODYSSEE data'!U787/'[1]ODYSSEE data'!U751</f>
        <v>24.477551969488456</v>
      </c>
      <c r="AD31" s="21">
        <f>(AA31/Z31)^(1/18)-1</f>
        <v>-2.2661168259858866E-2</v>
      </c>
    </row>
    <row r="32" spans="1:30">
      <c r="A32" s="13"/>
      <c r="C32" s="19"/>
      <c r="D32" s="17"/>
      <c r="E32" s="17"/>
      <c r="F32" s="17"/>
      <c r="G32" s="17"/>
      <c r="H32" s="17"/>
      <c r="I32" s="17"/>
      <c r="J32" s="17"/>
      <c r="K32" s="17"/>
      <c r="L32" s="17"/>
      <c r="Q32" s="8"/>
      <c r="R32" s="8"/>
      <c r="S32" s="8" t="s">
        <v>38</v>
      </c>
      <c r="T32" s="8"/>
      <c r="V32" s="9">
        <f>'[1]ODYSSEE data'!D492/('[1]ODYSSEE data'!D254*'[1]ODYSSEE data'!D289)*1000000</f>
        <v>13.75374652108756</v>
      </c>
      <c r="W32" s="9">
        <f>'[1]ODYSSEE data'!V492/('[1]ODYSSEE data'!V254*'[1]ODYSSEE data'!V289)*1000000</f>
        <v>15.963366097522313</v>
      </c>
      <c r="X32" s="22">
        <f>'[1]ODYSSEE data'!D524/('[1]ODYSSEE data'!D254*'[1]ODYSSEE data'!D289)*1000000</f>
        <v>1.9067533566550661</v>
      </c>
      <c r="Y32" s="10">
        <f>'[1]ODYSSEE data'!V524/('[1]ODYSSEE data'!V254*'[1]ODYSSEE data'!V289)*1000000</f>
        <v>2.083218504906077</v>
      </c>
      <c r="Z32" s="22">
        <f>('[1]ODYSSEE data'!D492+'[1]ODYSSEE data'!D524)/('[1]ODYSSEE data'!D254*'[1]ODYSSEE data'!D289)*1000000</f>
        <v>15.660499877742625</v>
      </c>
      <c r="AA32" s="10">
        <f>('[1]ODYSSEE data'!V492+'[1]ODYSSEE data'!V524)/('[1]ODYSSEE data'!V254*'[1]ODYSSEE data'!V289)*1000000</f>
        <v>18.046584602428389</v>
      </c>
      <c r="AB32" s="23">
        <f>AA32*'[1]ODYSSEE data'!U788/'[1]ODYSSEE data'!U752</f>
        <v>22.385926543461739</v>
      </c>
    </row>
    <row r="33" spans="2:32">
      <c r="C33" s="24"/>
      <c r="D33" s="17" t="s">
        <v>39</v>
      </c>
      <c r="E33" s="17"/>
      <c r="F33" s="17"/>
      <c r="G33" s="17"/>
      <c r="H33" s="17"/>
      <c r="I33" s="17"/>
      <c r="J33" s="17"/>
      <c r="K33" s="17"/>
      <c r="L33" s="17"/>
      <c r="Q33" s="8"/>
      <c r="R33" s="8"/>
      <c r="S33" s="8" t="s">
        <v>40</v>
      </c>
      <c r="T33" s="8"/>
      <c r="V33" s="9" t="e">
        <f>'[1]ODYSSEE data'!D493/('[1]ODYSSEE data'!D255*'[1]ODYSSEE data'!D290)*1000000</f>
        <v>#VALUE!</v>
      </c>
      <c r="W33" s="9">
        <f>'[1]ODYSSEE data'!V493/('[1]ODYSSEE data'!V255*'[1]ODYSSEE data'!V290)*1000000</f>
        <v>1.7873064294500942</v>
      </c>
      <c r="X33" s="22">
        <f>'[1]ODYSSEE data'!D525/('[1]ODYSSEE data'!D255*'[1]ODYSSEE data'!D290)*1000000</f>
        <v>0.18693605486018366</v>
      </c>
      <c r="Y33" s="10">
        <f>'[1]ODYSSEE data'!V525/('[1]ODYSSEE data'!V255*'[1]ODYSSEE data'!V290)*1000000</f>
        <v>0.20750402320558267</v>
      </c>
      <c r="Z33" s="10" t="e">
        <f>('[1]ODYSSEE data'!D493+'[1]ODYSSEE data'!D525)/('[1]ODYSSEE data'!D255*'[1]ODYSSEE data'!D290)*1000000</f>
        <v>#VALUE!</v>
      </c>
      <c r="AA33" s="10">
        <f>('[1]ODYSSEE data'!V493+'[1]ODYSSEE data'!V525)/('[1]ODYSSEE data'!V255*'[1]ODYSSEE data'!V290)*1000000</f>
        <v>1.9948104526556769</v>
      </c>
      <c r="AB33" s="11">
        <f>AA33*'[1]ODYSSEE data'!T789/'[1]ODYSSEE data'!T753</f>
        <v>1.4033557555371916</v>
      </c>
    </row>
    <row r="37" spans="2:32">
      <c r="AA37" s="25">
        <v>1990</v>
      </c>
      <c r="AB37" s="25" t="s">
        <v>41</v>
      </c>
      <c r="AC37" s="26"/>
      <c r="AD37" s="27"/>
      <c r="AE37" s="25"/>
    </row>
    <row r="38" spans="2:32">
      <c r="AA38" s="28">
        <v>2008</v>
      </c>
      <c r="AB38" s="28"/>
      <c r="AC38" s="29">
        <f>W33</f>
        <v>1.7873064294500942</v>
      </c>
      <c r="AD38" s="27">
        <f>Y33</f>
        <v>0.20750402320558267</v>
      </c>
      <c r="AE38" s="25"/>
      <c r="AF38" s="30">
        <f>AC38+AD38</f>
        <v>1.9948104526556769</v>
      </c>
    </row>
    <row r="39" spans="2:32">
      <c r="AA39" s="25" t="s">
        <v>42</v>
      </c>
      <c r="AB39" s="25"/>
      <c r="AC39" s="27"/>
      <c r="AD39" s="26"/>
      <c r="AE39" s="27">
        <f>AB33</f>
        <v>1.4033557555371916</v>
      </c>
    </row>
    <row r="40" spans="2:32" s="2" customFormat="1" ht="28.5" customHeight="1">
      <c r="T40" s="31"/>
      <c r="U40" s="31"/>
      <c r="V40" s="31" t="s">
        <v>43</v>
      </c>
      <c r="W40" s="31" t="s">
        <v>44</v>
      </c>
      <c r="X40" s="31" t="s">
        <v>45</v>
      </c>
      <c r="AA40"/>
      <c r="AB40"/>
      <c r="AC40"/>
      <c r="AD40"/>
      <c r="AE40"/>
      <c r="AF40"/>
    </row>
    <row r="41" spans="2:32" s="2" customFormat="1" ht="54.75" customHeight="1">
      <c r="T41" s="32">
        <v>1990</v>
      </c>
      <c r="U41" s="32" t="s">
        <v>7</v>
      </c>
      <c r="V41" s="29">
        <f>V4</f>
        <v>37.666797641991977</v>
      </c>
      <c r="W41" s="33">
        <f>X4</f>
        <v>2.4214211312542986</v>
      </c>
      <c r="X41" s="31"/>
      <c r="AA41" s="25">
        <v>1990</v>
      </c>
      <c r="AB41" s="25" t="s">
        <v>22</v>
      </c>
      <c r="AC41" s="26"/>
      <c r="AD41" s="27"/>
      <c r="AE41" s="25"/>
      <c r="AF41"/>
    </row>
    <row r="42" spans="2:32">
      <c r="L42" s="15"/>
      <c r="M42" s="15"/>
      <c r="N42" s="15"/>
      <c r="T42" s="34">
        <v>2008</v>
      </c>
      <c r="U42" s="34"/>
      <c r="V42" s="29">
        <f>W4</f>
        <v>20.463009295970242</v>
      </c>
      <c r="W42" s="33">
        <f>Y4</f>
        <v>0.90532818389209779</v>
      </c>
      <c r="X42" s="33"/>
      <c r="AA42" s="28">
        <v>2008</v>
      </c>
      <c r="AB42" s="28"/>
      <c r="AC42" s="26">
        <v>4.3214002552686361</v>
      </c>
      <c r="AD42" s="27">
        <v>0.16294085553657636</v>
      </c>
      <c r="AE42" s="25"/>
      <c r="AF42" s="30">
        <f>AC42+AD42</f>
        <v>4.4843411108052127</v>
      </c>
    </row>
    <row r="43" spans="2:32">
      <c r="B43" s="13"/>
      <c r="C43" s="13"/>
      <c r="D43" s="13"/>
      <c r="E43" s="13"/>
      <c r="F43" s="13"/>
      <c r="G43" s="13"/>
      <c r="H43" s="13"/>
      <c r="I43" s="13"/>
      <c r="K43" s="13"/>
      <c r="M43" s="15"/>
      <c r="T43" s="32" t="s">
        <v>42</v>
      </c>
      <c r="U43" s="32"/>
      <c r="V43" s="32"/>
      <c r="W43" s="32"/>
      <c r="X43" s="33">
        <f>AB4</f>
        <v>19.68747521203607</v>
      </c>
      <c r="Y43" s="15"/>
      <c r="AA43" s="25" t="s">
        <v>42</v>
      </c>
      <c r="AB43" s="25"/>
      <c r="AC43" s="27"/>
      <c r="AD43" s="26"/>
      <c r="AE43" s="33">
        <v>3.1430289135524387</v>
      </c>
    </row>
    <row r="44" spans="2:32">
      <c r="B44" s="13"/>
      <c r="C44" s="13"/>
      <c r="D44" s="13"/>
      <c r="E44" s="13"/>
      <c r="F44" s="13"/>
      <c r="G44" s="13"/>
      <c r="H44" s="13"/>
      <c r="I44" s="13"/>
      <c r="J44" s="13"/>
      <c r="K44" s="13"/>
      <c r="X44" s="15"/>
      <c r="Y44" s="15"/>
      <c r="Z44" s="15"/>
    </row>
    <row r="45" spans="2:32">
      <c r="B45" s="15"/>
      <c r="H45" s="13"/>
      <c r="I45" s="13"/>
      <c r="J45" s="13"/>
      <c r="K45" s="13"/>
      <c r="T45" s="32">
        <v>1990</v>
      </c>
      <c r="U45" s="32" t="s">
        <v>12</v>
      </c>
      <c r="V45" s="29">
        <f>V9</f>
        <v>22.189859203287334</v>
      </c>
      <c r="W45" s="33">
        <f>X9</f>
        <v>8.272126148922343</v>
      </c>
      <c r="X45" s="29"/>
      <c r="Y45" s="15"/>
      <c r="Z45" s="15"/>
      <c r="AA45" s="25">
        <v>1990</v>
      </c>
      <c r="AB45" s="25" t="s">
        <v>34</v>
      </c>
      <c r="AC45" s="26">
        <v>13.773232218446978</v>
      </c>
      <c r="AD45" s="27">
        <v>2.8020348257398022</v>
      </c>
      <c r="AE45" s="25"/>
    </row>
    <row r="46" spans="2:32">
      <c r="L46" s="15"/>
      <c r="T46" s="34">
        <v>2008</v>
      </c>
      <c r="U46" s="34"/>
      <c r="V46" s="29">
        <f>W9</f>
        <v>10.653470045339857</v>
      </c>
      <c r="W46" s="33">
        <f>Y9</f>
        <v>3.0233105417438098</v>
      </c>
      <c r="X46" s="29"/>
      <c r="Y46" s="15"/>
      <c r="Z46" s="15"/>
      <c r="AA46" s="28">
        <v>2008</v>
      </c>
      <c r="AB46" s="28"/>
      <c r="AC46" s="29">
        <v>1.936385545761687</v>
      </c>
      <c r="AD46" s="27">
        <v>1.7244783391492879</v>
      </c>
      <c r="AE46" s="25"/>
      <c r="AF46" s="30">
        <f>AC46+AD46</f>
        <v>3.6608638849109747</v>
      </c>
    </row>
    <row r="47" spans="2:32">
      <c r="T47" s="32" t="s">
        <v>42</v>
      </c>
      <c r="U47" s="32"/>
      <c r="V47" s="33"/>
      <c r="W47" s="29"/>
      <c r="X47" s="29">
        <f>AB9</f>
        <v>12.514908419926476</v>
      </c>
      <c r="Y47" s="15"/>
      <c r="Z47" s="15"/>
      <c r="AA47" s="25" t="s">
        <v>42</v>
      </c>
      <c r="AB47" s="25"/>
      <c r="AC47" s="27"/>
      <c r="AD47" s="26"/>
      <c r="AE47" s="33">
        <v>2.8270124853341456</v>
      </c>
    </row>
    <row r="48" spans="2:32">
      <c r="X48" s="15"/>
      <c r="Y48" s="15"/>
      <c r="Z48" s="15"/>
      <c r="AA48" s="35"/>
      <c r="AB48" s="35"/>
      <c r="AC48" s="35"/>
      <c r="AD48" s="35"/>
      <c r="AE48" s="35"/>
      <c r="AF48" s="35"/>
    </row>
    <row r="49" spans="20:39">
      <c r="T49" s="32">
        <v>1990</v>
      </c>
      <c r="U49" s="32" t="s">
        <v>14</v>
      </c>
      <c r="V49" s="29"/>
      <c r="W49" s="33"/>
      <c r="X49" s="29"/>
      <c r="Y49" s="15"/>
      <c r="Z49" s="15"/>
      <c r="AA49" s="25">
        <v>1990</v>
      </c>
      <c r="AB49" s="25" t="s">
        <v>21</v>
      </c>
      <c r="AC49" s="26"/>
      <c r="AD49" s="27"/>
      <c r="AE49" s="25"/>
    </row>
    <row r="50" spans="20:39">
      <c r="T50" s="34">
        <v>2008</v>
      </c>
      <c r="U50" s="34"/>
      <c r="V50" s="29">
        <f>W11</f>
        <v>7.6205016068343774</v>
      </c>
      <c r="W50" s="33">
        <f>Y11</f>
        <v>5.7456925796297025</v>
      </c>
      <c r="X50" s="29"/>
      <c r="Y50" s="15"/>
      <c r="Z50" s="15"/>
      <c r="AA50" s="28">
        <v>2008</v>
      </c>
      <c r="AB50" s="28"/>
      <c r="AC50" s="26">
        <v>6.1468008973431969</v>
      </c>
      <c r="AD50" s="27">
        <v>0.75802834135912867</v>
      </c>
      <c r="AE50" s="26"/>
      <c r="AF50" s="30">
        <f>AC50+AD50</f>
        <v>6.9048292387023258</v>
      </c>
    </row>
    <row r="51" spans="20:39">
      <c r="T51" s="32" t="s">
        <v>42</v>
      </c>
      <c r="U51" s="32"/>
      <c r="V51" s="33"/>
      <c r="W51" s="29"/>
      <c r="X51" s="29">
        <f>AB11</f>
        <v>7.8629555505402751</v>
      </c>
      <c r="Y51" s="15"/>
      <c r="Z51" s="15"/>
      <c r="AA51" s="25" t="s">
        <v>42</v>
      </c>
      <c r="AB51" s="25"/>
      <c r="AC51" s="27"/>
      <c r="AD51" s="26"/>
      <c r="AE51" s="27">
        <v>4.6459717779052898</v>
      </c>
    </row>
    <row r="52" spans="20:39">
      <c r="X52" s="15"/>
      <c r="Y52" s="15"/>
      <c r="Z52" s="15"/>
    </row>
    <row r="53" spans="20:39">
      <c r="T53" s="32">
        <v>1990</v>
      </c>
      <c r="U53" s="32" t="s">
        <v>15</v>
      </c>
      <c r="V53" s="29">
        <f>V12</f>
        <v>28.224638956170121</v>
      </c>
      <c r="W53" s="33">
        <f>X12</f>
        <v>3.0485724705657375</v>
      </c>
      <c r="X53" s="29"/>
      <c r="Y53" s="15"/>
      <c r="Z53" s="15"/>
      <c r="AA53" s="25">
        <v>1990</v>
      </c>
      <c r="AB53" s="25" t="s">
        <v>46</v>
      </c>
      <c r="AC53" s="26">
        <v>15.507744254513879</v>
      </c>
      <c r="AD53" s="27">
        <v>0.28519339174408254</v>
      </c>
      <c r="AE53" s="25"/>
    </row>
    <row r="54" spans="20:39">
      <c r="T54" s="34">
        <v>2008</v>
      </c>
      <c r="U54" s="34"/>
      <c r="V54" s="29">
        <f>W12</f>
        <v>20.370927504792853</v>
      </c>
      <c r="W54" s="33">
        <f>Y12</f>
        <v>1.8160920338308841</v>
      </c>
      <c r="X54" s="29"/>
      <c r="Y54" s="15"/>
      <c r="Z54" s="15"/>
      <c r="AA54" s="28">
        <v>2008</v>
      </c>
      <c r="AB54" s="28"/>
      <c r="AC54" s="26">
        <v>9.9788757419248313</v>
      </c>
      <c r="AD54" s="27">
        <v>0.62566307350108907</v>
      </c>
      <c r="AE54" s="25"/>
      <c r="AF54" s="30">
        <f>AC54+AD54</f>
        <v>10.60453881542592</v>
      </c>
    </row>
    <row r="55" spans="20:39">
      <c r="T55" s="32" t="s">
        <v>42</v>
      </c>
      <c r="U55" s="32"/>
      <c r="V55" s="33"/>
      <c r="W55" s="29"/>
      <c r="X55" s="29">
        <f>AB12</f>
        <v>28.296733065706356</v>
      </c>
      <c r="Y55" s="15"/>
      <c r="Z55" s="15"/>
      <c r="AA55" s="25" t="s">
        <v>42</v>
      </c>
      <c r="AB55" s="25"/>
      <c r="AC55" s="27"/>
      <c r="AD55" s="26"/>
      <c r="AE55" s="27">
        <v>8.8472333865448487</v>
      </c>
    </row>
    <row r="56" spans="20:39">
      <c r="X56" s="15"/>
      <c r="Y56" s="15"/>
      <c r="Z56" s="15"/>
    </row>
    <row r="57" spans="20:39">
      <c r="T57" s="32">
        <v>1990</v>
      </c>
      <c r="U57" s="32" t="s">
        <v>16</v>
      </c>
      <c r="V57" s="29">
        <f>V13</f>
        <v>46.957268749194213</v>
      </c>
      <c r="W57" s="33">
        <f>X13</f>
        <v>7.8875592312731273</v>
      </c>
      <c r="X57" s="29"/>
      <c r="Y57" s="15"/>
      <c r="Z57" s="15"/>
      <c r="AA57" s="25">
        <v>1990</v>
      </c>
      <c r="AB57" s="25" t="s">
        <v>14</v>
      </c>
      <c r="AC57" s="26"/>
      <c r="AD57" s="27"/>
      <c r="AE57" s="26"/>
    </row>
    <row r="58" spans="20:39">
      <c r="T58" s="34">
        <v>2008</v>
      </c>
      <c r="U58" s="34"/>
      <c r="V58" s="29">
        <f>W13</f>
        <v>32.013570961041495</v>
      </c>
      <c r="W58" s="33">
        <f>Y13</f>
        <v>3.8591170487877102</v>
      </c>
      <c r="X58" s="29"/>
      <c r="Y58" s="15"/>
      <c r="Z58" s="15"/>
      <c r="AA58" s="28">
        <v>2008</v>
      </c>
      <c r="AB58" s="28"/>
      <c r="AC58" s="26">
        <v>7.6205016068343774</v>
      </c>
      <c r="AD58" s="27">
        <v>5.7456925796297025</v>
      </c>
      <c r="AE58" s="26"/>
      <c r="AF58" s="30">
        <f>AC58+AD58</f>
        <v>13.36619418646408</v>
      </c>
    </row>
    <row r="59" spans="20:39">
      <c r="T59" s="32" t="s">
        <v>42</v>
      </c>
      <c r="U59" s="32"/>
      <c r="V59" s="33"/>
      <c r="W59" s="29"/>
      <c r="X59" s="29">
        <f>AB13</f>
        <v>27.503735019715606</v>
      </c>
      <c r="Y59" s="15"/>
      <c r="Z59" s="15"/>
      <c r="AA59" s="25" t="s">
        <v>42</v>
      </c>
      <c r="AB59" s="25"/>
      <c r="AC59" s="27"/>
      <c r="AD59" s="26"/>
      <c r="AE59" s="26">
        <v>7.8629555505402751</v>
      </c>
    </row>
    <row r="60" spans="20:39">
      <c r="X60" s="15"/>
      <c r="Y60" s="15"/>
      <c r="Z60" s="15"/>
      <c r="AI60" s="36"/>
      <c r="AJ60" s="36"/>
      <c r="AK60" s="36"/>
      <c r="AL60" s="36"/>
      <c r="AM60" s="37"/>
    </row>
    <row r="61" spans="20:39">
      <c r="T61" s="32">
        <v>1990</v>
      </c>
      <c r="U61" s="32" t="s">
        <v>17</v>
      </c>
      <c r="V61" s="29">
        <f>V14</f>
        <v>17.976590706297099</v>
      </c>
      <c r="W61" s="33">
        <f>X14</f>
        <v>6.4408998090774618</v>
      </c>
      <c r="X61" s="29"/>
      <c r="Y61" s="15"/>
      <c r="Z61" s="15"/>
      <c r="AA61" s="25">
        <v>1990</v>
      </c>
      <c r="AB61" s="25" t="s">
        <v>12</v>
      </c>
      <c r="AC61" s="26">
        <v>22.189859203287334</v>
      </c>
      <c r="AD61" s="27">
        <v>8.272126148922343</v>
      </c>
      <c r="AE61" s="26"/>
    </row>
    <row r="62" spans="20:39">
      <c r="T62" s="34">
        <v>2008</v>
      </c>
      <c r="U62" s="34"/>
      <c r="V62" s="29">
        <f>W14</f>
        <v>24.488216687221893</v>
      </c>
      <c r="W62" s="33">
        <f>Y14</f>
        <v>7.8941233205793298</v>
      </c>
      <c r="X62" s="29"/>
      <c r="Y62" s="15"/>
      <c r="Z62" s="15"/>
      <c r="AA62" s="28">
        <v>2008</v>
      </c>
      <c r="AB62" s="28"/>
      <c r="AC62" s="26">
        <v>10.653470045339857</v>
      </c>
      <c r="AD62" s="27">
        <v>3.0233105417438098</v>
      </c>
      <c r="AE62" s="26"/>
      <c r="AF62" s="30">
        <f>AC62+AD62</f>
        <v>13.676780587083666</v>
      </c>
    </row>
    <row r="63" spans="20:39">
      <c r="T63" s="32" t="s">
        <v>42</v>
      </c>
      <c r="U63" s="32"/>
      <c r="V63" s="33"/>
      <c r="W63" s="29"/>
      <c r="X63" s="29">
        <f>AB14</f>
        <v>63.603038373022784</v>
      </c>
      <c r="Y63" s="15"/>
      <c r="Z63" s="15"/>
      <c r="AA63" s="25" t="s">
        <v>42</v>
      </c>
      <c r="AB63" s="25"/>
      <c r="AC63" s="27"/>
      <c r="AD63" s="26"/>
      <c r="AE63" s="26">
        <v>12.514908419926476</v>
      </c>
    </row>
    <row r="64" spans="20:39">
      <c r="X64" s="15"/>
      <c r="Y64" s="15"/>
      <c r="Z64" s="15"/>
    </row>
    <row r="65" spans="1:32">
      <c r="M65" s="15" t="e">
        <f>V27+Z27</f>
        <v>#VALUE!</v>
      </c>
      <c r="T65" s="32">
        <v>1990</v>
      </c>
      <c r="U65" s="32" t="s">
        <v>19</v>
      </c>
      <c r="V65" s="29">
        <f>V16</f>
        <v>64.665329419134679</v>
      </c>
      <c r="W65" s="33">
        <f>X16</f>
        <v>5.7067013121594359</v>
      </c>
      <c r="X65" s="29"/>
      <c r="Y65" s="15"/>
      <c r="Z65" s="15"/>
      <c r="AA65" s="25">
        <v>1990</v>
      </c>
      <c r="AB65" s="25" t="s">
        <v>13</v>
      </c>
      <c r="AC65" s="26"/>
      <c r="AD65" s="27"/>
      <c r="AE65" s="25"/>
    </row>
    <row r="66" spans="1:32">
      <c r="T66" s="34">
        <v>2008</v>
      </c>
      <c r="U66" s="34"/>
      <c r="V66" s="29">
        <f>W16</f>
        <v>35.384328304805514</v>
      </c>
      <c r="W66" s="33">
        <f>Y16</f>
        <v>3.4612337854023307</v>
      </c>
      <c r="X66" s="29"/>
      <c r="Y66" s="15"/>
      <c r="Z66" s="15"/>
      <c r="AA66" s="28">
        <v>2008</v>
      </c>
      <c r="AB66" s="28"/>
      <c r="AC66" s="26">
        <v>3.736877655564808</v>
      </c>
      <c r="AD66" s="27">
        <v>11.417783311148794</v>
      </c>
      <c r="AE66" s="25"/>
      <c r="AF66" s="30">
        <f>AC66+AD66</f>
        <v>15.154660966713601</v>
      </c>
    </row>
    <row r="67" spans="1:32">
      <c r="T67" s="32" t="s">
        <v>42</v>
      </c>
      <c r="U67" s="32"/>
      <c r="V67" s="33"/>
      <c r="W67" s="29"/>
      <c r="X67" s="29">
        <f>AB16</f>
        <v>38.35322081663827</v>
      </c>
      <c r="Y67" s="15"/>
      <c r="Z67" s="15"/>
      <c r="AA67" s="25" t="s">
        <v>42</v>
      </c>
      <c r="AB67" s="25"/>
      <c r="AC67" s="27"/>
      <c r="AD67" s="26"/>
      <c r="AE67" s="27">
        <v>9.7844699055635829</v>
      </c>
    </row>
    <row r="68" spans="1:32">
      <c r="X68" s="15"/>
      <c r="Y68" s="15"/>
      <c r="Z68" s="15"/>
    </row>
    <row r="69" spans="1:32">
      <c r="T69" s="32">
        <v>1990</v>
      </c>
      <c r="U69" s="32" t="s">
        <v>20</v>
      </c>
      <c r="V69" s="29">
        <f>V17</f>
        <v>24.856272125266358</v>
      </c>
      <c r="W69" s="33">
        <f>X17</f>
        <v>0.14270685889981877</v>
      </c>
      <c r="X69" s="29"/>
      <c r="Y69" s="15"/>
      <c r="Z69" s="15"/>
      <c r="AA69" s="25">
        <v>1990</v>
      </c>
      <c r="AB69" s="25" t="s">
        <v>20</v>
      </c>
      <c r="AC69" s="26">
        <v>24.856272125266358</v>
      </c>
      <c r="AD69" s="27">
        <v>0.14270685889981877</v>
      </c>
      <c r="AE69" s="26"/>
    </row>
    <row r="70" spans="1:32">
      <c r="T70" s="34">
        <v>2008</v>
      </c>
      <c r="U70" s="34"/>
      <c r="V70" s="29">
        <f>W17</f>
        <v>17.951834886049788</v>
      </c>
      <c r="W70" s="33">
        <f>Y17</f>
        <v>0.16131046799564225</v>
      </c>
      <c r="X70" s="29"/>
      <c r="Y70" s="15"/>
      <c r="Z70" s="15"/>
      <c r="AA70" s="28">
        <v>2008</v>
      </c>
      <c r="AB70" s="28"/>
      <c r="AC70" s="26">
        <v>17.951834886049788</v>
      </c>
      <c r="AD70" s="27">
        <v>0.16131046799564225</v>
      </c>
      <c r="AE70" s="26"/>
      <c r="AF70" s="30">
        <f>AC70+AD70</f>
        <v>18.113145354045429</v>
      </c>
    </row>
    <row r="71" spans="1:32">
      <c r="T71" s="32" t="s">
        <v>42</v>
      </c>
      <c r="U71" s="32"/>
      <c r="V71" s="33"/>
      <c r="W71" s="29"/>
      <c r="X71" s="29">
        <f>AB17</f>
        <v>24.923948173235413</v>
      </c>
      <c r="Y71" s="15"/>
      <c r="Z71" s="15"/>
      <c r="AA71" s="25" t="s">
        <v>42</v>
      </c>
      <c r="AB71" s="25"/>
      <c r="AC71" s="27"/>
      <c r="AD71" s="26"/>
      <c r="AE71" s="26">
        <v>24.923948173235413</v>
      </c>
    </row>
    <row r="72" spans="1:32">
      <c r="X72" s="15"/>
      <c r="Y72" s="15"/>
      <c r="Z72" s="15"/>
      <c r="AA72" s="36"/>
      <c r="AB72" s="36"/>
      <c r="AC72" s="36"/>
      <c r="AD72" s="36"/>
      <c r="AE72" s="36"/>
    </row>
    <row r="73" spans="1:32">
      <c r="T73" s="32">
        <v>1990</v>
      </c>
      <c r="U73" s="32" t="s">
        <v>25</v>
      </c>
      <c r="V73" s="29">
        <f>V22</f>
        <v>31.981995491078205</v>
      </c>
      <c r="W73" s="33">
        <f>X22</f>
        <v>1.4926299205424098</v>
      </c>
      <c r="X73" s="29"/>
      <c r="Y73" s="15"/>
      <c r="Z73" s="15"/>
      <c r="AA73" s="25">
        <v>1990</v>
      </c>
      <c r="AB73" s="25" t="s">
        <v>25</v>
      </c>
      <c r="AC73" s="26">
        <v>31.981995491078205</v>
      </c>
      <c r="AD73" s="27">
        <v>1.4926299205424098</v>
      </c>
      <c r="AE73" s="26"/>
    </row>
    <row r="74" spans="1:32">
      <c r="A74" t="s">
        <v>47</v>
      </c>
      <c r="T74" s="34">
        <v>2008</v>
      </c>
      <c r="U74" s="34"/>
      <c r="V74" s="29">
        <f>W22</f>
        <v>17.456180972814984</v>
      </c>
      <c r="W74" s="33">
        <f>Y22</f>
        <v>0.90512717263743214</v>
      </c>
      <c r="X74" s="32"/>
      <c r="AA74" s="28">
        <v>2008</v>
      </c>
      <c r="AB74" s="28"/>
      <c r="AC74" s="26">
        <v>17.456180972814984</v>
      </c>
      <c r="AD74" s="27">
        <v>0.90512717263743214</v>
      </c>
      <c r="AE74" s="25"/>
      <c r="AF74" s="30">
        <f>AC74+AD74</f>
        <v>18.361308145452416</v>
      </c>
    </row>
    <row r="75" spans="1:32">
      <c r="B75">
        <v>1990</v>
      </c>
      <c r="C75">
        <v>2007</v>
      </c>
      <c r="T75" s="32" t="s">
        <v>42</v>
      </c>
      <c r="U75" s="32"/>
      <c r="V75" s="33"/>
      <c r="W75" s="29"/>
      <c r="X75" s="33">
        <f>AB22</f>
        <v>17.465915152686314</v>
      </c>
      <c r="AA75" s="25" t="s">
        <v>42</v>
      </c>
      <c r="AB75" s="25"/>
      <c r="AC75" s="27"/>
      <c r="AD75" s="26"/>
      <c r="AE75" s="27">
        <v>17.465915152686314</v>
      </c>
    </row>
    <row r="76" spans="1:32">
      <c r="A76" t="s">
        <v>48</v>
      </c>
      <c r="B76" s="15">
        <f>V31+X31</f>
        <v>36.979003129108001</v>
      </c>
      <c r="C76" s="15">
        <f>W31+Y31</f>
        <v>24.477551969488456</v>
      </c>
      <c r="D76" s="21">
        <f>((C76/B76)^(1/17))-1</f>
        <v>-2.3978070956753639E-2</v>
      </c>
    </row>
    <row r="77" spans="1:32" ht="105">
      <c r="A77" s="38"/>
      <c r="B77" s="38"/>
      <c r="C77" s="38"/>
      <c r="D77" s="38"/>
      <c r="E77" s="38"/>
      <c r="F77" s="38"/>
      <c r="G77" s="38"/>
      <c r="H77" s="38"/>
      <c r="I77" s="38"/>
      <c r="J77" s="38"/>
      <c r="T77" s="32">
        <v>1990</v>
      </c>
      <c r="U77" s="32" t="s">
        <v>34</v>
      </c>
      <c r="V77" s="29">
        <f>V29</f>
        <v>13.773306862774023</v>
      </c>
      <c r="W77" s="33">
        <f>X29</f>
        <v>2.7295977023251732</v>
      </c>
      <c r="X77" s="32"/>
      <c r="AA77" s="39"/>
      <c r="AB77" s="39"/>
      <c r="AC77" s="39" t="s">
        <v>43</v>
      </c>
      <c r="AD77" s="39" t="s">
        <v>44</v>
      </c>
      <c r="AE77" s="39" t="s">
        <v>45</v>
      </c>
      <c r="AF77" s="2"/>
    </row>
    <row r="78" spans="1:32" ht="15.75">
      <c r="A78" s="40"/>
      <c r="B78" s="38"/>
      <c r="C78" s="38"/>
      <c r="D78" s="38"/>
      <c r="E78" s="38"/>
      <c r="F78" s="38"/>
      <c r="G78" s="38"/>
      <c r="H78" s="38"/>
      <c r="I78" s="38"/>
      <c r="J78" s="38"/>
      <c r="T78" s="34">
        <v>2008</v>
      </c>
      <c r="U78" s="34"/>
      <c r="V78" s="29">
        <f>W29</f>
        <v>1.936385545761687</v>
      </c>
      <c r="W78" s="33">
        <f>Y29</f>
        <v>1.7244783391492879</v>
      </c>
      <c r="X78" s="32"/>
      <c r="AA78" s="25">
        <v>1990</v>
      </c>
      <c r="AB78" s="25" t="s">
        <v>7</v>
      </c>
      <c r="AC78" s="26">
        <v>37.666797641991977</v>
      </c>
      <c r="AD78" s="27">
        <v>2.4214211312542986</v>
      </c>
      <c r="AE78" s="39"/>
      <c r="AF78" s="2"/>
    </row>
    <row r="79" spans="1:32">
      <c r="A79" s="38"/>
      <c r="B79" s="41"/>
      <c r="C79" s="41"/>
      <c r="D79" s="41"/>
      <c r="E79" s="41"/>
      <c r="F79" s="41"/>
      <c r="G79" s="41"/>
      <c r="H79" s="41"/>
      <c r="I79" s="41"/>
      <c r="J79" s="41"/>
      <c r="T79" s="32" t="s">
        <v>42</v>
      </c>
      <c r="U79" s="32"/>
      <c r="V79" s="33"/>
      <c r="W79" s="29"/>
      <c r="X79" s="33">
        <f>AB29</f>
        <v>2.8270124853341456</v>
      </c>
      <c r="AA79" s="28">
        <v>2008</v>
      </c>
      <c r="AB79" s="28"/>
      <c r="AC79" s="26">
        <v>20.463009295970242</v>
      </c>
      <c r="AD79" s="27">
        <v>0.90532818389209779</v>
      </c>
      <c r="AE79" s="27"/>
      <c r="AF79" s="30">
        <f>AC79+AD79</f>
        <v>21.36833747986234</v>
      </c>
    </row>
    <row r="80" spans="1:32" s="2" customFormat="1">
      <c r="A80" s="42"/>
      <c r="B80" s="42"/>
      <c r="C80" s="42"/>
      <c r="D80" s="42"/>
      <c r="E80" s="42"/>
      <c r="F80" s="42"/>
      <c r="G80" s="42"/>
      <c r="H80" s="42"/>
      <c r="I80" s="42"/>
      <c r="J80" s="42"/>
      <c r="T80"/>
      <c r="U80"/>
      <c r="V80"/>
      <c r="W80"/>
      <c r="AA80" s="25" t="s">
        <v>42</v>
      </c>
      <c r="AB80" s="25"/>
      <c r="AC80" s="25"/>
      <c r="AD80" s="25"/>
      <c r="AE80" s="27">
        <v>19.68747521203607</v>
      </c>
      <c r="AF80"/>
    </row>
    <row r="81" spans="1:33">
      <c r="A81" s="35"/>
      <c r="B81" s="43"/>
      <c r="C81" s="43"/>
      <c r="D81" s="43"/>
      <c r="E81" s="43"/>
      <c r="F81" s="43"/>
      <c r="G81" s="43"/>
      <c r="H81" s="43"/>
      <c r="I81" s="43"/>
      <c r="J81" s="43"/>
      <c r="T81" s="32">
        <v>1990</v>
      </c>
      <c r="U81" s="32" t="s">
        <v>49</v>
      </c>
      <c r="V81" s="29">
        <f>V30</f>
        <v>34.34223557014051</v>
      </c>
      <c r="W81" s="33">
        <f>X30</f>
        <v>5.1563481877503889</v>
      </c>
      <c r="X81" s="32"/>
    </row>
    <row r="82" spans="1:33">
      <c r="A82" s="35"/>
      <c r="B82" s="43"/>
      <c r="C82" s="43"/>
      <c r="D82" s="43"/>
      <c r="E82" s="43"/>
      <c r="F82" s="43"/>
      <c r="G82" s="43"/>
      <c r="H82" s="43"/>
      <c r="I82" s="43"/>
      <c r="J82" s="43"/>
      <c r="T82" s="34">
        <v>2008</v>
      </c>
      <c r="U82" s="34"/>
      <c r="V82" s="29">
        <f>W30</f>
        <v>26.719930835050327</v>
      </c>
      <c r="W82" s="33">
        <f>Y30</f>
        <v>3.7014915412939828</v>
      </c>
      <c r="X82" s="32"/>
      <c r="AA82" s="25">
        <v>1990</v>
      </c>
      <c r="AB82" s="25" t="s">
        <v>15</v>
      </c>
      <c r="AC82" s="26">
        <v>28.224638956170121</v>
      </c>
      <c r="AD82" s="27">
        <v>3.0485724705657375</v>
      </c>
      <c r="AE82" s="26"/>
    </row>
    <row r="83" spans="1:33">
      <c r="A83" s="35"/>
      <c r="B83" s="43"/>
      <c r="C83" s="43"/>
      <c r="D83" s="43"/>
      <c r="E83" s="43"/>
      <c r="F83" s="43"/>
      <c r="G83" s="43"/>
      <c r="H83" s="43"/>
      <c r="I83" s="43"/>
      <c r="J83" s="43"/>
      <c r="T83" s="32" t="s">
        <v>42</v>
      </c>
      <c r="U83" s="32"/>
      <c r="V83" s="33"/>
      <c r="W83" s="29"/>
      <c r="X83" s="33">
        <f>AB30</f>
        <v>27.592036481188057</v>
      </c>
      <c r="AA83" s="28">
        <v>2008</v>
      </c>
      <c r="AB83" s="28"/>
      <c r="AC83" s="26">
        <v>20.370927504792853</v>
      </c>
      <c r="AD83" s="27">
        <v>1.8160920338308841</v>
      </c>
      <c r="AE83" s="26"/>
      <c r="AF83" s="30">
        <f>AC83+AD83</f>
        <v>22.187019538623737</v>
      </c>
    </row>
    <row r="84" spans="1:33">
      <c r="A84" s="35"/>
      <c r="B84" s="43"/>
      <c r="C84" s="43"/>
      <c r="D84" s="43"/>
      <c r="E84" s="43"/>
      <c r="F84" s="43"/>
      <c r="G84" s="43"/>
      <c r="H84" s="43"/>
      <c r="I84" s="43"/>
      <c r="J84" s="43"/>
      <c r="AA84" s="25" t="s">
        <v>42</v>
      </c>
      <c r="AB84" s="25"/>
      <c r="AC84" s="27"/>
      <c r="AD84" s="26"/>
      <c r="AE84" s="26">
        <v>28.296733065706356</v>
      </c>
    </row>
    <row r="85" spans="1:33">
      <c r="A85" s="35"/>
      <c r="B85" s="43"/>
      <c r="C85" s="43"/>
      <c r="D85" s="43"/>
      <c r="E85" s="43"/>
      <c r="F85" s="43"/>
      <c r="G85" s="43"/>
      <c r="H85" s="43"/>
      <c r="I85" s="43"/>
      <c r="J85" s="43"/>
      <c r="T85" s="32">
        <v>1990</v>
      </c>
      <c r="U85" s="32" t="s">
        <v>13</v>
      </c>
      <c r="V85" s="29"/>
      <c r="W85" s="33"/>
      <c r="X85" s="32"/>
    </row>
    <row r="86" spans="1:33">
      <c r="A86" s="35"/>
      <c r="B86" s="43"/>
      <c r="C86" s="43"/>
      <c r="D86" s="43"/>
      <c r="E86" s="43"/>
      <c r="F86" s="43"/>
      <c r="G86" s="43"/>
      <c r="H86" s="43"/>
      <c r="I86" s="43"/>
      <c r="J86" s="43"/>
      <c r="T86" s="34">
        <v>2008</v>
      </c>
      <c r="U86" s="34"/>
      <c r="V86" s="29">
        <f>W10</f>
        <v>3.736877655564808</v>
      </c>
      <c r="W86" s="33">
        <f>Y10</f>
        <v>11.417783311148794</v>
      </c>
      <c r="X86" s="32"/>
      <c r="AA86" s="25">
        <v>1990</v>
      </c>
      <c r="AB86" s="25" t="s">
        <v>48</v>
      </c>
      <c r="AC86" s="26">
        <v>30.436347648907336</v>
      </c>
      <c r="AD86" s="27">
        <v>6.5426554802006622</v>
      </c>
      <c r="AE86" s="25"/>
      <c r="AG86" s="30"/>
    </row>
    <row r="87" spans="1:33">
      <c r="A87" s="35"/>
      <c r="B87" s="43"/>
      <c r="C87" s="43"/>
      <c r="D87" s="43"/>
      <c r="E87" s="43"/>
      <c r="F87" s="43"/>
      <c r="G87" s="43"/>
      <c r="H87" s="43"/>
      <c r="I87" s="43"/>
      <c r="J87" s="43"/>
      <c r="T87" s="32" t="s">
        <v>42</v>
      </c>
      <c r="U87" s="32"/>
      <c r="V87" s="33"/>
      <c r="W87" s="29"/>
      <c r="X87" s="33">
        <f>AB10</f>
        <v>9.7844699055635829</v>
      </c>
      <c r="AA87" s="28">
        <v>2008</v>
      </c>
      <c r="AB87" s="28"/>
      <c r="AC87" s="26">
        <v>20.577509141068148</v>
      </c>
      <c r="AD87" s="27">
        <v>3.9000428284203088</v>
      </c>
      <c r="AE87" s="25"/>
      <c r="AF87" s="30">
        <f>AC87+AD87</f>
        <v>24.477551969488456</v>
      </c>
      <c r="AG87" s="30"/>
    </row>
    <row r="88" spans="1:33">
      <c r="A88" s="35"/>
      <c r="B88" s="43"/>
      <c r="C88" s="43"/>
      <c r="D88" s="43"/>
      <c r="E88" s="43"/>
      <c r="F88" s="43"/>
      <c r="G88" s="43"/>
      <c r="H88" s="43"/>
      <c r="I88" s="43"/>
      <c r="J88" s="43"/>
      <c r="AA88" s="25" t="s">
        <v>42</v>
      </c>
      <c r="AB88" s="25"/>
      <c r="AC88" s="27"/>
      <c r="AD88" s="26"/>
      <c r="AE88" s="27">
        <v>24.477551969488456</v>
      </c>
    </row>
    <row r="89" spans="1:33">
      <c r="A89" s="35"/>
      <c r="B89" s="43"/>
      <c r="C89" s="43"/>
      <c r="D89" s="43"/>
      <c r="E89" s="43"/>
      <c r="F89" s="43"/>
      <c r="G89" s="43"/>
      <c r="H89" s="43"/>
      <c r="I89" s="43"/>
      <c r="J89" s="43"/>
      <c r="T89" s="32">
        <v>1990</v>
      </c>
      <c r="U89" s="32" t="s">
        <v>50</v>
      </c>
      <c r="V89" s="29">
        <f>V8</f>
        <v>95.063084827814706</v>
      </c>
      <c r="W89" s="33">
        <f>X8</f>
        <v>11.873067392270167</v>
      </c>
      <c r="X89" s="32"/>
    </row>
    <row r="90" spans="1:33">
      <c r="A90" s="35"/>
      <c r="B90" s="43"/>
      <c r="C90" s="43"/>
      <c r="D90" s="43"/>
      <c r="E90" s="43"/>
      <c r="F90" s="43"/>
      <c r="G90" s="43"/>
      <c r="H90" s="43"/>
      <c r="I90" s="43"/>
      <c r="J90" s="43"/>
      <c r="T90" s="34">
        <v>2008</v>
      </c>
      <c r="U90" s="34"/>
      <c r="V90" s="29">
        <f>W8</f>
        <v>18.658862976531367</v>
      </c>
      <c r="W90" s="33">
        <f>Y8</f>
        <v>11.921064457199641</v>
      </c>
      <c r="X90" s="32"/>
      <c r="AA90" s="25">
        <v>1990</v>
      </c>
      <c r="AB90" s="25" t="s">
        <v>50</v>
      </c>
      <c r="AC90" s="26"/>
      <c r="AD90" s="27"/>
      <c r="AE90" s="25"/>
    </row>
    <row r="91" spans="1:33">
      <c r="A91" s="35"/>
      <c r="B91" s="43"/>
      <c r="C91" s="43"/>
      <c r="D91" s="43"/>
      <c r="E91" s="43"/>
      <c r="F91" s="43"/>
      <c r="G91" s="43"/>
      <c r="H91" s="43"/>
      <c r="I91" s="43"/>
      <c r="J91" s="43"/>
      <c r="T91" s="32" t="s">
        <v>42</v>
      </c>
      <c r="U91" s="32"/>
      <c r="V91" s="33"/>
      <c r="W91" s="29"/>
      <c r="X91" s="33">
        <f>AB8</f>
        <v>24.575959244415195</v>
      </c>
      <c r="AA91" s="28">
        <v>2008</v>
      </c>
      <c r="AB91" s="28"/>
      <c r="AC91" s="26">
        <v>18.658862976531367</v>
      </c>
      <c r="AD91" s="27">
        <v>11.921064457199641</v>
      </c>
      <c r="AE91" s="25"/>
      <c r="AF91" s="30">
        <f>AC91+AD91</f>
        <v>30.579927433731008</v>
      </c>
    </row>
    <row r="92" spans="1:33">
      <c r="A92" s="35"/>
      <c r="B92" s="43"/>
      <c r="C92" s="43"/>
      <c r="D92" s="43"/>
      <c r="E92" s="43"/>
      <c r="F92" s="43"/>
      <c r="G92" s="43"/>
      <c r="H92" s="43"/>
      <c r="I92" s="43"/>
      <c r="J92" s="43"/>
      <c r="AA92" s="25" t="s">
        <v>42</v>
      </c>
      <c r="AB92" s="25"/>
      <c r="AC92" s="27"/>
      <c r="AD92" s="26"/>
      <c r="AE92" s="27">
        <v>24.575959244415195</v>
      </c>
    </row>
    <row r="93" spans="1:33">
      <c r="A93" s="35"/>
      <c r="B93" s="43"/>
      <c r="C93" s="43"/>
      <c r="D93" s="43"/>
      <c r="E93" s="43"/>
      <c r="F93" s="43"/>
      <c r="G93" s="43"/>
      <c r="H93" s="43"/>
      <c r="I93" s="43"/>
      <c r="J93" s="43"/>
      <c r="T93" s="32">
        <v>1990</v>
      </c>
      <c r="U93" s="32" t="s">
        <v>22</v>
      </c>
      <c r="V93" s="29"/>
      <c r="W93" s="33"/>
      <c r="X93" s="32"/>
      <c r="AA93" s="36"/>
      <c r="AB93" s="36"/>
      <c r="AC93" s="36"/>
      <c r="AD93" s="36"/>
      <c r="AE93" s="36"/>
    </row>
    <row r="94" spans="1:33">
      <c r="A94" s="35"/>
      <c r="B94" s="43"/>
      <c r="C94" s="43"/>
      <c r="D94" s="43"/>
      <c r="E94" s="43"/>
      <c r="F94" s="43"/>
      <c r="G94" s="43"/>
      <c r="H94" s="43"/>
      <c r="I94" s="43"/>
      <c r="J94" s="43"/>
      <c r="T94" s="34">
        <v>2007</v>
      </c>
      <c r="U94" s="34"/>
      <c r="V94" s="29">
        <f>W19</f>
        <v>4.2667036748948082</v>
      </c>
      <c r="W94" s="33">
        <f>Y19</f>
        <v>0.1628815468125924</v>
      </c>
      <c r="X94" s="32"/>
      <c r="AA94" s="25">
        <v>1990</v>
      </c>
      <c r="AB94" s="25" t="s">
        <v>49</v>
      </c>
      <c r="AC94" s="26">
        <v>34.34223557014051</v>
      </c>
      <c r="AD94" s="27">
        <v>5.1563481877503889</v>
      </c>
      <c r="AE94" s="25"/>
    </row>
    <row r="95" spans="1:33">
      <c r="A95" s="35"/>
      <c r="B95" s="43"/>
      <c r="C95" s="43"/>
      <c r="D95" s="43"/>
      <c r="E95" s="43"/>
      <c r="F95" s="43"/>
      <c r="G95" s="43"/>
      <c r="H95" s="43"/>
      <c r="I95" s="43"/>
      <c r="J95" s="43"/>
      <c r="T95" s="32" t="s">
        <v>51</v>
      </c>
      <c r="U95" s="32"/>
      <c r="V95" s="33"/>
      <c r="W95" s="29"/>
      <c r="X95" s="33">
        <f>AB19</f>
        <v>3.104651069769099</v>
      </c>
      <c r="AA95" s="28">
        <v>2008</v>
      </c>
      <c r="AB95" s="28"/>
      <c r="AC95" s="26">
        <v>26.719930835050327</v>
      </c>
      <c r="AD95" s="27">
        <v>3.7014915412939828</v>
      </c>
      <c r="AE95" s="25"/>
      <c r="AF95" s="30">
        <f>AC95+AD95</f>
        <v>30.42142237634431</v>
      </c>
    </row>
    <row r="96" spans="1:33">
      <c r="A96" s="35"/>
      <c r="B96" s="43"/>
      <c r="C96" s="43"/>
      <c r="D96" s="43"/>
      <c r="E96" s="43"/>
      <c r="F96" s="43"/>
      <c r="G96" s="43"/>
      <c r="H96" s="43"/>
      <c r="I96" s="43"/>
      <c r="J96" s="43"/>
      <c r="AA96" s="25" t="s">
        <v>42</v>
      </c>
      <c r="AB96" s="25"/>
      <c r="AC96" s="27"/>
      <c r="AD96" s="26"/>
      <c r="AE96" s="27">
        <v>27.592036481188057</v>
      </c>
    </row>
    <row r="97" spans="1:32">
      <c r="A97" s="35"/>
      <c r="B97" s="43"/>
      <c r="C97" s="43"/>
      <c r="D97" s="43"/>
      <c r="E97" s="43"/>
      <c r="F97" s="43"/>
      <c r="G97" s="43"/>
      <c r="H97" s="43"/>
      <c r="I97" s="43"/>
      <c r="J97" s="43"/>
      <c r="T97" s="32">
        <v>1990</v>
      </c>
      <c r="U97" s="32" t="s">
        <v>26</v>
      </c>
      <c r="V97" s="29">
        <f>V23</f>
        <v>46.038703556888663</v>
      </c>
      <c r="W97" s="33">
        <f>X23</f>
        <v>5.6783602207244783</v>
      </c>
      <c r="X97" s="32"/>
      <c r="AA97" s="36"/>
      <c r="AB97" s="36"/>
      <c r="AC97" s="36"/>
      <c r="AD97" s="36"/>
      <c r="AE97" s="36"/>
    </row>
    <row r="98" spans="1:32">
      <c r="A98" s="35"/>
      <c r="B98" s="43"/>
      <c r="C98" s="43"/>
      <c r="D98" s="43"/>
      <c r="E98" s="43"/>
      <c r="F98" s="43"/>
      <c r="G98" s="43"/>
      <c r="H98" s="43"/>
      <c r="I98" s="43"/>
      <c r="J98" s="43"/>
      <c r="T98" s="34">
        <v>2008</v>
      </c>
      <c r="U98" s="34"/>
      <c r="V98" s="29">
        <f>W23</f>
        <v>30.660015382448844</v>
      </c>
      <c r="W98" s="33">
        <f>Y23</f>
        <v>3.2860055355911841</v>
      </c>
      <c r="X98" s="32"/>
      <c r="AA98" s="25">
        <v>1990</v>
      </c>
      <c r="AB98" s="25" t="s">
        <v>17</v>
      </c>
      <c r="AC98" s="26">
        <v>17.976590706297099</v>
      </c>
      <c r="AD98" s="27">
        <v>6.4408998090774618</v>
      </c>
      <c r="AE98" s="26"/>
    </row>
    <row r="99" spans="1:32">
      <c r="A99" s="35"/>
      <c r="B99" s="43"/>
      <c r="C99" s="43"/>
      <c r="D99" s="43"/>
      <c r="E99" s="43"/>
      <c r="F99" s="43"/>
      <c r="G99" s="43"/>
      <c r="H99" s="43"/>
      <c r="I99" s="43"/>
      <c r="J99" s="43"/>
      <c r="T99" s="32" t="s">
        <v>42</v>
      </c>
      <c r="U99" s="32"/>
      <c r="V99" s="33"/>
      <c r="W99" s="29"/>
      <c r="X99" s="33">
        <f>AB23</f>
        <v>26.940641181877858</v>
      </c>
      <c r="AA99" s="28">
        <v>2008</v>
      </c>
      <c r="AB99" s="28"/>
      <c r="AC99" s="26">
        <v>24.488216687221893</v>
      </c>
      <c r="AD99" s="27">
        <v>7.8941233205793298</v>
      </c>
      <c r="AE99" s="26"/>
      <c r="AF99" s="30">
        <f>AC99+AD99</f>
        <v>32.382340007801226</v>
      </c>
    </row>
    <row r="100" spans="1:32">
      <c r="A100" s="35"/>
      <c r="B100" s="43"/>
      <c r="C100" s="43"/>
      <c r="D100" s="43"/>
      <c r="E100" s="43"/>
      <c r="F100" s="43"/>
      <c r="G100" s="43"/>
      <c r="H100" s="43"/>
      <c r="I100" s="43"/>
      <c r="J100" s="43"/>
      <c r="AA100" s="25" t="s">
        <v>42</v>
      </c>
      <c r="AB100" s="25"/>
      <c r="AC100" s="27"/>
      <c r="AD100" s="26"/>
      <c r="AE100" s="26">
        <v>63.603038373022784</v>
      </c>
    </row>
    <row r="101" spans="1:32">
      <c r="A101" s="35"/>
      <c r="B101" s="43"/>
      <c r="C101" s="43"/>
      <c r="D101" s="43"/>
      <c r="E101" s="43"/>
      <c r="F101" s="43"/>
      <c r="G101" s="43"/>
      <c r="H101" s="43"/>
      <c r="I101" s="43"/>
      <c r="J101" s="43"/>
      <c r="T101" s="32">
        <v>1990</v>
      </c>
      <c r="U101" s="32" t="s">
        <v>46</v>
      </c>
      <c r="V101" s="29">
        <f>V26</f>
        <v>15.507744254513879</v>
      </c>
      <c r="W101" s="33">
        <f>X26</f>
        <v>0.28519339174408254</v>
      </c>
      <c r="X101" s="32"/>
    </row>
    <row r="102" spans="1:32">
      <c r="A102" s="35"/>
      <c r="B102" s="43"/>
      <c r="C102" s="43"/>
      <c r="D102" s="43"/>
      <c r="E102" s="43"/>
      <c r="F102" s="43"/>
      <c r="G102" s="43"/>
      <c r="H102" s="43"/>
      <c r="I102" s="43"/>
      <c r="J102" s="43"/>
      <c r="T102" s="34">
        <v>2008</v>
      </c>
      <c r="U102" s="34"/>
      <c r="V102" s="29">
        <f>W26</f>
        <v>9.9788757419248313</v>
      </c>
      <c r="W102" s="33">
        <f>Y26</f>
        <v>0.62566307350108907</v>
      </c>
      <c r="X102" s="32"/>
      <c r="AA102" s="25">
        <v>1990</v>
      </c>
      <c r="AB102" s="25" t="s">
        <v>26</v>
      </c>
      <c r="AC102" s="26">
        <v>46.038703556888663</v>
      </c>
      <c r="AD102" s="27">
        <v>5.6783602207244783</v>
      </c>
      <c r="AE102" s="25"/>
    </row>
    <row r="103" spans="1:32">
      <c r="A103" s="35"/>
      <c r="B103" s="43"/>
      <c r="C103" s="43"/>
      <c r="D103" s="43"/>
      <c r="E103" s="43"/>
      <c r="F103" s="43"/>
      <c r="G103" s="43"/>
      <c r="H103" s="43"/>
      <c r="I103" s="43"/>
      <c r="J103" s="43"/>
      <c r="T103" s="32" t="s">
        <v>42</v>
      </c>
      <c r="U103" s="32"/>
      <c r="V103" s="33"/>
      <c r="W103" s="29"/>
      <c r="X103" s="33">
        <f>AB26</f>
        <v>8.8472333865448487</v>
      </c>
      <c r="AA103" s="28">
        <v>2008</v>
      </c>
      <c r="AB103" s="28"/>
      <c r="AC103" s="26">
        <v>30.660015382448844</v>
      </c>
      <c r="AD103" s="27">
        <v>3.2860055355911841</v>
      </c>
      <c r="AE103" s="25"/>
      <c r="AF103" s="30">
        <f>AC103+AD103</f>
        <v>33.946020918040027</v>
      </c>
    </row>
    <row r="104" spans="1:32">
      <c r="A104" s="35"/>
      <c r="B104" s="43"/>
      <c r="C104" s="43"/>
      <c r="D104" s="43"/>
      <c r="E104" s="43"/>
      <c r="F104" s="43"/>
      <c r="G104" s="43"/>
      <c r="H104" s="43"/>
      <c r="I104" s="43"/>
      <c r="J104" s="43"/>
      <c r="AA104" s="25" t="s">
        <v>42</v>
      </c>
      <c r="AB104" s="25"/>
      <c r="AC104" s="27"/>
      <c r="AD104" s="26"/>
      <c r="AE104" s="27">
        <v>26.940641181877858</v>
      </c>
    </row>
    <row r="105" spans="1:32">
      <c r="A105" s="35"/>
      <c r="B105" s="43"/>
      <c r="C105" s="43"/>
      <c r="D105" s="43"/>
      <c r="E105" s="43"/>
      <c r="F105" s="43"/>
      <c r="G105" s="43"/>
      <c r="H105" s="43"/>
      <c r="I105" s="43"/>
      <c r="J105" s="43"/>
      <c r="T105" s="32">
        <v>1990</v>
      </c>
      <c r="U105" s="32" t="s">
        <v>48</v>
      </c>
      <c r="V105" s="29">
        <f>V31</f>
        <v>30.436347648907336</v>
      </c>
      <c r="W105" s="33">
        <f>X31</f>
        <v>6.5426554802006622</v>
      </c>
      <c r="X105" s="32"/>
      <c r="AA105" s="36"/>
      <c r="AB105" s="36"/>
      <c r="AC105" s="36"/>
      <c r="AD105" s="36"/>
      <c r="AE105" s="36"/>
    </row>
    <row r="106" spans="1:32">
      <c r="A106" s="35"/>
      <c r="B106" s="43"/>
      <c r="C106" s="43"/>
      <c r="D106" s="43"/>
      <c r="E106" s="43"/>
      <c r="F106" s="43"/>
      <c r="G106" s="43"/>
      <c r="H106" s="43"/>
      <c r="I106" s="43"/>
      <c r="J106" s="43"/>
      <c r="T106" s="34">
        <v>2007</v>
      </c>
      <c r="U106" s="34"/>
      <c r="V106" s="29">
        <f>W31</f>
        <v>20.577509141068148</v>
      </c>
      <c r="W106" s="33">
        <f>Y31</f>
        <v>3.9000428284203088</v>
      </c>
      <c r="X106" s="32"/>
      <c r="AA106" s="25">
        <v>1990</v>
      </c>
      <c r="AB106" s="25" t="s">
        <v>16</v>
      </c>
      <c r="AC106" s="26">
        <v>46.957268749194213</v>
      </c>
      <c r="AD106" s="27">
        <v>7.8875592312731273</v>
      </c>
      <c r="AE106" s="26"/>
    </row>
    <row r="107" spans="1:32">
      <c r="A107" s="35"/>
      <c r="B107" s="43"/>
      <c r="C107" s="43"/>
      <c r="D107" s="43"/>
      <c r="E107" s="43"/>
      <c r="F107" s="43"/>
      <c r="G107" s="43"/>
      <c r="H107" s="43"/>
      <c r="I107" s="43"/>
      <c r="J107" s="43"/>
      <c r="T107" s="32" t="s">
        <v>51</v>
      </c>
      <c r="U107" s="32"/>
      <c r="V107" s="33"/>
      <c r="W107" s="29"/>
      <c r="X107" s="33">
        <f>AB31</f>
        <v>24.477551969488456</v>
      </c>
      <c r="AA107" s="28">
        <v>2008</v>
      </c>
      <c r="AB107" s="28"/>
      <c r="AC107" s="26">
        <v>32.013570961041495</v>
      </c>
      <c r="AD107" s="27">
        <v>3.8591170487877102</v>
      </c>
      <c r="AE107" s="26"/>
      <c r="AF107" s="30">
        <f>AC107+AD107</f>
        <v>35.872688009829204</v>
      </c>
    </row>
    <row r="108" spans="1:32">
      <c r="A108" s="35"/>
      <c r="B108" s="43"/>
      <c r="C108" s="43"/>
      <c r="D108" s="43"/>
      <c r="E108" s="43"/>
      <c r="F108" s="43"/>
      <c r="G108" s="43"/>
      <c r="H108" s="43"/>
      <c r="I108" s="43"/>
      <c r="J108" s="43"/>
      <c r="AA108" s="25" t="s">
        <v>42</v>
      </c>
      <c r="AB108" s="25"/>
      <c r="AC108" s="27"/>
      <c r="AD108" s="26"/>
      <c r="AE108" s="26">
        <v>27.503735019715606</v>
      </c>
    </row>
    <row r="109" spans="1:32">
      <c r="A109" s="35"/>
      <c r="B109" s="43"/>
      <c r="C109" s="43"/>
      <c r="D109" s="43"/>
      <c r="E109" s="43"/>
      <c r="F109" s="43"/>
      <c r="G109" s="43"/>
      <c r="H109" s="43"/>
      <c r="I109" s="43"/>
      <c r="J109" s="43"/>
      <c r="T109" s="32">
        <v>1990</v>
      </c>
      <c r="U109" s="32" t="s">
        <v>21</v>
      </c>
      <c r="V109" s="29"/>
      <c r="W109" s="33"/>
      <c r="X109" s="32"/>
      <c r="Y109" s="35"/>
      <c r="AA109" s="35"/>
      <c r="AB109" s="35"/>
      <c r="AC109" s="35"/>
      <c r="AD109" s="35"/>
      <c r="AE109" s="35"/>
      <c r="AF109" s="35"/>
    </row>
    <row r="110" spans="1:32">
      <c r="A110" s="35"/>
      <c r="B110" s="43"/>
      <c r="C110" s="43"/>
      <c r="D110" s="43"/>
      <c r="E110" s="43"/>
      <c r="F110" s="43"/>
      <c r="G110" s="43"/>
      <c r="H110" s="43"/>
      <c r="I110" s="43"/>
      <c r="J110" s="43"/>
      <c r="T110" s="34">
        <v>2008</v>
      </c>
      <c r="U110" s="34"/>
      <c r="V110" s="29">
        <f>W18</f>
        <v>6.1468008973431969</v>
      </c>
      <c r="W110" s="33">
        <f>Y18</f>
        <v>0.75802834135912867</v>
      </c>
      <c r="X110" s="29"/>
      <c r="Y110" s="35"/>
      <c r="AA110" s="25">
        <v>1990</v>
      </c>
      <c r="AB110" s="25" t="s">
        <v>19</v>
      </c>
      <c r="AC110" s="26">
        <v>64.665329419134679</v>
      </c>
      <c r="AD110" s="27">
        <v>5.7067013121594359</v>
      </c>
      <c r="AE110" s="26"/>
    </row>
    <row r="111" spans="1:32">
      <c r="A111" s="35"/>
      <c r="B111" s="43"/>
      <c r="C111" s="43"/>
      <c r="D111" s="43"/>
      <c r="E111" s="43"/>
      <c r="F111" s="43"/>
      <c r="G111" s="43"/>
      <c r="H111" s="43"/>
      <c r="I111" s="43"/>
      <c r="J111" s="43"/>
      <c r="T111" s="32" t="s">
        <v>42</v>
      </c>
      <c r="U111" s="32"/>
      <c r="V111" s="33"/>
      <c r="W111" s="29"/>
      <c r="X111" s="33">
        <f>AB18</f>
        <v>4.6459717779052898</v>
      </c>
      <c r="Y111" s="35"/>
      <c r="AA111" s="28">
        <v>2008</v>
      </c>
      <c r="AB111" s="28"/>
      <c r="AC111" s="26">
        <v>35.384328304805514</v>
      </c>
      <c r="AD111" s="27">
        <v>3.4612337854023307</v>
      </c>
      <c r="AE111" s="26"/>
      <c r="AF111" s="30">
        <f>AC111+AD111</f>
        <v>38.845562090207842</v>
      </c>
    </row>
    <row r="112" spans="1:32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T112" s="35"/>
      <c r="U112" s="35"/>
      <c r="V112" s="35"/>
      <c r="W112" s="35"/>
      <c r="X112" s="35"/>
      <c r="Y112" s="35"/>
      <c r="AA112" s="25" t="s">
        <v>42</v>
      </c>
      <c r="AB112" s="25"/>
      <c r="AC112" s="27"/>
      <c r="AD112" s="26"/>
      <c r="AE112" s="26">
        <v>38.35322081663827</v>
      </c>
    </row>
    <row r="113" spans="2:10" s="35" customFormat="1"/>
    <row r="114" spans="2:10" s="35" customFormat="1"/>
    <row r="115" spans="2:10" s="35" customFormat="1">
      <c r="C115" s="44"/>
      <c r="H115" s="44"/>
      <c r="J115" s="44"/>
    </row>
    <row r="116" spans="2:10" s="35" customFormat="1">
      <c r="C116" s="44"/>
      <c r="H116" s="44"/>
      <c r="J116" s="44"/>
    </row>
    <row r="117" spans="2:10" s="35" customFormat="1">
      <c r="B117" s="45"/>
      <c r="C117" s="45"/>
      <c r="D117" s="45"/>
      <c r="E117" s="45"/>
      <c r="F117" s="45"/>
      <c r="G117" s="45"/>
      <c r="H117" s="45"/>
    </row>
    <row r="118" spans="2:10">
      <c r="H118" s="38"/>
    </row>
    <row r="119" spans="2:10">
      <c r="H119" s="43"/>
    </row>
    <row r="120" spans="2:10">
      <c r="H120" s="38"/>
    </row>
    <row r="121" spans="2:10">
      <c r="H121" s="43"/>
    </row>
  </sheetData>
  <mergeCells count="6">
    <mergeCell ref="V2:W2"/>
    <mergeCell ref="X2:Y2"/>
    <mergeCell ref="Z2:AB2"/>
    <mergeCell ref="B79:C79"/>
    <mergeCell ref="D79:H79"/>
    <mergeCell ref="I79:J7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13 CO2 SH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2011-06-27T06:53:18Z</dcterms:created>
  <dcterms:modified xsi:type="dcterms:W3CDTF">2011-06-27T06:53:27Z</dcterms:modified>
</cp:coreProperties>
</file>