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30" windowWidth="10425" windowHeight="9315" tabRatio="957"/>
  </bookViews>
  <sheets>
    <sheet name="corine landcover (2)" sheetId="9" r:id="rId1"/>
    <sheet name="corine landcover RefT" sheetId="7" r:id="rId2"/>
  </sheets>
  <calcPr calcId="114210"/>
</workbook>
</file>

<file path=xl/calcChain.xml><?xml version="1.0" encoding="utf-8"?>
<calcChain xmlns="http://schemas.openxmlformats.org/spreadsheetml/2006/main">
  <c r="E60" i="9"/>
  <c r="Q60"/>
  <c r="P60"/>
  <c r="O60"/>
  <c r="D60"/>
  <c r="C60"/>
  <c r="AA13"/>
  <c r="Z13"/>
  <c r="Y13"/>
  <c r="X13"/>
  <c r="W13"/>
  <c r="V13"/>
  <c r="U13"/>
  <c r="T13"/>
  <c r="AA12"/>
  <c r="Z12"/>
  <c r="Y12"/>
  <c r="X12"/>
  <c r="W12"/>
  <c r="V12"/>
  <c r="U12"/>
  <c r="T12"/>
  <c r="AA11"/>
  <c r="Z11"/>
  <c r="Y11"/>
  <c r="X11"/>
  <c r="W11"/>
  <c r="V11"/>
  <c r="U11"/>
  <c r="T11"/>
  <c r="AA10"/>
  <c r="Z10"/>
  <c r="Y10"/>
  <c r="X10"/>
  <c r="W10"/>
  <c r="V10"/>
  <c r="U10"/>
  <c r="T10"/>
  <c r="AA9"/>
  <c r="Z9"/>
  <c r="Y9"/>
  <c r="X9"/>
  <c r="W9"/>
  <c r="V9"/>
  <c r="U9"/>
  <c r="T9"/>
  <c r="AA8"/>
  <c r="Z8"/>
  <c r="Y8"/>
  <c r="X8"/>
  <c r="W8"/>
  <c r="V8"/>
  <c r="U8"/>
  <c r="T8"/>
  <c r="AA7"/>
  <c r="Z7"/>
  <c r="Y7"/>
  <c r="X7"/>
  <c r="W7"/>
  <c r="V7"/>
  <c r="U7"/>
  <c r="T7"/>
  <c r="AA6"/>
  <c r="Z6"/>
  <c r="Y6"/>
  <c r="X6"/>
  <c r="W6"/>
  <c r="V6"/>
  <c r="U6"/>
  <c r="T6"/>
  <c r="AA5"/>
  <c r="Z5"/>
  <c r="Y5"/>
  <c r="X5"/>
  <c r="W5"/>
  <c r="V5"/>
  <c r="U5"/>
  <c r="T5"/>
  <c r="AA4"/>
  <c r="Z4"/>
  <c r="Y4"/>
  <c r="X4"/>
  <c r="W4"/>
  <c r="V4"/>
  <c r="U4"/>
  <c r="T4"/>
  <c r="AA3"/>
  <c r="Z3"/>
  <c r="Y3"/>
  <c r="X3"/>
  <c r="W3"/>
  <c r="V3"/>
  <c r="U3"/>
  <c r="T3"/>
  <c r="Q54"/>
  <c r="Q55"/>
  <c r="Q56"/>
  <c r="Q57"/>
  <c r="Q58"/>
  <c r="Q59"/>
  <c r="P54"/>
  <c r="P55"/>
  <c r="P56"/>
  <c r="P57"/>
  <c r="P58"/>
  <c r="P59"/>
  <c r="O54"/>
  <c r="O55"/>
  <c r="O56"/>
  <c r="O57"/>
  <c r="O58"/>
  <c r="O59"/>
  <c r="Q53"/>
  <c r="P53"/>
  <c r="O53"/>
  <c r="E59"/>
  <c r="E58"/>
  <c r="E57"/>
  <c r="E56"/>
  <c r="E55"/>
  <c r="E54"/>
  <c r="E53"/>
  <c r="D59"/>
  <c r="D58"/>
  <c r="D57"/>
  <c r="D56"/>
  <c r="D55"/>
  <c r="C59"/>
  <c r="C58"/>
  <c r="C57"/>
  <c r="C56"/>
  <c r="C55"/>
  <c r="D54"/>
  <c r="D53"/>
  <c r="C54"/>
  <c r="C53"/>
  <c r="O14"/>
  <c r="P14"/>
  <c r="Q14"/>
  <c r="O15"/>
  <c r="P15"/>
  <c r="Q15"/>
  <c r="O16"/>
  <c r="P16"/>
  <c r="Q16"/>
  <c r="O17"/>
  <c r="P17"/>
  <c r="Q17"/>
  <c r="O18"/>
  <c r="P18"/>
  <c r="Q18"/>
  <c r="O19"/>
  <c r="P19"/>
  <c r="Q19"/>
  <c r="O20"/>
  <c r="P20"/>
  <c r="Q20"/>
  <c r="O21"/>
  <c r="P21"/>
  <c r="Q21"/>
  <c r="O22"/>
  <c r="P22"/>
  <c r="Q22"/>
  <c r="O23"/>
  <c r="P23"/>
  <c r="Q23"/>
  <c r="O24"/>
  <c r="P24"/>
  <c r="Q24"/>
  <c r="O25"/>
  <c r="P25"/>
  <c r="Q25"/>
  <c r="O26"/>
  <c r="P26"/>
  <c r="Q26"/>
  <c r="O27"/>
  <c r="P27"/>
  <c r="Q27"/>
  <c r="O28"/>
  <c r="P28"/>
  <c r="Q28"/>
  <c r="O30"/>
  <c r="P30"/>
  <c r="Q30"/>
  <c r="O31"/>
  <c r="P31"/>
  <c r="Q31"/>
  <c r="O32"/>
  <c r="P32"/>
  <c r="Q32"/>
  <c r="O33"/>
  <c r="P33"/>
  <c r="Q33"/>
  <c r="O34"/>
  <c r="P34"/>
  <c r="Q34"/>
  <c r="O36"/>
  <c r="P36"/>
  <c r="Q36"/>
  <c r="O38"/>
  <c r="P38"/>
  <c r="Q38"/>
  <c r="O39"/>
  <c r="P39"/>
  <c r="Q39"/>
  <c r="O41"/>
  <c r="P41"/>
  <c r="Q41"/>
  <c r="O42"/>
  <c r="P42"/>
  <c r="Q42"/>
  <c r="O43"/>
  <c r="P43"/>
  <c r="Q43"/>
  <c r="O44"/>
  <c r="P44"/>
  <c r="Q44"/>
  <c r="O45"/>
  <c r="P45"/>
  <c r="Q45"/>
  <c r="O46"/>
  <c r="P46"/>
  <c r="Q46"/>
  <c r="O47"/>
  <c r="P47"/>
  <c r="Q47"/>
  <c r="O48"/>
  <c r="P48"/>
  <c r="Q48"/>
  <c r="O49"/>
  <c r="P49"/>
  <c r="Q49"/>
  <c r="O50"/>
  <c r="P50"/>
  <c r="Q50"/>
</calcChain>
</file>

<file path=xl/sharedStrings.xml><?xml version="1.0" encoding="utf-8"?>
<sst xmlns="http://schemas.openxmlformats.org/spreadsheetml/2006/main" count="321" uniqueCount="142">
  <si>
    <t>Region</t>
  </si>
  <si>
    <t>gesAreaAll</t>
  </si>
  <si>
    <t>gesAreaCDDA_all</t>
  </si>
  <si>
    <t>gesAreaCDDA_I_IV</t>
  </si>
  <si>
    <t>gesAreaCDDA_V_VI</t>
  </si>
  <si>
    <t>gesoutside_all</t>
  </si>
  <si>
    <t>gesoutside_I_VI</t>
  </si>
  <si>
    <t>gesoutside_I_IV</t>
  </si>
  <si>
    <t>gesoutside_V_VI</t>
  </si>
  <si>
    <t>all</t>
  </si>
  <si>
    <t>111</t>
  </si>
  <si>
    <t>112</t>
  </si>
  <si>
    <t>121</t>
  </si>
  <si>
    <t>122</t>
  </si>
  <si>
    <t>123</t>
  </si>
  <si>
    <t>124</t>
  </si>
  <si>
    <t>131</t>
  </si>
  <si>
    <t>132</t>
  </si>
  <si>
    <t>133</t>
  </si>
  <si>
    <t>141</t>
  </si>
  <si>
    <t>142</t>
  </si>
  <si>
    <t>211</t>
  </si>
  <si>
    <t>212</t>
  </si>
  <si>
    <t>213</t>
  </si>
  <si>
    <t>221</t>
  </si>
  <si>
    <t>222</t>
  </si>
  <si>
    <t>223</t>
  </si>
  <si>
    <t>231</t>
  </si>
  <si>
    <t>241</t>
  </si>
  <si>
    <t>242</t>
  </si>
  <si>
    <t>243</t>
  </si>
  <si>
    <t>244</t>
  </si>
  <si>
    <t>311</t>
  </si>
  <si>
    <t>312</t>
  </si>
  <si>
    <t>313</t>
  </si>
  <si>
    <t>321</t>
  </si>
  <si>
    <t>322</t>
  </si>
  <si>
    <t>323</t>
  </si>
  <si>
    <t>324</t>
  </si>
  <si>
    <t>331</t>
  </si>
  <si>
    <t>332</t>
  </si>
  <si>
    <t>333</t>
  </si>
  <si>
    <t>334</t>
  </si>
  <si>
    <t>335</t>
  </si>
  <si>
    <t>411</t>
  </si>
  <si>
    <t>412</t>
  </si>
  <si>
    <t>421</t>
  </si>
  <si>
    <t>422</t>
  </si>
  <si>
    <t>423</t>
  </si>
  <si>
    <t>511</t>
  </si>
  <si>
    <t>512</t>
  </si>
  <si>
    <t>521</t>
  </si>
  <si>
    <t>522</t>
  </si>
  <si>
    <t>523</t>
  </si>
  <si>
    <t>Whole Region</t>
  </si>
  <si>
    <t>Area CDDA_all</t>
  </si>
  <si>
    <t>outside CDDA</t>
  </si>
  <si>
    <t>m2</t>
  </si>
  <si>
    <t>km2 per 100km2</t>
  </si>
  <si>
    <t>Marine waters</t>
  </si>
  <si>
    <t>Waterbodies</t>
  </si>
  <si>
    <t>Coastal lagoons</t>
  </si>
  <si>
    <t>Estuaries</t>
  </si>
  <si>
    <t>Oceans</t>
  </si>
  <si>
    <t>Open spaces with little or no vegetation</t>
  </si>
  <si>
    <t>Forest and semi-natural areas</t>
  </si>
  <si>
    <t>Beaches</t>
  </si>
  <si>
    <t>Maritime wetlands</t>
  </si>
  <si>
    <t>Wetlands</t>
  </si>
  <si>
    <t>Salt-marshes</t>
  </si>
  <si>
    <t>Salines</t>
  </si>
  <si>
    <t>Intertidal flats</t>
  </si>
  <si>
    <t>Inland waters</t>
  </si>
  <si>
    <t>Water courses</t>
  </si>
  <si>
    <t>Water bodies</t>
  </si>
  <si>
    <t>Scrub and/or herbaceous vegetation associations</t>
  </si>
  <si>
    <t>Moors and heathland</t>
  </si>
  <si>
    <t>Inland wetlands</t>
  </si>
  <si>
    <t>Inland marshes</t>
  </si>
  <si>
    <t>Peatbogs</t>
  </si>
  <si>
    <t>Pastures</t>
  </si>
  <si>
    <t>Agricultural areas</t>
  </si>
  <si>
    <t>Natural grassland</t>
  </si>
  <si>
    <t>Forests</t>
  </si>
  <si>
    <t>Broad-leaved forest</t>
  </si>
  <si>
    <t>Coniferous forest</t>
  </si>
  <si>
    <t>Mixed forest</t>
  </si>
  <si>
    <t>Sclerophyllous vegetation</t>
  </si>
  <si>
    <t>Transitional woodland/shrub</t>
  </si>
  <si>
    <t>Bare rock</t>
  </si>
  <si>
    <t>Sparsely vegetated areas</t>
  </si>
  <si>
    <t>Glaciers and perpetual snow</t>
  </si>
  <si>
    <t>Arable land</t>
  </si>
  <si>
    <t>Non-irrigated arable land</t>
  </si>
  <si>
    <t>Permanently irrigated land</t>
  </si>
  <si>
    <t>Rice fields</t>
  </si>
  <si>
    <t>Permanent crops</t>
  </si>
  <si>
    <t>Vineyards</t>
  </si>
  <si>
    <t>Fruit trees and berry plantations</t>
  </si>
  <si>
    <t>Olive groves</t>
  </si>
  <si>
    <t>Heterogenous agricultural areas</t>
  </si>
  <si>
    <t>Annual crops associated with permanent crops</t>
  </si>
  <si>
    <t>Complex cultivation patterns</t>
  </si>
  <si>
    <t>Agriculture with significant area of natural vegetation</t>
  </si>
  <si>
    <t>Agro-forestry areas</t>
  </si>
  <si>
    <t>Urban fabric</t>
  </si>
  <si>
    <t>Artificial surfaces</t>
  </si>
  <si>
    <t>Continuous urban fabric</t>
  </si>
  <si>
    <t>Discontinuous urban fabric</t>
  </si>
  <si>
    <t>Industrial, commercial and transport units</t>
  </si>
  <si>
    <t>Industrial or commercial units</t>
  </si>
  <si>
    <t>Road and rail networks and associated land</t>
  </si>
  <si>
    <t>Port areas</t>
  </si>
  <si>
    <t>Airports</t>
  </si>
  <si>
    <t>Mine, dump and construction sites</t>
  </si>
  <si>
    <t>Mineral extraction sites</t>
  </si>
  <si>
    <t>Dump sites</t>
  </si>
  <si>
    <t>Construction sites</t>
  </si>
  <si>
    <t>Artificial, non agricultural vegetated areas</t>
  </si>
  <si>
    <t>Green urban areas</t>
  </si>
  <si>
    <t>Sport and leisure facilities</t>
  </si>
  <si>
    <t>Burnt areas</t>
  </si>
  <si>
    <t>code Level 1</t>
  </si>
  <si>
    <t>Level 2</t>
  </si>
  <si>
    <t>code Level3</t>
  </si>
  <si>
    <t>Level 3</t>
  </si>
  <si>
    <t>CLC</t>
  </si>
  <si>
    <t>refarea</t>
  </si>
  <si>
    <t>Agro-ecosystems</t>
  </si>
  <si>
    <t>Urban ecosystems</t>
  </si>
  <si>
    <t>Forest ecosystems</t>
  </si>
  <si>
    <t>Coastal ecosystems</t>
  </si>
  <si>
    <t>code Level 2</t>
  </si>
  <si>
    <t>Level 1</t>
  </si>
  <si>
    <t>321 high mountain</t>
  </si>
  <si>
    <t>332 high mountain</t>
  </si>
  <si>
    <t>333 high mountain</t>
  </si>
  <si>
    <t>335 high mountain</t>
  </si>
  <si>
    <t>Grassland ecosystems</t>
  </si>
  <si>
    <t>Heath and Scrub ecosystems</t>
  </si>
  <si>
    <t>Wetland ecosystems</t>
  </si>
  <si>
    <t>Lake and river ecosystems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</si>
</sst>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\ _€_-;\-* #,##0\ _€_-;_-* &quot;-&quot;??\ _€_-;_-@_-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</font>
    <font>
      <sz val="11"/>
      <color indexed="8"/>
      <name val="Calibri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9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0"/>
      </patternFill>
    </fill>
    <fill>
      <patternFill patternType="solid">
        <fgColor indexed="22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5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5" fillId="2" borderId="2" xfId="6" applyFont="1" applyFill="1" applyBorder="1" applyAlignment="1">
      <alignment horizontal="center"/>
    </xf>
    <xf numFmtId="164" fontId="0" fillId="0" borderId="0" xfId="1" applyNumberFormat="1" applyFont="1"/>
    <xf numFmtId="0" fontId="3" fillId="0" borderId="0" xfId="0" applyFont="1"/>
    <xf numFmtId="0" fontId="6" fillId="3" borderId="2" xfId="4" applyFont="1" applyFill="1" applyBorder="1" applyAlignment="1">
      <alignment horizontal="center"/>
    </xf>
    <xf numFmtId="0" fontId="6" fillId="0" borderId="1" xfId="4" applyFont="1" applyFill="1" applyBorder="1" applyAlignment="1">
      <alignment horizontal="right" wrapText="1"/>
    </xf>
    <xf numFmtId="0" fontId="6" fillId="0" borderId="1" xfId="4" applyFont="1" applyFill="1" applyBorder="1" applyAlignment="1">
      <alignment wrapText="1"/>
    </xf>
    <xf numFmtId="164" fontId="8" fillId="0" borderId="0" xfId="1" applyNumberFormat="1" applyFont="1"/>
    <xf numFmtId="164" fontId="5" fillId="4" borderId="2" xfId="1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wrapText="1"/>
    </xf>
    <xf numFmtId="0" fontId="5" fillId="0" borderId="1" xfId="5" applyFont="1" applyFill="1" applyBorder="1" applyAlignment="1">
      <alignment horizontal="right" wrapText="1"/>
    </xf>
    <xf numFmtId="1" fontId="5" fillId="0" borderId="1" xfId="1" applyNumberFormat="1" applyFont="1" applyFill="1" applyBorder="1" applyAlignment="1">
      <alignment horizontal="right" wrapText="1"/>
    </xf>
    <xf numFmtId="165" fontId="1" fillId="0" borderId="0" xfId="1" applyNumberFormat="1" applyFont="1"/>
    <xf numFmtId="0" fontId="1" fillId="3" borderId="2" xfId="3" applyFont="1" applyFill="1" applyBorder="1" applyAlignment="1">
      <alignment horizontal="center"/>
    </xf>
    <xf numFmtId="164" fontId="1" fillId="0" borderId="0" xfId="1" applyNumberFormat="1" applyFont="1"/>
    <xf numFmtId="0" fontId="10" fillId="0" borderId="3" xfId="0" applyFont="1" applyBorder="1" applyAlignment="1">
      <alignment vertical="center"/>
    </xf>
    <xf numFmtId="0" fontId="5" fillId="5" borderId="1" xfId="5" applyFont="1" applyFill="1" applyBorder="1" applyAlignment="1">
      <alignment wrapText="1"/>
    </xf>
    <xf numFmtId="0" fontId="5" fillId="6" borderId="1" xfId="5" applyFont="1" applyFill="1" applyBorder="1" applyAlignment="1">
      <alignment wrapText="1"/>
    </xf>
    <xf numFmtId="0" fontId="5" fillId="7" borderId="1" xfId="5" applyFont="1" applyFill="1" applyBorder="1" applyAlignment="1">
      <alignment wrapText="1"/>
    </xf>
    <xf numFmtId="0" fontId="5" fillId="8" borderId="1" xfId="5" applyFont="1" applyFill="1" applyBorder="1" applyAlignment="1">
      <alignment wrapText="1"/>
    </xf>
    <xf numFmtId="0" fontId="5" fillId="9" borderId="1" xfId="5" applyFont="1" applyFill="1" applyBorder="1" applyAlignment="1">
      <alignment wrapText="1"/>
    </xf>
    <xf numFmtId="0" fontId="5" fillId="10" borderId="1" xfId="5" applyFont="1" applyFill="1" applyBorder="1" applyAlignment="1">
      <alignment wrapText="1"/>
    </xf>
    <xf numFmtId="0" fontId="10" fillId="10" borderId="3" xfId="0" applyFont="1" applyFill="1" applyBorder="1" applyAlignment="1">
      <alignment vertical="center"/>
    </xf>
    <xf numFmtId="0" fontId="10" fillId="11" borderId="3" xfId="0" applyFont="1" applyFill="1" applyBorder="1" applyAlignment="1">
      <alignment vertical="center"/>
    </xf>
    <xf numFmtId="0" fontId="10" fillId="9" borderId="3" xfId="0" applyFont="1" applyFill="1" applyBorder="1" applyAlignment="1">
      <alignment vertical="center"/>
    </xf>
    <xf numFmtId="0" fontId="0" fillId="7" borderId="0" xfId="0" applyFill="1"/>
    <xf numFmtId="0" fontId="10" fillId="5" borderId="3" xfId="0" applyFont="1" applyFill="1" applyBorder="1" applyAlignment="1">
      <alignment vertical="center"/>
    </xf>
    <xf numFmtId="0" fontId="10" fillId="6" borderId="3" xfId="0" applyFont="1" applyFill="1" applyBorder="1" applyAlignment="1">
      <alignment vertical="center"/>
    </xf>
    <xf numFmtId="0" fontId="10" fillId="12" borderId="3" xfId="0" applyFont="1" applyFill="1" applyBorder="1" applyAlignment="1">
      <alignment vertical="center"/>
    </xf>
    <xf numFmtId="0" fontId="5" fillId="12" borderId="1" xfId="5" applyFont="1" applyFill="1" applyBorder="1" applyAlignment="1">
      <alignment wrapText="1"/>
    </xf>
    <xf numFmtId="164" fontId="5" fillId="4" borderId="0" xfId="1" applyNumberFormat="1" applyFont="1" applyFill="1" applyBorder="1" applyAlignment="1">
      <alignment horizontal="center"/>
    </xf>
    <xf numFmtId="0" fontId="0" fillId="0" borderId="0" xfId="0" applyFill="1"/>
    <xf numFmtId="0" fontId="5" fillId="2" borderId="0" xfId="6" applyFont="1" applyFill="1" applyBorder="1" applyAlignment="1">
      <alignment horizontal="center"/>
    </xf>
    <xf numFmtId="0" fontId="10" fillId="13" borderId="3" xfId="0" applyFont="1" applyFill="1" applyBorder="1" applyAlignment="1">
      <alignment vertical="center"/>
    </xf>
  </cellXfs>
  <cellStyles count="7">
    <cellStyle name="Comma" xfId="1" builtinId="3"/>
    <cellStyle name="Normal" xfId="0" builtinId="0"/>
    <cellStyle name="Standard_Broader Ecosystem Types 1" xfId="2"/>
    <cellStyle name="Standard_corine landcover" xfId="3"/>
    <cellStyle name="Standard_corine landcover RefT" xfId="4"/>
    <cellStyle name="Standard_corine landcover_1" xfId="5"/>
    <cellStyle name="Standard_Tabelle1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5373352855051245"/>
          <c:y val="4.459691252144083E-2"/>
          <c:w val="0.8257686676427527"/>
          <c:h val="0.77015437392795871"/>
        </c:manualLayout>
      </c:layout>
      <c:barChart>
        <c:barDir val="col"/>
        <c:grouping val="clustered"/>
        <c:ser>
          <c:idx val="1"/>
          <c:order val="0"/>
          <c:tx>
            <c:strRef>
              <c:f>'corine landcover (2)'!$P$51</c:f>
              <c:strCache>
                <c:ptCount val="1"/>
                <c:pt idx="0">
                  <c:v>Area CDDA_all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'corine landcover (2)'!$B$53:$B$60</c:f>
              <c:strCache>
                <c:ptCount val="8"/>
                <c:pt idx="0">
                  <c:v>Agro-ecosystems</c:v>
                </c:pt>
                <c:pt idx="1">
                  <c:v>Grassland ecosystems</c:v>
                </c:pt>
                <c:pt idx="2">
                  <c:v>Heath and Scrub ecosystems</c:v>
                </c:pt>
                <c:pt idx="3">
                  <c:v>Forest ecosystems</c:v>
                </c:pt>
                <c:pt idx="4">
                  <c:v>Wetland ecosystems</c:v>
                </c:pt>
                <c:pt idx="5">
                  <c:v>Lake and river ecosystems</c:v>
                </c:pt>
                <c:pt idx="6">
                  <c:v>Coastal ecosystems</c:v>
                </c:pt>
                <c:pt idx="7">
                  <c:v>Urban ecosystems</c:v>
                </c:pt>
              </c:strCache>
            </c:strRef>
          </c:cat>
          <c:val>
            <c:numRef>
              <c:f>'corine landcover (2)'!$P$53:$P$60</c:f>
              <c:numCache>
                <c:formatCode>_-* #,##0.000\ _€_-;\-* #,##0.000\ _€_-;_-* "-"??\ _€_-;_-@_-</c:formatCode>
                <c:ptCount val="8"/>
                <c:pt idx="0">
                  <c:v>-5.1458473850716765E-2</c:v>
                </c:pt>
                <c:pt idx="1">
                  <c:v>-1.8179799006968901E-2</c:v>
                </c:pt>
                <c:pt idx="2">
                  <c:v>0.20084573215079274</c:v>
                </c:pt>
                <c:pt idx="3">
                  <c:v>2.638653248664747E-2</c:v>
                </c:pt>
                <c:pt idx="4">
                  <c:v>1.0123786300272242E-2</c:v>
                </c:pt>
                <c:pt idx="5">
                  <c:v>5.1422649021653439E-3</c:v>
                </c:pt>
                <c:pt idx="6">
                  <c:v>6.309458255925846E-3</c:v>
                </c:pt>
                <c:pt idx="7">
                  <c:v>3.4051295248877164E-2</c:v>
                </c:pt>
              </c:numCache>
            </c:numRef>
          </c:val>
        </c:ser>
        <c:ser>
          <c:idx val="2"/>
          <c:order val="1"/>
          <c:tx>
            <c:strRef>
              <c:f>'corine landcover (2)'!$Q$51</c:f>
              <c:strCache>
                <c:ptCount val="1"/>
                <c:pt idx="0">
                  <c:v>outside CDDA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'corine landcover (2)'!$B$53:$B$60</c:f>
              <c:strCache>
                <c:ptCount val="8"/>
                <c:pt idx="0">
                  <c:v>Agro-ecosystems</c:v>
                </c:pt>
                <c:pt idx="1">
                  <c:v>Grassland ecosystems</c:v>
                </c:pt>
                <c:pt idx="2">
                  <c:v>Heath and Scrub ecosystems</c:v>
                </c:pt>
                <c:pt idx="3">
                  <c:v>Forest ecosystems</c:v>
                </c:pt>
                <c:pt idx="4">
                  <c:v>Wetland ecosystems</c:v>
                </c:pt>
                <c:pt idx="5">
                  <c:v>Lake and river ecosystems</c:v>
                </c:pt>
                <c:pt idx="6">
                  <c:v>Coastal ecosystems</c:v>
                </c:pt>
                <c:pt idx="7">
                  <c:v>Urban ecosystems</c:v>
                </c:pt>
              </c:strCache>
            </c:strRef>
          </c:cat>
          <c:val>
            <c:numRef>
              <c:f>'corine landcover (2)'!$Q$53:$Q$60</c:f>
              <c:numCache>
                <c:formatCode>_-* #,##0.000\ _€_-;\-* #,##0.000\ _€_-;_-* "-"??\ _€_-;_-@_-</c:formatCode>
                <c:ptCount val="8"/>
                <c:pt idx="0">
                  <c:v>-0.13386836852778347</c:v>
                </c:pt>
                <c:pt idx="1">
                  <c:v>-3.63206673802118E-2</c:v>
                </c:pt>
                <c:pt idx="2">
                  <c:v>0.41661685004356691</c:v>
                </c:pt>
                <c:pt idx="3">
                  <c:v>2.0308007988715446E-2</c:v>
                </c:pt>
                <c:pt idx="4">
                  <c:v>2.9406091452029012E-3</c:v>
                </c:pt>
                <c:pt idx="5">
                  <c:v>1.2006228463420292E-2</c:v>
                </c:pt>
                <c:pt idx="6">
                  <c:v>6.6718105988419079E-4</c:v>
                </c:pt>
                <c:pt idx="7">
                  <c:v>0.12012754753337895</c:v>
                </c:pt>
              </c:numCache>
            </c:numRef>
          </c:val>
        </c:ser>
        <c:axId val="45960192"/>
        <c:axId val="45982464"/>
      </c:barChart>
      <c:catAx>
        <c:axId val="459601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982464"/>
        <c:crosses val="autoZero"/>
        <c:auto val="1"/>
        <c:lblAlgn val="ctr"/>
        <c:lblOffset val="100"/>
        <c:tickLblSkip val="1"/>
        <c:tickMarkSkip val="1"/>
      </c:catAx>
      <c:valAx>
        <c:axId val="4598246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km2 changed per 100 km2</a:t>
                </a:r>
              </a:p>
            </c:rich>
          </c:tx>
          <c:layout>
            <c:manualLayout>
              <c:xMode val="edge"/>
              <c:yMode val="edge"/>
              <c:x val="2.1961932650073207E-2"/>
              <c:y val="0.25385934819897082"/>
            </c:manualLayout>
          </c:layout>
          <c:spPr>
            <a:noFill/>
            <a:ln w="25400">
              <a:noFill/>
            </a:ln>
          </c:spPr>
        </c:title>
        <c:numFmt formatCode="_-* #,##0.000\ _€_-;\-* #,##0.000\ _€_-;_-* &quot;-&quot;??\ _€_-;_-@_-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9601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339677891654466"/>
          <c:y val="0.12692967409948541"/>
          <c:w val="0.92532942898975112"/>
          <c:h val="0.1680960548885077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5000000000000022" r="0.75000000000000022" t="0.98425196899999956" header="0.49212598450000034" footer="0.4921259845000003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43</xdr:row>
      <xdr:rowOff>152400</xdr:rowOff>
    </xdr:from>
    <xdr:to>
      <xdr:col>25</xdr:col>
      <xdr:colOff>657225</xdr:colOff>
      <xdr:row>72</xdr:row>
      <xdr:rowOff>180975</xdr:rowOff>
    </xdr:to>
    <xdr:graphicFrame macro="">
      <xdr:nvGraphicFramePr>
        <xdr:cNvPr id="102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60"/>
  <sheetViews>
    <sheetView tabSelected="1" workbookViewId="0">
      <pane xSplit="2" ySplit="2" topLeftCell="O37" activePane="bottomRight" state="frozen"/>
      <selection pane="topRight" activeCell="C1" sqref="C1"/>
      <selection pane="bottomLeft" activeCell="A3" sqref="A3"/>
      <selection pane="bottomRight" activeCell="P73" sqref="P73"/>
    </sheetView>
  </sheetViews>
  <sheetFormatPr defaultColWidth="11.42578125" defaultRowHeight="15"/>
  <cols>
    <col min="2" max="2" width="23.140625" customWidth="1"/>
    <col min="3" max="5" width="17.42578125" style="12" customWidth="1"/>
    <col min="6" max="6" width="7.5703125" style="12" customWidth="1"/>
    <col min="7" max="7" width="24.140625" style="12" customWidth="1"/>
    <col min="8" max="8" width="16.42578125" style="12" bestFit="1" customWidth="1"/>
    <col min="9" max="9" width="17.7109375" style="12" bestFit="1" customWidth="1"/>
    <col min="10" max="10" width="18.42578125" style="12" bestFit="1" customWidth="1"/>
    <col min="11" max="11" width="14" style="12" bestFit="1" customWidth="1"/>
    <col min="12" max="13" width="15.140625" style="12" bestFit="1" customWidth="1"/>
    <col min="14" max="14" width="15.85546875" style="12" bestFit="1" customWidth="1"/>
    <col min="15" max="17" width="16.85546875" style="14" bestFit="1" customWidth="1"/>
    <col min="19" max="19" width="12" bestFit="1" customWidth="1"/>
  </cols>
  <sheetData>
    <row r="1" spans="1:27">
      <c r="C1" s="12" t="s">
        <v>57</v>
      </c>
      <c r="D1" s="12" t="s">
        <v>57</v>
      </c>
      <c r="E1" s="12" t="s">
        <v>57</v>
      </c>
      <c r="G1" s="12" t="s">
        <v>127</v>
      </c>
      <c r="H1" s="12" t="s">
        <v>127</v>
      </c>
      <c r="I1" s="12" t="s">
        <v>127</v>
      </c>
      <c r="J1" s="12" t="s">
        <v>127</v>
      </c>
      <c r="K1" s="12" t="s">
        <v>127</v>
      </c>
      <c r="L1" s="12" t="s">
        <v>127</v>
      </c>
      <c r="M1" s="12" t="s">
        <v>127</v>
      </c>
      <c r="N1" s="12" t="s">
        <v>127</v>
      </c>
      <c r="O1" s="14" t="s">
        <v>58</v>
      </c>
      <c r="P1" s="14" t="s">
        <v>58</v>
      </c>
      <c r="Q1" s="14" t="s">
        <v>58</v>
      </c>
    </row>
    <row r="2" spans="1:27">
      <c r="A2" s="13" t="s">
        <v>0</v>
      </c>
      <c r="B2" s="13" t="s">
        <v>126</v>
      </c>
      <c r="C2" s="1" t="s">
        <v>54</v>
      </c>
      <c r="D2" s="1" t="s">
        <v>55</v>
      </c>
      <c r="E2" s="1" t="s">
        <v>56</v>
      </c>
      <c r="F2" s="1"/>
      <c r="G2" s="13" t="s">
        <v>1</v>
      </c>
      <c r="H2" s="13" t="s">
        <v>2</v>
      </c>
      <c r="I2" s="13" t="s">
        <v>3</v>
      </c>
      <c r="J2" s="13" t="s">
        <v>4</v>
      </c>
      <c r="K2" s="13" t="s">
        <v>5</v>
      </c>
      <c r="L2" s="13" t="s">
        <v>6</v>
      </c>
      <c r="M2" s="13" t="s">
        <v>7</v>
      </c>
      <c r="N2" s="13" t="s">
        <v>8</v>
      </c>
      <c r="O2" s="8" t="s">
        <v>54</v>
      </c>
      <c r="P2" s="8" t="s">
        <v>55</v>
      </c>
      <c r="Q2" s="8" t="s">
        <v>56</v>
      </c>
    </row>
    <row r="3" spans="1:27" s="31" customFormat="1">
      <c r="A3" s="9" t="s">
        <v>9</v>
      </c>
      <c r="B3" s="9" t="s">
        <v>10</v>
      </c>
      <c r="C3" s="10">
        <v>72628255.45861651</v>
      </c>
      <c r="D3" s="10">
        <v>259850.16033789999</v>
      </c>
      <c r="E3" s="10">
        <v>72368405.298278615</v>
      </c>
      <c r="F3" s="10">
        <v>1127.94274976</v>
      </c>
      <c r="G3" s="10">
        <v>72368405.298278615</v>
      </c>
      <c r="H3" s="10">
        <v>72544883.841817632</v>
      </c>
      <c r="I3" s="10">
        <v>72546011.784567401</v>
      </c>
      <c r="J3" s="10">
        <v>72627127.515866756</v>
      </c>
      <c r="K3" s="10"/>
      <c r="L3" s="10">
        <v>5878748540165.1875</v>
      </c>
      <c r="M3" s="10">
        <v>699982620511.56799</v>
      </c>
      <c r="N3" s="10">
        <v>248939892925.84149</v>
      </c>
      <c r="O3" s="10">
        <v>435295504022.81708</v>
      </c>
      <c r="P3" s="10">
        <v>5178765919653.6201</v>
      </c>
      <c r="Q3" s="10">
        <v>5194513143216.5283</v>
      </c>
      <c r="R3" s="10">
        <v>5629808647239.3467</v>
      </c>
      <c r="S3" s="10">
        <v>5443453036142.3701</v>
      </c>
      <c r="T3" s="2">
        <f t="shared" ref="T3:AA13" si="0">C3/L3*100</f>
        <v>1.2354373547771398E-3</v>
      </c>
      <c r="U3" s="2">
        <f t="shared" si="0"/>
        <v>3.7122373145206636E-5</v>
      </c>
      <c r="V3" s="7">
        <f t="shared" si="0"/>
        <v>2.9070634058574515E-2</v>
      </c>
      <c r="W3" s="7">
        <f t="shared" si="0"/>
        <v>2.5912115777351935E-7</v>
      </c>
      <c r="X3" s="2">
        <f t="shared" si="0"/>
        <v>1.3974063786825676E-3</v>
      </c>
      <c r="Y3" s="2">
        <f t="shared" si="0"/>
        <v>1.3965675288848465E-3</v>
      </c>
      <c r="Z3" s="2">
        <f t="shared" si="0"/>
        <v>1.2886052853704243E-3</v>
      </c>
      <c r="AA3" s="2">
        <f t="shared" si="0"/>
        <v>1.3342106018670763E-3</v>
      </c>
    </row>
    <row r="4" spans="1:27" s="31" customFormat="1">
      <c r="A4" s="9" t="s">
        <v>9</v>
      </c>
      <c r="B4" s="9" t="s">
        <v>11</v>
      </c>
      <c r="C4" s="10">
        <v>2439127036.3096924</v>
      </c>
      <c r="D4" s="10">
        <v>106002982.29995574</v>
      </c>
      <c r="E4" s="10">
        <v>2333124054.0097361</v>
      </c>
      <c r="F4" s="10">
        <v>93209709.145077705</v>
      </c>
      <c r="G4" s="10">
        <v>2333124054.0097361</v>
      </c>
      <c r="H4" s="10">
        <v>2334319488.5808706</v>
      </c>
      <c r="I4" s="10">
        <v>2427529197.7259488</v>
      </c>
      <c r="J4" s="10">
        <v>2345917327.1646137</v>
      </c>
      <c r="K4" s="10"/>
      <c r="L4" s="10">
        <v>5878748540165.1875</v>
      </c>
      <c r="M4" s="10">
        <v>699982620511.56824</v>
      </c>
      <c r="N4" s="10">
        <v>248939892925.84149</v>
      </c>
      <c r="O4" s="10">
        <v>435295504022.81708</v>
      </c>
      <c r="P4" s="10">
        <v>5178765919653.6201</v>
      </c>
      <c r="Q4" s="10">
        <v>5194513143216.5283</v>
      </c>
      <c r="R4" s="10">
        <v>5629808647239.3467</v>
      </c>
      <c r="S4" s="10">
        <v>5443453036142.3701</v>
      </c>
      <c r="T4" s="2">
        <f t="shared" si="0"/>
        <v>4.1490582896086162E-2</v>
      </c>
      <c r="U4" s="2">
        <f t="shared" si="0"/>
        <v>1.5143659170064192E-2</v>
      </c>
      <c r="V4" s="7">
        <f t="shared" si="0"/>
        <v>0.93722385214681814</v>
      </c>
      <c r="W4" s="7">
        <f t="shared" si="0"/>
        <v>2.1412973091537349E-2</v>
      </c>
      <c r="X4" s="2">
        <f t="shared" si="0"/>
        <v>4.5051738004906507E-2</v>
      </c>
      <c r="Y4" s="2">
        <f t="shared" si="0"/>
        <v>4.4938176576359984E-2</v>
      </c>
      <c r="Z4" s="2">
        <f t="shared" si="0"/>
        <v>4.3119213277636369E-2</v>
      </c>
      <c r="AA4" s="2">
        <f t="shared" si="0"/>
        <v>4.3096125043950093E-2</v>
      </c>
    </row>
    <row r="5" spans="1:27" s="31" customFormat="1">
      <c r="A5" s="9" t="s">
        <v>9</v>
      </c>
      <c r="B5" s="9" t="s">
        <v>12</v>
      </c>
      <c r="C5" s="10">
        <v>1449759766.8928547</v>
      </c>
      <c r="D5" s="10">
        <v>39555881.857327938</v>
      </c>
      <c r="E5" s="10">
        <v>1410203885.0355268</v>
      </c>
      <c r="F5" s="10">
        <v>34531353.343608595</v>
      </c>
      <c r="G5" s="10">
        <v>1410203885.0355268</v>
      </c>
      <c r="H5" s="10">
        <v>1411640074.8257065</v>
      </c>
      <c r="I5" s="10">
        <v>1446171428.1693146</v>
      </c>
      <c r="J5" s="10">
        <v>1415228413.5492458</v>
      </c>
      <c r="K5" s="10"/>
      <c r="L5" s="10">
        <v>5878748540165.1875</v>
      </c>
      <c r="M5" s="10">
        <v>699982620511.56824</v>
      </c>
      <c r="N5" s="10">
        <v>248939892925.84149</v>
      </c>
      <c r="O5" s="10">
        <v>435295504022.81708</v>
      </c>
      <c r="P5" s="10">
        <v>5178765919653.6201</v>
      </c>
      <c r="Q5" s="10">
        <v>5194513143216.5283</v>
      </c>
      <c r="R5" s="10">
        <v>5629808647239.3467</v>
      </c>
      <c r="S5" s="10">
        <v>5443453036142.3701</v>
      </c>
      <c r="T5" s="2">
        <f t="shared" si="0"/>
        <v>2.4661027036412715E-2</v>
      </c>
      <c r="U5" s="2">
        <f t="shared" si="0"/>
        <v>5.6509805669774085E-3</v>
      </c>
      <c r="V5" s="7">
        <f t="shared" si="0"/>
        <v>0.56648368747214917</v>
      </c>
      <c r="W5" s="7">
        <f t="shared" si="0"/>
        <v>7.9328532053477285E-3</v>
      </c>
      <c r="X5" s="2">
        <f t="shared" si="0"/>
        <v>2.7230500604086924E-2</v>
      </c>
      <c r="Y5" s="2">
        <f t="shared" si="0"/>
        <v>2.7175599250704671E-2</v>
      </c>
      <c r="Z5" s="2">
        <f t="shared" si="0"/>
        <v>2.5687754571879891E-2</v>
      </c>
      <c r="AA5" s="2">
        <f t="shared" si="0"/>
        <v>2.5998725517657452E-2</v>
      </c>
    </row>
    <row r="6" spans="1:27" s="31" customFormat="1">
      <c r="A6" s="9" t="s">
        <v>9</v>
      </c>
      <c r="B6" s="9" t="s">
        <v>13</v>
      </c>
      <c r="C6" s="10">
        <v>540865607.81921971</v>
      </c>
      <c r="D6" s="10">
        <v>24273987.138299279</v>
      </c>
      <c r="E6" s="10">
        <v>516591620.68092042</v>
      </c>
      <c r="F6" s="10">
        <v>21615706.433130935</v>
      </c>
      <c r="G6" s="10">
        <v>516591620.68092042</v>
      </c>
      <c r="H6" s="10">
        <v>518626428.59236777</v>
      </c>
      <c r="I6" s="10">
        <v>540242135.02549875</v>
      </c>
      <c r="J6" s="10">
        <v>519249901.38608873</v>
      </c>
      <c r="K6" s="10"/>
      <c r="L6" s="10">
        <v>5878748540165.1875</v>
      </c>
      <c r="M6" s="10">
        <v>699982620511.56824</v>
      </c>
      <c r="N6" s="10">
        <v>248939892925.84149</v>
      </c>
      <c r="O6" s="10">
        <v>435295504022.81708</v>
      </c>
      <c r="P6" s="10">
        <v>5178765919653.6201</v>
      </c>
      <c r="Q6" s="10">
        <v>5194513143216.5283</v>
      </c>
      <c r="R6" s="10">
        <v>5629808647239.3467</v>
      </c>
      <c r="S6" s="10">
        <v>5443453036142.3701</v>
      </c>
      <c r="T6" s="2">
        <f t="shared" si="0"/>
        <v>9.2003528323057315E-3</v>
      </c>
      <c r="U6" s="2">
        <f t="shared" si="0"/>
        <v>3.4677985462780669E-3</v>
      </c>
      <c r="V6" s="7">
        <f t="shared" si="0"/>
        <v>0.20751660756711726</v>
      </c>
      <c r="W6" s="7">
        <f t="shared" si="0"/>
        <v>4.9657545812827634E-3</v>
      </c>
      <c r="X6" s="2">
        <f t="shared" si="0"/>
        <v>9.9751876932771752E-3</v>
      </c>
      <c r="Y6" s="2">
        <f t="shared" si="0"/>
        <v>9.9841200569419624E-3</v>
      </c>
      <c r="Z6" s="2">
        <f t="shared" si="0"/>
        <v>9.5961011976919298E-3</v>
      </c>
      <c r="AA6" s="2">
        <f t="shared" si="0"/>
        <v>9.538980091101646E-3</v>
      </c>
    </row>
    <row r="7" spans="1:27" s="31" customFormat="1">
      <c r="A7" s="9" t="s">
        <v>9</v>
      </c>
      <c r="B7" s="9" t="s">
        <v>14</v>
      </c>
      <c r="C7" s="10">
        <v>21734930.066050854</v>
      </c>
      <c r="D7" s="10">
        <v>244504.85672602666</v>
      </c>
      <c r="E7" s="10">
        <v>21490425.209324826</v>
      </c>
      <c r="F7" s="10">
        <v>92734.752153499998</v>
      </c>
      <c r="G7" s="10">
        <v>21490425.209324826</v>
      </c>
      <c r="H7" s="10">
        <v>21526451.943627562</v>
      </c>
      <c r="I7" s="10">
        <v>21619186.695781063</v>
      </c>
      <c r="J7" s="10">
        <v>21642195.313897353</v>
      </c>
      <c r="K7" s="10"/>
      <c r="L7" s="10">
        <v>5878748540165.1875</v>
      </c>
      <c r="M7" s="10">
        <v>699982620511.56824</v>
      </c>
      <c r="N7" s="10">
        <v>248939892925.84149</v>
      </c>
      <c r="O7" s="10">
        <v>435295504022.81708</v>
      </c>
      <c r="P7" s="10">
        <v>5178765919653.6201</v>
      </c>
      <c r="Q7" s="10">
        <v>5194513143216.5283</v>
      </c>
      <c r="R7" s="10">
        <v>5629808647239.3467</v>
      </c>
      <c r="S7" s="10">
        <v>5443453036142.3701</v>
      </c>
      <c r="T7" s="2">
        <f t="shared" si="0"/>
        <v>3.6972035659548933E-4</v>
      </c>
      <c r="U7" s="2">
        <f t="shared" si="0"/>
        <v>3.493013248633733E-5</v>
      </c>
      <c r="V7" s="7">
        <f t="shared" si="0"/>
        <v>8.6327767545584851E-3</v>
      </c>
      <c r="W7" s="7">
        <f t="shared" si="0"/>
        <v>2.1303861697739722E-5</v>
      </c>
      <c r="X7" s="2">
        <f t="shared" si="0"/>
        <v>4.1497193622457072E-4</v>
      </c>
      <c r="Y7" s="2">
        <f t="shared" si="0"/>
        <v>4.1440749787569173E-4</v>
      </c>
      <c r="Z7" s="2">
        <f t="shared" si="0"/>
        <v>3.8401281554005084E-4</v>
      </c>
      <c r="AA7" s="2">
        <f t="shared" si="0"/>
        <v>3.9758210772099543E-4</v>
      </c>
    </row>
    <row r="8" spans="1:27" s="31" customFormat="1">
      <c r="A8" s="9" t="s">
        <v>9</v>
      </c>
      <c r="B8" s="9" t="s">
        <v>15</v>
      </c>
      <c r="C8" s="10">
        <v>69190796.610607028</v>
      </c>
      <c r="D8" s="10">
        <v>1602983.5098934795</v>
      </c>
      <c r="E8" s="10">
        <v>67587813.100713551</v>
      </c>
      <c r="F8" s="10">
        <v>1181188.222425523</v>
      </c>
      <c r="G8" s="10">
        <v>67587813.100713551</v>
      </c>
      <c r="H8" s="10">
        <v>67590368.404355258</v>
      </c>
      <c r="I8" s="10">
        <v>68771556.626780778</v>
      </c>
      <c r="J8" s="10">
        <v>68009608.388181508</v>
      </c>
      <c r="K8" s="10"/>
      <c r="L8" s="10">
        <v>5878748540165.1875</v>
      </c>
      <c r="M8" s="10">
        <v>699982620511.56824</v>
      </c>
      <c r="N8" s="10">
        <v>248939892925.84149</v>
      </c>
      <c r="O8" s="10">
        <v>435295504022.81708</v>
      </c>
      <c r="P8" s="10">
        <v>5178765919653.6201</v>
      </c>
      <c r="Q8" s="10">
        <v>5194513143216.5283</v>
      </c>
      <c r="R8" s="10">
        <v>5629808647239.3467</v>
      </c>
      <c r="S8" s="10">
        <v>5443453036142.3701</v>
      </c>
      <c r="T8" s="2">
        <f t="shared" si="0"/>
        <v>1.1769647253641986E-3</v>
      </c>
      <c r="U8" s="2">
        <f t="shared" si="0"/>
        <v>2.2900332992867328E-4</v>
      </c>
      <c r="V8" s="7">
        <f t="shared" si="0"/>
        <v>2.7150253945376197E-2</v>
      </c>
      <c r="W8" s="7">
        <f t="shared" si="0"/>
        <v>2.7135318686030078E-4</v>
      </c>
      <c r="X8" s="2">
        <f t="shared" si="0"/>
        <v>1.3050949617980443E-3</v>
      </c>
      <c r="Y8" s="2">
        <f t="shared" si="0"/>
        <v>1.3011877444688144E-3</v>
      </c>
      <c r="Z8" s="2">
        <f t="shared" si="0"/>
        <v>1.2215611743838549E-3</v>
      </c>
      <c r="AA8" s="2">
        <f t="shared" si="0"/>
        <v>1.2493835794416645E-3</v>
      </c>
    </row>
    <row r="9" spans="1:27" s="31" customFormat="1">
      <c r="A9" s="9" t="s">
        <v>9</v>
      </c>
      <c r="B9" s="9" t="s">
        <v>16</v>
      </c>
      <c r="C9" s="10">
        <v>540145878.69981337</v>
      </c>
      <c r="D9" s="10">
        <v>23138306.658439379</v>
      </c>
      <c r="E9" s="10">
        <v>517007572.04137403</v>
      </c>
      <c r="F9" s="10">
        <v>19383878.421344586</v>
      </c>
      <c r="G9" s="10">
        <v>517007572.04137403</v>
      </c>
      <c r="H9" s="10">
        <v>517803017.61329931</v>
      </c>
      <c r="I9" s="10">
        <v>537186896.03464377</v>
      </c>
      <c r="J9" s="10">
        <v>520762000.27846879</v>
      </c>
      <c r="K9" s="10"/>
      <c r="L9" s="10">
        <v>5878748540165.1875</v>
      </c>
      <c r="M9" s="10">
        <v>699982620511.56824</v>
      </c>
      <c r="N9" s="10">
        <v>248939892925.84149</v>
      </c>
      <c r="O9" s="10">
        <v>435295504022.81708</v>
      </c>
      <c r="P9" s="10">
        <v>5178765919653.6201</v>
      </c>
      <c r="Q9" s="10">
        <v>5194513143216.5283</v>
      </c>
      <c r="R9" s="10">
        <v>5629808647239.3467</v>
      </c>
      <c r="S9" s="10">
        <v>5443453036142.3701</v>
      </c>
      <c r="T9" s="2">
        <f t="shared" si="0"/>
        <v>9.1881099354631651E-3</v>
      </c>
      <c r="U9" s="2">
        <f t="shared" si="0"/>
        <v>3.3055544495560782E-3</v>
      </c>
      <c r="V9" s="7">
        <f t="shared" si="0"/>
        <v>0.20768369664053368</v>
      </c>
      <c r="W9" s="7">
        <f t="shared" si="0"/>
        <v>4.4530389682886622E-3</v>
      </c>
      <c r="X9" s="2">
        <f t="shared" si="0"/>
        <v>9.9832195558271896E-3</v>
      </c>
      <c r="Y9" s="2">
        <f t="shared" si="0"/>
        <v>9.9682685044217081E-3</v>
      </c>
      <c r="Z9" s="2">
        <f t="shared" si="0"/>
        <v>9.5418322307998984E-3</v>
      </c>
      <c r="AA9" s="2">
        <f t="shared" si="0"/>
        <v>9.5667583943650387E-3</v>
      </c>
    </row>
    <row r="10" spans="1:27" s="31" customFormat="1">
      <c r="A10" s="9" t="s">
        <v>9</v>
      </c>
      <c r="B10" s="9" t="s">
        <v>17</v>
      </c>
      <c r="C10" s="10">
        <v>-4540756.8743544761</v>
      </c>
      <c r="D10" s="10">
        <v>2742843.3034024853</v>
      </c>
      <c r="E10" s="10">
        <v>-7283600.1777569503</v>
      </c>
      <c r="F10" s="10">
        <v>744200.8969163819</v>
      </c>
      <c r="G10" s="10">
        <v>-7283600.1777569503</v>
      </c>
      <c r="H10" s="10">
        <v>-4417434.3980317265</v>
      </c>
      <c r="I10" s="10">
        <v>-3673233.5011153501</v>
      </c>
      <c r="J10" s="10">
        <v>-5284957.7712708488</v>
      </c>
      <c r="K10" s="10"/>
      <c r="L10" s="10">
        <v>5878748540165.1875</v>
      </c>
      <c r="M10" s="10">
        <v>699982620511.56824</v>
      </c>
      <c r="N10" s="10">
        <v>248939892925.84149</v>
      </c>
      <c r="O10" s="10">
        <v>435295504022.81708</v>
      </c>
      <c r="P10" s="10">
        <v>5178765919653.6201</v>
      </c>
      <c r="Q10" s="10">
        <v>5194513143216.5283</v>
      </c>
      <c r="R10" s="10">
        <v>5629808647239.3467</v>
      </c>
      <c r="S10" s="10">
        <v>5443453036142.3701</v>
      </c>
      <c r="T10" s="2">
        <f t="shared" si="0"/>
        <v>-7.7240195652710896E-5</v>
      </c>
      <c r="U10" s="2">
        <f t="shared" si="0"/>
        <v>3.9184448628137842E-4</v>
      </c>
      <c r="V10" s="7">
        <f t="shared" si="0"/>
        <v>-2.9258469151534159E-3</v>
      </c>
      <c r="W10" s="7">
        <f t="shared" si="0"/>
        <v>1.7096452640534803E-4</v>
      </c>
      <c r="X10" s="2">
        <f t="shared" si="0"/>
        <v>-1.4064354888324653E-4</v>
      </c>
      <c r="Y10" s="2">
        <f t="shared" si="0"/>
        <v>-8.5040393127129102E-5</v>
      </c>
      <c r="Z10" s="2">
        <f t="shared" si="0"/>
        <v>-6.5246151890376773E-5</v>
      </c>
      <c r="AA10" s="2">
        <f t="shared" si="0"/>
        <v>-9.7088332280646577E-5</v>
      </c>
    </row>
    <row r="11" spans="1:27" s="31" customFormat="1">
      <c r="A11" s="9" t="s">
        <v>9</v>
      </c>
      <c r="B11" s="9" t="s">
        <v>18</v>
      </c>
      <c r="C11" s="10">
        <v>779053054.00431979</v>
      </c>
      <c r="D11" s="10">
        <v>60388.742375452537</v>
      </c>
      <c r="E11" s="10">
        <v>778992665.26194429</v>
      </c>
      <c r="F11" s="10">
        <v>-18149743.961779222</v>
      </c>
      <c r="G11" s="10">
        <v>778992665.26194429</v>
      </c>
      <c r="H11" s="10">
        <v>781707848.77575946</v>
      </c>
      <c r="I11" s="10">
        <v>763558104.81397998</v>
      </c>
      <c r="J11" s="10">
        <v>797202797.9660989</v>
      </c>
      <c r="K11" s="10"/>
      <c r="L11" s="10">
        <v>5878748540165.1875</v>
      </c>
      <c r="M11" s="10">
        <v>699982620511.56824</v>
      </c>
      <c r="N11" s="10">
        <v>248939892925.84149</v>
      </c>
      <c r="O11" s="10">
        <v>435295504022.81708</v>
      </c>
      <c r="P11" s="10">
        <v>5178765919653.6201</v>
      </c>
      <c r="Q11" s="10">
        <v>5194513143216.5283</v>
      </c>
      <c r="R11" s="10">
        <v>5629808647239.3467</v>
      </c>
      <c r="S11" s="10">
        <v>5443453036142.3701</v>
      </c>
      <c r="T11" s="2">
        <f t="shared" si="0"/>
        <v>1.3252022070371275E-2</v>
      </c>
      <c r="U11" s="2">
        <f t="shared" si="0"/>
        <v>8.6271773906784477E-6</v>
      </c>
      <c r="V11" s="7">
        <f t="shared" si="0"/>
        <v>0.31292399788008429</v>
      </c>
      <c r="W11" s="7">
        <f t="shared" si="0"/>
        <v>-4.1695224954190792E-3</v>
      </c>
      <c r="X11" s="2">
        <f t="shared" si="0"/>
        <v>1.5042052051544491E-2</v>
      </c>
      <c r="Y11" s="2">
        <f t="shared" si="0"/>
        <v>1.5048722127050256E-2</v>
      </c>
      <c r="Z11" s="2">
        <f t="shared" si="0"/>
        <v>1.3562771892582906E-2</v>
      </c>
      <c r="AA11" s="2">
        <f t="shared" si="0"/>
        <v>1.4645167188418609E-2</v>
      </c>
    </row>
    <row r="12" spans="1:27" s="31" customFormat="1">
      <c r="A12" s="9" t="s">
        <v>9</v>
      </c>
      <c r="B12" s="9" t="s">
        <v>19</v>
      </c>
      <c r="C12" s="10">
        <v>-8410644.6972927563</v>
      </c>
      <c r="D12" s="10">
        <v>2309846.211876011</v>
      </c>
      <c r="E12" s="10">
        <v>-10720490.909168778</v>
      </c>
      <c r="F12" s="10">
        <v>1106780.8190339019</v>
      </c>
      <c r="G12" s="10">
        <v>-10720490.909168778</v>
      </c>
      <c r="H12" s="10">
        <v>-10751356.212770978</v>
      </c>
      <c r="I12" s="10">
        <v>-9644575.3937370721</v>
      </c>
      <c r="J12" s="10">
        <v>-9517425.5163266603</v>
      </c>
      <c r="K12" s="10"/>
      <c r="L12" s="10">
        <v>5878748540165.1875</v>
      </c>
      <c r="M12" s="10">
        <v>699982620511.56824</v>
      </c>
      <c r="N12" s="10">
        <v>248939892925.84149</v>
      </c>
      <c r="O12" s="10">
        <v>435295504022.81708</v>
      </c>
      <c r="P12" s="10">
        <v>5178765919653.6201</v>
      </c>
      <c r="Q12" s="10">
        <v>5194513143216.5283</v>
      </c>
      <c r="R12" s="10">
        <v>5629808647239.3467</v>
      </c>
      <c r="S12" s="10">
        <v>5443453036142.3701</v>
      </c>
      <c r="T12" s="2">
        <f t="shared" si="0"/>
        <v>-1.4306862489233847E-4</v>
      </c>
      <c r="U12" s="2">
        <f t="shared" si="0"/>
        <v>3.2998622311335477E-4</v>
      </c>
      <c r="V12" s="7">
        <f t="shared" si="0"/>
        <v>-4.3064575882831215E-3</v>
      </c>
      <c r="W12" s="7">
        <f t="shared" si="0"/>
        <v>2.5425964863075805E-4</v>
      </c>
      <c r="X12" s="2">
        <f t="shared" si="0"/>
        <v>-2.0700860157598733E-4</v>
      </c>
      <c r="Y12" s="2">
        <f t="shared" si="0"/>
        <v>-2.069752432296968E-4</v>
      </c>
      <c r="Z12" s="2">
        <f t="shared" si="0"/>
        <v>-1.7131266794416576E-4</v>
      </c>
      <c r="AA12" s="2">
        <f t="shared" si="0"/>
        <v>-1.7484169429100846E-4</v>
      </c>
    </row>
    <row r="13" spans="1:27" s="31" customFormat="1">
      <c r="A13" s="9" t="s">
        <v>9</v>
      </c>
      <c r="B13" s="9" t="s">
        <v>20</v>
      </c>
      <c r="C13" s="10">
        <v>559923716.28602779</v>
      </c>
      <c r="D13" s="10">
        <v>38161574.062587827</v>
      </c>
      <c r="E13" s="10">
        <v>521762142.22344005</v>
      </c>
      <c r="F13" s="10">
        <v>25653510.753496177</v>
      </c>
      <c r="G13" s="10">
        <v>521762142.22344005</v>
      </c>
      <c r="H13" s="10">
        <v>522397776.71757543</v>
      </c>
      <c r="I13" s="10">
        <v>548051287.47107148</v>
      </c>
      <c r="J13" s="10">
        <v>534270205.53253162</v>
      </c>
      <c r="K13" s="10"/>
      <c r="L13" s="10">
        <v>5878748540165.1875</v>
      </c>
      <c r="M13" s="10">
        <v>699982620511.56824</v>
      </c>
      <c r="N13" s="10">
        <v>248939892925.84149</v>
      </c>
      <c r="O13" s="10">
        <v>435295504022.81708</v>
      </c>
      <c r="P13" s="10">
        <v>5178765919653.6201</v>
      </c>
      <c r="Q13" s="10">
        <v>5194513143216.5283</v>
      </c>
      <c r="R13" s="10">
        <v>5629808647239.3467</v>
      </c>
      <c r="S13" s="10">
        <v>5443453036142.3701</v>
      </c>
      <c r="T13" s="2">
        <f t="shared" si="0"/>
        <v>9.5245393209197286E-3</v>
      </c>
      <c r="U13" s="2">
        <f t="shared" si="0"/>
        <v>5.4517887936557921E-3</v>
      </c>
      <c r="V13" s="7">
        <f t="shared" si="0"/>
        <v>0.20959362362177586</v>
      </c>
      <c r="W13" s="7">
        <f t="shared" si="0"/>
        <v>5.8933553221701745E-3</v>
      </c>
      <c r="X13" s="2">
        <f t="shared" si="0"/>
        <v>1.0075028497490729E-2</v>
      </c>
      <c r="Y13" s="2">
        <f t="shared" si="0"/>
        <v>1.0056722590061599E-2</v>
      </c>
      <c r="Z13" s="2">
        <f t="shared" si="0"/>
        <v>9.7348119947170113E-3</v>
      </c>
      <c r="AA13" s="2">
        <f t="shared" si="0"/>
        <v>9.8149134746858165E-3</v>
      </c>
    </row>
    <row r="14" spans="1:27" ht="15" customHeight="1">
      <c r="A14" s="9" t="s">
        <v>9</v>
      </c>
      <c r="B14" s="16" t="s">
        <v>21</v>
      </c>
      <c r="C14" s="10">
        <v>-4657548668.4492474</v>
      </c>
      <c r="D14" s="10">
        <v>-170621638.13181737</v>
      </c>
      <c r="E14" s="10">
        <v>-4486927030.3174295</v>
      </c>
      <c r="F14" s="10"/>
      <c r="G14" s="10">
        <v>5878748540165.1875</v>
      </c>
      <c r="H14" s="10">
        <v>699982620511.56824</v>
      </c>
      <c r="I14" s="10">
        <v>248939892925.84149</v>
      </c>
      <c r="J14" s="10">
        <v>435295504022.81708</v>
      </c>
      <c r="K14" s="10">
        <v>5178765919653.6201</v>
      </c>
      <c r="L14" s="10">
        <v>5194513143216.5283</v>
      </c>
      <c r="M14" s="10">
        <v>5629808647239.3467</v>
      </c>
      <c r="N14" s="10">
        <v>5443453036142.3701</v>
      </c>
      <c r="O14" s="14">
        <f t="shared" ref="O14:O28" si="1">C14/G14*100</f>
        <v>-7.9226873485532257E-2</v>
      </c>
      <c r="P14" s="14">
        <f t="shared" ref="P14:P28" si="2">D14/H14*100</f>
        <v>-2.4375124914833166E-2</v>
      </c>
      <c r="Q14" s="14">
        <f t="shared" ref="Q14:Q28" si="3">E14/K14*100</f>
        <v>-8.6640854209868126E-2</v>
      </c>
    </row>
    <row r="15" spans="1:27" ht="15" customHeight="1">
      <c r="A15" s="9" t="s">
        <v>9</v>
      </c>
      <c r="B15" s="16" t="s">
        <v>22</v>
      </c>
      <c r="C15" s="10">
        <v>450429719.23927939</v>
      </c>
      <c r="D15" s="10">
        <v>29914753.317247014</v>
      </c>
      <c r="E15" s="10">
        <v>420514965.92203248</v>
      </c>
      <c r="F15" s="10"/>
      <c r="G15" s="10">
        <v>5878748540165.1875</v>
      </c>
      <c r="H15" s="10">
        <v>699982620511.56824</v>
      </c>
      <c r="I15" s="10">
        <v>248939892925.84149</v>
      </c>
      <c r="J15" s="10">
        <v>435295504022.81708</v>
      </c>
      <c r="K15" s="10">
        <v>5178765919653.6201</v>
      </c>
      <c r="L15" s="10">
        <v>5194513143216.5283</v>
      </c>
      <c r="M15" s="10">
        <v>5629808647239.3467</v>
      </c>
      <c r="N15" s="10">
        <v>5443453036142.3701</v>
      </c>
      <c r="O15" s="14">
        <f t="shared" si="1"/>
        <v>7.6620001036244818E-3</v>
      </c>
      <c r="P15" s="14">
        <f t="shared" si="2"/>
        <v>4.273642293487861E-3</v>
      </c>
      <c r="Q15" s="14">
        <f t="shared" si="3"/>
        <v>8.1199840356978043E-3</v>
      </c>
    </row>
    <row r="16" spans="1:27" ht="15" customHeight="1">
      <c r="A16" s="9" t="s">
        <v>9</v>
      </c>
      <c r="B16" s="16" t="s">
        <v>23</v>
      </c>
      <c r="C16" s="10">
        <v>64314762.728544667</v>
      </c>
      <c r="D16" s="10">
        <v>4355440.058186315</v>
      </c>
      <c r="E16" s="10">
        <v>59959322.670358345</v>
      </c>
      <c r="F16" s="10"/>
      <c r="G16" s="10">
        <v>5878748540165.1875</v>
      </c>
      <c r="H16" s="10">
        <v>699982620511.56824</v>
      </c>
      <c r="I16" s="10">
        <v>248939892925.84149</v>
      </c>
      <c r="J16" s="10">
        <v>435295504022.81708</v>
      </c>
      <c r="K16" s="10">
        <v>5178765919653.6201</v>
      </c>
      <c r="L16" s="10">
        <v>5194513143216.5283</v>
      </c>
      <c r="M16" s="10">
        <v>5629808647239.3467</v>
      </c>
      <c r="N16" s="10">
        <v>5443453036142.3701</v>
      </c>
      <c r="O16" s="14">
        <f t="shared" si="1"/>
        <v>1.0940213259527764E-3</v>
      </c>
      <c r="P16" s="14">
        <f t="shared" si="2"/>
        <v>6.2222117100610712E-4</v>
      </c>
      <c r="Q16" s="14">
        <f t="shared" si="3"/>
        <v>1.1577917133271146E-3</v>
      </c>
    </row>
    <row r="17" spans="1:17" ht="15" customHeight="1">
      <c r="A17" s="9" t="s">
        <v>9</v>
      </c>
      <c r="B17" s="16" t="s">
        <v>24</v>
      </c>
      <c r="C17" s="10">
        <v>332918984.89576143</v>
      </c>
      <c r="D17" s="10">
        <v>3563254.6122437846</v>
      </c>
      <c r="E17" s="10">
        <v>329355730.2835176</v>
      </c>
      <c r="F17" s="10"/>
      <c r="G17" s="10">
        <v>5878748540165.1875</v>
      </c>
      <c r="H17" s="10">
        <v>699982620511.56824</v>
      </c>
      <c r="I17" s="10">
        <v>248939892925.84149</v>
      </c>
      <c r="J17" s="10">
        <v>435295504022.81708</v>
      </c>
      <c r="K17" s="10">
        <v>5178765919653.6201</v>
      </c>
      <c r="L17" s="10">
        <v>5194513143216.5283</v>
      </c>
      <c r="M17" s="10">
        <v>5629808647239.3467</v>
      </c>
      <c r="N17" s="10">
        <v>5443453036142.3701</v>
      </c>
      <c r="O17" s="14">
        <f t="shared" si="1"/>
        <v>5.6630927929842484E-3</v>
      </c>
      <c r="P17" s="14">
        <f t="shared" si="2"/>
        <v>5.0904901176541375E-4</v>
      </c>
      <c r="Q17" s="14">
        <f t="shared" si="3"/>
        <v>6.3597338708359001E-3</v>
      </c>
    </row>
    <row r="18" spans="1:17" ht="15" customHeight="1">
      <c r="A18" s="9" t="s">
        <v>9</v>
      </c>
      <c r="B18" s="16" t="s">
        <v>25</v>
      </c>
      <c r="C18" s="10">
        <v>285419146.77922833</v>
      </c>
      <c r="D18" s="10">
        <v>-3669659.8304287149</v>
      </c>
      <c r="E18" s="10">
        <v>289088806.60965705</v>
      </c>
      <c r="F18" s="10"/>
      <c r="G18" s="10">
        <v>5878748540165.1875</v>
      </c>
      <c r="H18" s="10">
        <v>699982620511.56824</v>
      </c>
      <c r="I18" s="10">
        <v>248939892925.84149</v>
      </c>
      <c r="J18" s="10">
        <v>435295504022.81708</v>
      </c>
      <c r="K18" s="10">
        <v>5178765919653.6201</v>
      </c>
      <c r="L18" s="10">
        <v>5194513143216.5283</v>
      </c>
      <c r="M18" s="10">
        <v>5629808647239.3467</v>
      </c>
      <c r="N18" s="10">
        <v>5443453036142.3701</v>
      </c>
      <c r="O18" s="14">
        <f t="shared" si="1"/>
        <v>4.8551004491715899E-3</v>
      </c>
      <c r="P18" s="14">
        <f t="shared" si="2"/>
        <v>-5.2425013463145949E-4</v>
      </c>
      <c r="Q18" s="14">
        <f t="shared" si="3"/>
        <v>5.5821948915001866E-3</v>
      </c>
    </row>
    <row r="19" spans="1:17" ht="15" customHeight="1">
      <c r="A19" s="9" t="s">
        <v>9</v>
      </c>
      <c r="B19" s="16" t="s">
        <v>26</v>
      </c>
      <c r="C19" s="10">
        <v>585806956.22407711</v>
      </c>
      <c r="D19" s="10">
        <v>12338196.685895052</v>
      </c>
      <c r="E19" s="10">
        <v>573468759.53818214</v>
      </c>
      <c r="F19" s="10"/>
      <c r="G19" s="10">
        <v>5878748540165.1875</v>
      </c>
      <c r="H19" s="10">
        <v>699982620511.56824</v>
      </c>
      <c r="I19" s="10">
        <v>248939892925.84149</v>
      </c>
      <c r="J19" s="10">
        <v>435295504022.81708</v>
      </c>
      <c r="K19" s="10">
        <v>5178765919653.6201</v>
      </c>
      <c r="L19" s="10">
        <v>5194513143216.5283</v>
      </c>
      <c r="M19" s="10">
        <v>5629808647239.3467</v>
      </c>
      <c r="N19" s="10">
        <v>5443453036142.3701</v>
      </c>
      <c r="O19" s="14">
        <f t="shared" si="1"/>
        <v>9.9648241836113038E-3</v>
      </c>
      <c r="P19" s="14">
        <f t="shared" si="2"/>
        <v>1.7626432891830841E-3</v>
      </c>
      <c r="Q19" s="14">
        <f t="shared" si="3"/>
        <v>1.1073463609580145E-2</v>
      </c>
    </row>
    <row r="20" spans="1:17" ht="15" customHeight="1">
      <c r="A20" s="17" t="s">
        <v>9</v>
      </c>
      <c r="B20" s="16" t="s">
        <v>27</v>
      </c>
      <c r="C20" s="10">
        <v>-1241281980.2112527</v>
      </c>
      <c r="D20" s="10">
        <v>-49262883.842122354</v>
      </c>
      <c r="E20" s="10">
        <v>-1192019096.3691304</v>
      </c>
      <c r="F20" s="10"/>
      <c r="G20" s="10">
        <v>5878748540165.1875</v>
      </c>
      <c r="H20" s="10">
        <v>699982620511.56824</v>
      </c>
      <c r="I20" s="10">
        <v>248939892925.84149</v>
      </c>
      <c r="J20" s="10">
        <v>435295504022.81708</v>
      </c>
      <c r="K20" s="10">
        <v>5178765919653.6201</v>
      </c>
      <c r="L20" s="10">
        <v>5194513143216.5283</v>
      </c>
      <c r="M20" s="10">
        <v>5629808647239.3467</v>
      </c>
      <c r="N20" s="10">
        <v>5443453036142.3701</v>
      </c>
      <c r="O20" s="14">
        <f t="shared" si="1"/>
        <v>-2.1114731676826811E-2</v>
      </c>
      <c r="P20" s="14">
        <f t="shared" si="2"/>
        <v>-7.0377295662168811E-3</v>
      </c>
      <c r="Q20" s="14">
        <f t="shared" si="3"/>
        <v>-2.3017435328470268E-2</v>
      </c>
    </row>
    <row r="21" spans="1:17" ht="15" customHeight="1">
      <c r="A21" s="9" t="s">
        <v>9</v>
      </c>
      <c r="B21" s="16" t="s">
        <v>28</v>
      </c>
      <c r="C21" s="10">
        <v>-53453073.855577052</v>
      </c>
      <c r="D21" s="10">
        <v>-636728.30203007499</v>
      </c>
      <c r="E21" s="10">
        <v>-52816345.553546965</v>
      </c>
      <c r="F21" s="10"/>
      <c r="G21" s="10">
        <v>5878748540165.1875</v>
      </c>
      <c r="H21" s="10">
        <v>699982620511.56824</v>
      </c>
      <c r="I21" s="10">
        <v>248939892925.84149</v>
      </c>
      <c r="J21" s="10">
        <v>435295504022.81708</v>
      </c>
      <c r="K21" s="10">
        <v>5178765919653.6201</v>
      </c>
      <c r="L21" s="10">
        <v>5194513143216.5283</v>
      </c>
      <c r="M21" s="10">
        <v>5629808647239.3467</v>
      </c>
      <c r="N21" s="10">
        <v>5443453036142.3701</v>
      </c>
      <c r="O21" s="14">
        <f t="shared" si="1"/>
        <v>-9.0925940258154117E-4</v>
      </c>
      <c r="P21" s="14">
        <f t="shared" si="2"/>
        <v>-9.0963444430196695E-5</v>
      </c>
      <c r="Q21" s="14">
        <f t="shared" si="3"/>
        <v>-1.0198635422602683E-3</v>
      </c>
    </row>
    <row r="22" spans="1:17" ht="15" customHeight="1">
      <c r="A22" s="9" t="s">
        <v>9</v>
      </c>
      <c r="B22" s="16" t="s">
        <v>29</v>
      </c>
      <c r="C22" s="10">
        <v>-936201458.42486322</v>
      </c>
      <c r="D22" s="10">
        <v>-47293787.096584722</v>
      </c>
      <c r="E22" s="10">
        <v>-888907671.32827842</v>
      </c>
      <c r="F22" s="10"/>
      <c r="G22" s="10">
        <v>5878748540165.1875</v>
      </c>
      <c r="H22" s="10">
        <v>699982620511.56824</v>
      </c>
      <c r="I22" s="10">
        <v>248939892925.84149</v>
      </c>
      <c r="J22" s="10">
        <v>435295504022.81708</v>
      </c>
      <c r="K22" s="10">
        <v>5178765919653.6201</v>
      </c>
      <c r="L22" s="10">
        <v>5194513143216.5283</v>
      </c>
      <c r="M22" s="10">
        <v>5629808647239.3467</v>
      </c>
      <c r="N22" s="10">
        <v>5443453036142.3701</v>
      </c>
      <c r="O22" s="14">
        <f t="shared" si="1"/>
        <v>-1.5925182919944332E-2</v>
      </c>
      <c r="P22" s="14">
        <f t="shared" si="2"/>
        <v>-6.7564230469066514E-3</v>
      </c>
      <c r="Q22" s="14">
        <f t="shared" si="3"/>
        <v>-1.7164469009013111E-2</v>
      </c>
    </row>
    <row r="23" spans="1:17" ht="15" customHeight="1">
      <c r="A23" s="9" t="s">
        <v>9</v>
      </c>
      <c r="B23" s="16" t="s">
        <v>30</v>
      </c>
      <c r="C23" s="10">
        <v>-520190681.49831039</v>
      </c>
      <c r="D23" s="10">
        <v>-20195136.751227356</v>
      </c>
      <c r="E23" s="10">
        <v>-499995544.74708295</v>
      </c>
      <c r="F23" s="10"/>
      <c r="G23" s="10">
        <v>5878748540165.1875</v>
      </c>
      <c r="H23" s="10">
        <v>699982620511.56824</v>
      </c>
      <c r="I23" s="10">
        <v>248939892925.84149</v>
      </c>
      <c r="J23" s="10">
        <v>435295504022.81708</v>
      </c>
      <c r="K23" s="10">
        <v>5178765919653.6201</v>
      </c>
      <c r="L23" s="10">
        <v>5194513143216.5283</v>
      </c>
      <c r="M23" s="10">
        <v>5629808647239.3467</v>
      </c>
      <c r="N23" s="10">
        <v>5443453036142.3701</v>
      </c>
      <c r="O23" s="14">
        <f t="shared" si="1"/>
        <v>-8.8486635879086867E-3</v>
      </c>
      <c r="P23" s="14">
        <f t="shared" si="2"/>
        <v>-2.8850911664732685E-3</v>
      </c>
      <c r="Q23" s="14">
        <f t="shared" si="3"/>
        <v>-9.6547237798406804E-3</v>
      </c>
    </row>
    <row r="24" spans="1:17" ht="15" customHeight="1">
      <c r="A24" s="9" t="s">
        <v>9</v>
      </c>
      <c r="B24" s="16" t="s">
        <v>31</v>
      </c>
      <c r="C24" s="10">
        <v>143370688.87206995</v>
      </c>
      <c r="D24" s="10">
        <v>45618697.000631832</v>
      </c>
      <c r="E24" s="10">
        <v>97751991.871438146</v>
      </c>
      <c r="F24" s="10"/>
      <c r="G24" s="10">
        <v>5878748540165.1875</v>
      </c>
      <c r="H24" s="10">
        <v>699982620511.56824</v>
      </c>
      <c r="I24" s="10">
        <v>248939892925.84149</v>
      </c>
      <c r="J24" s="10">
        <v>435295504022.81708</v>
      </c>
      <c r="K24" s="10">
        <v>5178765919653.6201</v>
      </c>
      <c r="L24" s="10">
        <v>5194513143216.5283</v>
      </c>
      <c r="M24" s="10">
        <v>5629808647239.3467</v>
      </c>
      <c r="N24" s="10">
        <v>5443453036142.3701</v>
      </c>
      <c r="O24" s="14">
        <f t="shared" si="1"/>
        <v>2.4387960786640718E-3</v>
      </c>
      <c r="P24" s="14">
        <f t="shared" si="2"/>
        <v>6.5171185203558805E-3</v>
      </c>
      <c r="Q24" s="14">
        <f t="shared" si="3"/>
        <v>1.887553779954902E-3</v>
      </c>
    </row>
    <row r="25" spans="1:17" ht="15" customHeight="1">
      <c r="A25" s="9" t="s">
        <v>9</v>
      </c>
      <c r="B25" s="19" t="s">
        <v>32</v>
      </c>
      <c r="C25" s="10">
        <v>-3062898979.2994595</v>
      </c>
      <c r="D25" s="10">
        <v>-218525961.93020424</v>
      </c>
      <c r="E25" s="10">
        <v>-2844373017.3692555</v>
      </c>
      <c r="F25" s="10"/>
      <c r="G25" s="10">
        <v>5878748540165.1875</v>
      </c>
      <c r="H25" s="10">
        <v>699982620511.56824</v>
      </c>
      <c r="I25" s="10">
        <v>248939892925.84149</v>
      </c>
      <c r="J25" s="10">
        <v>435295504022.81708</v>
      </c>
      <c r="K25" s="10">
        <v>5178765919653.6201</v>
      </c>
      <c r="L25" s="10">
        <v>5194513143216.5283</v>
      </c>
      <c r="M25" s="10">
        <v>5629808647239.3467</v>
      </c>
      <c r="N25" s="10">
        <v>5443453036142.3701</v>
      </c>
      <c r="O25" s="14">
        <f t="shared" si="1"/>
        <v>-5.2101207567782692E-2</v>
      </c>
      <c r="P25" s="14">
        <f t="shared" si="2"/>
        <v>-3.1218769656095019E-2</v>
      </c>
      <c r="Q25" s="14">
        <f t="shared" si="3"/>
        <v>-5.4923761017557256E-2</v>
      </c>
    </row>
    <row r="26" spans="1:17" ht="15" customHeight="1">
      <c r="A26" s="9" t="s">
        <v>9</v>
      </c>
      <c r="B26" s="19" t="s">
        <v>33</v>
      </c>
      <c r="C26" s="10">
        <v>-19073359475.517429</v>
      </c>
      <c r="D26" s="10">
        <v>-1030964179.612885</v>
      </c>
      <c r="E26" s="10">
        <v>-18042395295.904545</v>
      </c>
      <c r="F26" s="10"/>
      <c r="G26" s="10">
        <v>5878748540165.1875</v>
      </c>
      <c r="H26" s="10">
        <v>699982620511.56824</v>
      </c>
      <c r="I26" s="10">
        <v>248939892925.84149</v>
      </c>
      <c r="J26" s="10">
        <v>435295504022.81708</v>
      </c>
      <c r="K26" s="10">
        <v>5178765919653.6201</v>
      </c>
      <c r="L26" s="10">
        <v>5194513143216.5283</v>
      </c>
      <c r="M26" s="10">
        <v>5629808647239.3467</v>
      </c>
      <c r="N26" s="10">
        <v>5443453036142.3701</v>
      </c>
      <c r="O26" s="14">
        <f t="shared" si="1"/>
        <v>-0.32444591472493028</v>
      </c>
      <c r="P26" s="14">
        <f t="shared" si="2"/>
        <v>-0.14728425383753466</v>
      </c>
      <c r="Q26" s="14">
        <f t="shared" si="3"/>
        <v>-0.34839179016438926</v>
      </c>
    </row>
    <row r="27" spans="1:17" ht="15" customHeight="1">
      <c r="A27" s="9" t="s">
        <v>9</v>
      </c>
      <c r="B27" s="19" t="s">
        <v>34</v>
      </c>
      <c r="C27" s="10">
        <v>-588411290.81600499</v>
      </c>
      <c r="D27" s="10">
        <v>-58012267.794410244</v>
      </c>
      <c r="E27" s="10">
        <v>-530399023.0215947</v>
      </c>
      <c r="F27" s="10"/>
      <c r="G27" s="10">
        <v>5878748540165.1875</v>
      </c>
      <c r="H27" s="10">
        <v>699982620511.56824</v>
      </c>
      <c r="I27" s="10">
        <v>248939892925.84149</v>
      </c>
      <c r="J27" s="10">
        <v>435295504022.81708</v>
      </c>
      <c r="K27" s="10">
        <v>5178765919653.6201</v>
      </c>
      <c r="L27" s="10">
        <v>5194513143216.5283</v>
      </c>
      <c r="M27" s="10">
        <v>5629808647239.3467</v>
      </c>
      <c r="N27" s="10">
        <v>5443453036142.3701</v>
      </c>
      <c r="O27" s="14">
        <f t="shared" si="1"/>
        <v>-1.0009125016928707E-2</v>
      </c>
      <c r="P27" s="14">
        <f t="shared" si="2"/>
        <v>-8.2876725927871105E-3</v>
      </c>
      <c r="Q27" s="14">
        <f t="shared" si="3"/>
        <v>-1.0241803380390482E-2</v>
      </c>
    </row>
    <row r="28" spans="1:17" s="3" customFormat="1" ht="15" customHeight="1">
      <c r="A28" s="17" t="s">
        <v>9</v>
      </c>
      <c r="B28" s="16" t="s">
        <v>35</v>
      </c>
      <c r="C28" s="10">
        <v>-766935797.35862243</v>
      </c>
      <c r="D28" s="10">
        <v>-77992549.650594622</v>
      </c>
      <c r="E28" s="10">
        <v>-688943247.70802772</v>
      </c>
      <c r="F28" s="10"/>
      <c r="G28" s="10">
        <v>5878748540165.1875</v>
      </c>
      <c r="H28" s="10">
        <v>699982620511.56824</v>
      </c>
      <c r="I28" s="10">
        <v>248939892925.84149</v>
      </c>
      <c r="J28" s="10">
        <v>435295504022.81708</v>
      </c>
      <c r="K28" s="10">
        <v>5178765919653.6201</v>
      </c>
      <c r="L28" s="10">
        <v>5194513143216.5283</v>
      </c>
      <c r="M28" s="10">
        <v>5629808647239.3467</v>
      </c>
      <c r="N28" s="10">
        <v>5443453036142.3701</v>
      </c>
      <c r="O28" s="14">
        <f t="shared" si="1"/>
        <v>-1.3045902407948074E-2</v>
      </c>
      <c r="P28" s="14">
        <f t="shared" si="2"/>
        <v>-1.1142069440752021E-2</v>
      </c>
      <c r="Q28" s="14">
        <f t="shared" si="3"/>
        <v>-1.3303232051741536E-2</v>
      </c>
    </row>
    <row r="29" spans="1:17" ht="15" customHeight="1">
      <c r="A29" s="9" t="s">
        <v>9</v>
      </c>
      <c r="B29" s="9" t="s">
        <v>134</v>
      </c>
      <c r="C29" s="11">
        <v>-27986936.42077205</v>
      </c>
      <c r="D29" s="11">
        <v>874429.89044325403</v>
      </c>
      <c r="E29" s="11">
        <v>-28861366.311215304</v>
      </c>
      <c r="F29" s="11">
        <v>4775087441407.3818</v>
      </c>
      <c r="G29" s="11">
        <v>621389248702.11755</v>
      </c>
      <c r="H29" s="11">
        <v>212252813557.62885</v>
      </c>
      <c r="I29" s="11">
        <v>397032506787.82593</v>
      </c>
      <c r="J29" s="11">
        <v>4153698192705.2642</v>
      </c>
      <c r="K29" s="11">
        <v>4165802121061.9268</v>
      </c>
      <c r="L29" s="11">
        <v>4562834627849.7529</v>
      </c>
      <c r="M29" s="11">
        <v>4378054934619.5562</v>
      </c>
      <c r="N29" s="10"/>
      <c r="P29" s="7"/>
    </row>
    <row r="30" spans="1:17" ht="15" customHeight="1">
      <c r="A30" s="18" t="s">
        <v>9</v>
      </c>
      <c r="B30" s="16" t="s">
        <v>36</v>
      </c>
      <c r="C30" s="10">
        <v>-203189575.69624957</v>
      </c>
      <c r="D30" s="10">
        <v>-16052095.698024223</v>
      </c>
      <c r="E30" s="10">
        <v>-187137479.99822533</v>
      </c>
      <c r="F30" s="10"/>
      <c r="G30" s="10">
        <v>5878748540165.1875</v>
      </c>
      <c r="H30" s="10">
        <v>699982620511.56824</v>
      </c>
      <c r="I30" s="10">
        <v>248939892925.84149</v>
      </c>
      <c r="J30" s="10">
        <v>435295504022.81708</v>
      </c>
      <c r="K30" s="10">
        <v>5178765919653.6201</v>
      </c>
      <c r="L30" s="10">
        <v>5194513143216.5283</v>
      </c>
      <c r="M30" s="10">
        <v>5629808647239.3467</v>
      </c>
      <c r="N30" s="10">
        <v>5443453036142.3701</v>
      </c>
      <c r="O30" s="14">
        <f t="shared" ref="O30:P34" si="4">C30/G30*100</f>
        <v>-3.4563406532530502E-3</v>
      </c>
      <c r="P30" s="14">
        <f t="shared" si="4"/>
        <v>-2.293213463827555E-3</v>
      </c>
      <c r="Q30" s="14">
        <f>E30/K30*100</f>
        <v>-3.6135535550666856E-3</v>
      </c>
    </row>
    <row r="31" spans="1:17" ht="15" customHeight="1">
      <c r="A31" s="18" t="s">
        <v>9</v>
      </c>
      <c r="B31" s="16" t="s">
        <v>37</v>
      </c>
      <c r="C31" s="10">
        <v>-776388843.4935087</v>
      </c>
      <c r="D31" s="10">
        <v>-70266236.106881842</v>
      </c>
      <c r="E31" s="10">
        <v>-706122607.38662696</v>
      </c>
      <c r="F31" s="10"/>
      <c r="G31" s="10">
        <v>5878748540165.1875</v>
      </c>
      <c r="H31" s="10">
        <v>699982620511.56824</v>
      </c>
      <c r="I31" s="10">
        <v>248939892925.84149</v>
      </c>
      <c r="J31" s="10">
        <v>435295504022.81708</v>
      </c>
      <c r="K31" s="10">
        <v>5178765919653.6201</v>
      </c>
      <c r="L31" s="10">
        <v>5194513143216.5283</v>
      </c>
      <c r="M31" s="10">
        <v>5629808647239.3467</v>
      </c>
      <c r="N31" s="10">
        <v>5443453036142.3701</v>
      </c>
      <c r="O31" s="14">
        <f t="shared" si="4"/>
        <v>-1.3206702722339828E-2</v>
      </c>
      <c r="P31" s="14">
        <f t="shared" si="4"/>
        <v>-1.0038282958443907E-2</v>
      </c>
      <c r="Q31" s="14">
        <f>E31/K31*100</f>
        <v>-1.3634958952418836E-2</v>
      </c>
    </row>
    <row r="32" spans="1:17" ht="15" customHeight="1">
      <c r="A32" s="18" t="s">
        <v>9</v>
      </c>
      <c r="B32" s="19" t="s">
        <v>38</v>
      </c>
      <c r="C32" s="10">
        <v>23961075083.875191</v>
      </c>
      <c r="D32" s="10">
        <v>1492203550.8996706</v>
      </c>
      <c r="E32" s="10">
        <v>22468871532.975525</v>
      </c>
      <c r="F32" s="10"/>
      <c r="G32" s="10">
        <v>5878748540165.1875</v>
      </c>
      <c r="H32" s="10">
        <v>699982620511.56824</v>
      </c>
      <c r="I32" s="10">
        <v>248939892925.84149</v>
      </c>
      <c r="J32" s="10">
        <v>435295504022.81708</v>
      </c>
      <c r="K32" s="10">
        <v>5178765919653.6201</v>
      </c>
      <c r="L32" s="10">
        <v>5194513143216.5283</v>
      </c>
      <c r="M32" s="10">
        <v>5629808647239.3467</v>
      </c>
      <c r="N32" s="10">
        <v>5443453036142.3701</v>
      </c>
      <c r="O32" s="14">
        <f t="shared" si="4"/>
        <v>0.40758802524324173</v>
      </c>
      <c r="P32" s="14">
        <f t="shared" si="4"/>
        <v>0.21317722857306423</v>
      </c>
      <c r="Q32" s="14">
        <f>E32/K32*100</f>
        <v>0.43386536255105251</v>
      </c>
    </row>
    <row r="33" spans="1:17" ht="15" customHeight="1">
      <c r="A33" s="9" t="s">
        <v>9</v>
      </c>
      <c r="B33" s="29" t="s">
        <v>39</v>
      </c>
      <c r="C33" s="10">
        <v>15075158.858146774</v>
      </c>
      <c r="D33" s="10">
        <v>26787582.575654067</v>
      </c>
      <c r="E33" s="10">
        <v>-11712423.717507305</v>
      </c>
      <c r="F33" s="10"/>
      <c r="G33" s="10">
        <v>5878748540165.1875</v>
      </c>
      <c r="H33" s="10">
        <v>699982620511.56824</v>
      </c>
      <c r="I33" s="10">
        <v>248939892925.84149</v>
      </c>
      <c r="J33" s="10">
        <v>435295504022.81708</v>
      </c>
      <c r="K33" s="10">
        <v>5178765919653.6201</v>
      </c>
      <c r="L33" s="10">
        <v>5194513143216.5283</v>
      </c>
      <c r="M33" s="10">
        <v>5629808647239.3467</v>
      </c>
      <c r="N33" s="10">
        <v>5443453036142.3701</v>
      </c>
      <c r="O33" s="14">
        <f t="shared" si="4"/>
        <v>2.5643483056213826E-4</v>
      </c>
      <c r="P33" s="14">
        <f t="shared" si="4"/>
        <v>3.8268925242853744E-3</v>
      </c>
      <c r="Q33" s="14">
        <f>E33/K33*100</f>
        <v>-2.2616244679177713E-4</v>
      </c>
    </row>
    <row r="34" spans="1:17" ht="15" customHeight="1">
      <c r="A34" s="9" t="s">
        <v>9</v>
      </c>
      <c r="B34" s="9" t="s">
        <v>40</v>
      </c>
      <c r="C34" s="10">
        <v>206484808.24870372</v>
      </c>
      <c r="D34" s="10">
        <v>146562626.94136238</v>
      </c>
      <c r="E34" s="10">
        <v>59922181.30734136</v>
      </c>
      <c r="F34" s="10"/>
      <c r="G34" s="10">
        <v>5878748540165.1875</v>
      </c>
      <c r="H34" s="10">
        <v>699982620511.56824</v>
      </c>
      <c r="I34" s="10">
        <v>248939892925.84149</v>
      </c>
      <c r="J34" s="10">
        <v>435295504022.81708</v>
      </c>
      <c r="K34" s="10">
        <v>5178765919653.6201</v>
      </c>
      <c r="L34" s="10">
        <v>5194513143216.5283</v>
      </c>
      <c r="M34" s="10">
        <v>5629808647239.3467</v>
      </c>
      <c r="N34" s="10">
        <v>5443453036142.3701</v>
      </c>
      <c r="O34" s="14">
        <f t="shared" si="4"/>
        <v>3.5123939532018438E-3</v>
      </c>
      <c r="P34" s="14">
        <f t="shared" si="4"/>
        <v>2.0938037980750154E-2</v>
      </c>
      <c r="Q34" s="14">
        <f>E34/K34*100</f>
        <v>1.1570745277351565E-3</v>
      </c>
    </row>
    <row r="35" spans="1:17" ht="15" customHeight="1">
      <c r="A35" s="9" t="s">
        <v>9</v>
      </c>
      <c r="B35" s="9" t="s">
        <v>135</v>
      </c>
      <c r="C35" s="11">
        <v>206154879.07071835</v>
      </c>
      <c r="D35" s="11">
        <v>144393658.29117444</v>
      </c>
      <c r="E35" s="11">
        <v>61761220.779543914</v>
      </c>
      <c r="F35" s="11">
        <v>2848413339346.2656</v>
      </c>
      <c r="G35" s="11">
        <v>380491288578.90649</v>
      </c>
      <c r="H35" s="11">
        <v>175734329792.31949</v>
      </c>
      <c r="I35" s="11">
        <v>187937788960.36914</v>
      </c>
      <c r="J35" s="11">
        <v>2467922050767.3594</v>
      </c>
      <c r="K35" s="11">
        <v>2484741220593.5771</v>
      </c>
      <c r="L35" s="11">
        <v>2672679009553.9463</v>
      </c>
      <c r="M35" s="11">
        <v>2660475550385.897</v>
      </c>
      <c r="N35" s="10"/>
      <c r="P35" s="7"/>
    </row>
    <row r="36" spans="1:17" ht="15" customHeight="1">
      <c r="A36" s="9" t="s">
        <v>9</v>
      </c>
      <c r="B36" s="9" t="s">
        <v>41</v>
      </c>
      <c r="C36" s="10">
        <v>-217627398.06201953</v>
      </c>
      <c r="D36" s="10">
        <v>-49556776.939991131</v>
      </c>
      <c r="E36" s="10">
        <v>-168070621.12202841</v>
      </c>
      <c r="F36" s="10"/>
      <c r="G36" s="10">
        <v>5878748540165.1875</v>
      </c>
      <c r="H36" s="10">
        <v>699982620511.56824</v>
      </c>
      <c r="I36" s="10">
        <v>248939892925.84149</v>
      </c>
      <c r="J36" s="10">
        <v>435295504022.81708</v>
      </c>
      <c r="K36" s="10">
        <v>5178765919653.6201</v>
      </c>
      <c r="L36" s="10">
        <v>5194513143216.5283</v>
      </c>
      <c r="M36" s="10">
        <v>5629808647239.3467</v>
      </c>
      <c r="N36" s="10">
        <v>5443453036142.3701</v>
      </c>
      <c r="O36" s="14">
        <f>C36/G36*100</f>
        <v>-3.7019341204191799E-3</v>
      </c>
      <c r="P36" s="14">
        <f>D36/H36*100</f>
        <v>-7.0797153368998729E-3</v>
      </c>
      <c r="Q36" s="14">
        <f>E36/K36*100</f>
        <v>-3.2453797628541926E-3</v>
      </c>
    </row>
    <row r="37" spans="1:17" ht="15" customHeight="1">
      <c r="A37" s="9" t="s">
        <v>9</v>
      </c>
      <c r="B37" s="9" t="s">
        <v>136</v>
      </c>
      <c r="C37" s="11">
        <v>18636493.899185587</v>
      </c>
      <c r="D37" s="11">
        <v>-2087690.8724586717</v>
      </c>
      <c r="E37" s="11">
        <v>20724184.771644257</v>
      </c>
      <c r="F37" s="11">
        <v>3269197092027.9023</v>
      </c>
      <c r="G37" s="11">
        <v>395865310911.32281</v>
      </c>
      <c r="H37" s="11">
        <v>187671055293.39005</v>
      </c>
      <c r="I37" s="11">
        <v>191380863237.6936</v>
      </c>
      <c r="J37" s="11">
        <v>2873331781116.5796</v>
      </c>
      <c r="K37" s="11">
        <v>2890145173496.8184</v>
      </c>
      <c r="L37" s="11">
        <v>3081526036734.5122</v>
      </c>
      <c r="M37" s="11">
        <v>3077816228790.209</v>
      </c>
      <c r="N37" s="10"/>
      <c r="P37" s="7"/>
    </row>
    <row r="38" spans="1:17" ht="15" customHeight="1">
      <c r="A38" s="9" t="s">
        <v>9</v>
      </c>
      <c r="B38" s="9" t="s">
        <v>42</v>
      </c>
      <c r="C38" s="10">
        <v>-359794738.9031707</v>
      </c>
      <c r="D38" s="10">
        <v>-91061829.749475867</v>
      </c>
      <c r="E38" s="10">
        <v>-268732909.15369493</v>
      </c>
      <c r="F38" s="10"/>
      <c r="G38" s="10">
        <v>5878748540165.1875</v>
      </c>
      <c r="H38" s="10">
        <v>699982620511.56824</v>
      </c>
      <c r="I38" s="10">
        <v>248939892925.84149</v>
      </c>
      <c r="J38" s="10">
        <v>435295504022.81708</v>
      </c>
      <c r="K38" s="10">
        <v>5178765919653.6201</v>
      </c>
      <c r="L38" s="10">
        <v>5194513143216.5283</v>
      </c>
      <c r="M38" s="10">
        <v>5629808647239.3467</v>
      </c>
      <c r="N38" s="10">
        <v>5443453036142.3701</v>
      </c>
      <c r="O38" s="14">
        <f>C38/G38*100</f>
        <v>-6.1202607399339594E-3</v>
      </c>
      <c r="P38" s="14">
        <f>D38/H38*100</f>
        <v>-1.300915581060072E-2</v>
      </c>
      <c r="Q38" s="14">
        <f>E38/K38*100</f>
        <v>-5.189130254639295E-3</v>
      </c>
    </row>
    <row r="39" spans="1:17" ht="15" customHeight="1">
      <c r="A39" s="9" t="s">
        <v>9</v>
      </c>
      <c r="B39" s="9" t="s">
        <v>43</v>
      </c>
      <c r="C39" s="10">
        <v>-267488553.73857185</v>
      </c>
      <c r="D39" s="10">
        <v>-167035134.6435276</v>
      </c>
      <c r="E39" s="10">
        <v>-100453419.09504423</v>
      </c>
      <c r="F39" s="10"/>
      <c r="G39" s="10">
        <v>5878748540165.1875</v>
      </c>
      <c r="H39" s="10">
        <v>699982620511.56824</v>
      </c>
      <c r="I39" s="10">
        <v>248939892925.84149</v>
      </c>
      <c r="J39" s="10">
        <v>435295504022.81708</v>
      </c>
      <c r="K39" s="10">
        <v>5178765919653.6201</v>
      </c>
      <c r="L39" s="10">
        <v>5194513143216.5283</v>
      </c>
      <c r="M39" s="10">
        <v>5629808647239.3467</v>
      </c>
      <c r="N39" s="10">
        <v>5443453036142.3701</v>
      </c>
      <c r="O39" s="14">
        <f>C39/G39*100</f>
        <v>-4.5500934750145935E-3</v>
      </c>
      <c r="P39" s="14">
        <f>D39/H39*100</f>
        <v>-2.3862754552599223E-2</v>
      </c>
      <c r="Q39" s="14">
        <f>E39/K39*100</f>
        <v>-1.9397173120688765E-3</v>
      </c>
    </row>
    <row r="40" spans="1:17" ht="15" customHeight="1">
      <c r="A40" s="9" t="s">
        <v>9</v>
      </c>
      <c r="B40" s="9" t="s">
        <v>137</v>
      </c>
      <c r="C40" s="11">
        <v>-264463728.78559464</v>
      </c>
      <c r="D40" s="11">
        <v>-166739410.38673118</v>
      </c>
      <c r="E40" s="11">
        <v>-97724318.39886345</v>
      </c>
      <c r="F40" s="11">
        <v>825877633871.88623</v>
      </c>
      <c r="G40" s="11">
        <v>181495025095.01791</v>
      </c>
      <c r="H40" s="11">
        <v>110551711516.31131</v>
      </c>
      <c r="I40" s="11">
        <v>68288630441.463623</v>
      </c>
      <c r="J40" s="11">
        <v>644382608776.86829</v>
      </c>
      <c r="K40" s="11">
        <v>647037291914.11133</v>
      </c>
      <c r="L40" s="11">
        <v>715325922355.57495</v>
      </c>
      <c r="M40" s="11">
        <v>757589003430.42261</v>
      </c>
      <c r="N40" s="10"/>
      <c r="P40" s="7"/>
    </row>
    <row r="41" spans="1:17" ht="15" customHeight="1">
      <c r="A41" s="9" t="s">
        <v>9</v>
      </c>
      <c r="B41" s="20" t="s">
        <v>44</v>
      </c>
      <c r="C41" s="10">
        <v>-15916273.712922461</v>
      </c>
      <c r="D41" s="10">
        <v>18426779.473008081</v>
      </c>
      <c r="E41" s="10">
        <v>-34343053.185930543</v>
      </c>
      <c r="F41" s="10"/>
      <c r="G41" s="10">
        <v>5878748540165.1875</v>
      </c>
      <c r="H41" s="10">
        <v>699982620511.56824</v>
      </c>
      <c r="I41" s="10">
        <v>248939892925.84149</v>
      </c>
      <c r="J41" s="10">
        <v>435295504022.81708</v>
      </c>
      <c r="K41" s="10">
        <v>5178765919653.6201</v>
      </c>
      <c r="L41" s="10">
        <v>5194513143216.5283</v>
      </c>
      <c r="M41" s="10">
        <v>5629808647239.3467</v>
      </c>
      <c r="N41" s="10">
        <v>5443453036142.3701</v>
      </c>
      <c r="O41" s="14">
        <f t="shared" ref="O41:O50" si="5">C41/G41*100</f>
        <v>-2.7074255012232977E-4</v>
      </c>
      <c r="P41" s="14">
        <f t="shared" ref="P41:P50" si="6">D41/H41*100</f>
        <v>2.632462425930124E-3</v>
      </c>
      <c r="Q41" s="14">
        <f t="shared" ref="Q41:Q50" si="7">E41/K41*100</f>
        <v>-6.6315129354654369E-4</v>
      </c>
    </row>
    <row r="42" spans="1:17" ht="15" customHeight="1">
      <c r="A42" s="9" t="s">
        <v>9</v>
      </c>
      <c r="B42" s="20" t="s">
        <v>45</v>
      </c>
      <c r="C42" s="10">
        <v>-482342843.65407407</v>
      </c>
      <c r="D42" s="10">
        <v>-934524.11345405644</v>
      </c>
      <c r="E42" s="10">
        <v>-481408319.54062009</v>
      </c>
      <c r="F42" s="10"/>
      <c r="G42" s="10">
        <v>5878748540165.1875</v>
      </c>
      <c r="H42" s="10">
        <v>699982620511.56824</v>
      </c>
      <c r="I42" s="10">
        <v>248939892925.84149</v>
      </c>
      <c r="J42" s="10">
        <v>435295504022.81708</v>
      </c>
      <c r="K42" s="10">
        <v>5178765919653.6201</v>
      </c>
      <c r="L42" s="10">
        <v>5194513143216.5283</v>
      </c>
      <c r="M42" s="10">
        <v>5629808647239.3467</v>
      </c>
      <c r="N42" s="10">
        <v>5443453036142.3701</v>
      </c>
      <c r="O42" s="14">
        <f t="shared" si="5"/>
        <v>-8.2048558525437566E-3</v>
      </c>
      <c r="P42" s="14">
        <f t="shared" si="6"/>
        <v>-1.3350675946369615E-4</v>
      </c>
      <c r="Q42" s="14">
        <f t="shared" si="7"/>
        <v>-9.2958115313468131E-3</v>
      </c>
    </row>
    <row r="43" spans="1:17" ht="15" customHeight="1">
      <c r="A43" s="29" t="s">
        <v>9</v>
      </c>
      <c r="B43" s="20" t="s">
        <v>46</v>
      </c>
      <c r="C43" s="10">
        <v>20391053.871862352</v>
      </c>
      <c r="D43" s="10">
        <v>3353395.1472318629</v>
      </c>
      <c r="E43" s="10">
        <v>17037658.724630486</v>
      </c>
      <c r="F43" s="10"/>
      <c r="G43" s="10">
        <v>5878748540165.1875</v>
      </c>
      <c r="H43" s="10">
        <v>699982620511.56824</v>
      </c>
      <c r="I43" s="10">
        <v>248939892925.84149</v>
      </c>
      <c r="J43" s="10">
        <v>435295504022.81708</v>
      </c>
      <c r="K43" s="10">
        <v>5178765919653.6201</v>
      </c>
      <c r="L43" s="10">
        <v>5194513143216.5283</v>
      </c>
      <c r="M43" s="10">
        <v>5629808647239.3467</v>
      </c>
      <c r="N43" s="10">
        <v>5443453036142.3701</v>
      </c>
      <c r="O43" s="14">
        <f t="shared" si="5"/>
        <v>3.4686045393071674E-4</v>
      </c>
      <c r="P43" s="14">
        <f t="shared" si="6"/>
        <v>4.7906834383703721E-4</v>
      </c>
      <c r="Q43" s="14">
        <f t="shared" si="7"/>
        <v>3.2899070915663324E-4</v>
      </c>
    </row>
    <row r="44" spans="1:17" ht="15" customHeight="1">
      <c r="A44" s="29" t="s">
        <v>9</v>
      </c>
      <c r="B44" s="20" t="s">
        <v>47</v>
      </c>
      <c r="C44" s="10">
        <v>20098992.250325751</v>
      </c>
      <c r="D44" s="10">
        <v>-276987.68197799998</v>
      </c>
      <c r="E44" s="10">
        <v>20375979.932303749</v>
      </c>
      <c r="F44" s="10"/>
      <c r="G44" s="10">
        <v>5878748540165.1875</v>
      </c>
      <c r="H44" s="10">
        <v>699982620511.56824</v>
      </c>
      <c r="I44" s="10">
        <v>248939892925.84149</v>
      </c>
      <c r="J44" s="10">
        <v>435295504022.81708</v>
      </c>
      <c r="K44" s="10">
        <v>5178765919653.6201</v>
      </c>
      <c r="L44" s="10">
        <v>5194513143216.5283</v>
      </c>
      <c r="M44" s="10">
        <v>5629808647239.3467</v>
      </c>
      <c r="N44" s="10">
        <v>5443453036142.3701</v>
      </c>
      <c r="O44" s="14">
        <f t="shared" si="5"/>
        <v>3.4189236217545353E-4</v>
      </c>
      <c r="P44" s="14">
        <f t="shared" si="6"/>
        <v>-3.957065130782377E-5</v>
      </c>
      <c r="Q44" s="14">
        <f t="shared" si="7"/>
        <v>3.9345242184003922E-4</v>
      </c>
    </row>
    <row r="45" spans="1:17" ht="15" customHeight="1">
      <c r="A45" s="29" t="s">
        <v>9</v>
      </c>
      <c r="B45" s="20" t="s">
        <v>48</v>
      </c>
      <c r="C45" s="10">
        <v>9263073.0535434373</v>
      </c>
      <c r="D45" s="10">
        <v>9759878.3025436625</v>
      </c>
      <c r="E45" s="10">
        <v>-496805.2490002269</v>
      </c>
      <c r="F45" s="10"/>
      <c r="G45" s="10">
        <v>5878748540165.1875</v>
      </c>
      <c r="H45" s="10">
        <v>699982620511.56824</v>
      </c>
      <c r="I45" s="10">
        <v>248939892925.84149</v>
      </c>
      <c r="J45" s="10">
        <v>435295504022.81708</v>
      </c>
      <c r="K45" s="10">
        <v>5178765919653.6201</v>
      </c>
      <c r="L45" s="10">
        <v>5194513143216.5283</v>
      </c>
      <c r="M45" s="10">
        <v>5629808647239.3467</v>
      </c>
      <c r="N45" s="10">
        <v>5443453036142.3701</v>
      </c>
      <c r="O45" s="14">
        <f t="shared" si="5"/>
        <v>1.5756879189942615E-4</v>
      </c>
      <c r="P45" s="14">
        <f t="shared" si="6"/>
        <v>1.3943029464661353E-3</v>
      </c>
      <c r="Q45" s="14">
        <f t="shared" si="7"/>
        <v>-9.5931203824994582E-6</v>
      </c>
    </row>
    <row r="46" spans="1:17" ht="15" customHeight="1">
      <c r="A46" s="21" t="s">
        <v>9</v>
      </c>
      <c r="B46" s="20" t="s">
        <v>49</v>
      </c>
      <c r="C46" s="10">
        <v>-8711959.1290965155</v>
      </c>
      <c r="D46" s="10">
        <v>-3027700.9675912103</v>
      </c>
      <c r="E46" s="10">
        <v>-5684258.1615053033</v>
      </c>
      <c r="F46" s="10"/>
      <c r="G46" s="10">
        <v>5878748540165.1875</v>
      </c>
      <c r="H46" s="10">
        <v>699982620511.56824</v>
      </c>
      <c r="I46" s="10">
        <v>248939892925.84149</v>
      </c>
      <c r="J46" s="10">
        <v>435295504022.81708</v>
      </c>
      <c r="K46" s="10">
        <v>5178765919653.6201</v>
      </c>
      <c r="L46" s="10">
        <v>5194513143216.5283</v>
      </c>
      <c r="M46" s="10">
        <v>5629808647239.3467</v>
      </c>
      <c r="N46" s="10">
        <v>5443453036142.3701</v>
      </c>
      <c r="O46" s="14">
        <f t="shared" si="5"/>
        <v>-1.4819411086516241E-4</v>
      </c>
      <c r="P46" s="14">
        <f t="shared" si="6"/>
        <v>-4.3253944867637938E-4</v>
      </c>
      <c r="Q46" s="14">
        <f t="shared" si="7"/>
        <v>-1.0976086291008676E-4</v>
      </c>
    </row>
    <row r="47" spans="1:17" ht="15" customHeight="1">
      <c r="A47" s="21" t="s">
        <v>9</v>
      </c>
      <c r="B47" s="20" t="s">
        <v>50</v>
      </c>
      <c r="C47" s="10">
        <v>666481387.64428282</v>
      </c>
      <c r="D47" s="10">
        <v>39022661.583414815</v>
      </c>
      <c r="E47" s="10">
        <v>627458726.06086791</v>
      </c>
      <c r="F47" s="10"/>
      <c r="G47" s="10">
        <v>5878748540165.1875</v>
      </c>
      <c r="H47" s="10">
        <v>699982620511.56824</v>
      </c>
      <c r="I47" s="10">
        <v>248939892925.84149</v>
      </c>
      <c r="J47" s="10">
        <v>435295504022.81708</v>
      </c>
      <c r="K47" s="10">
        <v>5178765919653.6201</v>
      </c>
      <c r="L47" s="10">
        <v>5194513143216.5283</v>
      </c>
      <c r="M47" s="10">
        <v>5629808647239.3467</v>
      </c>
      <c r="N47" s="10">
        <v>5443453036142.3701</v>
      </c>
      <c r="O47" s="14">
        <f t="shared" si="5"/>
        <v>1.1337130395877679E-2</v>
      </c>
      <c r="P47" s="14">
        <f t="shared" si="6"/>
        <v>5.5748043508417238E-3</v>
      </c>
      <c r="Q47" s="14">
        <f t="shared" si="7"/>
        <v>1.2115989326330378E-2</v>
      </c>
    </row>
    <row r="48" spans="1:17" ht="15" customHeight="1">
      <c r="A48" s="29" t="s">
        <v>9</v>
      </c>
      <c r="B48" s="20" t="s">
        <v>51</v>
      </c>
      <c r="C48" s="10">
        <v>9889016.0377813485</v>
      </c>
      <c r="D48" s="10">
        <v>4516199.0685804002</v>
      </c>
      <c r="E48" s="10">
        <v>5372816.9692009483</v>
      </c>
      <c r="F48" s="10"/>
      <c r="G48" s="10">
        <v>5878748540165.1875</v>
      </c>
      <c r="H48" s="10">
        <v>699982620511.56824</v>
      </c>
      <c r="I48" s="10">
        <v>248939892925.84149</v>
      </c>
      <c r="J48" s="10">
        <v>435295504022.81708</v>
      </c>
      <c r="K48" s="10">
        <v>5178765919653.6201</v>
      </c>
      <c r="L48" s="10">
        <v>5194513143216.5283</v>
      </c>
      <c r="M48" s="10">
        <v>5629808647239.3467</v>
      </c>
      <c r="N48" s="10">
        <v>5443453036142.3701</v>
      </c>
      <c r="O48" s="14">
        <f t="shared" si="5"/>
        <v>1.6821634690133345E-4</v>
      </c>
      <c r="P48" s="14">
        <f t="shared" si="6"/>
        <v>6.4518731411928871E-4</v>
      </c>
      <c r="Q48" s="14">
        <f t="shared" si="7"/>
        <v>1.0374705195326356E-4</v>
      </c>
    </row>
    <row r="49" spans="1:17" ht="15" customHeight="1">
      <c r="A49" s="29" t="s">
        <v>9</v>
      </c>
      <c r="B49" s="20" t="s">
        <v>52</v>
      </c>
      <c r="C49" s="10">
        <v>3999562.5199198583</v>
      </c>
      <c r="D49" s="10">
        <v>25043.827881229307</v>
      </c>
      <c r="E49" s="10">
        <v>3974518.6920386292</v>
      </c>
      <c r="F49" s="10"/>
      <c r="G49" s="10">
        <v>5878748540165.1875</v>
      </c>
      <c r="H49" s="10">
        <v>699982620511.56824</v>
      </c>
      <c r="I49" s="10">
        <v>248939892925.84149</v>
      </c>
      <c r="J49" s="10">
        <v>435295504022.81708</v>
      </c>
      <c r="K49" s="10">
        <v>5178765919653.6201</v>
      </c>
      <c r="L49" s="10">
        <v>5194513143216.5283</v>
      </c>
      <c r="M49" s="10">
        <v>5629808647239.3467</v>
      </c>
      <c r="N49" s="10">
        <v>5443453036142.3701</v>
      </c>
      <c r="O49" s="14">
        <f t="shared" si="5"/>
        <v>6.8034250701382688E-5</v>
      </c>
      <c r="P49" s="14">
        <f t="shared" si="6"/>
        <v>3.5777785258334739E-6</v>
      </c>
      <c r="Q49" s="14">
        <f t="shared" si="7"/>
        <v>7.6746444108531241E-5</v>
      </c>
    </row>
    <row r="50" spans="1:17" ht="15" customHeight="1">
      <c r="A50" s="9" t="s">
        <v>9</v>
      </c>
      <c r="B50" s="9" t="s">
        <v>53</v>
      </c>
      <c r="C50" s="10">
        <v>-2754443.8538865251</v>
      </c>
      <c r="D50" s="10">
        <v>584870.54845613439</v>
      </c>
      <c r="E50" s="10">
        <v>-3339314.4023426594</v>
      </c>
      <c r="F50" s="10"/>
      <c r="G50" s="10">
        <v>5878748540165.1875</v>
      </c>
      <c r="H50" s="10">
        <v>699982620511.56824</v>
      </c>
      <c r="I50" s="10">
        <v>248939892925.84149</v>
      </c>
      <c r="J50" s="10">
        <v>435295504022.81708</v>
      </c>
      <c r="K50" s="10">
        <v>5178765919653.6201</v>
      </c>
      <c r="L50" s="10">
        <v>5194513143216.5283</v>
      </c>
      <c r="M50" s="10">
        <v>5629808647239.3467</v>
      </c>
      <c r="N50" s="10">
        <v>5443453036142.3701</v>
      </c>
      <c r="O50" s="14">
        <f t="shared" si="5"/>
        <v>-4.6854255375398788E-5</v>
      </c>
      <c r="P50" s="14">
        <f t="shared" si="6"/>
        <v>8.3555009984204106E-5</v>
      </c>
      <c r="Q50" s="14">
        <f t="shared" si="7"/>
        <v>-6.4480890894678781E-5</v>
      </c>
    </row>
    <row r="51" spans="1:17">
      <c r="D51" s="1" t="s">
        <v>55</v>
      </c>
      <c r="E51" s="1" t="s">
        <v>56</v>
      </c>
      <c r="O51" s="8" t="s">
        <v>54</v>
      </c>
      <c r="P51" s="8" t="s">
        <v>55</v>
      </c>
      <c r="Q51" s="8" t="s">
        <v>56</v>
      </c>
    </row>
    <row r="52" spans="1:17">
      <c r="D52" s="32"/>
      <c r="E52" s="32"/>
      <c r="O52" s="30"/>
      <c r="P52" s="30"/>
      <c r="Q52" s="30"/>
    </row>
    <row r="53" spans="1:17">
      <c r="B53" s="26" t="s">
        <v>128</v>
      </c>
      <c r="C53" s="12">
        <f>C14+C15+C16+C17+C18+C19+C20+C21+C22+C23+C24+C28+C30+C31</f>
        <v>-7292929820.2486696</v>
      </c>
      <c r="D53" s="12">
        <f>D14+D15+D16+D17+D18+D19+D20+D21+D22+D23+D24+D28+D30+D31</f>
        <v>-360200373.73550731</v>
      </c>
      <c r="E53" s="12">
        <f>E14+E15+E16+E17+E18+E19+E20+E21+E22+E23+E24+E28+E30+E31</f>
        <v>-6932729446.5131626</v>
      </c>
      <c r="G53" s="10">
        <v>5878748540165.1875</v>
      </c>
      <c r="H53" s="10">
        <v>699982620511.56824</v>
      </c>
      <c r="I53" s="10">
        <v>248939892925.84149</v>
      </c>
      <c r="J53" s="10">
        <v>435295504022.81708</v>
      </c>
      <c r="K53" s="10">
        <v>5178765919653.6201</v>
      </c>
      <c r="L53" s="10">
        <v>5194513143216.5283</v>
      </c>
      <c r="M53" s="10">
        <v>5629808647239.3467</v>
      </c>
      <c r="N53" s="10">
        <v>5443453036142.3701</v>
      </c>
      <c r="O53" s="14">
        <f>C53/G53*100</f>
        <v>-0.1240558219223261</v>
      </c>
      <c r="P53" s="14">
        <f>D53/H53*100</f>
        <v>-5.1458473850716765E-2</v>
      </c>
      <c r="Q53" s="14">
        <f>E53/K53*100</f>
        <v>-0.13386836852778347</v>
      </c>
    </row>
    <row r="54" spans="1:17">
      <c r="B54" s="27" t="s">
        <v>138</v>
      </c>
      <c r="C54" s="12">
        <f>C20+C28</f>
        <v>-2008217777.5698752</v>
      </c>
      <c r="D54" s="12">
        <f>D20+D28</f>
        <v>-127255433.49271697</v>
      </c>
      <c r="E54" s="12">
        <f>E20+E28</f>
        <v>-1880962344.077158</v>
      </c>
      <c r="G54" s="10">
        <v>5878748540165.1875</v>
      </c>
      <c r="H54" s="10">
        <v>699982620511.56824</v>
      </c>
      <c r="I54" s="10">
        <v>248939892925.84149</v>
      </c>
      <c r="J54" s="10">
        <v>435295504022.81708</v>
      </c>
      <c r="K54" s="10">
        <v>5178765919653.6201</v>
      </c>
      <c r="L54" s="10">
        <v>5194513143216.5283</v>
      </c>
      <c r="M54" s="10">
        <v>5629808647239.3467</v>
      </c>
      <c r="N54" s="10">
        <v>5443453036142.3701</v>
      </c>
      <c r="O54" s="14">
        <f t="shared" ref="O54:O60" si="8">C54/G54*100</f>
        <v>-3.4160634084774891E-2</v>
      </c>
      <c r="P54" s="14">
        <f t="shared" ref="P54:P60" si="9">D54/H54*100</f>
        <v>-1.8179799006968901E-2</v>
      </c>
      <c r="Q54" s="14">
        <f t="shared" ref="Q54:Q60" si="10">E54/K54*100</f>
        <v>-3.63206673802118E-2</v>
      </c>
    </row>
    <row r="55" spans="1:17">
      <c r="A55" s="25"/>
      <c r="B55" s="15" t="s">
        <v>139</v>
      </c>
      <c r="C55" s="12">
        <f>C30+C31+C32</f>
        <v>22981496664.685432</v>
      </c>
      <c r="D55" s="12">
        <f>D30+D31+D32</f>
        <v>1405885219.0947645</v>
      </c>
      <c r="E55" s="12">
        <f>E30+E31+E32</f>
        <v>21575611445.590672</v>
      </c>
      <c r="G55" s="10">
        <v>5878748540165.1875</v>
      </c>
      <c r="H55" s="10">
        <v>699982620511.56824</v>
      </c>
      <c r="I55" s="10">
        <v>248939892925.84149</v>
      </c>
      <c r="J55" s="10">
        <v>435295504022.81708</v>
      </c>
      <c r="K55" s="10">
        <v>5178765919653.6201</v>
      </c>
      <c r="L55" s="10">
        <v>5194513143216.5283</v>
      </c>
      <c r="M55" s="10">
        <v>5629808647239.3467</v>
      </c>
      <c r="N55" s="10">
        <v>5443453036142.3701</v>
      </c>
      <c r="O55" s="14">
        <f t="shared" si="8"/>
        <v>0.39092498186764885</v>
      </c>
      <c r="P55" s="14">
        <f t="shared" si="9"/>
        <v>0.20084573215079274</v>
      </c>
      <c r="Q55" s="14">
        <f t="shared" si="10"/>
        <v>0.41661685004356691</v>
      </c>
    </row>
    <row r="56" spans="1:17">
      <c r="B56" s="23" t="s">
        <v>130</v>
      </c>
      <c r="C56" s="12">
        <f>C25+C26+C27+C32</f>
        <v>1236405338.2422981</v>
      </c>
      <c r="D56" s="12">
        <f>D25+D26+D27+D32</f>
        <v>184701141.56217122</v>
      </c>
      <c r="E56" s="12">
        <f>E25+E26+E27+E32</f>
        <v>1051704196.68013</v>
      </c>
      <c r="G56" s="10">
        <v>5878748540165.1875</v>
      </c>
      <c r="H56" s="10">
        <v>699982620511.56824</v>
      </c>
      <c r="I56" s="10">
        <v>248939892925.84149</v>
      </c>
      <c r="J56" s="10">
        <v>435295504022.81708</v>
      </c>
      <c r="K56" s="10">
        <v>5178765919653.6201</v>
      </c>
      <c r="L56" s="10">
        <v>5194513143216.5283</v>
      </c>
      <c r="M56" s="10">
        <v>5629808647239.3467</v>
      </c>
      <c r="N56" s="10">
        <v>5443453036142.3701</v>
      </c>
      <c r="O56" s="14">
        <f t="shared" si="8"/>
        <v>2.103177793360007E-2</v>
      </c>
      <c r="P56" s="14">
        <f t="shared" si="9"/>
        <v>2.638653248664747E-2</v>
      </c>
      <c r="Q56" s="14">
        <f t="shared" si="10"/>
        <v>2.0308007988715446E-2</v>
      </c>
    </row>
    <row r="57" spans="1:17">
      <c r="B57" s="24" t="s">
        <v>140</v>
      </c>
      <c r="C57" s="12">
        <f>SUM(C41:C49)</f>
        <v>223152008.88162255</v>
      </c>
      <c r="D57" s="12">
        <f>SUM(D41:D49)</f>
        <v>70864744.639636785</v>
      </c>
      <c r="E57" s="12">
        <f>SUM(E41:E49)</f>
        <v>152287264.2419855</v>
      </c>
      <c r="G57" s="10">
        <v>5878748540165.1875</v>
      </c>
      <c r="H57" s="10">
        <v>699982620511.56824</v>
      </c>
      <c r="I57" s="10">
        <v>248939892925.84149</v>
      </c>
      <c r="J57" s="10">
        <v>435295504022.81708</v>
      </c>
      <c r="K57" s="10">
        <v>5178765919653.6201</v>
      </c>
      <c r="L57" s="10">
        <v>5194513143216.5283</v>
      </c>
      <c r="M57" s="10">
        <v>5629808647239.3467</v>
      </c>
      <c r="N57" s="10">
        <v>5443453036142.3701</v>
      </c>
      <c r="O57" s="14">
        <f t="shared" si="8"/>
        <v>3.7959100879547433E-3</v>
      </c>
      <c r="P57" s="14">
        <f t="shared" si="9"/>
        <v>1.0123786300272242E-2</v>
      </c>
      <c r="Q57" s="14">
        <f t="shared" si="10"/>
        <v>2.9406091452029012E-3</v>
      </c>
    </row>
    <row r="58" spans="1:17">
      <c r="B58" s="22" t="s">
        <v>141</v>
      </c>
      <c r="C58" s="12">
        <f>C46+C47</f>
        <v>657769428.51518631</v>
      </c>
      <c r="D58" s="12">
        <f>D46+D47</f>
        <v>35994960.615823604</v>
      </c>
      <c r="E58" s="12">
        <f>E46+E47</f>
        <v>621774467.89936256</v>
      </c>
      <c r="G58" s="10">
        <v>5878748540165.1875</v>
      </c>
      <c r="H58" s="10">
        <v>699982620511.56824</v>
      </c>
      <c r="I58" s="10">
        <v>248939892925.84149</v>
      </c>
      <c r="J58" s="10">
        <v>435295504022.81708</v>
      </c>
      <c r="K58" s="10">
        <v>5178765919653.6201</v>
      </c>
      <c r="L58" s="10">
        <v>5194513143216.5283</v>
      </c>
      <c r="M58" s="10">
        <v>5629808647239.3467</v>
      </c>
      <c r="N58" s="10">
        <v>5443453036142.3701</v>
      </c>
      <c r="O58" s="14">
        <f t="shared" si="8"/>
        <v>1.1188936285012517E-2</v>
      </c>
      <c r="P58" s="14">
        <f t="shared" si="9"/>
        <v>5.1422649021653439E-3</v>
      </c>
      <c r="Q58" s="14">
        <f t="shared" si="10"/>
        <v>1.2006228463420292E-2</v>
      </c>
    </row>
    <row r="59" spans="1:17">
      <c r="B59" s="28" t="s">
        <v>131</v>
      </c>
      <c r="C59" s="12">
        <f>C33+C43+C44+C45+C48+C49</f>
        <v>78716856.591579512</v>
      </c>
      <c r="D59" s="12">
        <f>D33+D43+D44+D45+D48+D49</f>
        <v>44165111.239913225</v>
      </c>
      <c r="E59" s="12">
        <f>E33+E43+E44+E45+E48+E49</f>
        <v>34551745.351666287</v>
      </c>
      <c r="G59" s="10">
        <v>5878748540165.1875</v>
      </c>
      <c r="H59" s="10">
        <v>699982620511.56824</v>
      </c>
      <c r="I59" s="10">
        <v>248939892925.84149</v>
      </c>
      <c r="J59" s="10">
        <v>435295504022.81708</v>
      </c>
      <c r="K59" s="10">
        <v>5178765919653.6201</v>
      </c>
      <c r="L59" s="10">
        <v>5194513143216.5283</v>
      </c>
      <c r="M59" s="10">
        <v>5629808647239.3467</v>
      </c>
      <c r="N59" s="10">
        <v>5443453036142.3701</v>
      </c>
      <c r="O59" s="14">
        <f t="shared" si="8"/>
        <v>1.3390070361704507E-3</v>
      </c>
      <c r="P59" s="14">
        <f t="shared" si="9"/>
        <v>6.309458255925846E-3</v>
      </c>
      <c r="Q59" s="14">
        <f t="shared" si="10"/>
        <v>6.6718105988419079E-4</v>
      </c>
    </row>
    <row r="60" spans="1:17">
      <c r="B60" s="33" t="s">
        <v>129</v>
      </c>
      <c r="C60" s="12">
        <f>SUM(C3:C13)</f>
        <v>6459477640.5755568</v>
      </c>
      <c r="D60" s="12">
        <f>SUM(D3:D13)</f>
        <v>238353148.80122152</v>
      </c>
      <c r="E60" s="12">
        <f>SUM(E3:E13)</f>
        <v>6221124491.774333</v>
      </c>
      <c r="G60" s="10">
        <v>5878748540165.1875</v>
      </c>
      <c r="H60" s="10">
        <v>699982620511.56824</v>
      </c>
      <c r="I60" s="10">
        <v>248939892925.84149</v>
      </c>
      <c r="J60" s="10">
        <v>435295504022.81708</v>
      </c>
      <c r="K60" s="10">
        <v>5178765919653.6201</v>
      </c>
      <c r="L60" s="10">
        <v>5194513143216.5283</v>
      </c>
      <c r="M60" s="10">
        <v>5629808647239.3467</v>
      </c>
      <c r="N60" s="10">
        <v>5443453036142.3701</v>
      </c>
      <c r="O60" s="14">
        <f t="shared" si="8"/>
        <v>0.1098784477077506</v>
      </c>
      <c r="P60" s="14">
        <f t="shared" si="9"/>
        <v>3.4051295248877164E-2</v>
      </c>
      <c r="Q60" s="14">
        <f t="shared" si="10"/>
        <v>0.12012754753337895</v>
      </c>
    </row>
  </sheetData>
  <phoneticPr fontId="9" type="noConversion"/>
  <pageMargins left="0.7" right="0.7" top="0.78740157499999996" bottom="0.78740157499999996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5"/>
  <sheetViews>
    <sheetView workbookViewId="0">
      <selection activeCell="E1" sqref="E1"/>
    </sheetView>
  </sheetViews>
  <sheetFormatPr defaultColWidth="11.42578125" defaultRowHeight="15" customHeight="1"/>
  <cols>
    <col min="2" max="2" width="34.5703125" customWidth="1"/>
    <col min="4" max="4" width="29.85546875" customWidth="1"/>
    <col min="6" max="6" width="43.42578125" customWidth="1"/>
  </cols>
  <sheetData>
    <row r="1" spans="1:6" ht="15" customHeight="1">
      <c r="A1" s="4" t="s">
        <v>122</v>
      </c>
      <c r="B1" s="4" t="s">
        <v>133</v>
      </c>
      <c r="C1" s="4" t="s">
        <v>132</v>
      </c>
      <c r="D1" s="4" t="s">
        <v>123</v>
      </c>
      <c r="E1" s="4" t="s">
        <v>124</v>
      </c>
      <c r="F1" s="4" t="s">
        <v>125</v>
      </c>
    </row>
    <row r="2" spans="1:6" ht="15" customHeight="1">
      <c r="A2" s="5">
        <v>1</v>
      </c>
      <c r="B2" s="6" t="s">
        <v>106</v>
      </c>
      <c r="C2" s="5">
        <v>11</v>
      </c>
      <c r="D2" s="6" t="s">
        <v>105</v>
      </c>
      <c r="E2" s="6" t="s">
        <v>10</v>
      </c>
      <c r="F2" s="6" t="s">
        <v>107</v>
      </c>
    </row>
    <row r="3" spans="1:6" ht="15" customHeight="1">
      <c r="A3" s="5">
        <v>1</v>
      </c>
      <c r="B3" s="6" t="s">
        <v>106</v>
      </c>
      <c r="C3" s="5">
        <v>11</v>
      </c>
      <c r="D3" s="6" t="s">
        <v>105</v>
      </c>
      <c r="E3" s="6" t="s">
        <v>11</v>
      </c>
      <c r="F3" s="6" t="s">
        <v>108</v>
      </c>
    </row>
    <row r="4" spans="1:6" ht="15" customHeight="1">
      <c r="A4" s="5">
        <v>1</v>
      </c>
      <c r="B4" s="6" t="s">
        <v>106</v>
      </c>
      <c r="C4" s="5">
        <v>12</v>
      </c>
      <c r="D4" s="6" t="s">
        <v>109</v>
      </c>
      <c r="E4" s="6" t="s">
        <v>12</v>
      </c>
      <c r="F4" s="6" t="s">
        <v>110</v>
      </c>
    </row>
    <row r="5" spans="1:6" ht="15" customHeight="1">
      <c r="A5" s="5">
        <v>1</v>
      </c>
      <c r="B5" s="6" t="s">
        <v>106</v>
      </c>
      <c r="C5" s="5">
        <v>12</v>
      </c>
      <c r="D5" s="6" t="s">
        <v>109</v>
      </c>
      <c r="E5" s="6" t="s">
        <v>13</v>
      </c>
      <c r="F5" s="6" t="s">
        <v>111</v>
      </c>
    </row>
    <row r="6" spans="1:6" ht="15" customHeight="1">
      <c r="A6" s="5">
        <v>1</v>
      </c>
      <c r="B6" s="6" t="s">
        <v>106</v>
      </c>
      <c r="C6" s="5">
        <v>12</v>
      </c>
      <c r="D6" s="6" t="s">
        <v>109</v>
      </c>
      <c r="E6" s="6" t="s">
        <v>14</v>
      </c>
      <c r="F6" s="6" t="s">
        <v>112</v>
      </c>
    </row>
    <row r="7" spans="1:6" ht="15" customHeight="1">
      <c r="A7" s="5">
        <v>1</v>
      </c>
      <c r="B7" s="6" t="s">
        <v>106</v>
      </c>
      <c r="C7" s="5">
        <v>12</v>
      </c>
      <c r="D7" s="6" t="s">
        <v>109</v>
      </c>
      <c r="E7" s="6" t="s">
        <v>15</v>
      </c>
      <c r="F7" s="6" t="s">
        <v>113</v>
      </c>
    </row>
    <row r="8" spans="1:6" ht="15" customHeight="1">
      <c r="A8" s="5">
        <v>1</v>
      </c>
      <c r="B8" s="6" t="s">
        <v>106</v>
      </c>
      <c r="C8" s="5">
        <v>13</v>
      </c>
      <c r="D8" s="6" t="s">
        <v>114</v>
      </c>
      <c r="E8" s="6" t="s">
        <v>16</v>
      </c>
      <c r="F8" s="6" t="s">
        <v>115</v>
      </c>
    </row>
    <row r="9" spans="1:6" ht="15" customHeight="1">
      <c r="A9" s="5">
        <v>1</v>
      </c>
      <c r="B9" s="6" t="s">
        <v>106</v>
      </c>
      <c r="C9" s="5">
        <v>13</v>
      </c>
      <c r="D9" s="6" t="s">
        <v>114</v>
      </c>
      <c r="E9" s="6" t="s">
        <v>17</v>
      </c>
      <c r="F9" s="6" t="s">
        <v>116</v>
      </c>
    </row>
    <row r="10" spans="1:6" ht="15" customHeight="1">
      <c r="A10" s="5">
        <v>1</v>
      </c>
      <c r="B10" s="6" t="s">
        <v>106</v>
      </c>
      <c r="C10" s="5">
        <v>13</v>
      </c>
      <c r="D10" s="6" t="s">
        <v>114</v>
      </c>
      <c r="E10" s="6" t="s">
        <v>18</v>
      </c>
      <c r="F10" s="6" t="s">
        <v>117</v>
      </c>
    </row>
    <row r="11" spans="1:6" ht="15" customHeight="1">
      <c r="A11" s="5">
        <v>1</v>
      </c>
      <c r="B11" s="6" t="s">
        <v>106</v>
      </c>
      <c r="C11" s="5">
        <v>14</v>
      </c>
      <c r="D11" s="6" t="s">
        <v>118</v>
      </c>
      <c r="E11" s="6" t="s">
        <v>19</v>
      </c>
      <c r="F11" s="6" t="s">
        <v>119</v>
      </c>
    </row>
    <row r="12" spans="1:6" ht="15" customHeight="1">
      <c r="A12" s="5">
        <v>1</v>
      </c>
      <c r="B12" s="6" t="s">
        <v>106</v>
      </c>
      <c r="C12" s="5">
        <v>14</v>
      </c>
      <c r="D12" s="6" t="s">
        <v>118</v>
      </c>
      <c r="E12" s="6" t="s">
        <v>20</v>
      </c>
      <c r="F12" s="6" t="s">
        <v>120</v>
      </c>
    </row>
    <row r="13" spans="1:6" ht="15" customHeight="1">
      <c r="A13" s="5">
        <v>2</v>
      </c>
      <c r="B13" s="6" t="s">
        <v>81</v>
      </c>
      <c r="C13" s="5">
        <v>23</v>
      </c>
      <c r="D13" s="6" t="s">
        <v>80</v>
      </c>
      <c r="E13" s="6" t="s">
        <v>27</v>
      </c>
      <c r="F13" s="6" t="s">
        <v>80</v>
      </c>
    </row>
    <row r="14" spans="1:6" ht="15" customHeight="1">
      <c r="A14" s="5">
        <v>2</v>
      </c>
      <c r="B14" s="6" t="s">
        <v>81</v>
      </c>
      <c r="C14" s="5">
        <v>21</v>
      </c>
      <c r="D14" s="6" t="s">
        <v>92</v>
      </c>
      <c r="E14" s="6" t="s">
        <v>21</v>
      </c>
      <c r="F14" s="6" t="s">
        <v>93</v>
      </c>
    </row>
    <row r="15" spans="1:6" ht="15" customHeight="1">
      <c r="A15" s="5">
        <v>2</v>
      </c>
      <c r="B15" s="6" t="s">
        <v>81</v>
      </c>
      <c r="C15" s="5">
        <v>21</v>
      </c>
      <c r="D15" s="6" t="s">
        <v>92</v>
      </c>
      <c r="E15" s="6" t="s">
        <v>22</v>
      </c>
      <c r="F15" s="6" t="s">
        <v>94</v>
      </c>
    </row>
    <row r="16" spans="1:6" ht="15" customHeight="1">
      <c r="A16" s="5">
        <v>2</v>
      </c>
      <c r="B16" s="6" t="s">
        <v>81</v>
      </c>
      <c r="C16" s="5">
        <v>21</v>
      </c>
      <c r="D16" s="6" t="s">
        <v>92</v>
      </c>
      <c r="E16" s="6" t="s">
        <v>23</v>
      </c>
      <c r="F16" s="6" t="s">
        <v>95</v>
      </c>
    </row>
    <row r="17" spans="1:6" ht="15" customHeight="1">
      <c r="A17" s="5">
        <v>2</v>
      </c>
      <c r="B17" s="6" t="s">
        <v>81</v>
      </c>
      <c r="C17" s="5">
        <v>22</v>
      </c>
      <c r="D17" s="6" t="s">
        <v>96</v>
      </c>
      <c r="E17" s="6" t="s">
        <v>24</v>
      </c>
      <c r="F17" s="6" t="s">
        <v>97</v>
      </c>
    </row>
    <row r="18" spans="1:6" ht="15" customHeight="1">
      <c r="A18" s="5">
        <v>2</v>
      </c>
      <c r="B18" s="6" t="s">
        <v>81</v>
      </c>
      <c r="C18" s="5">
        <v>22</v>
      </c>
      <c r="D18" s="6" t="s">
        <v>96</v>
      </c>
      <c r="E18" s="6" t="s">
        <v>25</v>
      </c>
      <c r="F18" s="6" t="s">
        <v>98</v>
      </c>
    </row>
    <row r="19" spans="1:6" ht="15" customHeight="1">
      <c r="A19" s="5">
        <v>2</v>
      </c>
      <c r="B19" s="6" t="s">
        <v>81</v>
      </c>
      <c r="C19" s="5">
        <v>22</v>
      </c>
      <c r="D19" s="6" t="s">
        <v>96</v>
      </c>
      <c r="E19" s="6" t="s">
        <v>26</v>
      </c>
      <c r="F19" s="6" t="s">
        <v>99</v>
      </c>
    </row>
    <row r="20" spans="1:6" ht="15" customHeight="1">
      <c r="A20" s="5">
        <v>2</v>
      </c>
      <c r="B20" s="6" t="s">
        <v>81</v>
      </c>
      <c r="C20" s="5">
        <v>24</v>
      </c>
      <c r="D20" s="6" t="s">
        <v>100</v>
      </c>
      <c r="E20" s="6" t="s">
        <v>28</v>
      </c>
      <c r="F20" s="6" t="s">
        <v>101</v>
      </c>
    </row>
    <row r="21" spans="1:6" ht="15" customHeight="1">
      <c r="A21" s="5">
        <v>2</v>
      </c>
      <c r="B21" s="6" t="s">
        <v>81</v>
      </c>
      <c r="C21" s="5">
        <v>24</v>
      </c>
      <c r="D21" s="6" t="s">
        <v>100</v>
      </c>
      <c r="E21" s="6" t="s">
        <v>29</v>
      </c>
      <c r="F21" s="6" t="s">
        <v>102</v>
      </c>
    </row>
    <row r="22" spans="1:6" ht="15" customHeight="1">
      <c r="A22" s="5">
        <v>2</v>
      </c>
      <c r="B22" s="6" t="s">
        <v>81</v>
      </c>
      <c r="C22" s="5">
        <v>24</v>
      </c>
      <c r="D22" s="6" t="s">
        <v>100</v>
      </c>
      <c r="E22" s="6" t="s">
        <v>30</v>
      </c>
      <c r="F22" s="6" t="s">
        <v>103</v>
      </c>
    </row>
    <row r="23" spans="1:6" ht="15" customHeight="1">
      <c r="A23" s="5">
        <v>2</v>
      </c>
      <c r="B23" s="6" t="s">
        <v>81</v>
      </c>
      <c r="C23" s="5">
        <v>24</v>
      </c>
      <c r="D23" s="6" t="s">
        <v>100</v>
      </c>
      <c r="E23" s="6" t="s">
        <v>31</v>
      </c>
      <c r="F23" s="6" t="s">
        <v>104</v>
      </c>
    </row>
    <row r="24" spans="1:6" ht="15" customHeight="1">
      <c r="A24" s="5">
        <v>3</v>
      </c>
      <c r="B24" s="6" t="s">
        <v>65</v>
      </c>
      <c r="C24" s="5">
        <v>33</v>
      </c>
      <c r="D24" s="6" t="s">
        <v>64</v>
      </c>
      <c r="E24" s="6" t="s">
        <v>39</v>
      </c>
      <c r="F24" s="6" t="s">
        <v>66</v>
      </c>
    </row>
    <row r="25" spans="1:6" ht="15" customHeight="1">
      <c r="A25" s="5">
        <v>3</v>
      </c>
      <c r="B25" s="6" t="s">
        <v>65</v>
      </c>
      <c r="C25" s="5">
        <v>32</v>
      </c>
      <c r="D25" s="6" t="s">
        <v>75</v>
      </c>
      <c r="E25" s="6" t="s">
        <v>36</v>
      </c>
      <c r="F25" s="6" t="s">
        <v>76</v>
      </c>
    </row>
    <row r="26" spans="1:6" ht="15" customHeight="1">
      <c r="A26" s="5">
        <v>3</v>
      </c>
      <c r="B26" s="6" t="s">
        <v>65</v>
      </c>
      <c r="C26" s="5">
        <v>32</v>
      </c>
      <c r="D26" s="6" t="s">
        <v>75</v>
      </c>
      <c r="E26" s="6" t="s">
        <v>35</v>
      </c>
      <c r="F26" s="6" t="s">
        <v>82</v>
      </c>
    </row>
    <row r="27" spans="1:6" ht="15" customHeight="1">
      <c r="A27" s="5">
        <v>3</v>
      </c>
      <c r="B27" s="6" t="s">
        <v>65</v>
      </c>
      <c r="C27" s="5">
        <v>31</v>
      </c>
      <c r="D27" s="6" t="s">
        <v>83</v>
      </c>
      <c r="E27" s="6" t="s">
        <v>32</v>
      </c>
      <c r="F27" s="6" t="s">
        <v>84</v>
      </c>
    </row>
    <row r="28" spans="1:6" ht="15" customHeight="1">
      <c r="A28" s="5">
        <v>3</v>
      </c>
      <c r="B28" s="6" t="s">
        <v>65</v>
      </c>
      <c r="C28" s="5">
        <v>31</v>
      </c>
      <c r="D28" s="6" t="s">
        <v>83</v>
      </c>
      <c r="E28" s="6" t="s">
        <v>33</v>
      </c>
      <c r="F28" s="6" t="s">
        <v>85</v>
      </c>
    </row>
    <row r="29" spans="1:6" ht="15" customHeight="1">
      <c r="A29" s="5">
        <v>3</v>
      </c>
      <c r="B29" s="6" t="s">
        <v>65</v>
      </c>
      <c r="C29" s="5">
        <v>31</v>
      </c>
      <c r="D29" s="6" t="s">
        <v>83</v>
      </c>
      <c r="E29" s="6" t="s">
        <v>34</v>
      </c>
      <c r="F29" s="6" t="s">
        <v>86</v>
      </c>
    </row>
    <row r="30" spans="1:6" ht="15" customHeight="1">
      <c r="A30" s="5">
        <v>3</v>
      </c>
      <c r="B30" s="6" t="s">
        <v>65</v>
      </c>
      <c r="C30" s="5">
        <v>32</v>
      </c>
      <c r="D30" s="6" t="s">
        <v>75</v>
      </c>
      <c r="E30" s="6" t="s">
        <v>37</v>
      </c>
      <c r="F30" s="6" t="s">
        <v>87</v>
      </c>
    </row>
    <row r="31" spans="1:6" ht="15" customHeight="1">
      <c r="A31" s="5">
        <v>3</v>
      </c>
      <c r="B31" s="6" t="s">
        <v>65</v>
      </c>
      <c r="C31" s="5">
        <v>32</v>
      </c>
      <c r="D31" s="6" t="s">
        <v>75</v>
      </c>
      <c r="E31" s="6" t="s">
        <v>38</v>
      </c>
      <c r="F31" s="6" t="s">
        <v>88</v>
      </c>
    </row>
    <row r="32" spans="1:6" ht="15" customHeight="1">
      <c r="A32" s="5">
        <v>3</v>
      </c>
      <c r="B32" s="6" t="s">
        <v>65</v>
      </c>
      <c r="C32" s="5">
        <v>33</v>
      </c>
      <c r="D32" s="6" t="s">
        <v>64</v>
      </c>
      <c r="E32" s="6" t="s">
        <v>40</v>
      </c>
      <c r="F32" s="6" t="s">
        <v>89</v>
      </c>
    </row>
    <row r="33" spans="1:6" ht="15" customHeight="1">
      <c r="A33" s="5">
        <v>3</v>
      </c>
      <c r="B33" s="6" t="s">
        <v>65</v>
      </c>
      <c r="C33" s="5">
        <v>33</v>
      </c>
      <c r="D33" s="6" t="s">
        <v>64</v>
      </c>
      <c r="E33" s="6" t="s">
        <v>41</v>
      </c>
      <c r="F33" s="6" t="s">
        <v>90</v>
      </c>
    </row>
    <row r="34" spans="1:6" ht="15" customHeight="1">
      <c r="A34" s="5">
        <v>3</v>
      </c>
      <c r="B34" s="6" t="s">
        <v>65</v>
      </c>
      <c r="C34" s="5">
        <v>33</v>
      </c>
      <c r="D34" s="6" t="s">
        <v>64</v>
      </c>
      <c r="E34" s="6" t="s">
        <v>43</v>
      </c>
      <c r="F34" s="6" t="s">
        <v>91</v>
      </c>
    </row>
    <row r="35" spans="1:6" ht="15" customHeight="1">
      <c r="A35" s="5">
        <v>3</v>
      </c>
      <c r="B35" s="6" t="s">
        <v>65</v>
      </c>
      <c r="C35" s="5">
        <v>33</v>
      </c>
      <c r="D35" s="6" t="s">
        <v>64</v>
      </c>
      <c r="E35" s="6" t="s">
        <v>42</v>
      </c>
      <c r="F35" s="6" t="s">
        <v>121</v>
      </c>
    </row>
    <row r="36" spans="1:6" ht="15" customHeight="1">
      <c r="A36" s="5">
        <v>4</v>
      </c>
      <c r="B36" s="6" t="s">
        <v>68</v>
      </c>
      <c r="C36" s="5">
        <v>42</v>
      </c>
      <c r="D36" s="6" t="s">
        <v>67</v>
      </c>
      <c r="E36" s="6" t="s">
        <v>46</v>
      </c>
      <c r="F36" s="6" t="s">
        <v>69</v>
      </c>
    </row>
    <row r="37" spans="1:6" ht="15" customHeight="1">
      <c r="A37" s="5">
        <v>4</v>
      </c>
      <c r="B37" s="6" t="s">
        <v>68</v>
      </c>
      <c r="C37" s="5">
        <v>42</v>
      </c>
      <c r="D37" s="6" t="s">
        <v>67</v>
      </c>
      <c r="E37" s="6" t="s">
        <v>47</v>
      </c>
      <c r="F37" s="6" t="s">
        <v>70</v>
      </c>
    </row>
    <row r="38" spans="1:6" ht="15" customHeight="1">
      <c r="A38" s="5">
        <v>4</v>
      </c>
      <c r="B38" s="6" t="s">
        <v>68</v>
      </c>
      <c r="C38" s="5">
        <v>42</v>
      </c>
      <c r="D38" s="6" t="s">
        <v>67</v>
      </c>
      <c r="E38" s="6" t="s">
        <v>48</v>
      </c>
      <c r="F38" s="6" t="s">
        <v>71</v>
      </c>
    </row>
    <row r="39" spans="1:6" ht="15" customHeight="1">
      <c r="A39" s="5">
        <v>4</v>
      </c>
      <c r="B39" s="6" t="s">
        <v>68</v>
      </c>
      <c r="C39" s="5">
        <v>41</v>
      </c>
      <c r="D39" s="6" t="s">
        <v>77</v>
      </c>
      <c r="E39" s="6" t="s">
        <v>44</v>
      </c>
      <c r="F39" s="6" t="s">
        <v>78</v>
      </c>
    </row>
    <row r="40" spans="1:6" ht="15" customHeight="1">
      <c r="A40" s="5">
        <v>4</v>
      </c>
      <c r="B40" s="6" t="s">
        <v>68</v>
      </c>
      <c r="C40" s="5">
        <v>41</v>
      </c>
      <c r="D40" s="6" t="s">
        <v>77</v>
      </c>
      <c r="E40" s="6" t="s">
        <v>45</v>
      </c>
      <c r="F40" s="6" t="s">
        <v>79</v>
      </c>
    </row>
    <row r="41" spans="1:6" ht="15" customHeight="1">
      <c r="A41" s="5">
        <v>5</v>
      </c>
      <c r="B41" s="6" t="s">
        <v>60</v>
      </c>
      <c r="C41" s="5">
        <v>52</v>
      </c>
      <c r="D41" s="6" t="s">
        <v>59</v>
      </c>
      <c r="E41" s="6" t="s">
        <v>51</v>
      </c>
      <c r="F41" s="6" t="s">
        <v>61</v>
      </c>
    </row>
    <row r="42" spans="1:6" ht="15" customHeight="1">
      <c r="A42" s="5">
        <v>5</v>
      </c>
      <c r="B42" s="6" t="s">
        <v>60</v>
      </c>
      <c r="C42" s="5">
        <v>52</v>
      </c>
      <c r="D42" s="6" t="s">
        <v>59</v>
      </c>
      <c r="E42" s="6" t="s">
        <v>52</v>
      </c>
      <c r="F42" s="6" t="s">
        <v>62</v>
      </c>
    </row>
    <row r="43" spans="1:6" ht="15" customHeight="1">
      <c r="A43" s="5">
        <v>5</v>
      </c>
      <c r="B43" s="6" t="s">
        <v>60</v>
      </c>
      <c r="C43" s="5">
        <v>52</v>
      </c>
      <c r="D43" s="6" t="s">
        <v>59</v>
      </c>
      <c r="E43" s="6" t="s">
        <v>53</v>
      </c>
      <c r="F43" s="6" t="s">
        <v>63</v>
      </c>
    </row>
    <row r="44" spans="1:6" ht="15" customHeight="1">
      <c r="A44" s="5">
        <v>5</v>
      </c>
      <c r="B44" s="6" t="s">
        <v>60</v>
      </c>
      <c r="C44" s="5">
        <v>51</v>
      </c>
      <c r="D44" s="6" t="s">
        <v>72</v>
      </c>
      <c r="E44" s="6" t="s">
        <v>49</v>
      </c>
      <c r="F44" s="6" t="s">
        <v>73</v>
      </c>
    </row>
    <row r="45" spans="1:6" ht="15" customHeight="1">
      <c r="A45" s="5">
        <v>5</v>
      </c>
      <c r="B45" s="6" t="s">
        <v>60</v>
      </c>
      <c r="C45" s="5">
        <v>51</v>
      </c>
      <c r="D45" s="6" t="s">
        <v>72</v>
      </c>
      <c r="E45" s="6" t="s">
        <v>50</v>
      </c>
      <c r="F45" s="6" t="s">
        <v>74</v>
      </c>
    </row>
  </sheetData>
  <phoneticPr fontId="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corine landcover (2)</vt:lpstr>
      <vt:lpstr>corine landcover RefT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Moser Dietmar</dc:creator>
  <cp:lastModifiedBy>Dominique</cp:lastModifiedBy>
  <cp:lastPrinted>2011-11-28T09:44:20Z</cp:lastPrinted>
  <dcterms:created xsi:type="dcterms:W3CDTF">2011-11-22T08:22:02Z</dcterms:created>
  <dcterms:modified xsi:type="dcterms:W3CDTF">2012-04-19T08:32:37Z</dcterms:modified>
</cp:coreProperties>
</file>