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020" windowHeight="12405"/>
  </bookViews>
  <sheets>
    <sheet name="Graph 5 variation consumption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C38" i="1" l="1"/>
  <c r="B38" i="1"/>
  <c r="D38" i="1" s="1"/>
  <c r="C37" i="1"/>
  <c r="B37" i="1"/>
  <c r="D37" i="1" s="1"/>
  <c r="C36" i="1"/>
  <c r="B36" i="1"/>
  <c r="D36" i="1" s="1"/>
  <c r="C35" i="1"/>
  <c r="B35" i="1"/>
  <c r="D35" i="1" s="1"/>
  <c r="C29" i="1"/>
  <c r="B29" i="1"/>
  <c r="D29" i="1" s="1"/>
  <c r="E29" i="1" s="1"/>
  <c r="C28" i="1"/>
  <c r="B28" i="1"/>
  <c r="C27" i="1"/>
  <c r="B27" i="1"/>
  <c r="D27" i="1" s="1"/>
  <c r="E27" i="1" s="1"/>
  <c r="C26" i="1"/>
  <c r="B26" i="1"/>
  <c r="D26" i="1" s="1"/>
  <c r="E26" i="1" s="1"/>
  <c r="H36" i="1" l="1"/>
  <c r="H35" i="1"/>
  <c r="C30" i="1"/>
  <c r="D28" i="1"/>
  <c r="E28" i="1" l="1"/>
  <c r="H27" i="1"/>
  <c r="H26" i="1"/>
  <c r="B30" i="1"/>
</calcChain>
</file>

<file path=xl/sharedStrings.xml><?xml version="1.0" encoding="utf-8"?>
<sst xmlns="http://schemas.openxmlformats.org/spreadsheetml/2006/main" count="27" uniqueCount="17">
  <si>
    <t>Figure 5 : Breakdown of energy consumption variation of transport in EU-27 (1990-2008)</t>
  </si>
  <si>
    <t>Source: ODYSSEE</t>
  </si>
  <si>
    <t>Note: air transport excluded</t>
  </si>
  <si>
    <t>Mtoe</t>
  </si>
  <si>
    <t>1990-2008</t>
  </si>
  <si>
    <t>passengers</t>
  </si>
  <si>
    <t>goods</t>
  </si>
  <si>
    <t>total</t>
  </si>
  <si>
    <t>consumption variation</t>
  </si>
  <si>
    <t>Decomposition of savings</t>
  </si>
  <si>
    <t>from passengers</t>
  </si>
  <si>
    <t>activity</t>
  </si>
  <si>
    <t>from goods</t>
  </si>
  <si>
    <t>energy savings</t>
  </si>
  <si>
    <t>modal shift</t>
  </si>
  <si>
    <t>Details of calculation are presented in the sheet ODYSSEE data</t>
  </si>
  <si>
    <t>in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</si>
</sst>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i/>
      <sz val="9"/>
      <name val="Calibri"/>
      <family val="2"/>
    </font>
    <font>
      <i/>
      <sz val="1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49" fontId="8" fillId="0" borderId="1" applyNumberFormat="0" applyFont="0" applyFill="0" applyBorder="0" applyProtection="0">
      <alignment horizontal="left" vertical="center" indent="2"/>
    </xf>
    <xf numFmtId="49" fontId="9" fillId="0" borderId="1" applyNumberFormat="0" applyFill="0" applyBorder="0" applyProtection="0">
      <alignment horizontal="left" vertical="center"/>
    </xf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164" fontId="0" fillId="0" borderId="0" xfId="0" applyNumberFormat="1"/>
    <xf numFmtId="164" fontId="0" fillId="2" borderId="0" xfId="0" applyNumberFormat="1" applyFill="1"/>
    <xf numFmtId="9" fontId="6" fillId="0" borderId="0" xfId="1" applyFont="1"/>
    <xf numFmtId="165" fontId="1" fillId="0" borderId="0" xfId="1" applyNumberFormat="1" applyFont="1"/>
    <xf numFmtId="2" fontId="0" fillId="2" borderId="0" xfId="0" applyNumberFormat="1" applyFill="1"/>
    <xf numFmtId="0" fontId="7" fillId="0" borderId="0" xfId="0" applyFont="1"/>
  </cellXfs>
  <cellStyles count="4">
    <cellStyle name="2x indented GHG Textfiels" xfId="2"/>
    <cellStyle name="Normal" xfId="0" builtinId="0"/>
    <cellStyle name="Normal GHG Textfiels Bold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64248704663211E-2"/>
          <c:y val="4.0935672514619881E-2"/>
          <c:w val="0.88082901554404147"/>
          <c:h val="0.733918128654970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5 variation consumption'!$A$26</c:f>
              <c:strCache>
                <c:ptCount val="1"/>
                <c:pt idx="0">
                  <c:v>consumption variation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'Graph 5 variation consumption'!$B$25:$D$25</c:f>
              <c:strCache>
                <c:ptCount val="3"/>
                <c:pt idx="0">
                  <c:v>passengers</c:v>
                </c:pt>
                <c:pt idx="1">
                  <c:v>goods</c:v>
                </c:pt>
                <c:pt idx="2">
                  <c:v>total</c:v>
                </c:pt>
              </c:strCache>
            </c:strRef>
          </c:cat>
          <c:val>
            <c:numRef>
              <c:f>'Graph 5 variation consumption'!$B$26:$D$26</c:f>
              <c:numCache>
                <c:formatCode>0.0</c:formatCode>
                <c:ptCount val="3"/>
                <c:pt idx="0">
                  <c:v>29.448195166328162</c:v>
                </c:pt>
                <c:pt idx="1">
                  <c:v>36.067705101168968</c:v>
                </c:pt>
                <c:pt idx="2">
                  <c:v>65.51590026749713</c:v>
                </c:pt>
              </c:numCache>
            </c:numRef>
          </c:val>
        </c:ser>
        <c:ser>
          <c:idx val="1"/>
          <c:order val="1"/>
          <c:tx>
            <c:strRef>
              <c:f>'Graph 5 variation consumption'!$A$27</c:f>
              <c:strCache>
                <c:ptCount val="1"/>
                <c:pt idx="0">
                  <c:v>activity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'Graph 5 variation consumption'!$B$25:$D$25</c:f>
              <c:strCache>
                <c:ptCount val="3"/>
                <c:pt idx="0">
                  <c:v>passengers</c:v>
                </c:pt>
                <c:pt idx="1">
                  <c:v>goods</c:v>
                </c:pt>
                <c:pt idx="2">
                  <c:v>total</c:v>
                </c:pt>
              </c:strCache>
            </c:strRef>
          </c:cat>
          <c:val>
            <c:numRef>
              <c:f>'Graph 5 variation consumption'!$B$27:$D$27</c:f>
              <c:numCache>
                <c:formatCode>0.0</c:formatCode>
                <c:ptCount val="3"/>
                <c:pt idx="0">
                  <c:v>47.351941819111964</c:v>
                </c:pt>
                <c:pt idx="1">
                  <c:v>40.40979062462096</c:v>
                </c:pt>
                <c:pt idx="2">
                  <c:v>87.761732443732924</c:v>
                </c:pt>
              </c:numCache>
            </c:numRef>
          </c:val>
        </c:ser>
        <c:ser>
          <c:idx val="2"/>
          <c:order val="2"/>
          <c:tx>
            <c:strRef>
              <c:f>'Graph 5 variation consumption'!$A$28</c:f>
              <c:strCache>
                <c:ptCount val="1"/>
                <c:pt idx="0">
                  <c:v>energy savings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'Graph 5 variation consumption'!$B$25:$D$25</c:f>
              <c:strCache>
                <c:ptCount val="3"/>
                <c:pt idx="0">
                  <c:v>passengers</c:v>
                </c:pt>
                <c:pt idx="1">
                  <c:v>goods</c:v>
                </c:pt>
                <c:pt idx="2">
                  <c:v>total</c:v>
                </c:pt>
              </c:strCache>
            </c:strRef>
          </c:cat>
          <c:val>
            <c:numRef>
              <c:f>'Graph 5 variation consumption'!$B$28:$D$28</c:f>
              <c:numCache>
                <c:formatCode>0.0</c:formatCode>
                <c:ptCount val="3"/>
                <c:pt idx="0">
                  <c:v>-25.554034176303624</c:v>
                </c:pt>
                <c:pt idx="1">
                  <c:v>-13.590150524771881</c:v>
                </c:pt>
                <c:pt idx="2">
                  <c:v>-39.144184701075503</c:v>
                </c:pt>
              </c:numCache>
            </c:numRef>
          </c:val>
        </c:ser>
        <c:ser>
          <c:idx val="3"/>
          <c:order val="3"/>
          <c:tx>
            <c:strRef>
              <c:f>'Graph 5 variation consumption'!$A$29</c:f>
              <c:strCache>
                <c:ptCount val="1"/>
                <c:pt idx="0">
                  <c:v>modal shift</c:v>
                </c:pt>
              </c:strCache>
            </c:strRef>
          </c:tx>
          <c:invertIfNegative val="0"/>
          <c:cat>
            <c:strRef>
              <c:f>'Graph 5 variation consumption'!$B$25:$D$25</c:f>
              <c:strCache>
                <c:ptCount val="3"/>
                <c:pt idx="0">
                  <c:v>passengers</c:v>
                </c:pt>
                <c:pt idx="1">
                  <c:v>goods</c:v>
                </c:pt>
                <c:pt idx="2">
                  <c:v>total</c:v>
                </c:pt>
              </c:strCache>
            </c:strRef>
          </c:cat>
          <c:val>
            <c:numRef>
              <c:f>'Graph 5 variation consumption'!$B$29:$D$29</c:f>
              <c:numCache>
                <c:formatCode>0.0</c:formatCode>
                <c:ptCount val="3"/>
                <c:pt idx="0">
                  <c:v>7.6502875235198005</c:v>
                </c:pt>
                <c:pt idx="1">
                  <c:v>9.2480650013198851</c:v>
                </c:pt>
                <c:pt idx="2">
                  <c:v>16.898352524839687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271296"/>
        <c:axId val="195273088"/>
      </c:barChart>
      <c:catAx>
        <c:axId val="1952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195273088"/>
        <c:crosses val="autoZero"/>
        <c:auto val="1"/>
        <c:lblAlgn val="ctr"/>
        <c:lblOffset val="100"/>
        <c:noMultiLvlLbl val="0"/>
      </c:catAx>
      <c:valAx>
        <c:axId val="195273088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 pitchFamily="34" charset="0"/>
                    <a:ea typeface="Calibri"/>
                    <a:cs typeface="Arial" pitchFamily="34" charset="0"/>
                  </a:defRPr>
                </a:pPr>
                <a:r>
                  <a:rPr lang="fr-FR" sz="1050">
                    <a:latin typeface="Arial" pitchFamily="34" charset="0"/>
                    <a:cs typeface="Arial" pitchFamily="34" charset="0"/>
                  </a:rPr>
                  <a:t>Mtoe</a:t>
                </a:r>
              </a:p>
            </c:rich>
          </c:tx>
          <c:layout>
            <c:manualLayout>
              <c:xMode val="edge"/>
              <c:yMode val="edge"/>
              <c:x val="2.3028209556706968E-3"/>
              <c:y val="0.2725803134257340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19527129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152400</xdr:rowOff>
    </xdr:from>
    <xdr:to>
      <xdr:col>6</xdr:col>
      <xdr:colOff>466725</xdr:colOff>
      <xdr:row>19</xdr:row>
      <xdr:rowOff>171450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3%20Transport_graphs_rev311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Odyssee data"/>
      <sheetName val="Eurostat data"/>
      <sheetName val="EEA data"/>
      <sheetName val="Graph 1 ODEX EU-27"/>
      <sheetName val="Graph 2 %change consumption"/>
      <sheetName val="Graph3 %change_transport_region"/>
      <sheetName val="Graph4 consumption by mode"/>
      <sheetName val="Graph 5 variation consumption"/>
      <sheetName val="Graph 6 CO2 emissions EU-27"/>
      <sheetName val="Graph 7 explanatory CO2"/>
    </sheetNames>
    <sheetDataSet>
      <sheetData sheetId="0"/>
      <sheetData sheetId="1">
        <row r="115">
          <cell r="V115">
            <v>-0.60253173949743655</v>
          </cell>
          <cell r="X115">
            <v>29.448195166328162</v>
          </cell>
        </row>
        <row r="116">
          <cell r="V116">
            <v>-0.41961169343137006</v>
          </cell>
          <cell r="X116">
            <v>47.351941819111964</v>
          </cell>
        </row>
        <row r="118">
          <cell r="V118">
            <v>-0.67147275699159936</v>
          </cell>
          <cell r="X118">
            <v>7.6502875235198005</v>
          </cell>
        </row>
        <row r="119">
          <cell r="V119">
            <v>0.48855271092552266</v>
          </cell>
          <cell r="X119">
            <v>-25.554034176303624</v>
          </cell>
        </row>
        <row r="122">
          <cell r="V122">
            <v>-6.1875142429744301</v>
          </cell>
          <cell r="X122">
            <v>36.067705101168968</v>
          </cell>
        </row>
        <row r="123">
          <cell r="V123">
            <v>-2.5757853499681915</v>
          </cell>
          <cell r="X123">
            <v>40.40979062462096</v>
          </cell>
        </row>
        <row r="125">
          <cell r="V125">
            <v>5.1399957020420661E-2</v>
          </cell>
          <cell r="X125">
            <v>9.2480650013198851</v>
          </cell>
        </row>
        <row r="126">
          <cell r="V126">
            <v>-3.6631288500266623</v>
          </cell>
          <cell r="X126">
            <v>-13.590150524771881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5">
          <cell r="B25" t="str">
            <v>passengers</v>
          </cell>
          <cell r="C25" t="str">
            <v>goods</v>
          </cell>
          <cell r="D25" t="str">
            <v>total</v>
          </cell>
        </row>
        <row r="26">
          <cell r="A26" t="str">
            <v>consumption variation</v>
          </cell>
          <cell r="B26">
            <v>29.448195166328162</v>
          </cell>
          <cell r="C26">
            <v>36.067705101168968</v>
          </cell>
          <cell r="D26">
            <v>65.51590026749713</v>
          </cell>
        </row>
        <row r="27">
          <cell r="A27" t="str">
            <v>activity</v>
          </cell>
          <cell r="B27">
            <v>47.351941819111964</v>
          </cell>
          <cell r="C27">
            <v>40.40979062462096</v>
          </cell>
          <cell r="D27">
            <v>87.761732443732924</v>
          </cell>
        </row>
        <row r="28">
          <cell r="A28" t="str">
            <v>energy savings</v>
          </cell>
          <cell r="B28">
            <v>-25.554034176303624</v>
          </cell>
          <cell r="C28">
            <v>-13.590150524771881</v>
          </cell>
          <cell r="D28">
            <v>-39.144184701075503</v>
          </cell>
        </row>
        <row r="29">
          <cell r="A29" t="str">
            <v>modal shift</v>
          </cell>
          <cell r="B29">
            <v>7.6502875235198005</v>
          </cell>
          <cell r="C29">
            <v>9.2480650013198851</v>
          </cell>
          <cell r="D29">
            <v>16.898352524839687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tabSelected="1" workbookViewId="0">
      <selection activeCell="H17" sqref="H17"/>
    </sheetView>
  </sheetViews>
  <sheetFormatPr defaultColWidth="11.42578125" defaultRowHeight="15" x14ac:dyDescent="0.25"/>
  <cols>
    <col min="1" max="1" width="22.85546875" customWidth="1"/>
    <col min="2" max="6" width="11.42578125" customWidth="1"/>
    <col min="7" max="8" width="14" customWidth="1"/>
    <col min="9" max="10" width="11.42578125" customWidth="1"/>
    <col min="11" max="11" width="22.85546875" customWidth="1"/>
  </cols>
  <sheetData>
    <row r="2" spans="1:12" x14ac:dyDescent="0.25">
      <c r="A2" s="1" t="s">
        <v>0</v>
      </c>
      <c r="K2" s="2"/>
      <c r="L2" s="2"/>
    </row>
    <row r="3" spans="1:12" x14ac:dyDescent="0.25">
      <c r="K3" s="2"/>
      <c r="L3" s="2"/>
    </row>
    <row r="4" spans="1:12" x14ac:dyDescent="0.25">
      <c r="K4" s="2"/>
      <c r="L4" s="3"/>
    </row>
    <row r="5" spans="1:12" x14ac:dyDescent="0.25">
      <c r="K5" s="2"/>
      <c r="L5" s="3"/>
    </row>
    <row r="6" spans="1:12" x14ac:dyDescent="0.25">
      <c r="K6" s="2"/>
      <c r="L6" s="3"/>
    </row>
    <row r="7" spans="1:12" x14ac:dyDescent="0.25">
      <c r="K7" s="2"/>
      <c r="L7" s="3"/>
    </row>
    <row r="8" spans="1:12" x14ac:dyDescent="0.25">
      <c r="K8" s="2"/>
      <c r="L8" s="3"/>
    </row>
    <row r="9" spans="1:12" x14ac:dyDescent="0.25">
      <c r="K9" s="2"/>
      <c r="L9" s="3"/>
    </row>
    <row r="10" spans="1:12" x14ac:dyDescent="0.25">
      <c r="K10" s="2"/>
      <c r="L10" s="3"/>
    </row>
    <row r="11" spans="1:12" x14ac:dyDescent="0.25">
      <c r="K11" s="2"/>
      <c r="L11" s="3"/>
    </row>
    <row r="12" spans="1:12" x14ac:dyDescent="0.25">
      <c r="K12" s="2"/>
      <c r="L12" s="3"/>
    </row>
    <row r="13" spans="1:12" x14ac:dyDescent="0.25">
      <c r="K13" s="2"/>
      <c r="L13" s="3"/>
    </row>
    <row r="14" spans="1:12" x14ac:dyDescent="0.25">
      <c r="K14" s="2"/>
      <c r="L14" s="3"/>
    </row>
    <row r="15" spans="1:12" x14ac:dyDescent="0.25">
      <c r="K15" s="2"/>
      <c r="L15" s="3"/>
    </row>
    <row r="16" spans="1:12" x14ac:dyDescent="0.25">
      <c r="K16" s="2"/>
      <c r="L16" s="3"/>
    </row>
    <row r="17" spans="1:12" x14ac:dyDescent="0.25">
      <c r="K17" s="2"/>
      <c r="L17" s="3"/>
    </row>
    <row r="18" spans="1:12" x14ac:dyDescent="0.25">
      <c r="K18" s="2"/>
      <c r="L18" s="3"/>
    </row>
    <row r="19" spans="1:12" x14ac:dyDescent="0.25">
      <c r="K19" s="2"/>
      <c r="L19" s="3"/>
    </row>
    <row r="20" spans="1:12" x14ac:dyDescent="0.25">
      <c r="K20" s="2"/>
      <c r="L20" s="3"/>
    </row>
    <row r="21" spans="1:12" x14ac:dyDescent="0.25">
      <c r="B21" s="4" t="s">
        <v>1</v>
      </c>
      <c r="C21" s="5"/>
      <c r="D21" s="5"/>
      <c r="K21" s="2"/>
      <c r="L21" s="2"/>
    </row>
    <row r="22" spans="1:12" x14ac:dyDescent="0.25">
      <c r="B22" s="5" t="s">
        <v>2</v>
      </c>
      <c r="C22" s="5"/>
      <c r="D22" s="5"/>
    </row>
    <row r="23" spans="1:12" x14ac:dyDescent="0.25">
      <c r="A23" t="s">
        <v>3</v>
      </c>
    </row>
    <row r="24" spans="1:12" x14ac:dyDescent="0.25">
      <c r="A24" t="s">
        <v>4</v>
      </c>
    </row>
    <row r="25" spans="1:12" x14ac:dyDescent="0.25">
      <c r="B25" t="s">
        <v>5</v>
      </c>
      <c r="C25" t="s">
        <v>6</v>
      </c>
      <c r="D25" t="s">
        <v>7</v>
      </c>
    </row>
    <row r="26" spans="1:12" x14ac:dyDescent="0.25">
      <c r="A26" t="s">
        <v>8</v>
      </c>
      <c r="B26" s="6">
        <f>'[1]Odyssee data'!X115</f>
        <v>29.448195166328162</v>
      </c>
      <c r="C26" s="7">
        <f>'[1]Odyssee data'!X122</f>
        <v>36.067705101168968</v>
      </c>
      <c r="D26" s="7">
        <f>B26+C26</f>
        <v>65.51590026749713</v>
      </c>
      <c r="E26" s="7">
        <f>+D26/18</f>
        <v>3.6397722370831738</v>
      </c>
      <c r="F26" t="s">
        <v>9</v>
      </c>
      <c r="H26" s="8">
        <f>B28/D28</f>
        <v>0.65281814837751662</v>
      </c>
      <c r="I26" t="s">
        <v>10</v>
      </c>
    </row>
    <row r="27" spans="1:12" x14ac:dyDescent="0.25">
      <c r="A27" t="s">
        <v>11</v>
      </c>
      <c r="B27" s="7">
        <f>'[1]Odyssee data'!X116</f>
        <v>47.351941819111964</v>
      </c>
      <c r="C27" s="7">
        <f>'[1]Odyssee data'!X123</f>
        <v>40.40979062462096</v>
      </c>
      <c r="D27" s="7">
        <f>B27+C27</f>
        <v>87.761732443732924</v>
      </c>
      <c r="E27" s="7">
        <f>+D27/18</f>
        <v>4.8756518024296067</v>
      </c>
      <c r="H27" s="8">
        <f>C28/D28</f>
        <v>0.34718185162248344</v>
      </c>
      <c r="I27" t="s">
        <v>12</v>
      </c>
    </row>
    <row r="28" spans="1:12" x14ac:dyDescent="0.25">
      <c r="A28" t="s">
        <v>13</v>
      </c>
      <c r="B28" s="7">
        <f>'[1]Odyssee data'!X119</f>
        <v>-25.554034176303624</v>
      </c>
      <c r="C28" s="7">
        <f>'[1]Odyssee data'!X126</f>
        <v>-13.590150524771881</v>
      </c>
      <c r="D28" s="7">
        <f>B28+C28</f>
        <v>-39.144184701075503</v>
      </c>
      <c r="E28" s="7">
        <f>+D28/18</f>
        <v>-2.174676927837528</v>
      </c>
    </row>
    <row r="29" spans="1:12" x14ac:dyDescent="0.25">
      <c r="A29" t="s">
        <v>14</v>
      </c>
      <c r="B29" s="7">
        <f>'[1]Odyssee data'!X118</f>
        <v>7.6502875235198005</v>
      </c>
      <c r="C29" s="7">
        <f>'[1]Odyssee data'!X125</f>
        <v>9.2480650013198851</v>
      </c>
      <c r="D29" s="7">
        <f>B29+C29</f>
        <v>16.898352524839687</v>
      </c>
      <c r="E29" s="7">
        <f>+D29/18</f>
        <v>0.93879736249109369</v>
      </c>
      <c r="G29" s="9"/>
    </row>
    <row r="30" spans="1:12" x14ac:dyDescent="0.25">
      <c r="B30" s="10">
        <f>+B28/$D$28</f>
        <v>0.65281814837751662</v>
      </c>
      <c r="C30" s="10">
        <f>+C28/$D$28</f>
        <v>0.34718185162248344</v>
      </c>
    </row>
    <row r="31" spans="1:12" x14ac:dyDescent="0.25">
      <c r="B31" s="11" t="s">
        <v>15</v>
      </c>
      <c r="C31" s="11"/>
      <c r="D31" s="11"/>
      <c r="E31" s="11"/>
    </row>
    <row r="33" spans="1:9" x14ac:dyDescent="0.25">
      <c r="A33" t="s">
        <v>16</v>
      </c>
    </row>
    <row r="34" spans="1:9" x14ac:dyDescent="0.25">
      <c r="B34" t="s">
        <v>5</v>
      </c>
      <c r="C34" t="s">
        <v>6</v>
      </c>
      <c r="D34" t="s">
        <v>7</v>
      </c>
    </row>
    <row r="35" spans="1:9" x14ac:dyDescent="0.25">
      <c r="A35" t="s">
        <v>8</v>
      </c>
      <c r="B35" s="6">
        <f>'[1]Odyssee data'!V115</f>
        <v>-0.60253173949743655</v>
      </c>
      <c r="C35" s="6">
        <f>'[1]Odyssee data'!V122</f>
        <v>-6.1875142429744301</v>
      </c>
      <c r="D35" s="7">
        <f>SUM(B35:C35)</f>
        <v>-6.7900459824718666</v>
      </c>
      <c r="F35" t="s">
        <v>9</v>
      </c>
      <c r="H35" s="8">
        <f>B37/D37</f>
        <v>-0.15389541454307445</v>
      </c>
      <c r="I35" t="s">
        <v>10</v>
      </c>
    </row>
    <row r="36" spans="1:9" x14ac:dyDescent="0.25">
      <c r="A36" t="s">
        <v>11</v>
      </c>
      <c r="B36" s="6">
        <f>'[1]Odyssee data'!V116</f>
        <v>-0.41961169343137006</v>
      </c>
      <c r="C36" s="6">
        <f>'[1]Odyssee data'!V123</f>
        <v>-2.5757853499681915</v>
      </c>
      <c r="D36" s="6">
        <f>SUM(B36:C36)</f>
        <v>-2.9953970433995618</v>
      </c>
      <c r="H36" s="8">
        <f>C37/D37</f>
        <v>1.1538954145430744</v>
      </c>
      <c r="I36" t="s">
        <v>12</v>
      </c>
    </row>
    <row r="37" spans="1:9" x14ac:dyDescent="0.25">
      <c r="A37" t="s">
        <v>13</v>
      </c>
      <c r="B37" s="6">
        <f>'[1]Odyssee data'!V119</f>
        <v>0.48855271092552266</v>
      </c>
      <c r="C37" s="6">
        <f>'[1]Odyssee data'!V126</f>
        <v>-3.6631288500266623</v>
      </c>
      <c r="D37" s="6">
        <f>SUM(B37:C37)</f>
        <v>-3.1745761391011396</v>
      </c>
    </row>
    <row r="38" spans="1:9" x14ac:dyDescent="0.25">
      <c r="A38" t="s">
        <v>14</v>
      </c>
      <c r="B38" s="6">
        <f>'[1]Odyssee data'!V118</f>
        <v>-0.67147275699159936</v>
      </c>
      <c r="C38" s="6">
        <f>'[1]Odyssee data'!V125</f>
        <v>5.1399957020420661E-2</v>
      </c>
      <c r="D38" s="6">
        <f>SUM(B38:C38)</f>
        <v>-0.6200727999711787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 5 variation consumption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2011-06-30T07:59:35Z</dcterms:created>
  <dcterms:modified xsi:type="dcterms:W3CDTF">2011-06-30T07:59:43Z</dcterms:modified>
</cp:coreProperties>
</file>