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15720"/>
  </bookViews>
  <sheets>
    <sheet name="Figure 5.4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V45" i="1" l="1"/>
  <c r="X45" i="1" s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V44" i="1"/>
  <c r="V46" i="1" s="1"/>
  <c r="U44" i="1"/>
  <c r="T44" i="1"/>
  <c r="T57" i="1" s="1"/>
  <c r="S44" i="1"/>
  <c r="R44" i="1"/>
  <c r="R57" i="1" s="1"/>
  <c r="Q44" i="1"/>
  <c r="P44" i="1"/>
  <c r="P57" i="1" s="1"/>
  <c r="O44" i="1"/>
  <c r="N44" i="1"/>
  <c r="N57" i="1" s="1"/>
  <c r="M44" i="1"/>
  <c r="L44" i="1"/>
  <c r="L57" i="1" s="1"/>
  <c r="K44" i="1"/>
  <c r="J44" i="1"/>
  <c r="J57" i="1" s="1"/>
  <c r="I44" i="1"/>
  <c r="H44" i="1"/>
  <c r="H57" i="1" s="1"/>
  <c r="G44" i="1"/>
  <c r="F44" i="1"/>
  <c r="F57" i="1" s="1"/>
  <c r="E44" i="1"/>
  <c r="D44" i="1"/>
  <c r="D57" i="1" s="1"/>
  <c r="C44" i="1"/>
  <c r="C46" i="1" s="1"/>
  <c r="V42" i="1"/>
  <c r="X42" i="1" s="1"/>
  <c r="U42" i="1"/>
  <c r="T42" i="1"/>
  <c r="T55" i="1" s="1"/>
  <c r="S42" i="1"/>
  <c r="R42" i="1"/>
  <c r="R55" i="1" s="1"/>
  <c r="Q42" i="1"/>
  <c r="P42" i="1"/>
  <c r="P55" i="1" s="1"/>
  <c r="O42" i="1"/>
  <c r="N42" i="1"/>
  <c r="N55" i="1" s="1"/>
  <c r="M42" i="1"/>
  <c r="L42" i="1"/>
  <c r="L55" i="1" s="1"/>
  <c r="K42" i="1"/>
  <c r="J42" i="1"/>
  <c r="J55" i="1" s="1"/>
  <c r="I42" i="1"/>
  <c r="H42" i="1"/>
  <c r="H55" i="1" s="1"/>
  <c r="G42" i="1"/>
  <c r="F42" i="1"/>
  <c r="F55" i="1" s="1"/>
  <c r="E42" i="1"/>
  <c r="D42" i="1"/>
  <c r="D55" i="1" s="1"/>
  <c r="C42" i="1"/>
  <c r="V41" i="1"/>
  <c r="X41" i="1" s="1"/>
  <c r="U41" i="1"/>
  <c r="T41" i="1"/>
  <c r="T54" i="1" s="1"/>
  <c r="S41" i="1"/>
  <c r="R41" i="1"/>
  <c r="R54" i="1" s="1"/>
  <c r="Q41" i="1"/>
  <c r="P41" i="1"/>
  <c r="P54" i="1" s="1"/>
  <c r="O41" i="1"/>
  <c r="N41" i="1"/>
  <c r="N54" i="1" s="1"/>
  <c r="M41" i="1"/>
  <c r="L41" i="1"/>
  <c r="L54" i="1" s="1"/>
  <c r="K41" i="1"/>
  <c r="J41" i="1"/>
  <c r="J54" i="1" s="1"/>
  <c r="I41" i="1"/>
  <c r="H41" i="1"/>
  <c r="H54" i="1" s="1"/>
  <c r="G41" i="1"/>
  <c r="F41" i="1"/>
  <c r="F54" i="1" s="1"/>
  <c r="E41" i="1"/>
  <c r="D41" i="1"/>
  <c r="D54" i="1" s="1"/>
  <c r="C41" i="1"/>
  <c r="V40" i="1"/>
  <c r="X40" i="1" s="1"/>
  <c r="U40" i="1"/>
  <c r="T40" i="1"/>
  <c r="T53" i="1" s="1"/>
  <c r="S40" i="1"/>
  <c r="R40" i="1"/>
  <c r="R53" i="1" s="1"/>
  <c r="Q40" i="1"/>
  <c r="P40" i="1"/>
  <c r="P53" i="1" s="1"/>
  <c r="O40" i="1"/>
  <c r="N40" i="1"/>
  <c r="N53" i="1" s="1"/>
  <c r="M40" i="1"/>
  <c r="L40" i="1"/>
  <c r="L53" i="1" s="1"/>
  <c r="K40" i="1"/>
  <c r="J40" i="1"/>
  <c r="J53" i="1" s="1"/>
  <c r="I40" i="1"/>
  <c r="H40" i="1"/>
  <c r="H53" i="1" s="1"/>
  <c r="G40" i="1"/>
  <c r="F40" i="1"/>
  <c r="F53" i="1" s="1"/>
  <c r="E40" i="1"/>
  <c r="D40" i="1"/>
  <c r="D53" i="1" s="1"/>
  <c r="C40" i="1"/>
  <c r="V39" i="1"/>
  <c r="X39" i="1" s="1"/>
  <c r="U39" i="1"/>
  <c r="T39" i="1"/>
  <c r="T52" i="1" s="1"/>
  <c r="S39" i="1"/>
  <c r="R39" i="1"/>
  <c r="R52" i="1" s="1"/>
  <c r="Q39" i="1"/>
  <c r="P39" i="1"/>
  <c r="P52" i="1" s="1"/>
  <c r="O39" i="1"/>
  <c r="O52" i="1" s="1"/>
  <c r="N39" i="1"/>
  <c r="N52" i="1" s="1"/>
  <c r="M39" i="1"/>
  <c r="M52" i="1" s="1"/>
  <c r="L39" i="1"/>
  <c r="L52" i="1" s="1"/>
  <c r="K39" i="1"/>
  <c r="K52" i="1" s="1"/>
  <c r="J39" i="1"/>
  <c r="J52" i="1" s="1"/>
  <c r="I39" i="1"/>
  <c r="I52" i="1" s="1"/>
  <c r="H39" i="1"/>
  <c r="H52" i="1" s="1"/>
  <c r="G39" i="1"/>
  <c r="G52" i="1" s="1"/>
  <c r="F39" i="1"/>
  <c r="F52" i="1" s="1"/>
  <c r="E39" i="1"/>
  <c r="E52" i="1" s="1"/>
  <c r="D39" i="1"/>
  <c r="D52" i="1" s="1"/>
  <c r="C39" i="1"/>
  <c r="V38" i="1"/>
  <c r="X38" i="1" s="1"/>
  <c r="U38" i="1"/>
  <c r="T38" i="1"/>
  <c r="T51" i="1" s="1"/>
  <c r="S38" i="1"/>
  <c r="R38" i="1"/>
  <c r="R51" i="1" s="1"/>
  <c r="Q38" i="1"/>
  <c r="P38" i="1"/>
  <c r="P51" i="1" s="1"/>
  <c r="O38" i="1"/>
  <c r="N38" i="1"/>
  <c r="N51" i="1" s="1"/>
  <c r="M38" i="1"/>
  <c r="L38" i="1"/>
  <c r="L51" i="1" s="1"/>
  <c r="K38" i="1"/>
  <c r="J38" i="1"/>
  <c r="J51" i="1" s="1"/>
  <c r="I38" i="1"/>
  <c r="H38" i="1"/>
  <c r="H51" i="1" s="1"/>
  <c r="G38" i="1"/>
  <c r="F38" i="1"/>
  <c r="F51" i="1" s="1"/>
  <c r="E38" i="1"/>
  <c r="D38" i="1"/>
  <c r="C38" i="1"/>
  <c r="V37" i="1"/>
  <c r="U37" i="1"/>
  <c r="U50" i="1" s="1"/>
  <c r="T37" i="1"/>
  <c r="T50" i="1" s="1"/>
  <c r="S37" i="1"/>
  <c r="S50" i="1" s="1"/>
  <c r="R37" i="1"/>
  <c r="R50" i="1" s="1"/>
  <c r="Q37" i="1"/>
  <c r="Q50" i="1" s="1"/>
  <c r="P37" i="1"/>
  <c r="P50" i="1" s="1"/>
  <c r="O37" i="1"/>
  <c r="O50" i="1" s="1"/>
  <c r="N37" i="1"/>
  <c r="N50" i="1" s="1"/>
  <c r="M37" i="1"/>
  <c r="M50" i="1" s="1"/>
  <c r="L37" i="1"/>
  <c r="L50" i="1" s="1"/>
  <c r="K37" i="1"/>
  <c r="K50" i="1" s="1"/>
  <c r="J37" i="1"/>
  <c r="J50" i="1" s="1"/>
  <c r="I37" i="1"/>
  <c r="I50" i="1" s="1"/>
  <c r="H37" i="1"/>
  <c r="H50" i="1" s="1"/>
  <c r="G37" i="1"/>
  <c r="G50" i="1" s="1"/>
  <c r="F37" i="1"/>
  <c r="F50" i="1" s="1"/>
  <c r="E37" i="1"/>
  <c r="E50" i="1" s="1"/>
  <c r="D37" i="1"/>
  <c r="D50" i="1" s="1"/>
  <c r="C37" i="1"/>
  <c r="Z37" i="1" s="1"/>
  <c r="V73" i="1" l="1"/>
  <c r="D95" i="1" s="1"/>
  <c r="V61" i="1"/>
  <c r="C95" i="1" s="1"/>
  <c r="V84" i="1"/>
  <c r="V72" i="1"/>
  <c r="E51" i="1"/>
  <c r="G51" i="1"/>
  <c r="I51" i="1"/>
  <c r="K51" i="1"/>
  <c r="M51" i="1"/>
  <c r="O51" i="1"/>
  <c r="Q51" i="1"/>
  <c r="S51" i="1"/>
  <c r="U51" i="1"/>
  <c r="Q52" i="1"/>
  <c r="S52" i="1"/>
  <c r="U52" i="1"/>
  <c r="E53" i="1"/>
  <c r="G53" i="1"/>
  <c r="I53" i="1"/>
  <c r="K53" i="1"/>
  <c r="M53" i="1"/>
  <c r="O53" i="1"/>
  <c r="Q53" i="1"/>
  <c r="S53" i="1"/>
  <c r="U53" i="1"/>
  <c r="E54" i="1"/>
  <c r="G54" i="1"/>
  <c r="I54" i="1"/>
  <c r="K54" i="1"/>
  <c r="M54" i="1"/>
  <c r="O54" i="1"/>
  <c r="Q54" i="1"/>
  <c r="S54" i="1"/>
  <c r="U54" i="1"/>
  <c r="E55" i="1"/>
  <c r="G55" i="1"/>
  <c r="I55" i="1"/>
  <c r="K55" i="1"/>
  <c r="M55" i="1"/>
  <c r="O55" i="1"/>
  <c r="Q55" i="1"/>
  <c r="S55" i="1"/>
  <c r="U55" i="1"/>
  <c r="E57" i="1"/>
  <c r="G57" i="1"/>
  <c r="I57" i="1"/>
  <c r="K57" i="1"/>
  <c r="M57" i="1"/>
  <c r="O57" i="1"/>
  <c r="Q57" i="1"/>
  <c r="S57" i="1"/>
  <c r="U57" i="1"/>
  <c r="X44" i="1"/>
  <c r="Y38" i="1" s="1"/>
  <c r="D46" i="1"/>
  <c r="F46" i="1"/>
  <c r="H46" i="1"/>
  <c r="J46" i="1"/>
  <c r="L46" i="1"/>
  <c r="N46" i="1"/>
  <c r="P46" i="1"/>
  <c r="R46" i="1"/>
  <c r="T46" i="1"/>
  <c r="V50" i="1"/>
  <c r="B95" i="1" s="1"/>
  <c r="X37" i="1"/>
  <c r="Y37" i="1" s="1"/>
  <c r="V85" i="1"/>
  <c r="V74" i="1"/>
  <c r="D96" i="1" s="1"/>
  <c r="V62" i="1"/>
  <c r="C96" i="1" s="1"/>
  <c r="V75" i="1"/>
  <c r="D97" i="1" s="1"/>
  <c r="V63" i="1"/>
  <c r="C97" i="1" s="1"/>
  <c r="V86" i="1"/>
  <c r="V52" i="1"/>
  <c r="B97" i="1" s="1"/>
  <c r="V87" i="1"/>
  <c r="V53" i="1"/>
  <c r="B98" i="1" s="1"/>
  <c r="V76" i="1"/>
  <c r="D98" i="1" s="1"/>
  <c r="V64" i="1"/>
  <c r="C98" i="1" s="1"/>
  <c r="V77" i="1"/>
  <c r="D99" i="1" s="1"/>
  <c r="V65" i="1"/>
  <c r="C99" i="1" s="1"/>
  <c r="V88" i="1"/>
  <c r="V54" i="1"/>
  <c r="B99" i="1" s="1"/>
  <c r="V89" i="1"/>
  <c r="V55" i="1"/>
  <c r="B100" i="1" s="1"/>
  <c r="V78" i="1"/>
  <c r="D100" i="1" s="1"/>
  <c r="V66" i="1"/>
  <c r="C100" i="1" s="1"/>
  <c r="V80" i="1"/>
  <c r="D101" i="1" s="1"/>
  <c r="V68" i="1"/>
  <c r="C101" i="1" s="1"/>
  <c r="V91" i="1"/>
  <c r="V57" i="1"/>
  <c r="B101" i="1" s="1"/>
  <c r="E46" i="1"/>
  <c r="G46" i="1"/>
  <c r="I46" i="1"/>
  <c r="K46" i="1"/>
  <c r="M46" i="1"/>
  <c r="O46" i="1"/>
  <c r="Q46" i="1"/>
  <c r="S46" i="1"/>
  <c r="U46" i="1"/>
  <c r="V51" i="1"/>
  <c r="B96" i="1" s="1"/>
  <c r="Y41" i="1" l="1"/>
  <c r="Y39" i="1"/>
  <c r="Y42" i="1"/>
  <c r="Y40" i="1"/>
  <c r="Y44" i="1" s="1"/>
</calcChain>
</file>

<file path=xl/sharedStrings.xml><?xml version="1.0" encoding="utf-8"?>
<sst xmlns="http://schemas.openxmlformats.org/spreadsheetml/2006/main" count="132" uniqueCount="39">
  <si>
    <t>Figure 2 : Annual average growth rates in primary renewable energy consumption, EU-27</t>
  </si>
  <si>
    <t>Primary Renewable Energy</t>
  </si>
  <si>
    <t>TOE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</si>
  <si>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</si>
  <si>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</si>
  <si>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</si>
  <si>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</si>
  <si>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</si>
  <si>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</si>
  <si>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</si>
  <si>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</si>
  <si>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</si>
  <si>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</si>
  <si>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</si>
  <si>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</si>
  <si>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</si>
  <si>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</si>
  <si>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</si>
  <si>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Abs. growth 90-09</t>
  </si>
  <si>
    <t>Solar - thermal</t>
  </si>
  <si>
    <t>Solar - PV</t>
  </si>
  <si>
    <t>Wind</t>
  </si>
  <si>
    <t>Geothermal</t>
  </si>
  <si>
    <t>Hydro</t>
  </si>
  <si>
    <t>Biomass and waste</t>
  </si>
  <si>
    <t>Total renewables</t>
  </si>
  <si>
    <t>Total energy consumption</t>
  </si>
  <si>
    <t>% renewables</t>
  </si>
  <si>
    <t>Annual</t>
  </si>
  <si>
    <t>Period 2005-2009</t>
  </si>
  <si>
    <t>Period 1990-2009</t>
  </si>
  <si>
    <t>Solar</t>
  </si>
  <si>
    <t xml:space="preserve">   Solar - thermal</t>
  </si>
  <si>
    <t xml:space="preserve">   Solar - PV</t>
  </si>
  <si>
    <t>Period 2000-2009</t>
  </si>
  <si>
    <t>EU-27</t>
  </si>
  <si>
    <t>2008-2009</t>
  </si>
  <si>
    <t>2005-2009</t>
  </si>
  <si>
    <t>1990-2009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</si>
</sst>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Fill="1"/>
    <xf numFmtId="3" fontId="0" fillId="0" borderId="0" xfId="0" applyNumberFormat="1"/>
    <xf numFmtId="164" fontId="0" fillId="0" borderId="0" xfId="1" applyNumberFormat="1" applyFont="1"/>
    <xf numFmtId="165" fontId="0" fillId="0" borderId="0" xfId="1" applyNumberFormat="1" applyFont="1"/>
    <xf numFmtId="1" fontId="0" fillId="0" borderId="0" xfId="1" applyNumberFormat="1" applyFont="1"/>
    <xf numFmtId="9" fontId="0" fillId="0" borderId="0" xfId="1" applyFont="1"/>
    <xf numFmtId="0" fontId="5" fillId="0" borderId="0" xfId="0" applyFont="1" applyFill="1" applyAlignment="1">
      <alignment horizontal="left"/>
    </xf>
    <xf numFmtId="164" fontId="0" fillId="0" borderId="0" xfId="0" applyNumberFormat="1"/>
    <xf numFmtId="0" fontId="3" fillId="2" borderId="0" xfId="0" applyFont="1" applyFill="1"/>
    <xf numFmtId="0" fontId="0" fillId="2" borderId="0" xfId="0" applyFill="1"/>
    <xf numFmtId="164" fontId="0" fillId="0" borderId="0" xfId="1" applyNumberFormat="1" applyFont="1" applyBorder="1"/>
    <xf numFmtId="0" fontId="0" fillId="0" borderId="1" xfId="0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4" xfId="0" applyBorder="1"/>
    <xf numFmtId="0" fontId="0" fillId="0" borderId="0" xfId="0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164" fontId="0" fillId="0" borderId="8" xfId="0" applyNumberFormat="1" applyBorder="1"/>
    <xf numFmtId="164" fontId="0" fillId="0" borderId="0" xfId="0" applyNumberFormat="1" applyBorder="1"/>
    <xf numFmtId="0" fontId="0" fillId="0" borderId="9" xfId="0" applyBorder="1"/>
    <xf numFmtId="0" fontId="0" fillId="0" borderId="10" xfId="0" applyBorder="1"/>
    <xf numFmtId="164" fontId="0" fillId="0" borderId="11" xfId="0" applyNumberFormat="1" applyBorder="1"/>
    <xf numFmtId="0" fontId="4" fillId="0" borderId="0" xfId="0" applyFont="1"/>
    <xf numFmtId="164" fontId="0" fillId="0" borderId="12" xfId="1" applyNumberFormat="1" applyFont="1" applyBorder="1"/>
    <xf numFmtId="0" fontId="0" fillId="0" borderId="2" xfId="0" applyBorder="1"/>
    <xf numFmtId="164" fontId="0" fillId="0" borderId="2" xfId="1" applyNumberFormat="1" applyFont="1" applyBorder="1"/>
    <xf numFmtId="164" fontId="6" fillId="3" borderId="12" xfId="1" applyNumberFormat="1" applyFont="1" applyFill="1" applyBorder="1"/>
    <xf numFmtId="164" fontId="0" fillId="0" borderId="13" xfId="1" applyNumberFormat="1" applyFont="1" applyBorder="1"/>
    <xf numFmtId="164" fontId="0" fillId="0" borderId="7" xfId="0" applyNumberFormat="1" applyBorder="1"/>
    <xf numFmtId="164" fontId="0" fillId="0" borderId="7" xfId="1" applyNumberFormat="1" applyFont="1" applyBorder="1"/>
    <xf numFmtId="164" fontId="0" fillId="0" borderId="14" xfId="1" applyNumberFormat="1" applyFont="1" applyBorder="1"/>
    <xf numFmtId="0" fontId="0" fillId="0" borderId="9" xfId="0" applyFill="1" applyBorder="1"/>
    <xf numFmtId="0" fontId="0" fillId="0" borderId="10" xfId="0" applyFill="1" applyBorder="1"/>
    <xf numFmtId="164" fontId="0" fillId="0" borderId="10" xfId="0" applyNumberFormat="1" applyFill="1" applyBorder="1"/>
    <xf numFmtId="164" fontId="0" fillId="0" borderId="10" xfId="1" applyNumberFormat="1" applyFont="1" applyFill="1" applyBorder="1"/>
    <xf numFmtId="164" fontId="0" fillId="0" borderId="11" xfId="1" applyNumberFormat="1" applyFont="1" applyFill="1" applyBorder="1"/>
    <xf numFmtId="164" fontId="0" fillId="0" borderId="10" xfId="1" applyNumberFormat="1" applyFont="1" applyBorder="1"/>
    <xf numFmtId="0" fontId="3" fillId="0" borderId="1" xfId="0" applyFont="1" applyBorder="1"/>
    <xf numFmtId="0" fontId="3" fillId="0" borderId="11" xfId="0" applyFont="1" applyBorder="1"/>
    <xf numFmtId="0" fontId="4" fillId="0" borderId="10" xfId="0" applyFont="1" applyBorder="1"/>
    <xf numFmtId="0" fontId="3" fillId="0" borderId="9" xfId="0" applyFont="1" applyBorder="1"/>
    <xf numFmtId="0" fontId="4" fillId="0" borderId="4" xfId="0" applyFont="1" applyFill="1" applyBorder="1"/>
    <xf numFmtId="165" fontId="0" fillId="0" borderId="5" xfId="0" applyNumberFormat="1" applyFont="1" applyFill="1" applyBorder="1" applyAlignment="1"/>
    <xf numFmtId="2" fontId="0" fillId="0" borderId="0" xfId="0" applyNumberFormat="1" applyBorder="1"/>
    <xf numFmtId="165" fontId="0" fillId="0" borderId="4" xfId="0" applyNumberFormat="1" applyFont="1" applyFill="1" applyBorder="1" applyAlignment="1"/>
    <xf numFmtId="0" fontId="4" fillId="0" borderId="6" xfId="0" applyFont="1" applyFill="1" applyBorder="1"/>
    <xf numFmtId="165" fontId="0" fillId="0" borderId="8" xfId="0" applyNumberFormat="1" applyFont="1" applyFill="1" applyBorder="1" applyAlignment="1"/>
    <xf numFmtId="2" fontId="0" fillId="0" borderId="7" xfId="0" applyNumberFormat="1" applyBorder="1"/>
    <xf numFmtId="165" fontId="0" fillId="0" borderId="6" xfId="0" applyNumberFormat="1" applyFont="1" applyFill="1" applyBorder="1" applyAlignment="1"/>
    <xf numFmtId="0" fontId="0" fillId="0" borderId="0" xfId="0" applyNumberFormat="1" applyFont="1" applyFill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8560327887567"/>
          <c:y val="4.3447472390100085E-2"/>
          <c:w val="0.850759144018288"/>
          <c:h val="0.777225817157539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'[1]Figure 2 growth RE'!$C$94</c:f>
              <c:strCache>
                <c:ptCount val="1"/>
                <c:pt idx="0">
                  <c:v>2005-2009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'[1]Figure 2 growth RE'!$A$95:$A$101</c:f>
              <c:strCache>
                <c:ptCount val="7"/>
                <c:pt idx="0">
                  <c:v>Solar - thermal</c:v>
                </c:pt>
                <c:pt idx="1">
                  <c:v>Solar - PV</c:v>
                </c:pt>
                <c:pt idx="2">
                  <c:v>Wind</c:v>
                </c:pt>
                <c:pt idx="3">
                  <c:v>Geothermal</c:v>
                </c:pt>
                <c:pt idx="4">
                  <c:v>Hydro</c:v>
                </c:pt>
                <c:pt idx="5">
                  <c:v>Biomass and waste</c:v>
                </c:pt>
                <c:pt idx="6">
                  <c:v>Total renewables</c:v>
                </c:pt>
              </c:strCache>
            </c:strRef>
          </c:cat>
          <c:val>
            <c:numRef>
              <c:f>'[1]Figure 2 growth RE'!$C$95:$C$101</c:f>
              <c:numCache>
                <c:formatCode>0.00</c:formatCode>
                <c:ptCount val="7"/>
                <c:pt idx="0">
                  <c:v>16.396715439419161</c:v>
                </c:pt>
                <c:pt idx="1">
                  <c:v>76.3514650573685</c:v>
                </c:pt>
                <c:pt idx="2">
                  <c:v>17.182197894259275</c:v>
                </c:pt>
                <c:pt idx="3">
                  <c:v>2.1696756078634749</c:v>
                </c:pt>
                <c:pt idx="4">
                  <c:v>1.7778965981475769</c:v>
                </c:pt>
                <c:pt idx="5">
                  <c:v>7.7950177494646056</c:v>
                </c:pt>
                <c:pt idx="6">
                  <c:v>7.0908610617315793</c:v>
                </c:pt>
              </c:numCache>
            </c:numRef>
          </c:val>
        </c:ser>
        <c:ser>
          <c:idx val="1"/>
          <c:order val="1"/>
          <c:tx>
            <c:strRef>
              <c:f>'[1]Figure 2 growth RE'!$D$94</c:f>
              <c:strCache>
                <c:ptCount val="1"/>
                <c:pt idx="0">
                  <c:v>1990-2009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'[1]Figure 2 growth RE'!$A$95:$A$101</c:f>
              <c:strCache>
                <c:ptCount val="7"/>
                <c:pt idx="0">
                  <c:v>Solar - thermal</c:v>
                </c:pt>
                <c:pt idx="1">
                  <c:v>Solar - PV</c:v>
                </c:pt>
                <c:pt idx="2">
                  <c:v>Wind</c:v>
                </c:pt>
                <c:pt idx="3">
                  <c:v>Geothermal</c:v>
                </c:pt>
                <c:pt idx="4">
                  <c:v>Hydro</c:v>
                </c:pt>
                <c:pt idx="5">
                  <c:v>Biomass and waste</c:v>
                </c:pt>
                <c:pt idx="6">
                  <c:v>Total renewables</c:v>
                </c:pt>
              </c:strCache>
            </c:strRef>
          </c:cat>
          <c:val>
            <c:numRef>
              <c:f>'[1]Figure 2 growth RE'!$D$95:$D$101</c:f>
              <c:numCache>
                <c:formatCode>0.0</c:formatCode>
                <c:ptCount val="7"/>
                <c:pt idx="0">
                  <c:v>12.340482964063737</c:v>
                </c:pt>
                <c:pt idx="1">
                  <c:v>45.289076477043253</c:v>
                </c:pt>
                <c:pt idx="2">
                  <c:v>31.055175155043102</c:v>
                </c:pt>
                <c:pt idx="3">
                  <c:v>3.2299910685346545</c:v>
                </c:pt>
                <c:pt idx="4">
                  <c:v>0.71006236139889989</c:v>
                </c:pt>
                <c:pt idx="5">
                  <c:v>4.8404850976394131</c:v>
                </c:pt>
                <c:pt idx="6">
                  <c:v>4.1349371004275159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31264"/>
        <c:axId val="160332800"/>
      </c:barChart>
      <c:catAx>
        <c:axId val="160331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332800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160332800"/>
        <c:scaling>
          <c:orientation val="minMax"/>
          <c:max val="100"/>
          <c:min val="-5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331264"/>
        <c:crosses val="autoZero"/>
        <c:crossBetween val="between"/>
        <c:majorUnit val="5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403011190765332"/>
          <c:y val="0.88647545868360644"/>
          <c:w val="0.66791123124534801"/>
          <c:h val="0.1062804468282044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142875</xdr:rowOff>
    </xdr:from>
    <xdr:to>
      <xdr:col>10</xdr:col>
      <xdr:colOff>38100</xdr:colOff>
      <xdr:row>27</xdr:row>
      <xdr:rowOff>38100</xdr:rowOff>
    </xdr:to>
    <xdr:graphicFrame macro="">
      <xdr:nvGraphicFramePr>
        <xdr:cNvPr id="2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enrichs/Local%20Settings/Temporary%20Internet%20Files/Content.Outlook/NW36R0XC/ENER29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Eurostat data"/>
      <sheetName val="IEA data"/>
      <sheetName val="Figure 1  RE in primary consump"/>
      <sheetName val="Figure 2 growth RE"/>
      <sheetName val="Table 1 Share RE in GIEC"/>
      <sheetName val="Fig 3  GIEC by sources"/>
      <sheetName val="Table 2 Scenarios"/>
      <sheetName val="Fig 4 share RE in GEIC"/>
    </sheetNames>
    <sheetDataSet>
      <sheetData sheetId="0"/>
      <sheetData sheetId="1">
        <row r="65">
          <cell r="B65">
            <v>138</v>
          </cell>
          <cell r="C65">
            <v>156</v>
          </cell>
          <cell r="D65">
            <v>174</v>
          </cell>
          <cell r="E65">
            <v>189</v>
          </cell>
          <cell r="F65">
            <v>231</v>
          </cell>
          <cell r="G65">
            <v>282</v>
          </cell>
          <cell r="H65">
            <v>305</v>
          </cell>
          <cell r="I65">
            <v>329</v>
          </cell>
          <cell r="J65">
            <v>362</v>
          </cell>
          <cell r="K65">
            <v>391</v>
          </cell>
          <cell r="L65">
            <v>430</v>
          </cell>
          <cell r="M65">
            <v>482</v>
          </cell>
          <cell r="N65">
            <v>533</v>
          </cell>
          <cell r="O65">
            <v>594</v>
          </cell>
          <cell r="P65">
            <v>683</v>
          </cell>
          <cell r="Q65">
            <v>806</v>
          </cell>
          <cell r="R65">
            <v>988</v>
          </cell>
          <cell r="S65">
            <v>1265</v>
          </cell>
          <cell r="T65">
            <v>1730</v>
          </cell>
          <cell r="U65">
            <v>2459</v>
          </cell>
        </row>
        <row r="708">
          <cell r="B708">
            <v>1</v>
          </cell>
          <cell r="C708">
            <v>1</v>
          </cell>
          <cell r="D708">
            <v>2</v>
          </cell>
          <cell r="E708">
            <v>2</v>
          </cell>
          <cell r="F708">
            <v>3</v>
          </cell>
          <cell r="G708">
            <v>3</v>
          </cell>
          <cell r="H708">
            <v>4</v>
          </cell>
          <cell r="I708">
            <v>5</v>
          </cell>
          <cell r="J708">
            <v>7</v>
          </cell>
          <cell r="K708">
            <v>7</v>
          </cell>
          <cell r="L708">
            <v>10</v>
          </cell>
          <cell r="M708">
            <v>16</v>
          </cell>
          <cell r="N708">
            <v>24</v>
          </cell>
          <cell r="O708">
            <v>40</v>
          </cell>
          <cell r="P708">
            <v>62</v>
          </cell>
          <cell r="Q708">
            <v>125</v>
          </cell>
          <cell r="R708">
            <v>214</v>
          </cell>
          <cell r="S708">
            <v>324</v>
          </cell>
          <cell r="T708">
            <v>639</v>
          </cell>
          <cell r="U708">
            <v>1209</v>
          </cell>
        </row>
      </sheetData>
      <sheetData sheetId="2"/>
      <sheetData sheetId="3">
        <row r="32">
          <cell r="B32">
            <v>67</v>
          </cell>
          <cell r="C32">
            <v>94</v>
          </cell>
          <cell r="D32">
            <v>134</v>
          </cell>
          <cell r="E32">
            <v>202</v>
          </cell>
          <cell r="F32">
            <v>300</v>
          </cell>
          <cell r="G32">
            <v>350</v>
          </cell>
          <cell r="H32">
            <v>419</v>
          </cell>
          <cell r="I32">
            <v>633</v>
          </cell>
          <cell r="J32">
            <v>969</v>
          </cell>
          <cell r="K32">
            <v>1221</v>
          </cell>
          <cell r="L32">
            <v>1913</v>
          </cell>
          <cell r="M32">
            <v>2296</v>
          </cell>
          <cell r="N32">
            <v>3123</v>
          </cell>
          <cell r="O32">
            <v>3814</v>
          </cell>
          <cell r="P32">
            <v>5067</v>
          </cell>
          <cell r="Q32">
            <v>6057</v>
          </cell>
          <cell r="R32">
            <v>7077</v>
          </cell>
          <cell r="S32">
            <v>8972</v>
          </cell>
          <cell r="T32">
            <v>10282</v>
          </cell>
          <cell r="U32">
            <v>11421</v>
          </cell>
        </row>
        <row r="33">
          <cell r="B33">
            <v>3189</v>
          </cell>
          <cell r="C33">
            <v>3157</v>
          </cell>
          <cell r="D33">
            <v>3426</v>
          </cell>
          <cell r="E33">
            <v>3599</v>
          </cell>
          <cell r="F33">
            <v>3421</v>
          </cell>
          <cell r="G33">
            <v>3562</v>
          </cell>
          <cell r="H33">
            <v>3843</v>
          </cell>
          <cell r="I33">
            <v>3962</v>
          </cell>
          <cell r="J33">
            <v>4238</v>
          </cell>
          <cell r="K33">
            <v>4449</v>
          </cell>
          <cell r="L33">
            <v>4714</v>
          </cell>
          <cell r="M33">
            <v>4585</v>
          </cell>
          <cell r="N33">
            <v>4739</v>
          </cell>
          <cell r="O33">
            <v>5327</v>
          </cell>
          <cell r="P33">
            <v>5410</v>
          </cell>
          <cell r="Q33">
            <v>5354</v>
          </cell>
          <cell r="R33">
            <v>5581</v>
          </cell>
          <cell r="S33">
            <v>5748</v>
          </cell>
          <cell r="T33">
            <v>5759</v>
          </cell>
          <cell r="U33">
            <v>5834</v>
          </cell>
        </row>
        <row r="34">
          <cell r="B34">
            <v>24609</v>
          </cell>
          <cell r="C34">
            <v>25470</v>
          </cell>
          <cell r="D34">
            <v>26693</v>
          </cell>
          <cell r="E34">
            <v>27279</v>
          </cell>
          <cell r="F34">
            <v>28151</v>
          </cell>
          <cell r="G34">
            <v>28045</v>
          </cell>
          <cell r="H34">
            <v>27876</v>
          </cell>
          <cell r="I34">
            <v>28531</v>
          </cell>
          <cell r="J34">
            <v>29529</v>
          </cell>
          <cell r="K34">
            <v>29275</v>
          </cell>
          <cell r="L34">
            <v>30312</v>
          </cell>
          <cell r="M34">
            <v>32009</v>
          </cell>
          <cell r="N34">
            <v>27058</v>
          </cell>
          <cell r="O34">
            <v>26259</v>
          </cell>
          <cell r="P34">
            <v>27755</v>
          </cell>
          <cell r="Q34">
            <v>26234</v>
          </cell>
          <cell r="R34">
            <v>26561</v>
          </cell>
          <cell r="S34">
            <v>26616</v>
          </cell>
          <cell r="T34">
            <v>28146</v>
          </cell>
          <cell r="U34">
            <v>28150</v>
          </cell>
        </row>
        <row r="35">
          <cell r="B35">
            <v>42644</v>
          </cell>
          <cell r="C35">
            <v>44187</v>
          </cell>
          <cell r="D35">
            <v>44762</v>
          </cell>
          <cell r="E35">
            <v>48420</v>
          </cell>
          <cell r="F35">
            <v>48608</v>
          </cell>
          <cell r="G35">
            <v>50593</v>
          </cell>
          <cell r="H35">
            <v>53873</v>
          </cell>
          <cell r="I35">
            <v>56451</v>
          </cell>
          <cell r="J35">
            <v>57350</v>
          </cell>
          <cell r="K35">
            <v>57372</v>
          </cell>
          <cell r="L35">
            <v>59524</v>
          </cell>
          <cell r="M35">
            <v>60473</v>
          </cell>
          <cell r="N35">
            <v>62151</v>
          </cell>
          <cell r="O35">
            <v>67815</v>
          </cell>
          <cell r="P35">
            <v>72547</v>
          </cell>
          <cell r="Q35">
            <v>77538</v>
          </cell>
          <cell r="R35">
            <v>83582</v>
          </cell>
          <cell r="S35">
            <v>91867</v>
          </cell>
          <cell r="T35">
            <v>98275</v>
          </cell>
          <cell r="U35">
            <v>104691</v>
          </cell>
        </row>
        <row r="37">
          <cell r="B37">
            <v>70647</v>
          </cell>
          <cell r="C37">
            <v>73064</v>
          </cell>
          <cell r="D37">
            <v>75189</v>
          </cell>
          <cell r="E37">
            <v>79689</v>
          </cell>
          <cell r="F37">
            <v>80711</v>
          </cell>
          <cell r="G37">
            <v>82832</v>
          </cell>
          <cell r="H37">
            <v>86316</v>
          </cell>
          <cell r="I37">
            <v>89906</v>
          </cell>
          <cell r="J37">
            <v>92448</v>
          </cell>
          <cell r="K37">
            <v>92708</v>
          </cell>
          <cell r="L37">
            <v>96893</v>
          </cell>
          <cell r="M37">
            <v>99845</v>
          </cell>
          <cell r="N37">
            <v>97604</v>
          </cell>
          <cell r="O37">
            <v>103809</v>
          </cell>
          <cell r="P37">
            <v>111462</v>
          </cell>
          <cell r="Q37">
            <v>115989</v>
          </cell>
          <cell r="R37">
            <v>123789</v>
          </cell>
          <cell r="S37">
            <v>134468</v>
          </cell>
          <cell r="T37">
            <v>144192</v>
          </cell>
          <cell r="U37">
            <v>152555</v>
          </cell>
        </row>
        <row r="38">
          <cell r="B38">
            <v>1665140</v>
          </cell>
          <cell r="C38">
            <v>1667257</v>
          </cell>
          <cell r="D38">
            <v>1631908</v>
          </cell>
          <cell r="E38">
            <v>1631156</v>
          </cell>
          <cell r="F38">
            <v>1626537</v>
          </cell>
          <cell r="G38">
            <v>1668070</v>
          </cell>
          <cell r="H38">
            <v>1725213</v>
          </cell>
          <cell r="I38">
            <v>1709819</v>
          </cell>
          <cell r="J38">
            <v>1721967</v>
          </cell>
          <cell r="K38">
            <v>1710515</v>
          </cell>
          <cell r="L38">
            <v>1724741</v>
          </cell>
          <cell r="M38">
            <v>1763145</v>
          </cell>
          <cell r="N38">
            <v>1757959</v>
          </cell>
          <cell r="O38">
            <v>1799057</v>
          </cell>
          <cell r="P38">
            <v>1818240</v>
          </cell>
          <cell r="Q38">
            <v>1823078</v>
          </cell>
          <cell r="R38">
            <v>1824706</v>
          </cell>
          <cell r="S38">
            <v>1806378</v>
          </cell>
          <cell r="T38">
            <v>1801750</v>
          </cell>
          <cell r="U38">
            <v>1702755</v>
          </cell>
        </row>
      </sheetData>
      <sheetData sheetId="4">
        <row r="38">
          <cell r="C38">
            <v>1</v>
          </cell>
          <cell r="D38">
            <v>1</v>
          </cell>
          <cell r="E38">
            <v>2</v>
          </cell>
          <cell r="F38">
            <v>2</v>
          </cell>
          <cell r="G38">
            <v>3</v>
          </cell>
          <cell r="H38">
            <v>3</v>
          </cell>
          <cell r="I38">
            <v>4</v>
          </cell>
          <cell r="J38">
            <v>5</v>
          </cell>
          <cell r="K38">
            <v>7</v>
          </cell>
          <cell r="L38">
            <v>7</v>
          </cell>
          <cell r="M38">
            <v>10</v>
          </cell>
          <cell r="N38">
            <v>16</v>
          </cell>
          <cell r="O38">
            <v>24</v>
          </cell>
          <cell r="P38">
            <v>40</v>
          </cell>
          <cell r="Q38">
            <v>62</v>
          </cell>
          <cell r="R38">
            <v>125</v>
          </cell>
          <cell r="S38">
            <v>214</v>
          </cell>
          <cell r="T38">
            <v>324</v>
          </cell>
          <cell r="U38">
            <v>639</v>
          </cell>
          <cell r="V38">
            <v>1209</v>
          </cell>
        </row>
        <row r="94">
          <cell r="C94" t="str">
            <v>2005-2009</v>
          </cell>
          <cell r="D94" t="str">
            <v>1990-2009</v>
          </cell>
        </row>
        <row r="95">
          <cell r="A95" t="str">
            <v>Solar - thermal</v>
          </cell>
          <cell r="C95">
            <v>16.396715439419161</v>
          </cell>
          <cell r="D95">
            <v>12.340482964063737</v>
          </cell>
        </row>
        <row r="96">
          <cell r="A96" t="str">
            <v>Solar - PV</v>
          </cell>
          <cell r="C96">
            <v>76.3514650573685</v>
          </cell>
          <cell r="D96">
            <v>45.289076477043253</v>
          </cell>
        </row>
        <row r="97">
          <cell r="A97" t="str">
            <v>Wind</v>
          </cell>
          <cell r="C97">
            <v>17.182197894259275</v>
          </cell>
          <cell r="D97">
            <v>31.055175155043102</v>
          </cell>
        </row>
        <row r="98">
          <cell r="A98" t="str">
            <v>Geothermal</v>
          </cell>
          <cell r="C98">
            <v>2.1696756078634749</v>
          </cell>
          <cell r="D98">
            <v>3.2299910685346545</v>
          </cell>
        </row>
        <row r="99">
          <cell r="A99" t="str">
            <v>Hydro</v>
          </cell>
          <cell r="C99">
            <v>1.7778965981475769</v>
          </cell>
          <cell r="D99">
            <v>0.71006236139889989</v>
          </cell>
        </row>
        <row r="100">
          <cell r="A100" t="str">
            <v>Biomass and waste</v>
          </cell>
          <cell r="C100">
            <v>7.7950177494646056</v>
          </cell>
          <cell r="D100">
            <v>4.8404850976394131</v>
          </cell>
        </row>
        <row r="101">
          <cell r="A101" t="str">
            <v>Total renewables</v>
          </cell>
          <cell r="C101">
            <v>7.0908610617315793</v>
          </cell>
          <cell r="D101">
            <v>4.1349371004275159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2"/>
  <sheetViews>
    <sheetView tabSelected="1" topLeftCell="A10" workbookViewId="0">
      <selection activeCell="C34" sqref="C34"/>
    </sheetView>
  </sheetViews>
  <sheetFormatPr defaultColWidth="11.42578125" defaultRowHeight="15" x14ac:dyDescent="0.25"/>
  <cols>
    <col min="1" max="21" width="11.42578125" customWidth="1"/>
    <col min="22" max="22" width="10.7109375" customWidth="1"/>
    <col min="257" max="277" width="11.42578125" customWidth="1"/>
    <col min="278" max="278" width="10.7109375" customWidth="1"/>
    <col min="513" max="533" width="11.42578125" customWidth="1"/>
    <col min="534" max="534" width="10.7109375" customWidth="1"/>
    <col min="769" max="789" width="11.42578125" customWidth="1"/>
    <col min="790" max="790" width="10.7109375" customWidth="1"/>
    <col min="1025" max="1045" width="11.42578125" customWidth="1"/>
    <col min="1046" max="1046" width="10.7109375" customWidth="1"/>
    <col min="1281" max="1301" width="11.42578125" customWidth="1"/>
    <col min="1302" max="1302" width="10.7109375" customWidth="1"/>
    <col min="1537" max="1557" width="11.42578125" customWidth="1"/>
    <col min="1558" max="1558" width="10.7109375" customWidth="1"/>
    <col min="1793" max="1813" width="11.42578125" customWidth="1"/>
    <col min="1814" max="1814" width="10.7109375" customWidth="1"/>
    <col min="2049" max="2069" width="11.42578125" customWidth="1"/>
    <col min="2070" max="2070" width="10.7109375" customWidth="1"/>
    <col min="2305" max="2325" width="11.42578125" customWidth="1"/>
    <col min="2326" max="2326" width="10.7109375" customWidth="1"/>
    <col min="2561" max="2581" width="11.42578125" customWidth="1"/>
    <col min="2582" max="2582" width="10.7109375" customWidth="1"/>
    <col min="2817" max="2837" width="11.42578125" customWidth="1"/>
    <col min="2838" max="2838" width="10.7109375" customWidth="1"/>
    <col min="3073" max="3093" width="11.42578125" customWidth="1"/>
    <col min="3094" max="3094" width="10.7109375" customWidth="1"/>
    <col min="3329" max="3349" width="11.42578125" customWidth="1"/>
    <col min="3350" max="3350" width="10.7109375" customWidth="1"/>
    <col min="3585" max="3605" width="11.42578125" customWidth="1"/>
    <col min="3606" max="3606" width="10.7109375" customWidth="1"/>
    <col min="3841" max="3861" width="11.42578125" customWidth="1"/>
    <col min="3862" max="3862" width="10.7109375" customWidth="1"/>
    <col min="4097" max="4117" width="11.42578125" customWidth="1"/>
    <col min="4118" max="4118" width="10.7109375" customWidth="1"/>
    <col min="4353" max="4373" width="11.42578125" customWidth="1"/>
    <col min="4374" max="4374" width="10.7109375" customWidth="1"/>
    <col min="4609" max="4629" width="11.42578125" customWidth="1"/>
    <col min="4630" max="4630" width="10.7109375" customWidth="1"/>
    <col min="4865" max="4885" width="11.42578125" customWidth="1"/>
    <col min="4886" max="4886" width="10.7109375" customWidth="1"/>
    <col min="5121" max="5141" width="11.42578125" customWidth="1"/>
    <col min="5142" max="5142" width="10.7109375" customWidth="1"/>
    <col min="5377" max="5397" width="11.42578125" customWidth="1"/>
    <col min="5398" max="5398" width="10.7109375" customWidth="1"/>
    <col min="5633" max="5653" width="11.42578125" customWidth="1"/>
    <col min="5654" max="5654" width="10.7109375" customWidth="1"/>
    <col min="5889" max="5909" width="11.42578125" customWidth="1"/>
    <col min="5910" max="5910" width="10.7109375" customWidth="1"/>
    <col min="6145" max="6165" width="11.42578125" customWidth="1"/>
    <col min="6166" max="6166" width="10.7109375" customWidth="1"/>
    <col min="6401" max="6421" width="11.42578125" customWidth="1"/>
    <col min="6422" max="6422" width="10.7109375" customWidth="1"/>
    <col min="6657" max="6677" width="11.42578125" customWidth="1"/>
    <col min="6678" max="6678" width="10.7109375" customWidth="1"/>
    <col min="6913" max="6933" width="11.42578125" customWidth="1"/>
    <col min="6934" max="6934" width="10.7109375" customWidth="1"/>
    <col min="7169" max="7189" width="11.42578125" customWidth="1"/>
    <col min="7190" max="7190" width="10.7109375" customWidth="1"/>
    <col min="7425" max="7445" width="11.42578125" customWidth="1"/>
    <col min="7446" max="7446" width="10.7109375" customWidth="1"/>
    <col min="7681" max="7701" width="11.42578125" customWidth="1"/>
    <col min="7702" max="7702" width="10.7109375" customWidth="1"/>
    <col min="7937" max="7957" width="11.42578125" customWidth="1"/>
    <col min="7958" max="7958" width="10.7109375" customWidth="1"/>
    <col min="8193" max="8213" width="11.42578125" customWidth="1"/>
    <col min="8214" max="8214" width="10.7109375" customWidth="1"/>
    <col min="8449" max="8469" width="11.42578125" customWidth="1"/>
    <col min="8470" max="8470" width="10.7109375" customWidth="1"/>
    <col min="8705" max="8725" width="11.42578125" customWidth="1"/>
    <col min="8726" max="8726" width="10.7109375" customWidth="1"/>
    <col min="8961" max="8981" width="11.42578125" customWidth="1"/>
    <col min="8982" max="8982" width="10.7109375" customWidth="1"/>
    <col min="9217" max="9237" width="11.42578125" customWidth="1"/>
    <col min="9238" max="9238" width="10.7109375" customWidth="1"/>
    <col min="9473" max="9493" width="11.42578125" customWidth="1"/>
    <col min="9494" max="9494" width="10.7109375" customWidth="1"/>
    <col min="9729" max="9749" width="11.42578125" customWidth="1"/>
    <col min="9750" max="9750" width="10.7109375" customWidth="1"/>
    <col min="9985" max="10005" width="11.42578125" customWidth="1"/>
    <col min="10006" max="10006" width="10.7109375" customWidth="1"/>
    <col min="10241" max="10261" width="11.42578125" customWidth="1"/>
    <col min="10262" max="10262" width="10.7109375" customWidth="1"/>
    <col min="10497" max="10517" width="11.42578125" customWidth="1"/>
    <col min="10518" max="10518" width="10.7109375" customWidth="1"/>
    <col min="10753" max="10773" width="11.42578125" customWidth="1"/>
    <col min="10774" max="10774" width="10.7109375" customWidth="1"/>
    <col min="11009" max="11029" width="11.42578125" customWidth="1"/>
    <col min="11030" max="11030" width="10.7109375" customWidth="1"/>
    <col min="11265" max="11285" width="11.42578125" customWidth="1"/>
    <col min="11286" max="11286" width="10.7109375" customWidth="1"/>
    <col min="11521" max="11541" width="11.42578125" customWidth="1"/>
    <col min="11542" max="11542" width="10.7109375" customWidth="1"/>
    <col min="11777" max="11797" width="11.42578125" customWidth="1"/>
    <col min="11798" max="11798" width="10.7109375" customWidth="1"/>
    <col min="12033" max="12053" width="11.42578125" customWidth="1"/>
    <col min="12054" max="12054" width="10.7109375" customWidth="1"/>
    <col min="12289" max="12309" width="11.42578125" customWidth="1"/>
    <col min="12310" max="12310" width="10.7109375" customWidth="1"/>
    <col min="12545" max="12565" width="11.42578125" customWidth="1"/>
    <col min="12566" max="12566" width="10.7109375" customWidth="1"/>
    <col min="12801" max="12821" width="11.42578125" customWidth="1"/>
    <col min="12822" max="12822" width="10.7109375" customWidth="1"/>
    <col min="13057" max="13077" width="11.42578125" customWidth="1"/>
    <col min="13078" max="13078" width="10.7109375" customWidth="1"/>
    <col min="13313" max="13333" width="11.42578125" customWidth="1"/>
    <col min="13334" max="13334" width="10.7109375" customWidth="1"/>
    <col min="13569" max="13589" width="11.42578125" customWidth="1"/>
    <col min="13590" max="13590" width="10.7109375" customWidth="1"/>
    <col min="13825" max="13845" width="11.42578125" customWidth="1"/>
    <col min="13846" max="13846" width="10.7109375" customWidth="1"/>
    <col min="14081" max="14101" width="11.42578125" customWidth="1"/>
    <col min="14102" max="14102" width="10.7109375" customWidth="1"/>
    <col min="14337" max="14357" width="11.42578125" customWidth="1"/>
    <col min="14358" max="14358" width="10.7109375" customWidth="1"/>
    <col min="14593" max="14613" width="11.42578125" customWidth="1"/>
    <col min="14614" max="14614" width="10.7109375" customWidth="1"/>
    <col min="14849" max="14869" width="11.42578125" customWidth="1"/>
    <col min="14870" max="14870" width="10.7109375" customWidth="1"/>
    <col min="15105" max="15125" width="11.42578125" customWidth="1"/>
    <col min="15126" max="15126" width="10.7109375" customWidth="1"/>
    <col min="15361" max="15381" width="11.42578125" customWidth="1"/>
    <col min="15382" max="15382" width="10.7109375" customWidth="1"/>
    <col min="15617" max="15637" width="11.42578125" customWidth="1"/>
    <col min="15638" max="15638" width="10.7109375" customWidth="1"/>
    <col min="15873" max="15893" width="11.42578125" customWidth="1"/>
    <col min="15894" max="15894" width="10.7109375" customWidth="1"/>
    <col min="16129" max="16149" width="11.42578125" customWidth="1"/>
    <col min="16150" max="16150" width="10.7109375" customWidth="1"/>
  </cols>
  <sheetData>
    <row r="2" spans="1:1" ht="23.25" customHeight="1" x14ac:dyDescent="0.25">
      <c r="A2" s="1" t="s">
        <v>0</v>
      </c>
    </row>
    <row r="35" spans="1:26" x14ac:dyDescent="0.25">
      <c r="A35" s="2" t="s">
        <v>1</v>
      </c>
    </row>
    <row r="36" spans="1:26" s="2" customFormat="1" ht="12.75" x14ac:dyDescent="0.2">
      <c r="A36" s="2" t="s">
        <v>2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2" t="s">
        <v>9</v>
      </c>
      <c r="J36" s="2" t="s">
        <v>10</v>
      </c>
      <c r="K36" s="2" t="s">
        <v>11</v>
      </c>
      <c r="L36" s="2" t="s">
        <v>12</v>
      </c>
      <c r="M36" s="2" t="s">
        <v>13</v>
      </c>
      <c r="N36" s="2" t="s">
        <v>14</v>
      </c>
      <c r="O36" s="2" t="s">
        <v>15</v>
      </c>
      <c r="P36" s="2" t="s">
        <v>16</v>
      </c>
      <c r="Q36" s="2" t="s">
        <v>17</v>
      </c>
      <c r="R36" s="3">
        <v>2005</v>
      </c>
      <c r="S36" s="3">
        <v>2006</v>
      </c>
      <c r="T36" s="3">
        <v>2007</v>
      </c>
      <c r="U36" s="3">
        <v>2008</v>
      </c>
      <c r="V36" s="3">
        <v>2009</v>
      </c>
      <c r="X36" s="4" t="s">
        <v>18</v>
      </c>
      <c r="Y36" s="4"/>
    </row>
    <row r="37" spans="1:26" x14ac:dyDescent="0.25">
      <c r="A37" s="5" t="s">
        <v>19</v>
      </c>
      <c r="C37" s="6">
        <f>'[1]Eurostat data'!B65-'[1]Figure 2 growth RE'!C38</f>
        <v>137</v>
      </c>
      <c r="D37" s="6">
        <f>'[1]Eurostat data'!C65-'[1]Figure 2 growth RE'!D38</f>
        <v>155</v>
      </c>
      <c r="E37" s="6">
        <f>'[1]Eurostat data'!D65-'[1]Figure 2 growth RE'!E38</f>
        <v>172</v>
      </c>
      <c r="F37" s="6">
        <f>'[1]Eurostat data'!E65-'[1]Figure 2 growth RE'!F38</f>
        <v>187</v>
      </c>
      <c r="G37" s="6">
        <f>'[1]Eurostat data'!F65-'[1]Figure 2 growth RE'!G38</f>
        <v>228</v>
      </c>
      <c r="H37" s="6">
        <f>'[1]Eurostat data'!G65-'[1]Figure 2 growth RE'!H38</f>
        <v>279</v>
      </c>
      <c r="I37" s="6">
        <f>'[1]Eurostat data'!H65-'[1]Figure 2 growth RE'!I38</f>
        <v>301</v>
      </c>
      <c r="J37" s="6">
        <f>'[1]Eurostat data'!I65-'[1]Figure 2 growth RE'!J38</f>
        <v>324</v>
      </c>
      <c r="K37" s="6">
        <f>'[1]Eurostat data'!J65-'[1]Figure 2 growth RE'!K38</f>
        <v>355</v>
      </c>
      <c r="L37" s="6">
        <f>'[1]Eurostat data'!K65-'[1]Figure 2 growth RE'!L38</f>
        <v>384</v>
      </c>
      <c r="M37" s="6">
        <f>'[1]Eurostat data'!L65-'[1]Figure 2 growth RE'!M38</f>
        <v>420</v>
      </c>
      <c r="N37" s="6">
        <f>'[1]Eurostat data'!M65-'[1]Figure 2 growth RE'!N38</f>
        <v>466</v>
      </c>
      <c r="O37" s="6">
        <f>'[1]Eurostat data'!N65-'[1]Figure 2 growth RE'!O38</f>
        <v>509</v>
      </c>
      <c r="P37" s="6">
        <f>'[1]Eurostat data'!O65-'[1]Figure 2 growth RE'!P38</f>
        <v>554</v>
      </c>
      <c r="Q37" s="6">
        <f>'[1]Eurostat data'!P65-'[1]Figure 2 growth RE'!Q38</f>
        <v>621</v>
      </c>
      <c r="R37" s="6">
        <f>'[1]Eurostat data'!Q65-'[1]Figure 2 growth RE'!R38</f>
        <v>681</v>
      </c>
      <c r="S37" s="6">
        <f>'[1]Eurostat data'!R65-'[1]Figure 2 growth RE'!S38</f>
        <v>774</v>
      </c>
      <c r="T37" s="6">
        <f>'[1]Eurostat data'!S65-'[1]Figure 2 growth RE'!T38</f>
        <v>941</v>
      </c>
      <c r="U37" s="6">
        <f>'[1]Eurostat data'!T65-'[1]Figure 2 growth RE'!U38</f>
        <v>1091</v>
      </c>
      <c r="V37" s="6">
        <f>'[1]Eurostat data'!U65-'[1]Figure 2 growth RE'!V38</f>
        <v>1250</v>
      </c>
      <c r="X37" s="6">
        <f>V37-C37</f>
        <v>1113</v>
      </c>
      <c r="Y37" s="7">
        <f t="shared" ref="Y37:Y42" si="0">X37/$X$44</f>
        <v>1.3588416271914832E-2</v>
      </c>
      <c r="Z37" s="8">
        <f>(V37+V38)/(C37+C38)</f>
        <v>17.818840579710145</v>
      </c>
    </row>
    <row r="38" spans="1:26" x14ac:dyDescent="0.25">
      <c r="A38" s="5" t="s">
        <v>20</v>
      </c>
      <c r="C38" s="6">
        <f>'[1]Eurostat data'!B708</f>
        <v>1</v>
      </c>
      <c r="D38" s="6">
        <f>'[1]Eurostat data'!C708</f>
        <v>1</v>
      </c>
      <c r="E38" s="6">
        <f>'[1]Eurostat data'!D708</f>
        <v>2</v>
      </c>
      <c r="F38" s="6">
        <f>'[1]Eurostat data'!E708</f>
        <v>2</v>
      </c>
      <c r="G38" s="6">
        <f>'[1]Eurostat data'!F708</f>
        <v>3</v>
      </c>
      <c r="H38" s="6">
        <f>'[1]Eurostat data'!G708</f>
        <v>3</v>
      </c>
      <c r="I38" s="6">
        <f>'[1]Eurostat data'!H708</f>
        <v>4</v>
      </c>
      <c r="J38" s="6">
        <f>'[1]Eurostat data'!I708</f>
        <v>5</v>
      </c>
      <c r="K38" s="6">
        <f>'[1]Eurostat data'!J708</f>
        <v>7</v>
      </c>
      <c r="L38" s="6">
        <f>'[1]Eurostat data'!K708</f>
        <v>7</v>
      </c>
      <c r="M38" s="6">
        <f>'[1]Eurostat data'!L708</f>
        <v>10</v>
      </c>
      <c r="N38" s="6">
        <f>'[1]Eurostat data'!M708</f>
        <v>16</v>
      </c>
      <c r="O38" s="6">
        <f>'[1]Eurostat data'!N708</f>
        <v>24</v>
      </c>
      <c r="P38" s="6">
        <f>'[1]Eurostat data'!O708</f>
        <v>40</v>
      </c>
      <c r="Q38" s="6">
        <f>'[1]Eurostat data'!P708</f>
        <v>62</v>
      </c>
      <c r="R38" s="6">
        <f>'[1]Eurostat data'!Q708</f>
        <v>125</v>
      </c>
      <c r="S38" s="6">
        <f>'[1]Eurostat data'!R708</f>
        <v>214</v>
      </c>
      <c r="T38" s="6">
        <f>'[1]Eurostat data'!S708</f>
        <v>324</v>
      </c>
      <c r="U38" s="6">
        <f>'[1]Eurostat data'!T708</f>
        <v>639</v>
      </c>
      <c r="V38" s="6">
        <f>'[1]Eurostat data'!U708</f>
        <v>1209</v>
      </c>
      <c r="X38" s="6">
        <f t="shared" ref="X38:X44" si="1">V38-C38</f>
        <v>1208</v>
      </c>
      <c r="Y38" s="7">
        <f t="shared" si="0"/>
        <v>1.4748254138789862E-2</v>
      </c>
      <c r="Z38" s="9"/>
    </row>
    <row r="39" spans="1:26" x14ac:dyDescent="0.25">
      <c r="A39" s="5" t="s">
        <v>21</v>
      </c>
      <c r="C39" s="6">
        <f>'[1]Figure 1  RE in primary consump'!B32</f>
        <v>67</v>
      </c>
      <c r="D39" s="6">
        <f>'[1]Figure 1  RE in primary consump'!C32</f>
        <v>94</v>
      </c>
      <c r="E39" s="6">
        <f>'[1]Figure 1  RE in primary consump'!D32</f>
        <v>134</v>
      </c>
      <c r="F39" s="6">
        <f>'[1]Figure 1  RE in primary consump'!E32</f>
        <v>202</v>
      </c>
      <c r="G39" s="6">
        <f>'[1]Figure 1  RE in primary consump'!F32</f>
        <v>300</v>
      </c>
      <c r="H39" s="6">
        <f>'[1]Figure 1  RE in primary consump'!G32</f>
        <v>350</v>
      </c>
      <c r="I39" s="6">
        <f>'[1]Figure 1  RE in primary consump'!H32</f>
        <v>419</v>
      </c>
      <c r="J39" s="6">
        <f>'[1]Figure 1  RE in primary consump'!I32</f>
        <v>633</v>
      </c>
      <c r="K39" s="6">
        <f>'[1]Figure 1  RE in primary consump'!J32</f>
        <v>969</v>
      </c>
      <c r="L39" s="6">
        <f>'[1]Figure 1  RE in primary consump'!K32</f>
        <v>1221</v>
      </c>
      <c r="M39" s="6">
        <f>'[1]Figure 1  RE in primary consump'!L32</f>
        <v>1913</v>
      </c>
      <c r="N39" s="6">
        <f>'[1]Figure 1  RE in primary consump'!M32</f>
        <v>2296</v>
      </c>
      <c r="O39" s="6">
        <f>'[1]Figure 1  RE in primary consump'!N32</f>
        <v>3123</v>
      </c>
      <c r="P39" s="6">
        <f>'[1]Figure 1  RE in primary consump'!O32</f>
        <v>3814</v>
      </c>
      <c r="Q39" s="6">
        <f>'[1]Figure 1  RE in primary consump'!P32</f>
        <v>5067</v>
      </c>
      <c r="R39" s="6">
        <f>'[1]Figure 1  RE in primary consump'!Q32</f>
        <v>6057</v>
      </c>
      <c r="S39" s="6">
        <f>'[1]Figure 1  RE in primary consump'!R32</f>
        <v>7077</v>
      </c>
      <c r="T39" s="6">
        <f>'[1]Figure 1  RE in primary consump'!S32</f>
        <v>8972</v>
      </c>
      <c r="U39" s="6">
        <f>'[1]Figure 1  RE in primary consump'!T32</f>
        <v>10282</v>
      </c>
      <c r="V39" s="6">
        <f>'[1]Figure 1  RE in primary consump'!U32</f>
        <v>11421</v>
      </c>
      <c r="X39" s="6">
        <f t="shared" si="1"/>
        <v>11354</v>
      </c>
      <c r="Y39" s="7">
        <f>X39/$X$44</f>
        <v>0.13861893832104313</v>
      </c>
      <c r="Z39" s="10"/>
    </row>
    <row r="40" spans="1:26" x14ac:dyDescent="0.25">
      <c r="A40" s="5" t="s">
        <v>22</v>
      </c>
      <c r="C40" s="6">
        <f>'[1]Figure 1  RE in primary consump'!B33</f>
        <v>3189</v>
      </c>
      <c r="D40" s="6">
        <f>'[1]Figure 1  RE in primary consump'!C33</f>
        <v>3157</v>
      </c>
      <c r="E40" s="6">
        <f>'[1]Figure 1  RE in primary consump'!D33</f>
        <v>3426</v>
      </c>
      <c r="F40" s="6">
        <f>'[1]Figure 1  RE in primary consump'!E33</f>
        <v>3599</v>
      </c>
      <c r="G40" s="6">
        <f>'[1]Figure 1  RE in primary consump'!F33</f>
        <v>3421</v>
      </c>
      <c r="H40" s="6">
        <f>'[1]Figure 1  RE in primary consump'!G33</f>
        <v>3562</v>
      </c>
      <c r="I40" s="6">
        <f>'[1]Figure 1  RE in primary consump'!H33</f>
        <v>3843</v>
      </c>
      <c r="J40" s="6">
        <f>'[1]Figure 1  RE in primary consump'!I33</f>
        <v>3962</v>
      </c>
      <c r="K40" s="6">
        <f>'[1]Figure 1  RE in primary consump'!J33</f>
        <v>4238</v>
      </c>
      <c r="L40" s="6">
        <f>'[1]Figure 1  RE in primary consump'!K33</f>
        <v>4449</v>
      </c>
      <c r="M40" s="6">
        <f>'[1]Figure 1  RE in primary consump'!L33</f>
        <v>4714</v>
      </c>
      <c r="N40" s="6">
        <f>'[1]Figure 1  RE in primary consump'!M33</f>
        <v>4585</v>
      </c>
      <c r="O40" s="6">
        <f>'[1]Figure 1  RE in primary consump'!N33</f>
        <v>4739</v>
      </c>
      <c r="P40" s="6">
        <f>'[1]Figure 1  RE in primary consump'!O33</f>
        <v>5327</v>
      </c>
      <c r="Q40" s="6">
        <f>'[1]Figure 1  RE in primary consump'!P33</f>
        <v>5410</v>
      </c>
      <c r="R40" s="6">
        <f>'[1]Figure 1  RE in primary consump'!Q33</f>
        <v>5354</v>
      </c>
      <c r="S40" s="6">
        <f>'[1]Figure 1  RE in primary consump'!R33</f>
        <v>5581</v>
      </c>
      <c r="T40" s="6">
        <f>'[1]Figure 1  RE in primary consump'!S33</f>
        <v>5748</v>
      </c>
      <c r="U40" s="6">
        <f>'[1]Figure 1  RE in primary consump'!T33</f>
        <v>5759</v>
      </c>
      <c r="V40" s="6">
        <f>'[1]Figure 1  RE in primary consump'!U33</f>
        <v>5834</v>
      </c>
      <c r="X40" s="6">
        <f t="shared" si="1"/>
        <v>2645</v>
      </c>
      <c r="Y40" s="7">
        <f t="shared" si="0"/>
        <v>3.2292327977731114E-2</v>
      </c>
      <c r="Z40" s="10"/>
    </row>
    <row r="41" spans="1:26" x14ac:dyDescent="0.25">
      <c r="A41" s="5" t="s">
        <v>23</v>
      </c>
      <c r="C41" s="6">
        <f>'[1]Figure 1  RE in primary consump'!B34</f>
        <v>24609</v>
      </c>
      <c r="D41" s="6">
        <f>'[1]Figure 1  RE in primary consump'!C34</f>
        <v>25470</v>
      </c>
      <c r="E41" s="6">
        <f>'[1]Figure 1  RE in primary consump'!D34</f>
        <v>26693</v>
      </c>
      <c r="F41" s="6">
        <f>'[1]Figure 1  RE in primary consump'!E34</f>
        <v>27279</v>
      </c>
      <c r="G41" s="6">
        <f>'[1]Figure 1  RE in primary consump'!F34</f>
        <v>28151</v>
      </c>
      <c r="H41" s="6">
        <f>'[1]Figure 1  RE in primary consump'!G34</f>
        <v>28045</v>
      </c>
      <c r="I41" s="6">
        <f>'[1]Figure 1  RE in primary consump'!H34</f>
        <v>27876</v>
      </c>
      <c r="J41" s="6">
        <f>'[1]Figure 1  RE in primary consump'!I34</f>
        <v>28531</v>
      </c>
      <c r="K41" s="6">
        <f>'[1]Figure 1  RE in primary consump'!J34</f>
        <v>29529</v>
      </c>
      <c r="L41" s="6">
        <f>'[1]Figure 1  RE in primary consump'!K34</f>
        <v>29275</v>
      </c>
      <c r="M41" s="6">
        <f>'[1]Figure 1  RE in primary consump'!L34</f>
        <v>30312</v>
      </c>
      <c r="N41" s="6">
        <f>'[1]Figure 1  RE in primary consump'!M34</f>
        <v>32009</v>
      </c>
      <c r="O41" s="6">
        <f>'[1]Figure 1  RE in primary consump'!N34</f>
        <v>27058</v>
      </c>
      <c r="P41" s="6">
        <f>'[1]Figure 1  RE in primary consump'!O34</f>
        <v>26259</v>
      </c>
      <c r="Q41" s="6">
        <f>'[1]Figure 1  RE in primary consump'!P34</f>
        <v>27755</v>
      </c>
      <c r="R41" s="6">
        <f>'[1]Figure 1  RE in primary consump'!Q34</f>
        <v>26234</v>
      </c>
      <c r="S41" s="6">
        <f>'[1]Figure 1  RE in primary consump'!R34</f>
        <v>26561</v>
      </c>
      <c r="T41" s="6">
        <f>'[1]Figure 1  RE in primary consump'!S34</f>
        <v>26616</v>
      </c>
      <c r="U41" s="6">
        <f>'[1]Figure 1  RE in primary consump'!T34</f>
        <v>28146</v>
      </c>
      <c r="V41" s="6">
        <f>'[1]Figure 1  RE in primary consump'!U34</f>
        <v>28150</v>
      </c>
      <c r="X41" s="6">
        <f t="shared" si="1"/>
        <v>3541</v>
      </c>
      <c r="Y41" s="7">
        <f t="shared" si="0"/>
        <v>4.3231430385310347E-2</v>
      </c>
      <c r="Z41" s="10"/>
    </row>
    <row r="42" spans="1:26" x14ac:dyDescent="0.25">
      <c r="A42" s="5" t="s">
        <v>24</v>
      </c>
      <c r="C42" s="6">
        <f>'[1]Figure 1  RE in primary consump'!B35</f>
        <v>42644</v>
      </c>
      <c r="D42" s="6">
        <f>'[1]Figure 1  RE in primary consump'!C35</f>
        <v>44187</v>
      </c>
      <c r="E42" s="6">
        <f>'[1]Figure 1  RE in primary consump'!D35</f>
        <v>44762</v>
      </c>
      <c r="F42" s="6">
        <f>'[1]Figure 1  RE in primary consump'!E35</f>
        <v>48420</v>
      </c>
      <c r="G42" s="6">
        <f>'[1]Figure 1  RE in primary consump'!F35</f>
        <v>48608</v>
      </c>
      <c r="H42" s="6">
        <f>'[1]Figure 1  RE in primary consump'!G35</f>
        <v>50593</v>
      </c>
      <c r="I42" s="6">
        <f>'[1]Figure 1  RE in primary consump'!H35</f>
        <v>53873</v>
      </c>
      <c r="J42" s="6">
        <f>'[1]Figure 1  RE in primary consump'!I35</f>
        <v>56451</v>
      </c>
      <c r="K42" s="6">
        <f>'[1]Figure 1  RE in primary consump'!J35</f>
        <v>57350</v>
      </c>
      <c r="L42" s="6">
        <f>'[1]Figure 1  RE in primary consump'!K35</f>
        <v>57372</v>
      </c>
      <c r="M42" s="6">
        <f>'[1]Figure 1  RE in primary consump'!L35</f>
        <v>59524</v>
      </c>
      <c r="N42" s="6">
        <f>'[1]Figure 1  RE in primary consump'!M35</f>
        <v>60473</v>
      </c>
      <c r="O42" s="6">
        <f>'[1]Figure 1  RE in primary consump'!N35</f>
        <v>62151</v>
      </c>
      <c r="P42" s="6">
        <f>'[1]Figure 1  RE in primary consump'!O35</f>
        <v>67815</v>
      </c>
      <c r="Q42" s="6">
        <f>'[1]Figure 1  RE in primary consump'!P35</f>
        <v>72547</v>
      </c>
      <c r="R42" s="6">
        <f>'[1]Figure 1  RE in primary consump'!Q35</f>
        <v>77538</v>
      </c>
      <c r="S42" s="6">
        <f>'[1]Figure 1  RE in primary consump'!R35</f>
        <v>83582</v>
      </c>
      <c r="T42" s="6">
        <f>'[1]Figure 1  RE in primary consump'!S35</f>
        <v>91867</v>
      </c>
      <c r="U42" s="6">
        <f>'[1]Figure 1  RE in primary consump'!T35</f>
        <v>98275</v>
      </c>
      <c r="V42" s="6">
        <f>'[1]Figure 1  RE in primary consump'!U35</f>
        <v>104691</v>
      </c>
      <c r="X42" s="6">
        <f t="shared" si="1"/>
        <v>62047</v>
      </c>
      <c r="Y42" s="7">
        <f t="shared" si="0"/>
        <v>0.75752063290521077</v>
      </c>
      <c r="Z42" s="10"/>
    </row>
    <row r="43" spans="1:26" x14ac:dyDescent="0.25">
      <c r="A43" s="11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X43" s="6"/>
    </row>
    <row r="44" spans="1:26" x14ac:dyDescent="0.25">
      <c r="A44" s="5" t="s">
        <v>25</v>
      </c>
      <c r="C44" s="6">
        <f>'[1]Figure 1  RE in primary consump'!B37</f>
        <v>70647</v>
      </c>
      <c r="D44" s="6">
        <f>'[1]Figure 1  RE in primary consump'!C37</f>
        <v>73064</v>
      </c>
      <c r="E44" s="6">
        <f>'[1]Figure 1  RE in primary consump'!D37</f>
        <v>75189</v>
      </c>
      <c r="F44" s="6">
        <f>'[1]Figure 1  RE in primary consump'!E37</f>
        <v>79689</v>
      </c>
      <c r="G44" s="6">
        <f>'[1]Figure 1  RE in primary consump'!F37</f>
        <v>80711</v>
      </c>
      <c r="H44" s="6">
        <f>'[1]Figure 1  RE in primary consump'!G37</f>
        <v>82832</v>
      </c>
      <c r="I44" s="6">
        <f>'[1]Figure 1  RE in primary consump'!H37</f>
        <v>86316</v>
      </c>
      <c r="J44" s="6">
        <f>'[1]Figure 1  RE in primary consump'!I37</f>
        <v>89906</v>
      </c>
      <c r="K44" s="6">
        <f>'[1]Figure 1  RE in primary consump'!J37</f>
        <v>92448</v>
      </c>
      <c r="L44" s="6">
        <f>'[1]Figure 1  RE in primary consump'!K37</f>
        <v>92708</v>
      </c>
      <c r="M44" s="6">
        <f>'[1]Figure 1  RE in primary consump'!L37</f>
        <v>96893</v>
      </c>
      <c r="N44" s="6">
        <f>'[1]Figure 1  RE in primary consump'!M37</f>
        <v>99845</v>
      </c>
      <c r="O44" s="6">
        <f>'[1]Figure 1  RE in primary consump'!N37</f>
        <v>97604</v>
      </c>
      <c r="P44" s="6">
        <f>'[1]Figure 1  RE in primary consump'!O37</f>
        <v>103809</v>
      </c>
      <c r="Q44" s="6">
        <f>'[1]Figure 1  RE in primary consump'!P37</f>
        <v>111462</v>
      </c>
      <c r="R44" s="6">
        <f>'[1]Figure 1  RE in primary consump'!Q37</f>
        <v>115989</v>
      </c>
      <c r="S44" s="6">
        <f>'[1]Figure 1  RE in primary consump'!R37</f>
        <v>123789</v>
      </c>
      <c r="T44" s="6">
        <f>'[1]Figure 1  RE in primary consump'!S37</f>
        <v>134468</v>
      </c>
      <c r="U44" s="6">
        <f>'[1]Figure 1  RE in primary consump'!T37</f>
        <v>144192</v>
      </c>
      <c r="V44" s="6">
        <f>'[1]Figure 1  RE in primary consump'!U37</f>
        <v>152555</v>
      </c>
      <c r="X44" s="6">
        <f t="shared" si="1"/>
        <v>81908</v>
      </c>
      <c r="Y44" s="12">
        <f>SUM(Y37:Y42)</f>
        <v>1</v>
      </c>
    </row>
    <row r="45" spans="1:26" x14ac:dyDescent="0.25">
      <c r="A45" s="5" t="s">
        <v>26</v>
      </c>
      <c r="C45" s="6">
        <f>'[1]Figure 1  RE in primary consump'!B38</f>
        <v>1665140</v>
      </c>
      <c r="D45" s="6">
        <f>'[1]Figure 1  RE in primary consump'!C38</f>
        <v>1667257</v>
      </c>
      <c r="E45" s="6">
        <f>'[1]Figure 1  RE in primary consump'!D38</f>
        <v>1631908</v>
      </c>
      <c r="F45" s="6">
        <f>'[1]Figure 1  RE in primary consump'!E38</f>
        <v>1631156</v>
      </c>
      <c r="G45" s="6">
        <f>'[1]Figure 1  RE in primary consump'!F38</f>
        <v>1626537</v>
      </c>
      <c r="H45" s="6">
        <f>'[1]Figure 1  RE in primary consump'!G38</f>
        <v>1668070</v>
      </c>
      <c r="I45" s="6">
        <f>'[1]Figure 1  RE in primary consump'!H38</f>
        <v>1725213</v>
      </c>
      <c r="J45" s="6">
        <f>'[1]Figure 1  RE in primary consump'!I38</f>
        <v>1709819</v>
      </c>
      <c r="K45" s="6">
        <f>'[1]Figure 1  RE in primary consump'!J38</f>
        <v>1721967</v>
      </c>
      <c r="L45" s="6">
        <f>'[1]Figure 1  RE in primary consump'!K38</f>
        <v>1710515</v>
      </c>
      <c r="M45" s="6">
        <f>'[1]Figure 1  RE in primary consump'!L38</f>
        <v>1724741</v>
      </c>
      <c r="N45" s="6">
        <f>'[1]Figure 1  RE in primary consump'!M38</f>
        <v>1763145</v>
      </c>
      <c r="O45" s="6">
        <f>'[1]Figure 1  RE in primary consump'!N38</f>
        <v>1757959</v>
      </c>
      <c r="P45" s="6">
        <f>'[1]Figure 1  RE in primary consump'!O38</f>
        <v>1799057</v>
      </c>
      <c r="Q45" s="6">
        <f>'[1]Figure 1  RE in primary consump'!P38</f>
        <v>1818240</v>
      </c>
      <c r="R45" s="6">
        <f>'[1]Figure 1  RE in primary consump'!Q38</f>
        <v>1823078</v>
      </c>
      <c r="S45" s="6">
        <f>'[1]Figure 1  RE in primary consump'!R38</f>
        <v>1824706</v>
      </c>
      <c r="T45" s="6">
        <f>'[1]Figure 1  RE in primary consump'!S38</f>
        <v>1806378</v>
      </c>
      <c r="U45" s="6">
        <f>'[1]Figure 1  RE in primary consump'!T38</f>
        <v>1801750</v>
      </c>
      <c r="V45" s="6">
        <f>'[1]Figure 1  RE in primary consump'!U38</f>
        <v>1702755</v>
      </c>
      <c r="W45" s="6"/>
      <c r="X45" s="6">
        <f>V45-C45</f>
        <v>37615</v>
      </c>
    </row>
    <row r="46" spans="1:26" x14ac:dyDescent="0.25">
      <c r="A46" s="5" t="s">
        <v>27</v>
      </c>
      <c r="C46" s="7">
        <f>C44/C45</f>
        <v>4.2427063189881931E-2</v>
      </c>
      <c r="D46" s="7">
        <f t="shared" ref="D46:U46" si="2">D44/D45</f>
        <v>4.3822877936634842E-2</v>
      </c>
      <c r="E46" s="7">
        <f t="shared" si="2"/>
        <v>4.6074288501557689E-2</v>
      </c>
      <c r="F46" s="7">
        <f t="shared" si="2"/>
        <v>4.8854309459058484E-2</v>
      </c>
      <c r="G46" s="7">
        <f t="shared" si="2"/>
        <v>4.9621373507027507E-2</v>
      </c>
      <c r="H46" s="7">
        <f t="shared" si="2"/>
        <v>4.9657388478900763E-2</v>
      </c>
      <c r="I46" s="7">
        <f t="shared" si="2"/>
        <v>5.0032082994969314E-2</v>
      </c>
      <c r="J46" s="7">
        <f t="shared" si="2"/>
        <v>5.2582173902617761E-2</v>
      </c>
      <c r="K46" s="7">
        <f t="shared" si="2"/>
        <v>5.3687440003205633E-2</v>
      </c>
      <c r="L46" s="7">
        <f t="shared" si="2"/>
        <v>5.4198881623370741E-2</v>
      </c>
      <c r="M46" s="7">
        <f t="shared" si="2"/>
        <v>5.6178289957738582E-2</v>
      </c>
      <c r="N46" s="7">
        <f t="shared" si="2"/>
        <v>5.6628921614501358E-2</v>
      </c>
      <c r="O46" s="7">
        <f t="shared" si="2"/>
        <v>5.5521203850601747E-2</v>
      </c>
      <c r="P46" s="7">
        <f t="shared" si="2"/>
        <v>5.770189604887449E-2</v>
      </c>
      <c r="Q46" s="7">
        <f t="shared" si="2"/>
        <v>6.1302138331573393E-2</v>
      </c>
      <c r="R46" s="7">
        <f t="shared" si="2"/>
        <v>6.3622620644865444E-2</v>
      </c>
      <c r="S46" s="7">
        <f t="shared" si="2"/>
        <v>6.7840517869728056E-2</v>
      </c>
      <c r="T46" s="7">
        <f t="shared" si="2"/>
        <v>7.4440676314702678E-2</v>
      </c>
      <c r="U46" s="7">
        <f t="shared" si="2"/>
        <v>8.002886082974886E-2</v>
      </c>
      <c r="V46" s="7">
        <f>V44/V45</f>
        <v>8.9593041864507811E-2</v>
      </c>
      <c r="W46" s="6"/>
    </row>
    <row r="47" spans="1:26" x14ac:dyDescent="0.25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W47" s="7"/>
    </row>
    <row r="48" spans="1:26" s="14" customFormat="1" x14ac:dyDescent="0.25">
      <c r="A48" s="13" t="s">
        <v>28</v>
      </c>
    </row>
    <row r="49" spans="1:24" x14ac:dyDescent="0.25">
      <c r="C49" s="2" t="s">
        <v>3</v>
      </c>
      <c r="D49" s="2" t="s">
        <v>4</v>
      </c>
      <c r="E49" s="2" t="s">
        <v>5</v>
      </c>
      <c r="F49" s="2" t="s">
        <v>6</v>
      </c>
      <c r="G49" s="2" t="s">
        <v>7</v>
      </c>
      <c r="H49" s="2" t="s">
        <v>8</v>
      </c>
      <c r="I49" s="2" t="s">
        <v>9</v>
      </c>
      <c r="J49" s="2" t="s">
        <v>10</v>
      </c>
      <c r="K49" s="2" t="s">
        <v>11</v>
      </c>
      <c r="L49" s="2" t="s">
        <v>12</v>
      </c>
      <c r="M49" s="2" t="s">
        <v>13</v>
      </c>
      <c r="N49" s="2" t="s">
        <v>14</v>
      </c>
      <c r="O49" s="2" t="s">
        <v>15</v>
      </c>
      <c r="P49" s="2" t="s">
        <v>16</v>
      </c>
      <c r="Q49" s="2" t="s">
        <v>17</v>
      </c>
      <c r="R49" s="3">
        <v>2005</v>
      </c>
      <c r="S49" s="3">
        <v>2006</v>
      </c>
      <c r="T49" s="3">
        <v>2007</v>
      </c>
      <c r="U49" s="3">
        <v>2008</v>
      </c>
      <c r="V49" s="3">
        <v>2009</v>
      </c>
    </row>
    <row r="50" spans="1:24" x14ac:dyDescent="0.25">
      <c r="A50" s="5" t="s">
        <v>19</v>
      </c>
      <c r="D50" s="7">
        <f>D37/C37-1</f>
        <v>0.13138686131386867</v>
      </c>
      <c r="E50" s="7">
        <f t="shared" ref="E50:V55" si="3">E37/D37-1</f>
        <v>0.10967741935483866</v>
      </c>
      <c r="F50" s="7">
        <f t="shared" si="3"/>
        <v>8.7209302325581328E-2</v>
      </c>
      <c r="G50" s="7">
        <f t="shared" si="3"/>
        <v>0.21925133689839571</v>
      </c>
      <c r="H50" s="7">
        <f t="shared" si="3"/>
        <v>0.22368421052631571</v>
      </c>
      <c r="I50" s="7">
        <f t="shared" si="3"/>
        <v>7.8853046594982157E-2</v>
      </c>
      <c r="J50" s="7">
        <f t="shared" si="3"/>
        <v>7.6411960132890311E-2</v>
      </c>
      <c r="K50" s="7">
        <f t="shared" si="3"/>
        <v>9.5679012345678993E-2</v>
      </c>
      <c r="L50" s="7">
        <f t="shared" si="3"/>
        <v>8.1690140845070314E-2</v>
      </c>
      <c r="M50" s="7">
        <f t="shared" si="3"/>
        <v>9.375E-2</v>
      </c>
      <c r="N50" s="7">
        <f t="shared" si="3"/>
        <v>0.10952380952380958</v>
      </c>
      <c r="O50" s="7">
        <f t="shared" si="3"/>
        <v>9.227467811158796E-2</v>
      </c>
      <c r="P50" s="7">
        <f t="shared" si="3"/>
        <v>8.8408644400785885E-2</v>
      </c>
      <c r="Q50" s="7">
        <f t="shared" si="3"/>
        <v>0.12093862815884471</v>
      </c>
      <c r="R50" s="7">
        <f t="shared" si="3"/>
        <v>9.661835748792269E-2</v>
      </c>
      <c r="S50" s="15">
        <f t="shared" si="3"/>
        <v>0.13656387665198233</v>
      </c>
      <c r="T50" s="15">
        <f t="shared" si="3"/>
        <v>0.2157622739018088</v>
      </c>
      <c r="U50" s="15">
        <f t="shared" si="3"/>
        <v>0.15940488841657818</v>
      </c>
      <c r="V50" s="15">
        <f t="shared" si="3"/>
        <v>0.14573785517873517</v>
      </c>
      <c r="W50" s="6"/>
    </row>
    <row r="51" spans="1:24" x14ac:dyDescent="0.25">
      <c r="A51" s="5" t="s">
        <v>20</v>
      </c>
      <c r="D51" s="7"/>
      <c r="E51" s="7">
        <f>E38/D38-1</f>
        <v>1</v>
      </c>
      <c r="F51" s="7">
        <f t="shared" si="3"/>
        <v>0</v>
      </c>
      <c r="G51" s="7">
        <f t="shared" si="3"/>
        <v>0.5</v>
      </c>
      <c r="H51" s="7">
        <f t="shared" si="3"/>
        <v>0</v>
      </c>
      <c r="I51" s="7">
        <f t="shared" si="3"/>
        <v>0.33333333333333326</v>
      </c>
      <c r="J51" s="7">
        <f t="shared" si="3"/>
        <v>0.25</v>
      </c>
      <c r="K51" s="7">
        <f t="shared" si="3"/>
        <v>0.39999999999999991</v>
      </c>
      <c r="L51" s="7">
        <f t="shared" si="3"/>
        <v>0</v>
      </c>
      <c r="M51" s="7">
        <f t="shared" si="3"/>
        <v>0.4285714285714286</v>
      </c>
      <c r="N51" s="7">
        <f t="shared" si="3"/>
        <v>0.60000000000000009</v>
      </c>
      <c r="O51" s="7">
        <f t="shared" si="3"/>
        <v>0.5</v>
      </c>
      <c r="P51" s="7">
        <f t="shared" si="3"/>
        <v>0.66666666666666674</v>
      </c>
      <c r="Q51" s="7">
        <f t="shared" si="3"/>
        <v>0.55000000000000004</v>
      </c>
      <c r="R51" s="7">
        <f t="shared" si="3"/>
        <v>1.0161290322580645</v>
      </c>
      <c r="S51" s="15">
        <f t="shared" si="3"/>
        <v>0.71199999999999997</v>
      </c>
      <c r="T51" s="15">
        <f t="shared" si="3"/>
        <v>0.51401869158878499</v>
      </c>
      <c r="U51" s="15">
        <f t="shared" si="3"/>
        <v>0.97222222222222232</v>
      </c>
      <c r="V51" s="15">
        <f t="shared" si="3"/>
        <v>0.892018779342723</v>
      </c>
      <c r="W51" s="6"/>
      <c r="X51" s="7"/>
    </row>
    <row r="52" spans="1:24" x14ac:dyDescent="0.25">
      <c r="A52" s="5" t="s">
        <v>21</v>
      </c>
      <c r="D52" s="7">
        <f>D39/C39-1</f>
        <v>0.40298507462686572</v>
      </c>
      <c r="E52" s="7">
        <f>E39/D39-1</f>
        <v>0.42553191489361697</v>
      </c>
      <c r="F52" s="7">
        <f t="shared" si="3"/>
        <v>0.50746268656716409</v>
      </c>
      <c r="G52" s="7">
        <f t="shared" si="3"/>
        <v>0.48514851485148514</v>
      </c>
      <c r="H52" s="7">
        <f t="shared" si="3"/>
        <v>0.16666666666666674</v>
      </c>
      <c r="I52" s="7">
        <f t="shared" si="3"/>
        <v>0.19714285714285706</v>
      </c>
      <c r="J52" s="7">
        <f t="shared" si="3"/>
        <v>0.51073985680190925</v>
      </c>
      <c r="K52" s="7">
        <f t="shared" si="3"/>
        <v>0.5308056872037914</v>
      </c>
      <c r="L52" s="7">
        <f t="shared" si="3"/>
        <v>0.26006191950464386</v>
      </c>
      <c r="M52" s="7">
        <f t="shared" si="3"/>
        <v>0.56674856674856677</v>
      </c>
      <c r="N52" s="7">
        <f t="shared" si="3"/>
        <v>0.20020909566126499</v>
      </c>
      <c r="O52" s="7">
        <f t="shared" si="3"/>
        <v>0.36019163763066198</v>
      </c>
      <c r="P52" s="7">
        <f t="shared" si="3"/>
        <v>0.22126160742875434</v>
      </c>
      <c r="Q52" s="7">
        <f t="shared" si="3"/>
        <v>0.32852648138437335</v>
      </c>
      <c r="R52" s="7">
        <f t="shared" si="3"/>
        <v>0.19538188277087043</v>
      </c>
      <c r="S52" s="15">
        <f t="shared" si="3"/>
        <v>0.16840019811788021</v>
      </c>
      <c r="T52" s="15">
        <f t="shared" si="3"/>
        <v>0.26776882859968909</v>
      </c>
      <c r="U52" s="15">
        <f t="shared" si="3"/>
        <v>0.14600980829246546</v>
      </c>
      <c r="V52" s="15">
        <f t="shared" si="3"/>
        <v>0.11077611359657658</v>
      </c>
      <c r="W52" s="6"/>
    </row>
    <row r="53" spans="1:24" x14ac:dyDescent="0.25">
      <c r="A53" s="5" t="s">
        <v>22</v>
      </c>
      <c r="D53" s="7">
        <f>D40/C40-1</f>
        <v>-1.0034493571652536E-2</v>
      </c>
      <c r="E53" s="7">
        <f>E40/D40-1</f>
        <v>8.5207475451377857E-2</v>
      </c>
      <c r="F53" s="7">
        <f t="shared" si="3"/>
        <v>5.0496205487448931E-2</v>
      </c>
      <c r="G53" s="7">
        <f t="shared" si="3"/>
        <v>-4.9458182828563513E-2</v>
      </c>
      <c r="H53" s="7">
        <f t="shared" si="3"/>
        <v>4.1216018707980195E-2</v>
      </c>
      <c r="I53" s="7">
        <f t="shared" si="3"/>
        <v>7.8888265019651849E-2</v>
      </c>
      <c r="J53" s="7">
        <f t="shared" si="3"/>
        <v>3.0965391621129434E-2</v>
      </c>
      <c r="K53" s="7">
        <f t="shared" si="3"/>
        <v>6.9661786976274565E-2</v>
      </c>
      <c r="L53" s="7">
        <f t="shared" si="3"/>
        <v>4.9787635677206232E-2</v>
      </c>
      <c r="M53" s="7">
        <f t="shared" si="3"/>
        <v>5.9563946954371838E-2</v>
      </c>
      <c r="N53" s="7">
        <f t="shared" si="3"/>
        <v>-2.7365294866355527E-2</v>
      </c>
      <c r="O53" s="7">
        <f t="shared" si="3"/>
        <v>3.3587786259541952E-2</v>
      </c>
      <c r="P53" s="7">
        <f t="shared" si="3"/>
        <v>0.12407680945347122</v>
      </c>
      <c r="Q53" s="7">
        <f t="shared" si="3"/>
        <v>1.5581002440397951E-2</v>
      </c>
      <c r="R53" s="7">
        <f t="shared" si="3"/>
        <v>-1.0351201478743022E-2</v>
      </c>
      <c r="S53" s="15">
        <f t="shared" si="3"/>
        <v>4.2398206948076167E-2</v>
      </c>
      <c r="T53" s="15">
        <f t="shared" si="3"/>
        <v>2.992295287582869E-2</v>
      </c>
      <c r="U53" s="15">
        <f t="shared" si="3"/>
        <v>1.9137091162142461E-3</v>
      </c>
      <c r="V53" s="15">
        <f t="shared" si="3"/>
        <v>1.3023094287202719E-2</v>
      </c>
      <c r="W53" s="6"/>
    </row>
    <row r="54" spans="1:24" x14ac:dyDescent="0.25">
      <c r="A54" s="5" t="s">
        <v>23</v>
      </c>
      <c r="D54" s="7">
        <f>D41/C41-1</f>
        <v>3.4987199804949354E-2</v>
      </c>
      <c r="E54" s="7">
        <f>E41/D41-1</f>
        <v>4.8017275225755718E-2</v>
      </c>
      <c r="F54" s="7">
        <f t="shared" si="3"/>
        <v>2.1953321095418366E-2</v>
      </c>
      <c r="G54" s="7">
        <f t="shared" si="3"/>
        <v>3.1965981157667134E-2</v>
      </c>
      <c r="H54" s="7">
        <f t="shared" si="3"/>
        <v>-3.765407978402191E-3</v>
      </c>
      <c r="I54" s="7">
        <f t="shared" si="3"/>
        <v>-6.026029595293303E-3</v>
      </c>
      <c r="J54" s="7">
        <f t="shared" si="3"/>
        <v>2.3496914908882172E-2</v>
      </c>
      <c r="K54" s="7">
        <f t="shared" si="3"/>
        <v>3.4979495986821263E-2</v>
      </c>
      <c r="L54" s="7">
        <f t="shared" si="3"/>
        <v>-8.601713569711178E-3</v>
      </c>
      <c r="M54" s="7">
        <f t="shared" si="3"/>
        <v>3.5422715627668744E-2</v>
      </c>
      <c r="N54" s="7">
        <f t="shared" si="3"/>
        <v>5.5984428609131776E-2</v>
      </c>
      <c r="O54" s="7">
        <f t="shared" si="3"/>
        <v>-0.15467524758661622</v>
      </c>
      <c r="P54" s="7">
        <f t="shared" si="3"/>
        <v>-2.9529159583117748E-2</v>
      </c>
      <c r="Q54" s="7">
        <f t="shared" si="3"/>
        <v>5.6970943295632015E-2</v>
      </c>
      <c r="R54" s="7">
        <f t="shared" si="3"/>
        <v>-5.4800936768149899E-2</v>
      </c>
      <c r="S54" s="15">
        <f t="shared" si="3"/>
        <v>1.2464740413204334E-2</v>
      </c>
      <c r="T54" s="15">
        <f t="shared" si="3"/>
        <v>2.0707051692330225E-3</v>
      </c>
      <c r="U54" s="15">
        <f t="shared" si="3"/>
        <v>5.7484220018034327E-2</v>
      </c>
      <c r="V54" s="15">
        <f t="shared" si="3"/>
        <v>1.421161088608347E-4</v>
      </c>
      <c r="W54" s="6"/>
    </row>
    <row r="55" spans="1:24" x14ac:dyDescent="0.25">
      <c r="A55" s="5" t="s">
        <v>24</v>
      </c>
      <c r="D55" s="7">
        <f>D42/C42-1</f>
        <v>3.6183284870087151E-2</v>
      </c>
      <c r="E55" s="7">
        <f>E42/D42-1</f>
        <v>1.3012877090547104E-2</v>
      </c>
      <c r="F55" s="7">
        <f t="shared" si="3"/>
        <v>8.1721102721058037E-2</v>
      </c>
      <c r="G55" s="7">
        <f t="shared" si="3"/>
        <v>3.8826931020239375E-3</v>
      </c>
      <c r="H55" s="7">
        <f t="shared" si="3"/>
        <v>4.0836899275839444E-2</v>
      </c>
      <c r="I55" s="7">
        <f t="shared" si="3"/>
        <v>6.4831103117032107E-2</v>
      </c>
      <c r="J55" s="7">
        <f t="shared" si="3"/>
        <v>4.7853284576689692E-2</v>
      </c>
      <c r="K55" s="7">
        <f t="shared" si="3"/>
        <v>1.5925315760571213E-2</v>
      </c>
      <c r="L55" s="7">
        <f t="shared" si="3"/>
        <v>3.8360941586756958E-4</v>
      </c>
      <c r="M55" s="7">
        <f t="shared" si="3"/>
        <v>3.7509586557902708E-2</v>
      </c>
      <c r="N55" s="7">
        <f t="shared" si="3"/>
        <v>1.5943148981923283E-2</v>
      </c>
      <c r="O55" s="7">
        <f t="shared" si="3"/>
        <v>2.7747920559588524E-2</v>
      </c>
      <c r="P55" s="7">
        <f t="shared" si="3"/>
        <v>9.1132886035622862E-2</v>
      </c>
      <c r="Q55" s="7">
        <f t="shared" si="3"/>
        <v>6.9778072697780802E-2</v>
      </c>
      <c r="R55" s="7">
        <f t="shared" si="3"/>
        <v>6.8796780018470782E-2</v>
      </c>
      <c r="S55" s="15">
        <f t="shared" si="3"/>
        <v>7.7948876679821533E-2</v>
      </c>
      <c r="T55" s="15">
        <f t="shared" si="3"/>
        <v>9.9124213347371537E-2</v>
      </c>
      <c r="U55" s="15">
        <f t="shared" si="3"/>
        <v>6.9753012507211443E-2</v>
      </c>
      <c r="V55" s="15">
        <f t="shared" si="3"/>
        <v>6.5286186720936223E-2</v>
      </c>
      <c r="W55" s="7"/>
    </row>
    <row r="56" spans="1:24" x14ac:dyDescent="0.25">
      <c r="A56" s="11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15"/>
      <c r="T56" s="15"/>
      <c r="U56" s="15"/>
      <c r="V56" s="15"/>
      <c r="W56" s="6"/>
    </row>
    <row r="57" spans="1:24" x14ac:dyDescent="0.25">
      <c r="A57" s="5" t="s">
        <v>25</v>
      </c>
      <c r="D57" s="7">
        <f t="shared" ref="D57:V57" si="4">D44/C44-1</f>
        <v>3.4212351550667375E-2</v>
      </c>
      <c r="E57" s="7">
        <f t="shared" si="4"/>
        <v>2.9084090660242978E-2</v>
      </c>
      <c r="F57" s="7">
        <f t="shared" si="4"/>
        <v>5.9849180066233076E-2</v>
      </c>
      <c r="G57" s="7">
        <f t="shared" si="4"/>
        <v>1.282485663014965E-2</v>
      </c>
      <c r="H57" s="7">
        <f t="shared" si="4"/>
        <v>2.6278945868592807E-2</v>
      </c>
      <c r="I57" s="7">
        <f t="shared" si="4"/>
        <v>4.2061039211898743E-2</v>
      </c>
      <c r="J57" s="7">
        <f t="shared" si="4"/>
        <v>4.1591361972287855E-2</v>
      </c>
      <c r="K57" s="7">
        <f t="shared" si="4"/>
        <v>2.8273975040598032E-2</v>
      </c>
      <c r="L57" s="7">
        <f t="shared" si="4"/>
        <v>2.812391831083394E-3</v>
      </c>
      <c r="M57" s="7">
        <f t="shared" si="4"/>
        <v>4.5141735341070799E-2</v>
      </c>
      <c r="N57" s="7">
        <f t="shared" si="4"/>
        <v>3.0466597174202414E-2</v>
      </c>
      <c r="O57" s="7">
        <f t="shared" si="4"/>
        <v>-2.2444789423606615E-2</v>
      </c>
      <c r="P57" s="7">
        <f t="shared" si="4"/>
        <v>6.3573214212532259E-2</v>
      </c>
      <c r="Q57" s="7">
        <f t="shared" si="4"/>
        <v>7.372193162442553E-2</v>
      </c>
      <c r="R57" s="7">
        <f t="shared" si="4"/>
        <v>4.0614738655326388E-2</v>
      </c>
      <c r="S57" s="15">
        <f t="shared" si="4"/>
        <v>6.7247756252748037E-2</v>
      </c>
      <c r="T57" s="15">
        <f t="shared" si="4"/>
        <v>8.6267762079021537E-2</v>
      </c>
      <c r="U57" s="15">
        <f t="shared" si="4"/>
        <v>7.231460273076129E-2</v>
      </c>
      <c r="V57" s="15">
        <f t="shared" si="4"/>
        <v>5.7999056813138106E-2</v>
      </c>
      <c r="W57" s="6"/>
    </row>
    <row r="58" spans="1:24" x14ac:dyDescent="0.25">
      <c r="A58" s="5"/>
    </row>
    <row r="59" spans="1:24" s="14" customFormat="1" x14ac:dyDescent="0.25">
      <c r="A59" s="13" t="s">
        <v>29</v>
      </c>
    </row>
    <row r="60" spans="1:24" ht="15.75" thickBot="1" x14ac:dyDescent="0.3">
      <c r="C60" s="2" t="s">
        <v>3</v>
      </c>
      <c r="D60" s="2" t="s">
        <v>4</v>
      </c>
      <c r="E60" s="2" t="s">
        <v>5</v>
      </c>
      <c r="F60" s="2" t="s">
        <v>6</v>
      </c>
      <c r="G60" s="2" t="s">
        <v>7</v>
      </c>
      <c r="H60" s="2" t="s">
        <v>8</v>
      </c>
      <c r="I60" s="2" t="s">
        <v>9</v>
      </c>
      <c r="J60" s="2" t="s">
        <v>10</v>
      </c>
      <c r="K60" s="2" t="s">
        <v>11</v>
      </c>
      <c r="L60" s="2" t="s">
        <v>12</v>
      </c>
      <c r="M60" s="2" t="s">
        <v>13</v>
      </c>
      <c r="N60" s="2" t="s">
        <v>14</v>
      </c>
      <c r="O60" s="2" t="s">
        <v>15</v>
      </c>
      <c r="P60" s="2" t="s">
        <v>16</v>
      </c>
      <c r="Q60" s="2" t="s">
        <v>17</v>
      </c>
      <c r="R60" s="3">
        <v>2005</v>
      </c>
      <c r="S60" s="3">
        <v>2006</v>
      </c>
      <c r="T60" s="3">
        <v>2007</v>
      </c>
      <c r="U60" s="3">
        <v>2008</v>
      </c>
      <c r="V60" s="3">
        <v>2009</v>
      </c>
    </row>
    <row r="61" spans="1:24" x14ac:dyDescent="0.25">
      <c r="A61" s="5" t="s">
        <v>19</v>
      </c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8">
        <f t="shared" ref="V61:V66" si="5">(V37/R37)^(1/4)-1</f>
        <v>0.16396715439419163</v>
      </c>
    </row>
    <row r="62" spans="1:24" x14ac:dyDescent="0.25">
      <c r="A62" s="5" t="s">
        <v>20</v>
      </c>
      <c r="C62" s="19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1">
        <f t="shared" si="5"/>
        <v>0.76351465057368495</v>
      </c>
    </row>
    <row r="63" spans="1:24" x14ac:dyDescent="0.25">
      <c r="A63" s="5" t="s">
        <v>21</v>
      </c>
      <c r="C63" s="19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1">
        <f t="shared" si="5"/>
        <v>0.17182197894259277</v>
      </c>
    </row>
    <row r="64" spans="1:24" x14ac:dyDescent="0.25">
      <c r="A64" s="5" t="s">
        <v>22</v>
      </c>
      <c r="C64" s="19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1">
        <f t="shared" si="5"/>
        <v>2.1696756078634749E-2</v>
      </c>
    </row>
    <row r="65" spans="1:22" x14ac:dyDescent="0.25">
      <c r="A65" s="5" t="s">
        <v>23</v>
      </c>
      <c r="C65" s="19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1">
        <f t="shared" si="5"/>
        <v>1.7778965981475769E-2</v>
      </c>
    </row>
    <row r="66" spans="1:22" ht="15.75" thickBot="1" x14ac:dyDescent="0.3">
      <c r="A66" s="5" t="s">
        <v>24</v>
      </c>
      <c r="C66" s="22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4">
        <f t="shared" si="5"/>
        <v>7.7950177494646056E-2</v>
      </c>
    </row>
    <row r="67" spans="1:22" ht="15.75" thickBot="1" x14ac:dyDescent="0.3">
      <c r="A67" s="11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5"/>
    </row>
    <row r="68" spans="1:22" ht="15.75" thickBot="1" x14ac:dyDescent="0.3">
      <c r="A68" s="5" t="s">
        <v>25</v>
      </c>
      <c r="C68" s="2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8">
        <f>(V44/R44)^(1/4)-1</f>
        <v>7.0908610617315793E-2</v>
      </c>
    </row>
    <row r="70" spans="1:22" s="14" customFormat="1" x14ac:dyDescent="0.25">
      <c r="A70" s="13" t="s">
        <v>30</v>
      </c>
    </row>
    <row r="71" spans="1:22" ht="15.75" thickBot="1" x14ac:dyDescent="0.3">
      <c r="C71" s="2" t="s">
        <v>3</v>
      </c>
      <c r="D71" s="2" t="s">
        <v>4</v>
      </c>
      <c r="E71" s="2" t="s">
        <v>5</v>
      </c>
      <c r="F71" s="2" t="s">
        <v>6</v>
      </c>
      <c r="G71" s="2" t="s">
        <v>7</v>
      </c>
      <c r="H71" s="2" t="s">
        <v>8</v>
      </c>
      <c r="I71" s="2" t="s">
        <v>9</v>
      </c>
      <c r="J71" s="2" t="s">
        <v>10</v>
      </c>
      <c r="K71" s="2" t="s">
        <v>11</v>
      </c>
      <c r="L71" s="2" t="s">
        <v>12</v>
      </c>
      <c r="M71" s="2" t="s">
        <v>13</v>
      </c>
      <c r="N71" s="2" t="s">
        <v>14</v>
      </c>
      <c r="O71" s="2" t="s">
        <v>15</v>
      </c>
      <c r="P71" s="2" t="s">
        <v>16</v>
      </c>
      <c r="Q71" s="2" t="s">
        <v>17</v>
      </c>
      <c r="R71" s="3">
        <v>2005</v>
      </c>
      <c r="S71" s="3">
        <v>2006</v>
      </c>
      <c r="T71" s="3">
        <v>2007</v>
      </c>
      <c r="U71" s="3">
        <v>2008</v>
      </c>
      <c r="V71" s="3">
        <v>2009</v>
      </c>
    </row>
    <row r="72" spans="1:22" ht="15.75" thickBot="1" x14ac:dyDescent="0.3">
      <c r="A72" s="29" t="s">
        <v>31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3"/>
      <c r="S72" s="3"/>
      <c r="T72" s="3"/>
      <c r="U72" s="3"/>
      <c r="V72" s="30">
        <f>((V37+V38)/(C37+C38))^(1/19)-1</f>
        <v>0.16368586777939864</v>
      </c>
    </row>
    <row r="73" spans="1:22" ht="15.75" thickBot="1" x14ac:dyDescent="0.3">
      <c r="A73" s="5" t="s">
        <v>32</v>
      </c>
      <c r="C73" s="16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31"/>
      <c r="O73" s="31"/>
      <c r="P73" s="31"/>
      <c r="Q73" s="31"/>
      <c r="R73" s="31"/>
      <c r="S73" s="32"/>
      <c r="T73" s="32"/>
      <c r="U73" s="32"/>
      <c r="V73" s="33">
        <f>(V37/C37)^(1/19)-1</f>
        <v>0.12340482964063737</v>
      </c>
    </row>
    <row r="74" spans="1:22" ht="15.75" thickBot="1" x14ac:dyDescent="0.3">
      <c r="A74" s="5" t="s">
        <v>33</v>
      </c>
      <c r="C74" s="19"/>
      <c r="D74" s="20"/>
      <c r="E74" s="20"/>
      <c r="F74" s="20"/>
      <c r="G74" s="20"/>
      <c r="H74" s="20"/>
      <c r="I74" s="20"/>
      <c r="J74" s="20"/>
      <c r="K74" s="20"/>
      <c r="L74" s="20"/>
      <c r="M74" s="25"/>
      <c r="N74" s="20"/>
      <c r="O74" s="20"/>
      <c r="P74" s="20"/>
      <c r="Q74" s="20"/>
      <c r="R74" s="20"/>
      <c r="S74" s="15"/>
      <c r="T74" s="15"/>
      <c r="U74" s="15"/>
      <c r="V74" s="33">
        <f>(V38/C38)^(1/19)-1</f>
        <v>0.45289076477043255</v>
      </c>
    </row>
    <row r="75" spans="1:22" x14ac:dyDescent="0.25">
      <c r="A75" s="5" t="s">
        <v>21</v>
      </c>
      <c r="C75" s="19"/>
      <c r="D75" s="20"/>
      <c r="E75" s="20"/>
      <c r="F75" s="20"/>
      <c r="G75" s="20"/>
      <c r="H75" s="20"/>
      <c r="I75" s="20"/>
      <c r="J75" s="20"/>
      <c r="K75" s="20"/>
      <c r="L75" s="20"/>
      <c r="M75" s="25"/>
      <c r="N75" s="20"/>
      <c r="O75" s="20"/>
      <c r="P75" s="20"/>
      <c r="Q75" s="20"/>
      <c r="R75" s="20"/>
      <c r="S75" s="15"/>
      <c r="T75" s="15"/>
      <c r="U75" s="15"/>
      <c r="V75" s="33">
        <f>(V39/C39)^(1/19)-1</f>
        <v>0.31055175155043102</v>
      </c>
    </row>
    <row r="76" spans="1:22" x14ac:dyDescent="0.25">
      <c r="A76" s="5" t="s">
        <v>22</v>
      </c>
      <c r="C76" s="19"/>
      <c r="D76" s="20"/>
      <c r="E76" s="20"/>
      <c r="F76" s="20"/>
      <c r="G76" s="20"/>
      <c r="H76" s="20"/>
      <c r="I76" s="20"/>
      <c r="J76" s="20"/>
      <c r="K76" s="20"/>
      <c r="L76" s="20"/>
      <c r="M76" s="25"/>
      <c r="N76" s="20"/>
      <c r="O76" s="20"/>
      <c r="P76" s="20"/>
      <c r="Q76" s="20"/>
      <c r="R76" s="20"/>
      <c r="S76" s="15"/>
      <c r="T76" s="15"/>
      <c r="U76" s="15"/>
      <c r="V76" s="34">
        <f t="shared" ref="V76:V80" si="6">(V40/C40)^(1/19)-1</f>
        <v>3.2299910685346545E-2</v>
      </c>
    </row>
    <row r="77" spans="1:22" x14ac:dyDescent="0.25">
      <c r="A77" s="5" t="s">
        <v>23</v>
      </c>
      <c r="C77" s="19"/>
      <c r="D77" s="20"/>
      <c r="E77" s="20"/>
      <c r="F77" s="20"/>
      <c r="G77" s="20"/>
      <c r="H77" s="20"/>
      <c r="I77" s="20"/>
      <c r="J77" s="20"/>
      <c r="K77" s="20"/>
      <c r="L77" s="20"/>
      <c r="M77" s="25"/>
      <c r="N77" s="20"/>
      <c r="O77" s="20"/>
      <c r="P77" s="20"/>
      <c r="Q77" s="20"/>
      <c r="R77" s="20"/>
      <c r="S77" s="15"/>
      <c r="T77" s="15"/>
      <c r="U77" s="15"/>
      <c r="V77" s="34">
        <f t="shared" si="6"/>
        <v>7.1006236139889989E-3</v>
      </c>
    </row>
    <row r="78" spans="1:22" ht="15.75" thickBot="1" x14ac:dyDescent="0.3">
      <c r="A78" s="5" t="s">
        <v>24</v>
      </c>
      <c r="C78" s="22"/>
      <c r="D78" s="23"/>
      <c r="E78" s="23"/>
      <c r="F78" s="23"/>
      <c r="G78" s="23"/>
      <c r="H78" s="23"/>
      <c r="I78" s="23"/>
      <c r="J78" s="23"/>
      <c r="K78" s="23"/>
      <c r="L78" s="23"/>
      <c r="M78" s="35"/>
      <c r="N78" s="23"/>
      <c r="O78" s="23"/>
      <c r="P78" s="23"/>
      <c r="Q78" s="23"/>
      <c r="R78" s="23"/>
      <c r="S78" s="36"/>
      <c r="T78" s="36"/>
      <c r="U78" s="36"/>
      <c r="V78" s="37">
        <f t="shared" si="6"/>
        <v>4.8404850976394131E-2</v>
      </c>
    </row>
    <row r="79" spans="1:22" ht="15.75" thickBot="1" x14ac:dyDescent="0.3">
      <c r="A79" s="11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5"/>
      <c r="N79" s="20"/>
      <c r="O79" s="20"/>
      <c r="P79" s="20"/>
      <c r="Q79" s="20"/>
      <c r="R79" s="20"/>
      <c r="S79" s="15"/>
      <c r="T79" s="15"/>
      <c r="U79" s="15"/>
      <c r="V79" s="15"/>
    </row>
    <row r="80" spans="1:22" ht="15.75" thickBot="1" x14ac:dyDescent="0.3">
      <c r="A80" s="5" t="s">
        <v>25</v>
      </c>
      <c r="C80" s="38"/>
      <c r="D80" s="39"/>
      <c r="E80" s="39"/>
      <c r="F80" s="39"/>
      <c r="G80" s="39"/>
      <c r="H80" s="39"/>
      <c r="I80" s="39"/>
      <c r="J80" s="39"/>
      <c r="K80" s="39"/>
      <c r="L80" s="39"/>
      <c r="M80" s="40"/>
      <c r="N80" s="39"/>
      <c r="O80" s="39"/>
      <c r="P80" s="39"/>
      <c r="Q80" s="39"/>
      <c r="R80" s="39"/>
      <c r="S80" s="41"/>
      <c r="T80" s="41"/>
      <c r="U80" s="42"/>
      <c r="V80" s="42">
        <f t="shared" si="6"/>
        <v>4.1349371004275159E-2</v>
      </c>
    </row>
    <row r="82" spans="1:22" s="14" customFormat="1" x14ac:dyDescent="0.25">
      <c r="A82" s="13" t="s">
        <v>34</v>
      </c>
    </row>
    <row r="83" spans="1:22" ht="15.75" thickBot="1" x14ac:dyDescent="0.3">
      <c r="C83" s="2" t="s">
        <v>3</v>
      </c>
      <c r="D83" s="2" t="s">
        <v>4</v>
      </c>
      <c r="E83" s="2" t="s">
        <v>5</v>
      </c>
      <c r="F83" s="2" t="s">
        <v>6</v>
      </c>
      <c r="G83" s="2" t="s">
        <v>7</v>
      </c>
      <c r="H83" s="2" t="s">
        <v>8</v>
      </c>
      <c r="I83" s="2" t="s">
        <v>9</v>
      </c>
      <c r="J83" s="2" t="s">
        <v>10</v>
      </c>
      <c r="K83" s="2" t="s">
        <v>11</v>
      </c>
      <c r="L83" s="2" t="s">
        <v>12</v>
      </c>
      <c r="M83" s="2" t="s">
        <v>13</v>
      </c>
      <c r="N83" s="2" t="s">
        <v>14</v>
      </c>
      <c r="O83" s="2" t="s">
        <v>15</v>
      </c>
      <c r="P83" s="2" t="s">
        <v>16</v>
      </c>
      <c r="Q83" s="2" t="s">
        <v>17</v>
      </c>
      <c r="R83" s="3">
        <v>2005</v>
      </c>
      <c r="S83" s="3">
        <v>2006</v>
      </c>
      <c r="T83" s="3">
        <v>2007</v>
      </c>
      <c r="U83" s="3">
        <v>2008</v>
      </c>
      <c r="V83" s="3">
        <v>2009</v>
      </c>
    </row>
    <row r="84" spans="1:22" x14ac:dyDescent="0.25">
      <c r="A84" s="5" t="s">
        <v>19</v>
      </c>
      <c r="M84" s="16"/>
      <c r="N84" s="31"/>
      <c r="O84" s="31"/>
      <c r="P84" s="31"/>
      <c r="Q84" s="31"/>
      <c r="R84" s="31"/>
      <c r="S84" s="32"/>
      <c r="T84" s="32"/>
      <c r="U84" s="32"/>
      <c r="V84" s="30">
        <f>(V37/M37)^(1/9)-1</f>
        <v>0.12883110827665645</v>
      </c>
    </row>
    <row r="85" spans="1:22" x14ac:dyDescent="0.25">
      <c r="A85" s="5" t="s">
        <v>20</v>
      </c>
      <c r="M85" s="19"/>
      <c r="N85" s="20"/>
      <c r="O85" s="20"/>
      <c r="P85" s="20"/>
      <c r="Q85" s="20"/>
      <c r="R85" s="20"/>
      <c r="S85" s="15"/>
      <c r="T85" s="15"/>
      <c r="U85" s="15"/>
      <c r="V85" s="34">
        <f t="shared" ref="V85:V91" si="7">(V38/M38)^(1/9)-1</f>
        <v>0.70365126512744092</v>
      </c>
    </row>
    <row r="86" spans="1:22" x14ac:dyDescent="0.25">
      <c r="A86" s="5" t="s">
        <v>21</v>
      </c>
      <c r="M86" s="19"/>
      <c r="N86" s="20"/>
      <c r="O86" s="20"/>
      <c r="P86" s="20"/>
      <c r="Q86" s="20"/>
      <c r="R86" s="20"/>
      <c r="S86" s="15"/>
      <c r="T86" s="15"/>
      <c r="U86" s="15"/>
      <c r="V86" s="34">
        <f t="shared" si="7"/>
        <v>0.21961011600367719</v>
      </c>
    </row>
    <row r="87" spans="1:22" x14ac:dyDescent="0.25">
      <c r="A87" s="5" t="s">
        <v>22</v>
      </c>
      <c r="M87" s="19"/>
      <c r="N87" s="20"/>
      <c r="O87" s="20"/>
      <c r="P87" s="20"/>
      <c r="Q87" s="20"/>
      <c r="R87" s="20"/>
      <c r="S87" s="15"/>
      <c r="T87" s="15"/>
      <c r="U87" s="15"/>
      <c r="V87" s="34">
        <f t="shared" si="7"/>
        <v>2.3967838642039441E-2</v>
      </c>
    </row>
    <row r="88" spans="1:22" x14ac:dyDescent="0.25">
      <c r="A88" s="5" t="s">
        <v>23</v>
      </c>
      <c r="M88" s="19"/>
      <c r="N88" s="20"/>
      <c r="O88" s="20"/>
      <c r="P88" s="20"/>
      <c r="Q88" s="20"/>
      <c r="R88" s="20"/>
      <c r="S88" s="15"/>
      <c r="T88" s="15"/>
      <c r="U88" s="15"/>
      <c r="V88" s="34">
        <f t="shared" si="7"/>
        <v>-8.1881065701797651E-3</v>
      </c>
    </row>
    <row r="89" spans="1:22" ht="15.75" thickBot="1" x14ac:dyDescent="0.3">
      <c r="A89" s="5" t="s">
        <v>24</v>
      </c>
      <c r="M89" s="22"/>
      <c r="N89" s="23"/>
      <c r="O89" s="23"/>
      <c r="P89" s="23"/>
      <c r="Q89" s="23"/>
      <c r="R89" s="23"/>
      <c r="S89" s="36"/>
      <c r="T89" s="36"/>
      <c r="U89" s="36"/>
      <c r="V89" s="37">
        <f t="shared" si="7"/>
        <v>6.4746840458187016E-2</v>
      </c>
    </row>
    <row r="90" spans="1:22" ht="15.75" thickBot="1" x14ac:dyDescent="0.3">
      <c r="A90" s="11"/>
      <c r="M90" s="20"/>
      <c r="N90" s="20"/>
      <c r="O90" s="20"/>
      <c r="P90" s="20"/>
      <c r="Q90" s="20"/>
      <c r="R90" s="20"/>
      <c r="S90" s="15"/>
      <c r="T90" s="15"/>
      <c r="U90" s="15"/>
      <c r="V90" s="15"/>
    </row>
    <row r="91" spans="1:22" ht="15.75" thickBot="1" x14ac:dyDescent="0.3">
      <c r="A91" s="5" t="s">
        <v>25</v>
      </c>
      <c r="M91" s="26"/>
      <c r="N91" s="27"/>
      <c r="O91" s="27"/>
      <c r="P91" s="27"/>
      <c r="Q91" s="27"/>
      <c r="R91" s="27"/>
      <c r="S91" s="43"/>
      <c r="T91" s="41"/>
      <c r="U91" s="41"/>
      <c r="V91" s="42">
        <f t="shared" si="7"/>
        <v>5.1728838827924228E-2</v>
      </c>
    </row>
    <row r="92" spans="1:22" ht="15.75" thickBot="1" x14ac:dyDescent="0.3"/>
    <row r="93" spans="1:22" s="14" customFormat="1" ht="15.75" thickBot="1" x14ac:dyDescent="0.3">
      <c r="A93" s="44" t="s">
        <v>35</v>
      </c>
    </row>
    <row r="94" spans="1:22" ht="15.75" thickBot="1" x14ac:dyDescent="0.3">
      <c r="A94" s="16"/>
      <c r="B94" s="45" t="s">
        <v>36</v>
      </c>
      <c r="C94" s="46" t="s">
        <v>37</v>
      </c>
      <c r="D94" s="47" t="s">
        <v>38</v>
      </c>
    </row>
    <row r="95" spans="1:22" x14ac:dyDescent="0.25">
      <c r="A95" s="48" t="s">
        <v>19</v>
      </c>
      <c r="B95" s="49">
        <f t="shared" ref="B95:B100" si="8">V50*100</f>
        <v>14.573785517873517</v>
      </c>
      <c r="C95" s="50">
        <f t="shared" ref="C95:C100" si="9">V61*100</f>
        <v>16.396715439419161</v>
      </c>
      <c r="D95" s="51">
        <f t="shared" ref="D95:D100" si="10">V73*100</f>
        <v>12.340482964063737</v>
      </c>
    </row>
    <row r="96" spans="1:22" x14ac:dyDescent="0.25">
      <c r="A96" s="48" t="s">
        <v>20</v>
      </c>
      <c r="B96" s="49">
        <f t="shared" si="8"/>
        <v>89.201877934272304</v>
      </c>
      <c r="C96" s="50">
        <f t="shared" si="9"/>
        <v>76.3514650573685</v>
      </c>
      <c r="D96" s="51">
        <f t="shared" si="10"/>
        <v>45.289076477043253</v>
      </c>
    </row>
    <row r="97" spans="1:4" x14ac:dyDescent="0.25">
      <c r="A97" s="48" t="s">
        <v>21</v>
      </c>
      <c r="B97" s="49">
        <f t="shared" si="8"/>
        <v>11.077611359657658</v>
      </c>
      <c r="C97" s="50">
        <f t="shared" si="9"/>
        <v>17.182197894259275</v>
      </c>
      <c r="D97" s="51">
        <f t="shared" si="10"/>
        <v>31.055175155043102</v>
      </c>
    </row>
    <row r="98" spans="1:4" x14ac:dyDescent="0.25">
      <c r="A98" s="48" t="s">
        <v>22</v>
      </c>
      <c r="B98" s="49">
        <f t="shared" si="8"/>
        <v>1.3023094287202719</v>
      </c>
      <c r="C98" s="50">
        <f t="shared" si="9"/>
        <v>2.1696756078634749</v>
      </c>
      <c r="D98" s="51">
        <f t="shared" si="10"/>
        <v>3.2299910685346545</v>
      </c>
    </row>
    <row r="99" spans="1:4" x14ac:dyDescent="0.25">
      <c r="A99" s="48" t="s">
        <v>23</v>
      </c>
      <c r="B99" s="49">
        <f t="shared" si="8"/>
        <v>1.421161088608347E-2</v>
      </c>
      <c r="C99" s="50">
        <f t="shared" si="9"/>
        <v>1.7778965981475769</v>
      </c>
      <c r="D99" s="51">
        <f t="shared" si="10"/>
        <v>0.71006236139889989</v>
      </c>
    </row>
    <row r="100" spans="1:4" x14ac:dyDescent="0.25">
      <c r="A100" s="48" t="s">
        <v>24</v>
      </c>
      <c r="B100" s="49">
        <f t="shared" si="8"/>
        <v>6.5286186720936223</v>
      </c>
      <c r="C100" s="50">
        <f t="shared" si="9"/>
        <v>7.7950177494646056</v>
      </c>
      <c r="D100" s="51">
        <f t="shared" si="10"/>
        <v>4.8404850976394131</v>
      </c>
    </row>
    <row r="101" spans="1:4" ht="15.75" thickBot="1" x14ac:dyDescent="0.3">
      <c r="A101" s="52" t="s">
        <v>25</v>
      </c>
      <c r="B101" s="53">
        <f>V57*100</f>
        <v>5.7999056813138106</v>
      </c>
      <c r="C101" s="54">
        <f>V68*100</f>
        <v>7.0908610617315793</v>
      </c>
      <c r="D101" s="55">
        <f>V80*100</f>
        <v>4.1349371004275159</v>
      </c>
    </row>
    <row r="102" spans="1:4" x14ac:dyDescent="0.25">
      <c r="B102" s="56"/>
      <c r="C102" s="56"/>
      <c r="D102" s="56"/>
    </row>
  </sheetData>
  <mergeCells count="1">
    <mergeCell ref="X36:Y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5.4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Henrichs</dc:creator>
  <cp:lastModifiedBy>Thomas Henrichs</cp:lastModifiedBy>
  <dcterms:created xsi:type="dcterms:W3CDTF">2012-03-21T10:35:57Z</dcterms:created>
  <dcterms:modified xsi:type="dcterms:W3CDTF">2012-03-21T10:38:04Z</dcterms:modified>
</cp:coreProperties>
</file>