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7.xml" ContentType="application/vnd.openxmlformats-officedocument.spreadsheetml.comment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13.xml" ContentType="application/vnd.openxmlformats-officedocument.spreadsheetml.comments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872" firstSheet="2" activeTab="2"/>
  </bookViews>
  <sheets>
    <sheet name="Figure 2 upd" sheetId="1" r:id="rId1"/>
    <sheet name="Data for figure 2" sheetId="2" r:id="rId2"/>
    <sheet name="Figure 2" sheetId="3" r:id="rId3"/>
    <sheet name="Explantion " sheetId="4" r:id="rId4"/>
    <sheet name="Agri_irri90_07" sheetId="5" r:id="rId5"/>
    <sheet name="Chart Irrigation" sheetId="6" r:id="rId6"/>
    <sheet name="Agri_irri90_07 man" sheetId="7" r:id="rId7"/>
    <sheet name="PWS90_07" sheetId="8" r:id="rId8"/>
    <sheet name="Chart PWS" sheetId="9" r:id="rId9"/>
    <sheet name="PWS90_07 man" sheetId="10" r:id="rId10"/>
    <sheet name="Indu90_07" sheetId="11" r:id="rId11"/>
    <sheet name="Chart industry" sheetId="12" r:id="rId12"/>
    <sheet name="Indu90_07 man" sheetId="13" r:id="rId13"/>
    <sheet name="Energy90_07" sheetId="14" r:id="rId14"/>
    <sheet name="Chart energy" sheetId="15" r:id="rId15"/>
    <sheet name="Energy90_07 man" sheetId="16" r:id="rId16"/>
  </sheets>
  <externalReferences>
    <externalReference r:id="rId19"/>
  </externalReferences>
  <definedNames/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England and Wales Data</t>
        </r>
      </text>
    </comment>
  </commentList>
</comments>
</file>

<file path=xl/comments5.xml><?xml version="1.0" encoding="utf-8"?>
<comments xmlns="http://schemas.openxmlformats.org/spreadsheetml/2006/main">
  <authors>
    <author>user</author>
    <author>George Papoutsoglou</author>
  </authors>
  <commentList>
    <comment ref="S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M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903,5 old data</t>
        </r>
      </text>
    </comment>
    <comment ref="O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889,2 New Data?</t>
        </r>
      </text>
    </comment>
    <comment ref="P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732,1 New Data?</t>
        </r>
      </text>
    </comment>
    <comment ref="I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4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S80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comments7.xml><?xml version="1.0" encoding="utf-8"?>
<comments xmlns="http://schemas.openxmlformats.org/spreadsheetml/2006/main">
  <authors>
    <author>user</author>
    <author>George Papoutsoglou</author>
  </authors>
  <commentList>
    <comment ref="C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sharedStrings.xml><?xml version="1.0" encoding="utf-8"?>
<sst xmlns="http://schemas.openxmlformats.org/spreadsheetml/2006/main" count="1594" uniqueCount="153">
  <si>
    <t>Energy</t>
  </si>
  <si>
    <t>Industry</t>
  </si>
  <si>
    <t>Irrigation</t>
  </si>
  <si>
    <t>Reduction</t>
  </si>
  <si>
    <t>Percentage per Sector</t>
  </si>
  <si>
    <t>Total</t>
  </si>
  <si>
    <t>Eastern</t>
  </si>
  <si>
    <t>Western</t>
  </si>
  <si>
    <t>Southern</t>
  </si>
  <si>
    <t>Turkey</t>
  </si>
  <si>
    <t>Europe</t>
  </si>
  <si>
    <t>Early 1990s</t>
  </si>
  <si>
    <t>1990s</t>
  </si>
  <si>
    <t>Public
Water Supply</t>
  </si>
  <si>
    <t>CSI-018 - Fig. 02</t>
  </si>
  <si>
    <t>Data</t>
  </si>
  <si>
    <t>Metadata</t>
  </si>
  <si>
    <t>Title</t>
  </si>
  <si>
    <t>Source</t>
  </si>
  <si>
    <t>Geographical Coverage</t>
  </si>
  <si>
    <t>Note</t>
  </si>
  <si>
    <t>Turkey is plotted on an individual column in this graph to depict the large increase in agricultural water use, and to avoid the projection of this trend/effect on the Southern countries trend.</t>
  </si>
  <si>
    <t>EEA-ETC/WTR based on data from Eurostat data table: Annual water abstraction by source and by sector</t>
  </si>
  <si>
    <t>Austria, Belgium, Bulgaria, Cyprus, Czech Republic, Denmark, Estonia, Finland, France, Germany, Hungary, Iceland, Ireland, Latvia, Luxembourg, Malta, Netherlands, Norway, Poland, Romania, Slovakia, Slovenia, Spain, Sweden, Switzerland, Turkey, United Kingdom</t>
  </si>
  <si>
    <r>
      <t>Water abstractions for Irrigation, Manufacturing Industry, Energy Cooling and Public Water Supply (million 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/year) in early 1990s and the period 1997-2007</t>
    </r>
  </si>
  <si>
    <t>1998-2007</t>
  </si>
  <si>
    <t>2007</t>
  </si>
  <si>
    <t>PWS90</t>
  </si>
  <si>
    <t>PWS07</t>
  </si>
  <si>
    <t>2007/1990</t>
  </si>
  <si>
    <t>Latest data Year</t>
  </si>
  <si>
    <t>1990s Year</t>
  </si>
  <si>
    <t>Albania</t>
  </si>
  <si>
    <t>Austria</t>
  </si>
  <si>
    <t>WC</t>
  </si>
  <si>
    <t>N/A</t>
  </si>
  <si>
    <t>Jordan</t>
  </si>
  <si>
    <t>ES</t>
  </si>
  <si>
    <t>Bulgaria</t>
  </si>
  <si>
    <t>EN</t>
  </si>
  <si>
    <t>Belgium</t>
  </si>
  <si>
    <t>Macedonia, the former Yugoslav Republic of</t>
  </si>
  <si>
    <t>WS</t>
  </si>
  <si>
    <t>Czech Republic</t>
  </si>
  <si>
    <t>Northern Ireland</t>
  </si>
  <si>
    <t>Poland</t>
  </si>
  <si>
    <t>Croatia</t>
  </si>
  <si>
    <t>Denmark</t>
  </si>
  <si>
    <t>Romania</t>
  </si>
  <si>
    <t>Cyprus</t>
  </si>
  <si>
    <t>England and Wales</t>
  </si>
  <si>
    <t>Slovakia</t>
  </si>
  <si>
    <t>Estonia</t>
  </si>
  <si>
    <t>Slovenia</t>
  </si>
  <si>
    <t>Germany</t>
  </si>
  <si>
    <t>Egypt</t>
  </si>
  <si>
    <t>United Kingdom</t>
  </si>
  <si>
    <t>Finland</t>
  </si>
  <si>
    <t>Iceland</t>
  </si>
  <si>
    <t>Netherlands</t>
  </si>
  <si>
    <t>France</t>
  </si>
  <si>
    <t>Scotland</t>
  </si>
  <si>
    <t>Norway</t>
  </si>
  <si>
    <t>Greece</t>
  </si>
  <si>
    <t>Hungary</t>
  </si>
  <si>
    <t>Sweden</t>
  </si>
  <si>
    <t>Spain</t>
  </si>
  <si>
    <t>Switzerland</t>
  </si>
  <si>
    <t>Ireland</t>
  </si>
  <si>
    <t>Israel</t>
  </si>
  <si>
    <t>Italy</t>
  </si>
  <si>
    <t>Portugal</t>
  </si>
  <si>
    <t>Latvia</t>
  </si>
  <si>
    <t>Lithuania</t>
  </si>
  <si>
    <t>Luxembourg</t>
  </si>
  <si>
    <t>Malta</t>
  </si>
  <si>
    <t>Tunisia</t>
  </si>
  <si>
    <t>2007/1990 data</t>
  </si>
  <si>
    <t>other than 2007/1990 data</t>
  </si>
  <si>
    <t>Data for graph</t>
  </si>
  <si>
    <t>1999-2007</t>
  </si>
  <si>
    <t>Eastern (central and northern)</t>
  </si>
  <si>
    <t>Western (central and northern)</t>
  </si>
  <si>
    <t>Jordan (Hashemite Kingdom of)</t>
  </si>
  <si>
    <t>Germany (including ex-GDR from 1991)</t>
  </si>
  <si>
    <t>Luxembourg (Grand-Duché)</t>
  </si>
  <si>
    <t>PRIM90</t>
  </si>
  <si>
    <t>IRRI90</t>
  </si>
  <si>
    <t>Industry90</t>
  </si>
  <si>
    <t>Energy90</t>
  </si>
  <si>
    <t>Public Water Supply</t>
  </si>
  <si>
    <t>Southern Early 1990s</t>
  </si>
  <si>
    <t>totabs</t>
  </si>
  <si>
    <t>Europe 1990s</t>
  </si>
  <si>
    <t>Increase/Decrease</t>
  </si>
  <si>
    <t>Per Region</t>
  </si>
  <si>
    <t>Eastern (cent.+north.) Early 1990s</t>
  </si>
  <si>
    <t>Western (cent.+north.) Early 1990s</t>
  </si>
  <si>
    <t>Energy Cooling</t>
  </si>
  <si>
    <t>FYROM</t>
  </si>
  <si>
    <t>EUROPE Countries for chart 1</t>
  </si>
  <si>
    <t/>
  </si>
  <si>
    <t>Turkey 1990s</t>
  </si>
  <si>
    <t>Irrig.south.05/total.south.05</t>
  </si>
  <si>
    <t>ener.east.05/total.east.05</t>
  </si>
  <si>
    <t>ener.west.05/total.west.05</t>
  </si>
  <si>
    <t>pws.west.05/total.west.06</t>
  </si>
  <si>
    <t>Indus.west.05/total.west.07</t>
  </si>
  <si>
    <t>new values</t>
  </si>
  <si>
    <t>Primary Sector data</t>
  </si>
  <si>
    <t>Latest year</t>
  </si>
  <si>
    <t>Percentage per Sector EU</t>
  </si>
  <si>
    <t>Percentage per Sector Turkey</t>
  </si>
  <si>
    <t>Energy Cooling TR</t>
  </si>
  <si>
    <t>Irrigation TR</t>
  </si>
  <si>
    <t>Public Water Supply TR</t>
  </si>
  <si>
    <t>Industry TR</t>
  </si>
  <si>
    <t>Energy Cooling EU</t>
  </si>
  <si>
    <t>Irrigation EU</t>
  </si>
  <si>
    <t>Public Water Supply EU</t>
  </si>
  <si>
    <t>Industry EU</t>
  </si>
  <si>
    <t>Turkey 1994</t>
  </si>
  <si>
    <t>PRIM07</t>
  </si>
  <si>
    <t>IRRI07</t>
  </si>
  <si>
    <t>Industry07/90</t>
  </si>
  <si>
    <t>Industry07</t>
  </si>
  <si>
    <t>Ind07/90</t>
  </si>
  <si>
    <t>2002-2007</t>
  </si>
  <si>
    <t>Energy07</t>
  </si>
  <si>
    <t>Turkey 2007</t>
  </si>
  <si>
    <t>Europe 1998-2007</t>
  </si>
  <si>
    <t>Eastern (cent.+north.) 1998-2007</t>
  </si>
  <si>
    <t>Western (cent.+north.) 1998-2007</t>
  </si>
  <si>
    <t>Southern 1998-2007</t>
  </si>
  <si>
    <t>Energy07/90</t>
  </si>
  <si>
    <t>Primary data source is Eurostat tables on water abstraction (total freshwater) by sector</t>
  </si>
  <si>
    <t>For each sector PWS (public water supply); agriculture/irrigation; industry and energy cooling water there are three worksheet</t>
  </si>
  <si>
    <t>** worksheet XX90_07 contains the data extracted from Eurostat and per country the estimation of data for 1990 and the latest year</t>
  </si>
  <si>
    <t>** worksheet XX90_07 man contains the regional sums</t>
  </si>
  <si>
    <t>** worksheet chart XX has the sector diagram - this diagram is used as seperate diagrams in CSI18</t>
  </si>
  <si>
    <t>For agriculture their is two estimates either for the primary sector (agriculture, forestry and fisheries) or abstraction for irrigation - for each country the data are checked and the one closest to describe irrigation is selected.</t>
  </si>
  <si>
    <t>Data from regional water abstractions per sector are copied to data for figure 2</t>
  </si>
  <si>
    <t>http://epp.eurostat.ec.europa.eu/portal/page/portal/environment/data/database</t>
  </si>
  <si>
    <t>Figure 2 is CSI018 figure 2</t>
  </si>
  <si>
    <t xml:space="preserve">http://www.eea.europa.eu/data-and-maps/figures/water-abstractions-for-irrigation-manufacturing-industry-energy-cooling-and-public-water-supply-million-m3-year-in-early-1990s-and-the-period-1997-2005 </t>
  </si>
  <si>
    <t>http://www.eea.europa.eu/data-and-maps/figures/water-abstraction-for-public-water-supply-million-m3-year-in-the-early-1990s-and-2001-2005</t>
  </si>
  <si>
    <t>Chart PWS is CSI018 figure 4</t>
  </si>
  <si>
    <t>Chart Irrigation is CSI018 figure 3</t>
  </si>
  <si>
    <t>Chart Industry is CSI018 figure 5</t>
  </si>
  <si>
    <t>Chart Energy is CSI018 figure 6</t>
  </si>
  <si>
    <t>http://www.eea.europa.eu/data-and-maps/figures/water-abstraction-for-manufacturing-industry-million-m3-year-in-early-1990s-and-2001-2005</t>
  </si>
  <si>
    <t>http://www.eea.europa.eu/data-and-maps/figures/water-abstraction-for-energy-cooling-million-m3-year-in-early-1990s-and-2001-2005</t>
  </si>
  <si>
    <t>http://www.eea.europa.eu/data-and-maps/figures/water-abstraction-for-irrigation-million-m3-year-in-the-early-1990s-and-1997-2005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</si>
</sst>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%"/>
    <numFmt numFmtId="192" formatCode="0.000"/>
    <numFmt numFmtId="193" formatCode="0.0000"/>
    <numFmt numFmtId="194" formatCode="#,##0.00\ _€"/>
    <numFmt numFmtId="195" formatCode="yyyy/mm/dd\ hh:mm:ss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14"/>
      <name val="Verdana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5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0"/>
    </font>
    <font>
      <sz val="15.25"/>
      <name val="Arial"/>
      <family val="2"/>
    </font>
    <font>
      <vertAlign val="superscript"/>
      <sz val="15.2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0"/>
    </font>
    <font>
      <sz val="15"/>
      <name val="Arial"/>
      <family val="2"/>
    </font>
    <font>
      <vertAlign val="superscript"/>
      <sz val="15"/>
      <name val="Arial"/>
      <family val="2"/>
    </font>
    <font>
      <sz val="11.25"/>
      <name val="Arial"/>
      <family val="2"/>
    </font>
    <font>
      <sz val="10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53"/>
      <name val="Arial"/>
      <family val="0"/>
    </font>
    <font>
      <sz val="11.5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12" fillId="3" borderId="34" xfId="0" applyFont="1" applyFill="1" applyBorder="1" applyAlignment="1">
      <alignment/>
    </xf>
    <xf numFmtId="0" fontId="3" fillId="3" borderId="34" xfId="0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0" fillId="0" borderId="34" xfId="0" applyBorder="1" applyAlignment="1">
      <alignment horizontal="right"/>
    </xf>
    <xf numFmtId="1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2" fillId="4" borderId="34" xfId="0" applyFont="1" applyFill="1" applyBorder="1" applyAlignment="1">
      <alignment/>
    </xf>
    <xf numFmtId="0" fontId="3" fillId="4" borderId="34" xfId="0" applyFont="1" applyFill="1" applyBorder="1" applyAlignment="1">
      <alignment horizontal="center"/>
    </xf>
    <xf numFmtId="0" fontId="12" fillId="5" borderId="34" xfId="0" applyFont="1" applyFill="1" applyBorder="1" applyAlignment="1">
      <alignment/>
    </xf>
    <xf numFmtId="1" fontId="3" fillId="5" borderId="3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/>
    </xf>
    <xf numFmtId="2" fontId="13" fillId="0" borderId="0" xfId="0" applyNumberFormat="1" applyFont="1" applyAlignment="1">
      <alignment vertical="center"/>
    </xf>
    <xf numFmtId="0" fontId="3" fillId="5" borderId="34" xfId="0" applyFont="1" applyFill="1" applyBorder="1" applyAlignment="1">
      <alignment horizontal="center"/>
    </xf>
    <xf numFmtId="0" fontId="12" fillId="6" borderId="34" xfId="0" applyFont="1" applyFill="1" applyBorder="1" applyAlignment="1">
      <alignment/>
    </xf>
    <xf numFmtId="0" fontId="3" fillId="6" borderId="34" xfId="0" applyFont="1" applyFill="1" applyBorder="1" applyAlignment="1">
      <alignment horizontal="center"/>
    </xf>
    <xf numFmtId="2" fontId="13" fillId="0" borderId="0" xfId="0" applyNumberFormat="1" applyFont="1" applyAlignment="1">
      <alignment/>
    </xf>
    <xf numFmtId="2" fontId="15" fillId="7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/>
    </xf>
    <xf numFmtId="2" fontId="14" fillId="0" borderId="0" xfId="0" applyNumberFormat="1" applyFont="1" applyAlignment="1">
      <alignment vertical="center"/>
    </xf>
    <xf numFmtId="1" fontId="3" fillId="4" borderId="3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2" fillId="8" borderId="34" xfId="0" applyFont="1" applyFill="1" applyBorder="1" applyAlignment="1">
      <alignment/>
    </xf>
    <xf numFmtId="1" fontId="3" fillId="8" borderId="34" xfId="0" applyNumberFormat="1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vertical="center"/>
    </xf>
    <xf numFmtId="1" fontId="3" fillId="6" borderId="34" xfId="0" applyNumberFormat="1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/>
    </xf>
    <xf numFmtId="0" fontId="3" fillId="9" borderId="34" xfId="0" applyFont="1" applyFill="1" applyBorder="1" applyAlignment="1">
      <alignment horizontal="center"/>
    </xf>
    <xf numFmtId="1" fontId="17" fillId="0" borderId="0" xfId="0" applyNumberFormat="1" applyFont="1" applyAlignment="1">
      <alignment vertical="center"/>
    </xf>
    <xf numFmtId="0" fontId="12" fillId="10" borderId="34" xfId="0" applyFont="1" applyFill="1" applyBorder="1" applyAlignment="1">
      <alignment/>
    </xf>
    <xf numFmtId="0" fontId="3" fillId="10" borderId="34" xfId="0" applyFont="1" applyFill="1" applyBorder="1" applyAlignment="1">
      <alignment horizontal="center"/>
    </xf>
    <xf numFmtId="0" fontId="12" fillId="11" borderId="34" xfId="0" applyFont="1" applyFill="1" applyBorder="1" applyAlignment="1">
      <alignment/>
    </xf>
    <xf numFmtId="0" fontId="3" fillId="11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1" fontId="0" fillId="12" borderId="0" xfId="0" applyNumberFormat="1" applyFill="1" applyAlignment="1">
      <alignment/>
    </xf>
    <xf numFmtId="1" fontId="0" fillId="13" borderId="0" xfId="0" applyNumberFormat="1" applyFill="1" applyAlignment="1">
      <alignment/>
    </xf>
    <xf numFmtId="1" fontId="14" fillId="0" borderId="0" xfId="0" applyNumberFormat="1" applyFont="1" applyFill="1" applyAlignment="1">
      <alignment vertical="center"/>
    </xf>
    <xf numFmtId="1" fontId="22" fillId="0" borderId="0" xfId="0" applyNumberFormat="1" applyFont="1" applyAlignment="1">
      <alignment vertical="center"/>
    </xf>
    <xf numFmtId="1" fontId="13" fillId="14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" fontId="23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23" fillId="0" borderId="0" xfId="0" applyNumberFormat="1" applyFont="1" applyAlignment="1">
      <alignment/>
    </xf>
    <xf numFmtId="0" fontId="1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16" fillId="9" borderId="34" xfId="0" applyFont="1" applyFill="1" applyBorder="1" applyAlignment="1">
      <alignment/>
    </xf>
    <xf numFmtId="0" fontId="3" fillId="9" borderId="3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0" fontId="12" fillId="5" borderId="34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3" fillId="6" borderId="34" xfId="0" applyFont="1" applyFill="1" applyBorder="1" applyAlignment="1">
      <alignment horizontal="center"/>
    </xf>
    <xf numFmtId="0" fontId="12" fillId="3" borderId="34" xfId="0" applyFont="1" applyFill="1" applyBorder="1" applyAlignment="1">
      <alignment/>
    </xf>
    <xf numFmtId="0" fontId="12" fillId="0" borderId="34" xfId="0" applyFont="1" applyBorder="1" applyAlignment="1">
      <alignment/>
    </xf>
    <xf numFmtId="0" fontId="0" fillId="15" borderId="0" xfId="0" applyFill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14" borderId="0" xfId="0" applyNumberFormat="1" applyFont="1" applyFill="1" applyAlignment="1">
      <alignment horizontal="center"/>
    </xf>
    <xf numFmtId="0" fontId="12" fillId="14" borderId="34" xfId="0" applyFont="1" applyFill="1" applyBorder="1" applyAlignment="1">
      <alignment/>
    </xf>
    <xf numFmtId="0" fontId="3" fillId="14" borderId="34" xfId="0" applyFont="1" applyFill="1" applyBorder="1" applyAlignment="1">
      <alignment horizontal="center"/>
    </xf>
    <xf numFmtId="0" fontId="12" fillId="16" borderId="34" xfId="0" applyFont="1" applyFill="1" applyBorder="1" applyAlignment="1">
      <alignment/>
    </xf>
    <xf numFmtId="0" fontId="3" fillId="16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12" fillId="16" borderId="34" xfId="0" applyFont="1" applyFill="1" applyBorder="1" applyAlignment="1">
      <alignment/>
    </xf>
    <xf numFmtId="0" fontId="12" fillId="17" borderId="34" xfId="0" applyFont="1" applyFill="1" applyBorder="1" applyAlignment="1">
      <alignment/>
    </xf>
    <xf numFmtId="0" fontId="3" fillId="17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2" fontId="0" fillId="18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7" fillId="14" borderId="0" xfId="0" applyFont="1" applyFill="1" applyAlignment="1">
      <alignment/>
    </xf>
    <xf numFmtId="0" fontId="1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34" xfId="0" applyFont="1" applyBorder="1" applyAlignment="1">
      <alignment horizontal="right"/>
    </xf>
    <xf numFmtId="0" fontId="16" fillId="4" borderId="34" xfId="0" applyFont="1" applyFill="1" applyBorder="1" applyAlignment="1">
      <alignment/>
    </xf>
    <xf numFmtId="0" fontId="36" fillId="1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12" fillId="13" borderId="34" xfId="0" applyFont="1" applyFill="1" applyBorder="1" applyAlignment="1">
      <alignment/>
    </xf>
    <xf numFmtId="0" fontId="3" fillId="13" borderId="34" xfId="0" applyFont="1" applyFill="1" applyBorder="1" applyAlignment="1">
      <alignment horizontal="center"/>
    </xf>
    <xf numFmtId="0" fontId="16" fillId="13" borderId="34" xfId="0" applyFont="1" applyFill="1" applyBorder="1" applyAlignment="1">
      <alignment/>
    </xf>
    <xf numFmtId="0" fontId="16" fillId="13" borderId="3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0" fillId="17" borderId="34" xfId="0" applyFill="1" applyBorder="1" applyAlignment="1">
      <alignment/>
    </xf>
    <xf numFmtId="0" fontId="4" fillId="14" borderId="34" xfId="0" applyFont="1" applyFill="1" applyBorder="1" applyAlignment="1">
      <alignment horizontal="center"/>
    </xf>
    <xf numFmtId="0" fontId="38" fillId="5" borderId="34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2" fontId="16" fillId="0" borderId="0" xfId="0" applyNumberFormat="1" applyFont="1" applyAlignment="1">
      <alignment/>
    </xf>
    <xf numFmtId="10" fontId="16" fillId="9" borderId="0" xfId="0" applyNumberFormat="1" applyFont="1" applyFill="1" applyAlignment="1">
      <alignment horizontal="center"/>
    </xf>
    <xf numFmtId="0" fontId="4" fillId="17" borderId="34" xfId="0" applyFont="1" applyFill="1" applyBorder="1" applyAlignment="1">
      <alignment horizontal="left"/>
    </xf>
    <xf numFmtId="1" fontId="4" fillId="14" borderId="34" xfId="0" applyNumberFormat="1" applyFont="1" applyFill="1" applyBorder="1" applyAlignment="1">
      <alignment horizontal="center"/>
    </xf>
    <xf numFmtId="1" fontId="3" fillId="9" borderId="34" xfId="0" applyNumberFormat="1" applyFont="1" applyFill="1" applyBorder="1" applyAlignment="1">
      <alignment horizontal="center"/>
    </xf>
    <xf numFmtId="1" fontId="38" fillId="5" borderId="34" xfId="0" applyNumberFormat="1" applyFont="1" applyFill="1" applyBorder="1" applyAlignment="1">
      <alignment horizontal="center" vertical="center"/>
    </xf>
    <xf numFmtId="1" fontId="15" fillId="6" borderId="34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1" fontId="38" fillId="5" borderId="34" xfId="0" applyNumberFormat="1" applyFont="1" applyFill="1" applyBorder="1" applyAlignment="1">
      <alignment horizontal="center"/>
    </xf>
    <xf numFmtId="1" fontId="15" fillId="6" borderId="34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17" borderId="34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16" fillId="0" borderId="0" xfId="0" applyNumberFormat="1" applyFont="1" applyAlignment="1">
      <alignment/>
    </xf>
    <xf numFmtId="19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9" borderId="0" xfId="0" applyFill="1" applyAlignment="1">
      <alignment/>
    </xf>
    <xf numFmtId="191" fontId="0" fillId="9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2" fontId="38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" fillId="0" borderId="0" xfId="20" applyAlignment="1">
      <alignment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0" fillId="0" borderId="3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125"/>
          <c:w val="0.968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20562</c:v>
                </c:pt>
                <c:pt idx="2">
                  <c:v>44820.3</c:v>
                </c:pt>
                <c:pt idx="3">
                  <c:v>37029.1</c:v>
                </c:pt>
                <c:pt idx="4">
                  <c:v>26902.3</c:v>
                </c:pt>
                <c:pt idx="5">
                  <c:v>25697.6</c:v>
                </c:pt>
                <c:pt idx="6">
                  <c:v>67.3</c:v>
                </c:pt>
                <c:pt idx="7">
                  <c:v>61.7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2276.1</c:v>
                </c:pt>
                <c:pt idx="2">
                  <c:v>17306.5</c:v>
                </c:pt>
                <c:pt idx="3">
                  <c:v>15585.1</c:v>
                </c:pt>
                <c:pt idx="4">
                  <c:v>6344</c:v>
                </c:pt>
                <c:pt idx="5">
                  <c:v>3821.3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1059.8</c:v>
                </c:pt>
                <c:pt idx="2">
                  <c:v>2001.7</c:v>
                </c:pt>
                <c:pt idx="3">
                  <c:v>900.5</c:v>
                </c:pt>
                <c:pt idx="4">
                  <c:v>40291.6</c:v>
                </c:pt>
                <c:pt idx="5">
                  <c:v>39416.8</c:v>
                </c:pt>
                <c:pt idx="6">
                  <c:v>25090</c:v>
                </c:pt>
                <c:pt idx="7">
                  <c:v>34035</c:v>
                </c:pt>
              </c:numCache>
            </c:numRef>
          </c:val>
        </c:ser>
        <c:ser>
          <c:idx val="3"/>
          <c:order val="3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11057.9</c:v>
                </c:pt>
                <c:pt idx="1">
                  <c:v>6554.8</c:v>
                </c:pt>
                <c:pt idx="2">
                  <c:v>21342.7</c:v>
                </c:pt>
                <c:pt idx="3">
                  <c:v>19581.5</c:v>
                </c:pt>
                <c:pt idx="4">
                  <c:v>12127</c:v>
                </c:pt>
                <c:pt idx="5">
                  <c:v>13591.9</c:v>
                </c:pt>
                <c:pt idx="6">
                  <c:v>3235.2</c:v>
                </c:pt>
                <c:pt idx="7">
                  <c:v>5163.5</c:v>
                </c:pt>
              </c:numCache>
            </c:numRef>
          </c:val>
        </c:ser>
        <c:overlap val="100"/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 val="autoZero"/>
        <c:auto val="1"/>
        <c:lblOffset val="100"/>
        <c:noMultiLvlLbl val="0"/>
      </c:catAx>
      <c:valAx>
        <c:axId val="1305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3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25"/>
          <c:y val="0.91625"/>
          <c:w val="0.975"/>
          <c:h val="0.07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6275"/>
          <c:w val="0.9842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FFFF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20562</c:v>
                </c:pt>
                <c:pt idx="2">
                  <c:v>44820.3</c:v>
                </c:pt>
                <c:pt idx="3">
                  <c:v>37029.1</c:v>
                </c:pt>
                <c:pt idx="4">
                  <c:v>26902.3</c:v>
                </c:pt>
                <c:pt idx="5">
                  <c:v>25697.6</c:v>
                </c:pt>
                <c:pt idx="6">
                  <c:v>67.3</c:v>
                </c:pt>
                <c:pt idx="7">
                  <c:v>61.7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2276.1</c:v>
                </c:pt>
                <c:pt idx="2">
                  <c:v>17306.5</c:v>
                </c:pt>
                <c:pt idx="3">
                  <c:v>15585.1</c:v>
                </c:pt>
                <c:pt idx="4">
                  <c:v>6344</c:v>
                </c:pt>
                <c:pt idx="5">
                  <c:v>3821.3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spPr>
            <a:solidFill>
              <a:srgbClr val="339966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11057.9</c:v>
                </c:pt>
                <c:pt idx="1">
                  <c:v>6554.8</c:v>
                </c:pt>
                <c:pt idx="2">
                  <c:v>21342.7</c:v>
                </c:pt>
                <c:pt idx="3">
                  <c:v>19581.5</c:v>
                </c:pt>
                <c:pt idx="4">
                  <c:v>12127</c:v>
                </c:pt>
                <c:pt idx="5">
                  <c:v>13591.9</c:v>
                </c:pt>
                <c:pt idx="6">
                  <c:v>3235.2</c:v>
                </c:pt>
                <c:pt idx="7">
                  <c:v>5163.5</c:v>
                </c:pt>
              </c:numCache>
            </c:numRef>
          </c:val>
        </c:ser>
        <c:ser>
          <c:idx val="3"/>
          <c:order val="3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80008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1059.8</c:v>
                </c:pt>
                <c:pt idx="2">
                  <c:v>2001.7</c:v>
                </c:pt>
                <c:pt idx="3">
                  <c:v>900.5</c:v>
                </c:pt>
                <c:pt idx="4">
                  <c:v>40291.6</c:v>
                </c:pt>
                <c:pt idx="5">
                  <c:v>39416.8</c:v>
                </c:pt>
                <c:pt idx="6">
                  <c:v>25090</c:v>
                </c:pt>
                <c:pt idx="7">
                  <c:v>34035</c:v>
                </c:pt>
              </c:numCache>
            </c:numRef>
          </c:val>
        </c:ser>
        <c:overlap val="100"/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410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75"/>
          <c:y val="0.92475"/>
          <c:w val="0.963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675"/>
          <c:w val="0.927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'Agri_irri90_07 man'!$H$9:$H$12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man'!$H$13:$H$16</c:f>
              <c:numCache>
                <c:ptCount val="4"/>
                <c:pt idx="0">
                  <c:v>8609.9</c:v>
                </c:pt>
                <c:pt idx="1">
                  <c:v>2001.6999999999998</c:v>
                </c:pt>
                <c:pt idx="2">
                  <c:v>40291.6</c:v>
                </c:pt>
                <c:pt idx="3">
                  <c:v>25090</c:v>
                </c:pt>
              </c:numCache>
            </c:numRef>
          </c:val>
        </c:ser>
        <c:ser>
          <c:idx val="1"/>
          <c:order val="1"/>
          <c:tx>
            <c:strRef>
              <c:f>'Agri_irri90_07 man'!$I$9:$I$12</c:f>
              <c:strCache>
                <c:ptCount val="1"/>
                <c:pt idx="0">
                  <c:v>1998-2007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man'!$I$13:$I$16</c:f>
              <c:numCache>
                <c:ptCount val="4"/>
                <c:pt idx="0">
                  <c:v>1059.8</c:v>
                </c:pt>
                <c:pt idx="1">
                  <c:v>900.5</c:v>
                </c:pt>
                <c:pt idx="2">
                  <c:v>39416.8</c:v>
                </c:pt>
                <c:pt idx="3">
                  <c:v>34035</c:v>
                </c:pt>
              </c:numCache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1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water supply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45"/>
          <c:w val="0.925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'PWS90_07 man'!$H$11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'PWS90_07 man'!$H$12:$H$15</c:f>
              <c:numCache>
                <c:ptCount val="4"/>
                <c:pt idx="0">
                  <c:v>11057.9</c:v>
                </c:pt>
                <c:pt idx="1">
                  <c:v>21342.7</c:v>
                </c:pt>
                <c:pt idx="2">
                  <c:v>12127</c:v>
                </c:pt>
                <c:pt idx="3">
                  <c:v>3235.2</c:v>
                </c:pt>
              </c:numCache>
            </c:numRef>
          </c:val>
        </c:ser>
        <c:ser>
          <c:idx val="1"/>
          <c:order val="1"/>
          <c:tx>
            <c:strRef>
              <c:f>'PWS90_07 man'!$I$11</c:f>
              <c:strCache>
                <c:ptCount val="1"/>
                <c:pt idx="0">
                  <c:v>1999-2007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'PWS90_07 man'!$I$12:$I$15</c:f>
              <c:numCache>
                <c:ptCount val="4"/>
                <c:pt idx="0">
                  <c:v>6634.5999999999985</c:v>
                </c:pt>
                <c:pt idx="1">
                  <c:v>19581.5</c:v>
                </c:pt>
                <c:pt idx="2">
                  <c:v>13591.9</c:v>
                </c:pt>
                <c:pt idx="3">
                  <c:v>5163.5</c:v>
                </c:pt>
              </c:numCache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99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7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'PWS90_07 man'!$H$11</c:f>
              <c:strCache>
                <c:ptCount val="1"/>
                <c:pt idx="0">
                  <c:v>Early 1990s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/>
            </c:strRef>
          </c:cat>
          <c:val>
            <c:numRef>
              <c:f>'PWS90_07 man'!$H$12:$H$15</c:f>
              <c:numCache/>
            </c:numRef>
          </c:val>
          <c:smooth val="0"/>
        </c:ser>
        <c:ser>
          <c:idx val="1"/>
          <c:order val="1"/>
          <c:tx>
            <c:strRef>
              <c:f>'PWS90_07 man'!$I$11</c:f>
              <c:strCache>
                <c:ptCount val="1"/>
                <c:pt idx="0">
                  <c:v>1999-2007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/>
            </c:strRef>
          </c:cat>
          <c:val>
            <c:numRef>
              <c:f>'PWS90_07 man'!$I$12:$I$15</c:f>
              <c:numCache/>
            </c:numRef>
          </c:val>
          <c:smooth val="0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manufacturing industry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475"/>
          <c:w val="0.92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'Indu90_07 man'!$H$16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man'!$H$17:$H$20</c:f>
              <c:numCache>
                <c:ptCount val="4"/>
                <c:pt idx="0">
                  <c:v>12537.499999999998</c:v>
                </c:pt>
                <c:pt idx="1">
                  <c:v>17306.5</c:v>
                </c:pt>
                <c:pt idx="2">
                  <c:v>6344</c:v>
                </c:pt>
                <c:pt idx="3">
                  <c:v>733.5</c:v>
                </c:pt>
              </c:numCache>
            </c:numRef>
          </c:val>
        </c:ser>
        <c:ser>
          <c:idx val="1"/>
          <c:order val="1"/>
          <c:tx>
            <c:strRef>
              <c:f>'Indu90_07 man'!$I$16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man'!$I$17:$I$20</c:f>
              <c:numCache>
                <c:ptCount val="4"/>
                <c:pt idx="0">
                  <c:v>2276.1</c:v>
                </c:pt>
                <c:pt idx="1">
                  <c:v>15585.100000000002</c:v>
                </c:pt>
                <c:pt idx="2">
                  <c:v>3821.3</c:v>
                </c:pt>
                <c:pt idx="3">
                  <c:v>516.7</c:v>
                </c:pt>
              </c:numCache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84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4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Abstraction for energy cooling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675"/>
          <c:w val="0.918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'Energy90_07 man'!$I$4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man'!$I$7:$I$10</c:f>
              <c:numCache>
                <c:ptCount val="4"/>
                <c:pt idx="0">
                  <c:v>21294.3</c:v>
                </c:pt>
                <c:pt idx="1">
                  <c:v>44820.3</c:v>
                </c:pt>
                <c:pt idx="2">
                  <c:v>26902.3</c:v>
                </c:pt>
                <c:pt idx="3">
                  <c:v>67.3</c:v>
                </c:pt>
              </c:numCache>
            </c:numRef>
          </c:val>
        </c:ser>
        <c:ser>
          <c:idx val="1"/>
          <c:order val="1"/>
          <c:tx>
            <c:strRef>
              <c:f>'Energy90_07 man'!$J$4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man'!$J$7:$J$10</c:f>
              <c:numCache>
                <c:ptCount val="4"/>
                <c:pt idx="0">
                  <c:v>20562</c:v>
                </c:pt>
                <c:pt idx="1">
                  <c:v>37029.1</c:v>
                </c:pt>
                <c:pt idx="2">
                  <c:v>25697.600000000002</c:v>
                </c:pt>
                <c:pt idx="3">
                  <c:v>61.7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37558"/>
        <c:crossesAt val="1"/>
        <c:crossBetween val="between"/>
        <c:dispUnits/>
        <c:majorUnit val="5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14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0.4205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Abstractions (mio m3/year)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0</xdr:col>
      <xdr:colOff>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5262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4</xdr:col>
      <xdr:colOff>76200</xdr:colOff>
      <xdr:row>44</xdr:row>
      <xdr:rowOff>0</xdr:rowOff>
    </xdr:from>
    <xdr:to>
      <xdr:col>9</xdr:col>
      <xdr:colOff>495300</xdr:colOff>
      <xdr:row>52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7124700"/>
          <a:ext cx="34290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
No abstraction for UK is available therefore the data for England and Wales has been used.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0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3</xdr:col>
      <xdr:colOff>47625</xdr:colOff>
      <xdr:row>34</xdr:row>
      <xdr:rowOff>114300</xdr:rowOff>
    </xdr:from>
    <xdr:to>
      <xdr:col>8</xdr:col>
      <xdr:colOff>428625</xdr:colOff>
      <xdr:row>41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5619750"/>
          <a:ext cx="3429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otherwiseother values have been used  (marked by note). 
No abstraction for UK is available therefore the data for England and Wales has been used.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0.02125</cdr:y>
    </cdr:from>
    <cdr:to>
      <cdr:x>0.457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80975"/>
          <a:ext cx="269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Abstractions (mio m3/year)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0</xdr:col>
      <xdr:colOff>0</xdr:colOff>
      <xdr:row>25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35267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  <xdr:twoCellAnchor>
    <xdr:from>
      <xdr:col>13</xdr:col>
      <xdr:colOff>600075</xdr:colOff>
      <xdr:row>88</xdr:row>
      <xdr:rowOff>152400</xdr:rowOff>
    </xdr:from>
    <xdr:to>
      <xdr:col>21</xdr:col>
      <xdr:colOff>371475</xdr:colOff>
      <xdr:row>97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24875" y="14401800"/>
          <a:ext cx="46482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44</xdr:row>
      <xdr:rowOff>123825</xdr:rowOff>
    </xdr:from>
    <xdr:to>
      <xdr:col>6</xdr:col>
      <xdr:colOff>504825</xdr:colOff>
      <xdr:row>56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76650" y="7248525"/>
          <a:ext cx="15240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PWS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PWS90 &amp; PWS07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133350</xdr:rowOff>
    </xdr:from>
    <xdr:to>
      <xdr:col>12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4705350" y="32099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SV\Water\04%20Freshwater%20assessments\SOER%202010\Part%20B%20water%20quanty\Diagrams\CSI%20018_Water%20abstraction%20by%20secto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population"/>
      <sheetName val="TOTPOP"/>
      <sheetName val="TotalABS"/>
      <sheetName val="Estat PWS"/>
      <sheetName val="PWS"/>
      <sheetName val="PWS90_07"/>
      <sheetName val="Chart PWS"/>
      <sheetName val="PWS90_07 man"/>
      <sheetName val="ESTAT Agri_Irri"/>
      <sheetName val="Agri_irri90_07"/>
      <sheetName val="Chart Irrigation"/>
      <sheetName val="Agri_irri90_07 man"/>
      <sheetName val="ESTAT Industry"/>
      <sheetName val="Industry"/>
      <sheetName val="Indu90_07"/>
      <sheetName val="Chart industry"/>
      <sheetName val="Indu90_07 man"/>
      <sheetName val="ESTAT Energy cooling"/>
      <sheetName val="Energy cooling"/>
      <sheetName val="Energy90_07"/>
      <sheetName val="Chart energy"/>
      <sheetName val="Energy90_07 man"/>
      <sheetName val="Chart 1990s"/>
      <sheetName val="Chart 2002-2007"/>
      <sheetName val="All-Sectors Figure"/>
      <sheetName val="Chart2"/>
      <sheetName val="Chart1"/>
      <sheetName val="Chart1 (2)"/>
      <sheetName val="Chart1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figures/water-abstractions-for-irrigation-manufacturing-industry-energy-cooling-and-public-water-supply-million-m3-year-in-early-1990s-and-the-period-1997-2005" TargetMode="External" /><Relationship Id="rId2" Type="http://schemas.openxmlformats.org/officeDocument/2006/relationships/hyperlink" Target="http://www.eea.europa.eu/data-and-maps/figures/water-abstraction-for-manufacturing-industry-million-m3-year-in-early-1990s-and-2001-200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5" sqref="G5"/>
    </sheetView>
  </sheetViews>
  <sheetFormatPr defaultColWidth="9.140625" defaultRowHeight="12.75"/>
  <cols>
    <col min="1" max="1" width="17.57421875" style="0" bestFit="1" customWidth="1"/>
    <col min="2" max="2" width="9.28125" style="0" bestFit="1" customWidth="1"/>
    <col min="3" max="3" width="21.8515625" style="0" bestFit="1" customWidth="1"/>
    <col min="4" max="5" width="8.57421875" style="0" bestFit="1" customWidth="1"/>
    <col min="6" max="6" width="9.28125" style="0" bestFit="1" customWidth="1"/>
    <col min="7" max="7" width="21.00390625" style="0" customWidth="1"/>
    <col min="8" max="9" width="9.57421875" style="0" bestFit="1" customWidth="1"/>
    <col min="10" max="10" width="22.7109375" style="0" customWidth="1"/>
    <col min="11" max="11" width="14.28125" style="0" customWidth="1"/>
  </cols>
  <sheetData>
    <row r="1" ht="12.75">
      <c r="A1" s="39" t="s">
        <v>14</v>
      </c>
    </row>
    <row r="2" ht="13.5" thickBot="1">
      <c r="B2" s="39" t="s">
        <v>15</v>
      </c>
    </row>
    <row r="3" spans="4:7" ht="27" thickBot="1" thickTop="1">
      <c r="D3" s="19" t="s">
        <v>0</v>
      </c>
      <c r="E3" s="20" t="s">
        <v>1</v>
      </c>
      <c r="F3" s="20" t="s">
        <v>2</v>
      </c>
      <c r="G3" s="38" t="s">
        <v>13</v>
      </c>
    </row>
    <row r="4" spans="2:8" ht="13.5" customHeight="1" thickTop="1">
      <c r="B4" s="5" t="s">
        <v>6</v>
      </c>
      <c r="C4" s="7" t="s">
        <v>11</v>
      </c>
      <c r="D4" s="23">
        <v>21294.3</v>
      </c>
      <c r="E4" s="24">
        <v>12537.5</v>
      </c>
      <c r="F4" s="24">
        <v>8609.9</v>
      </c>
      <c r="G4" s="25">
        <v>11057.9</v>
      </c>
      <c r="H4" s="4"/>
    </row>
    <row r="5" spans="2:8" ht="13.5" thickBot="1">
      <c r="B5" s="6"/>
      <c r="C5" s="8" t="s">
        <v>25</v>
      </c>
      <c r="D5" s="26">
        <v>20562</v>
      </c>
      <c r="E5" s="27">
        <v>2276.1</v>
      </c>
      <c r="F5" s="27">
        <v>1059.8</v>
      </c>
      <c r="G5" s="28">
        <v>6554.8</v>
      </c>
      <c r="H5" s="3"/>
    </row>
    <row r="6" spans="2:8" ht="12.75">
      <c r="B6" s="18" t="s">
        <v>7</v>
      </c>
      <c r="C6" s="9" t="s">
        <v>11</v>
      </c>
      <c r="D6" s="23">
        <v>44820.3</v>
      </c>
      <c r="E6" s="24">
        <v>17306.5</v>
      </c>
      <c r="F6" s="24">
        <v>2001.7</v>
      </c>
      <c r="G6" s="25">
        <v>21342.7</v>
      </c>
      <c r="H6" s="3"/>
    </row>
    <row r="7" spans="2:8" ht="13.5" thickBot="1">
      <c r="B7" s="6"/>
      <c r="C7" s="8" t="s">
        <v>25</v>
      </c>
      <c r="D7" s="26">
        <v>37029.1</v>
      </c>
      <c r="E7" s="27">
        <v>15585.1</v>
      </c>
      <c r="F7" s="27">
        <v>900.5</v>
      </c>
      <c r="G7" s="28">
        <v>19581.5</v>
      </c>
      <c r="H7" s="3"/>
    </row>
    <row r="8" spans="2:8" ht="12.75">
      <c r="B8" s="18" t="s">
        <v>8</v>
      </c>
      <c r="C8" s="9" t="s">
        <v>11</v>
      </c>
      <c r="D8" s="23">
        <v>26902.3</v>
      </c>
      <c r="E8" s="24">
        <v>6344</v>
      </c>
      <c r="F8" s="24">
        <v>40291.6</v>
      </c>
      <c r="G8" s="25">
        <v>12127</v>
      </c>
      <c r="H8" s="3"/>
    </row>
    <row r="9" spans="2:11" ht="13.5" thickBot="1">
      <c r="B9" s="6"/>
      <c r="C9" s="8" t="s">
        <v>25</v>
      </c>
      <c r="D9" s="26">
        <v>25697.6</v>
      </c>
      <c r="E9" s="27">
        <v>3821.3</v>
      </c>
      <c r="F9" s="27">
        <v>39416.8</v>
      </c>
      <c r="G9" s="28">
        <v>13591.9</v>
      </c>
      <c r="H9" s="3"/>
      <c r="K9" s="2"/>
    </row>
    <row r="10" spans="2:11" ht="12.75">
      <c r="B10" s="18" t="s">
        <v>9</v>
      </c>
      <c r="C10" s="10">
        <v>1990</v>
      </c>
      <c r="D10" s="23">
        <v>67.3</v>
      </c>
      <c r="E10" s="24">
        <v>733.5</v>
      </c>
      <c r="F10" s="24">
        <v>25090</v>
      </c>
      <c r="G10" s="25">
        <v>3235.2</v>
      </c>
      <c r="H10" s="3"/>
      <c r="K10" s="2"/>
    </row>
    <row r="11" spans="2:11" ht="13.5" thickBot="1">
      <c r="B11" s="6"/>
      <c r="C11" s="11" t="s">
        <v>26</v>
      </c>
      <c r="D11" s="29">
        <v>61.7</v>
      </c>
      <c r="E11" s="30">
        <v>516.7</v>
      </c>
      <c r="F11" s="30">
        <v>34035</v>
      </c>
      <c r="G11" s="31">
        <v>5163.5</v>
      </c>
      <c r="H11" s="3"/>
      <c r="K11" s="2"/>
    </row>
    <row r="12" spans="2:11" ht="14.25" thickBot="1" thickTop="1">
      <c r="B12" s="18" t="s">
        <v>10</v>
      </c>
      <c r="C12" s="9" t="s">
        <v>12</v>
      </c>
      <c r="D12" s="23">
        <f aca="true" t="shared" si="0" ref="D12:G13">D4+D6+D8+D10</f>
        <v>93084.20000000001</v>
      </c>
      <c r="E12" s="23">
        <f t="shared" si="0"/>
        <v>36921.5</v>
      </c>
      <c r="F12" s="23">
        <f t="shared" si="0"/>
        <v>75993.2</v>
      </c>
      <c r="G12" s="23">
        <f t="shared" si="0"/>
        <v>47762.799999999996</v>
      </c>
      <c r="H12" s="21" t="s">
        <v>5</v>
      </c>
      <c r="K12" s="2"/>
    </row>
    <row r="13" spans="2:8" ht="13.5" thickBot="1">
      <c r="B13" s="6"/>
      <c r="C13" s="8" t="s">
        <v>25</v>
      </c>
      <c r="D13" s="23">
        <f t="shared" si="0"/>
        <v>83350.4</v>
      </c>
      <c r="E13" s="23">
        <f t="shared" si="0"/>
        <v>22199.2</v>
      </c>
      <c r="F13" s="23">
        <f t="shared" si="0"/>
        <v>75412.1</v>
      </c>
      <c r="G13" s="23">
        <f t="shared" si="0"/>
        <v>44891.7</v>
      </c>
      <c r="H13" s="22">
        <f>SUM(D12:G12)</f>
        <v>253761.7</v>
      </c>
    </row>
    <row r="14" spans="2:8" ht="13.5" thickBot="1">
      <c r="B14" s="14" t="s">
        <v>3</v>
      </c>
      <c r="C14" s="15"/>
      <c r="D14" s="32">
        <f>((D12-D13))/D12</f>
        <v>0.10456984106862406</v>
      </c>
      <c r="E14" s="33">
        <f>((E12-E13))/E12</f>
        <v>0.39874598810990886</v>
      </c>
      <c r="F14" s="33">
        <f>((F12-F13))/F12</f>
        <v>0.007646736813293706</v>
      </c>
      <c r="G14" s="34">
        <f>((G12-G13))/G12</f>
        <v>0.06011163499627323</v>
      </c>
      <c r="H14" s="12">
        <f>SUM(D13:G13)</f>
        <v>225853.40000000002</v>
      </c>
    </row>
    <row r="15" spans="2:8" ht="13.5" thickBot="1">
      <c r="B15" s="16" t="s">
        <v>4</v>
      </c>
      <c r="C15" s="17"/>
      <c r="D15" s="35">
        <f>D13/H14</f>
        <v>0.3690464699668014</v>
      </c>
      <c r="E15" s="36">
        <f>E13/H14</f>
        <v>0.09829030689819147</v>
      </c>
      <c r="F15" s="36">
        <f>F13/H14</f>
        <v>0.3338984491710109</v>
      </c>
      <c r="G15" s="37">
        <f>G13/H14</f>
        <v>0.19876477396399608</v>
      </c>
      <c r="H15" s="13">
        <f>((H13-H14))/H13</f>
        <v>0.10997837735166492</v>
      </c>
    </row>
    <row r="16" ht="13.5" thickTop="1">
      <c r="H16" s="2"/>
    </row>
    <row r="17" s="42" customFormat="1" ht="4.5" customHeight="1"/>
    <row r="19" ht="12.75">
      <c r="A19" s="40" t="s">
        <v>16</v>
      </c>
    </row>
    <row r="20" spans="1:2" ht="12.75">
      <c r="A20" s="41" t="s">
        <v>17</v>
      </c>
      <c r="B20" s="41" t="s">
        <v>24</v>
      </c>
    </row>
    <row r="21" spans="1:2" ht="12.75">
      <c r="A21" s="41" t="s">
        <v>18</v>
      </c>
      <c r="B21" s="41" t="s">
        <v>22</v>
      </c>
    </row>
    <row r="22" spans="1:2" ht="12.75">
      <c r="A22" s="41" t="s">
        <v>19</v>
      </c>
      <c r="B22" s="41" t="s">
        <v>23</v>
      </c>
    </row>
    <row r="23" spans="1:2" ht="12.75">
      <c r="A23" s="41" t="s">
        <v>20</v>
      </c>
      <c r="B23" s="41" t="s">
        <v>21</v>
      </c>
    </row>
    <row r="28" ht="12.75">
      <c r="C28" s="41"/>
    </row>
    <row r="37" ht="12.75">
      <c r="A3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25">
      <selection activeCell="J10" sqref="J10"/>
    </sheetView>
  </sheetViews>
  <sheetFormatPr defaultColWidth="9.140625" defaultRowHeight="12.75"/>
  <cols>
    <col min="3" max="4" width="9.140625" style="146" customWidth="1"/>
    <col min="5" max="5" width="7.00390625" style="0" customWidth="1"/>
    <col min="6" max="7" width="13.57421875" style="161" customWidth="1"/>
    <col min="8" max="8" width="26.57421875" style="0" customWidth="1"/>
    <col min="9" max="9" width="18.140625" style="0" customWidth="1"/>
    <col min="10" max="10" width="14.421875" style="0" customWidth="1"/>
    <col min="11" max="11" width="18.8515625" style="144" customWidth="1"/>
    <col min="12" max="12" width="26.7109375" style="0" customWidth="1"/>
    <col min="14" max="14" width="12.57421875" style="0" customWidth="1"/>
    <col min="16" max="16" width="20.28125" style="0" customWidth="1"/>
    <col min="18" max="18" width="12.57421875" style="0" customWidth="1"/>
    <col min="21" max="21" width="22.7109375" style="0" customWidth="1"/>
    <col min="22" max="22" width="14.28125" style="0" customWidth="1"/>
    <col min="24" max="24" width="20.421875" style="0" customWidth="1"/>
  </cols>
  <sheetData>
    <row r="1" spans="1:7" ht="12.75">
      <c r="A1" s="105"/>
      <c r="B1" s="105"/>
      <c r="C1" s="105" t="s">
        <v>89</v>
      </c>
      <c r="D1" s="105" t="s">
        <v>128</v>
      </c>
      <c r="F1" s="159" t="s">
        <v>134</v>
      </c>
      <c r="G1" s="159"/>
    </row>
    <row r="2" spans="1:7" ht="12.75">
      <c r="A2" s="105"/>
      <c r="B2" s="105"/>
      <c r="C2" s="105"/>
      <c r="D2" s="105"/>
      <c r="F2" s="159"/>
      <c r="G2" s="159"/>
    </row>
    <row r="3" spans="1:8" ht="12.75">
      <c r="A3" t="s">
        <v>39</v>
      </c>
      <c r="B3" s="48" t="s">
        <v>38</v>
      </c>
      <c r="C3" s="108">
        <v>3622.4</v>
      </c>
      <c r="D3" s="110">
        <v>3861.6</v>
      </c>
      <c r="F3" s="160">
        <f aca="true" t="shared" si="0" ref="F3:F9">D3/C3</f>
        <v>1.0660335689045937</v>
      </c>
      <c r="H3" s="93" t="s">
        <v>79</v>
      </c>
    </row>
    <row r="4" spans="1:10" ht="12.75">
      <c r="A4" t="s">
        <v>39</v>
      </c>
      <c r="B4" s="48" t="s">
        <v>43</v>
      </c>
      <c r="C4" s="108">
        <v>1062</v>
      </c>
      <c r="D4" s="110">
        <v>607.1</v>
      </c>
      <c r="F4" s="160">
        <f t="shared" si="0"/>
        <v>0.5716572504708098</v>
      </c>
      <c r="I4" s="144" t="s">
        <v>11</v>
      </c>
      <c r="J4" s="144" t="s">
        <v>127</v>
      </c>
    </row>
    <row r="5" spans="1:19" ht="12.75">
      <c r="A5" t="s">
        <v>39</v>
      </c>
      <c r="B5" s="48" t="s">
        <v>52</v>
      </c>
      <c r="C5" s="108">
        <v>2440</v>
      </c>
      <c r="D5" s="162">
        <v>1090.6</v>
      </c>
      <c r="F5" s="160">
        <f t="shared" si="0"/>
        <v>0.44696721311475407</v>
      </c>
      <c r="I5" s="105" t="s">
        <v>0</v>
      </c>
      <c r="J5" s="105" t="s">
        <v>0</v>
      </c>
      <c r="K5" s="105" t="s">
        <v>94</v>
      </c>
      <c r="R5" t="s">
        <v>92</v>
      </c>
      <c r="S5" t="s">
        <v>92</v>
      </c>
    </row>
    <row r="6" spans="1:19" ht="12.75">
      <c r="A6" t="s">
        <v>39</v>
      </c>
      <c r="B6" s="48" t="s">
        <v>64</v>
      </c>
      <c r="C6" s="117">
        <v>4783</v>
      </c>
      <c r="D6" s="110">
        <v>4720</v>
      </c>
      <c r="F6" s="160">
        <f t="shared" si="0"/>
        <v>0.9868283504076939</v>
      </c>
      <c r="L6" s="163"/>
      <c r="M6" s="164" t="s">
        <v>98</v>
      </c>
      <c r="N6" s="80" t="s">
        <v>1</v>
      </c>
      <c r="O6" s="165" t="s">
        <v>2</v>
      </c>
      <c r="P6" s="166" t="s">
        <v>90</v>
      </c>
      <c r="R6">
        <v>2007</v>
      </c>
      <c r="S6">
        <v>1990</v>
      </c>
    </row>
    <row r="7" spans="1:19" ht="12.75">
      <c r="A7" t="s">
        <v>39</v>
      </c>
      <c r="B7" s="48" t="s">
        <v>45</v>
      </c>
      <c r="C7" s="108">
        <v>7301.9</v>
      </c>
      <c r="D7" s="110">
        <v>7213.1</v>
      </c>
      <c r="F7" s="160">
        <f t="shared" si="0"/>
        <v>0.9878387816869583</v>
      </c>
      <c r="H7" t="s">
        <v>81</v>
      </c>
      <c r="I7" s="167">
        <f>C9</f>
        <v>21294.3</v>
      </c>
      <c r="J7" s="167">
        <f>D9</f>
        <v>20562</v>
      </c>
      <c r="K7" s="168">
        <f>((I7-J7))/I7</f>
        <v>0.03438948450993925</v>
      </c>
      <c r="L7" s="169" t="s">
        <v>96</v>
      </c>
      <c r="M7" s="170">
        <f>I7</f>
        <v>21294.3</v>
      </c>
      <c r="N7" s="171">
        <f>I16</f>
        <v>12537.499999999998</v>
      </c>
      <c r="O7" s="172">
        <f>I26</f>
        <v>8609.9</v>
      </c>
      <c r="P7" s="173">
        <f>I34</f>
        <v>11057.9</v>
      </c>
      <c r="R7" s="174">
        <v>308010.4</v>
      </c>
      <c r="S7" s="175">
        <v>278333.6</v>
      </c>
    </row>
    <row r="8" spans="1:16" ht="12.75">
      <c r="A8" t="s">
        <v>39</v>
      </c>
      <c r="B8" s="48" t="s">
        <v>48</v>
      </c>
      <c r="C8" s="117">
        <v>2085</v>
      </c>
      <c r="D8" s="110">
        <v>3069.6</v>
      </c>
      <c r="F8" s="160">
        <f t="shared" si="0"/>
        <v>1.4722302158273382</v>
      </c>
      <c r="H8" t="s">
        <v>82</v>
      </c>
      <c r="I8" s="167">
        <f>C26</f>
        <v>44820.3</v>
      </c>
      <c r="J8" s="167">
        <f>D26</f>
        <v>37029.1</v>
      </c>
      <c r="K8" s="168">
        <f>((I8-J8))/I8</f>
        <v>0.17383194668487278</v>
      </c>
      <c r="L8" s="169" t="s">
        <v>131</v>
      </c>
      <c r="M8" s="170">
        <f>J7</f>
        <v>20562</v>
      </c>
      <c r="N8" s="171">
        <f>J16</f>
        <v>2276.1</v>
      </c>
      <c r="O8" s="172">
        <f>J26</f>
        <v>1059.8</v>
      </c>
      <c r="P8" s="173">
        <f>J34</f>
        <v>6634.5999999999985</v>
      </c>
    </row>
    <row r="9" spans="2:19" ht="12.75">
      <c r="B9" s="48"/>
      <c r="C9" s="104">
        <f>SUM(C3:C8)</f>
        <v>21294.3</v>
      </c>
      <c r="D9" s="104">
        <f>SUM(D3:D8)</f>
        <v>20562</v>
      </c>
      <c r="F9" s="96">
        <f t="shared" si="0"/>
        <v>0.9656105154900607</v>
      </c>
      <c r="H9" t="s">
        <v>8</v>
      </c>
      <c r="I9" s="167">
        <f>C31</f>
        <v>26902.3</v>
      </c>
      <c r="J9" s="167">
        <f>D31</f>
        <v>25697.600000000002</v>
      </c>
      <c r="K9" s="168">
        <f>((I9-J9))/I9</f>
        <v>0.04478055779617345</v>
      </c>
      <c r="L9" s="169" t="s">
        <v>97</v>
      </c>
      <c r="M9" s="170">
        <f>I8</f>
        <v>44820.3</v>
      </c>
      <c r="N9" s="171">
        <f>I17</f>
        <v>17306.5</v>
      </c>
      <c r="O9" s="176">
        <f>I27</f>
        <v>2001.6999999999998</v>
      </c>
      <c r="P9" s="177">
        <f>I35</f>
        <v>21342.7</v>
      </c>
      <c r="R9" s="2">
        <f>Q16</f>
        <v>186156.3</v>
      </c>
      <c r="S9" s="3">
        <f>Q15</f>
        <v>224635.7</v>
      </c>
    </row>
    <row r="10" spans="2:21" ht="12.75">
      <c r="B10" s="48"/>
      <c r="C10" s="110"/>
      <c r="D10" s="110"/>
      <c r="H10" s="48" t="s">
        <v>9</v>
      </c>
      <c r="I10" s="117">
        <v>67.3</v>
      </c>
      <c r="J10" s="117">
        <v>61.7</v>
      </c>
      <c r="K10" s="168">
        <f>((I10-J10))/I10</f>
        <v>0.08320950965824657</v>
      </c>
      <c r="L10" s="169" t="s">
        <v>132</v>
      </c>
      <c r="M10" s="170">
        <f>J8</f>
        <v>37029.1</v>
      </c>
      <c r="N10" s="171">
        <f>J17</f>
        <v>15585.100000000002</v>
      </c>
      <c r="O10" s="176">
        <f>J27</f>
        <v>900.5</v>
      </c>
      <c r="P10" s="177">
        <f>J35</f>
        <v>19581.5</v>
      </c>
      <c r="U10" t="s">
        <v>10</v>
      </c>
    </row>
    <row r="11" spans="2:26" ht="12.75">
      <c r="B11" s="48"/>
      <c r="C11" s="110"/>
      <c r="D11" s="110"/>
      <c r="K11" s="178"/>
      <c r="L11" s="169" t="s">
        <v>91</v>
      </c>
      <c r="M11" s="170">
        <f>I9</f>
        <v>26902.3</v>
      </c>
      <c r="N11" s="171">
        <f>I18</f>
        <v>6344</v>
      </c>
      <c r="O11" s="176">
        <f>I28</f>
        <v>40291.6</v>
      </c>
      <c r="P11" s="177">
        <f>I36</f>
        <v>12127</v>
      </c>
      <c r="U11" s="164" t="s">
        <v>98</v>
      </c>
      <c r="V11" s="2">
        <f>M16</f>
        <v>83288.7</v>
      </c>
      <c r="X11" s="165" t="s">
        <v>2</v>
      </c>
      <c r="Z11">
        <f>O18</f>
        <v>34035</v>
      </c>
    </row>
    <row r="12" spans="1:26" ht="12.75">
      <c r="A12" t="s">
        <v>37</v>
      </c>
      <c r="B12" s="48" t="s">
        <v>49</v>
      </c>
      <c r="C12" s="110"/>
      <c r="D12" s="110"/>
      <c r="L12" s="169" t="s">
        <v>133</v>
      </c>
      <c r="M12" s="170">
        <f>J9</f>
        <v>25697.600000000002</v>
      </c>
      <c r="N12" s="171">
        <f>J18</f>
        <v>3821.3</v>
      </c>
      <c r="O12" s="176">
        <f>J28</f>
        <v>39416.8</v>
      </c>
      <c r="P12" s="177">
        <f>J36</f>
        <v>13591.9</v>
      </c>
      <c r="U12" s="165" t="s">
        <v>2</v>
      </c>
      <c r="V12" s="2">
        <f>O16</f>
        <v>41377.100000000006</v>
      </c>
      <c r="X12" s="166" t="s">
        <v>90</v>
      </c>
      <c r="Z12">
        <f>P18</f>
        <v>5163.5</v>
      </c>
    </row>
    <row r="13" spans="1:26" ht="11.25" customHeight="1">
      <c r="A13" t="s">
        <v>37</v>
      </c>
      <c r="B13" s="48" t="s">
        <v>83</v>
      </c>
      <c r="C13" s="110"/>
      <c r="D13" s="110"/>
      <c r="I13" s="144" t="s">
        <v>11</v>
      </c>
      <c r="J13" s="144" t="s">
        <v>127</v>
      </c>
      <c r="L13" s="179" t="s">
        <v>121</v>
      </c>
      <c r="M13" s="164">
        <f>I10</f>
        <v>67.3</v>
      </c>
      <c r="N13" s="80">
        <f>I19</f>
        <v>733.5</v>
      </c>
      <c r="O13" s="176">
        <f>I29</f>
        <v>25090</v>
      </c>
      <c r="P13" s="177">
        <f>I37</f>
        <v>3235.2</v>
      </c>
      <c r="U13" s="166" t="s">
        <v>90</v>
      </c>
      <c r="V13" s="2">
        <f>P16</f>
        <v>39808</v>
      </c>
      <c r="X13" s="80" t="s">
        <v>1</v>
      </c>
      <c r="Z13">
        <f>N18</f>
        <v>516.7</v>
      </c>
    </row>
    <row r="14" spans="1:26" ht="12.75">
      <c r="A14" t="s">
        <v>37</v>
      </c>
      <c r="B14" s="48" t="s">
        <v>75</v>
      </c>
      <c r="C14" s="110"/>
      <c r="D14" s="110"/>
      <c r="I14" s="105" t="s">
        <v>1</v>
      </c>
      <c r="J14" s="105" t="s">
        <v>1</v>
      </c>
      <c r="K14" s="105"/>
      <c r="L14" s="179" t="s">
        <v>129</v>
      </c>
      <c r="M14" s="170">
        <f>J10</f>
        <v>61.7</v>
      </c>
      <c r="N14" s="171">
        <f>J19</f>
        <v>516.7</v>
      </c>
      <c r="O14" s="176">
        <f>J29</f>
        <v>34035</v>
      </c>
      <c r="P14" s="177">
        <f>J37</f>
        <v>5163.5</v>
      </c>
      <c r="U14" s="80" t="s">
        <v>1</v>
      </c>
      <c r="V14" s="2">
        <f>N16</f>
        <v>21682.5</v>
      </c>
      <c r="X14" s="164" t="s">
        <v>98</v>
      </c>
      <c r="Z14">
        <f>M18</f>
        <v>61.7</v>
      </c>
    </row>
    <row r="15" spans="1:26" ht="12.75">
      <c r="A15" t="s">
        <v>37</v>
      </c>
      <c r="B15" s="48" t="s">
        <v>9</v>
      </c>
      <c r="C15" s="117">
        <v>67.3</v>
      </c>
      <c r="D15" s="99">
        <v>61.7</v>
      </c>
      <c r="F15" s="96">
        <f>D15/C15</f>
        <v>0.9167904903417534</v>
      </c>
      <c r="L15" s="180" t="s">
        <v>93</v>
      </c>
      <c r="M15" s="3">
        <f aca="true" t="shared" si="1" ref="M15:P16">M7+M9+M11</f>
        <v>93016.90000000001</v>
      </c>
      <c r="N15" s="3">
        <f t="shared" si="1"/>
        <v>36188</v>
      </c>
      <c r="O15" s="3">
        <f t="shared" si="1"/>
        <v>50903.2</v>
      </c>
      <c r="P15" s="3">
        <f t="shared" si="1"/>
        <v>44527.6</v>
      </c>
      <c r="Q15" s="3">
        <f>SUM(M15:P15)</f>
        <v>224635.7</v>
      </c>
      <c r="U15" t="s">
        <v>10</v>
      </c>
      <c r="V15" s="2">
        <f>SUM(V11:V14)</f>
        <v>186156.3</v>
      </c>
      <c r="X15" t="s">
        <v>9</v>
      </c>
      <c r="Z15" s="3">
        <f>Q18</f>
        <v>39776.9</v>
      </c>
    </row>
    <row r="16" spans="2:26" ht="12.75">
      <c r="B16" s="48"/>
      <c r="C16" s="110"/>
      <c r="D16" s="110"/>
      <c r="H16" t="s">
        <v>6</v>
      </c>
      <c r="I16" s="110">
        <v>12537.5</v>
      </c>
      <c r="J16" s="110">
        <v>2276.1</v>
      </c>
      <c r="K16" s="168">
        <f>((I16-J16))/I16</f>
        <v>0.818456630109671</v>
      </c>
      <c r="L16" s="180" t="s">
        <v>130</v>
      </c>
      <c r="M16" s="3">
        <f t="shared" si="1"/>
        <v>83288.7</v>
      </c>
      <c r="N16" s="3">
        <f t="shared" si="1"/>
        <v>21682.5</v>
      </c>
      <c r="O16" s="3">
        <f t="shared" si="1"/>
        <v>41377.100000000006</v>
      </c>
      <c r="P16" s="3">
        <f t="shared" si="1"/>
        <v>39808</v>
      </c>
      <c r="Q16" s="181">
        <f>SUM(M16:P16)</f>
        <v>186156.3</v>
      </c>
      <c r="U16">
        <f>V11/V15</f>
        <v>0.44741273865026326</v>
      </c>
      <c r="V16" s="182">
        <f>U16</f>
        <v>0.44741273865026326</v>
      </c>
      <c r="Y16" s="182"/>
      <c r="Z16" s="183">
        <f>O22</f>
        <v>0.8556473732241577</v>
      </c>
    </row>
    <row r="17" spans="2:26" ht="12.75">
      <c r="B17" s="48"/>
      <c r="C17" s="110"/>
      <c r="D17" s="110"/>
      <c r="H17" t="s">
        <v>7</v>
      </c>
      <c r="I17" s="110">
        <v>17306.5</v>
      </c>
      <c r="J17" s="110">
        <v>15585.1</v>
      </c>
      <c r="K17" s="168">
        <f>((I17-J17))/I17</f>
        <v>0.099465518735735</v>
      </c>
      <c r="L17" t="s">
        <v>102</v>
      </c>
      <c r="M17">
        <f aca="true" t="shared" si="2" ref="M17:P18">M13</f>
        <v>67.3</v>
      </c>
      <c r="N17">
        <f t="shared" si="2"/>
        <v>733.5</v>
      </c>
      <c r="O17">
        <f t="shared" si="2"/>
        <v>25090</v>
      </c>
      <c r="P17">
        <f t="shared" si="2"/>
        <v>3235.2</v>
      </c>
      <c r="Q17" s="3">
        <f>SUM(M17:P17)</f>
        <v>29126</v>
      </c>
      <c r="U17">
        <f>V12/V15</f>
        <v>0.22227074775336644</v>
      </c>
      <c r="V17" s="182">
        <f>U17</f>
        <v>0.22227074775336644</v>
      </c>
      <c r="Y17" s="182"/>
      <c r="Z17" s="183">
        <f>P22</f>
        <v>0.12981152377384864</v>
      </c>
    </row>
    <row r="18" spans="1:26" ht="12.75">
      <c r="A18" t="s">
        <v>34</v>
      </c>
      <c r="B18" s="48" t="s">
        <v>33</v>
      </c>
      <c r="C18" s="108">
        <v>1565.7</v>
      </c>
      <c r="D18" s="117">
        <v>1830.9</v>
      </c>
      <c r="F18" s="160">
        <f aca="true" t="shared" si="3" ref="F18:F26">D18/C18</f>
        <v>1.1693811074918568</v>
      </c>
      <c r="H18" t="s">
        <v>8</v>
      </c>
      <c r="I18" s="110">
        <v>6344</v>
      </c>
      <c r="J18" s="110">
        <v>3821.3</v>
      </c>
      <c r="K18" s="168">
        <f>((I18-J18))/I18</f>
        <v>0.39765132408575027</v>
      </c>
      <c r="L18" t="s">
        <v>9</v>
      </c>
      <c r="M18">
        <f t="shared" si="2"/>
        <v>61.7</v>
      </c>
      <c r="N18">
        <f t="shared" si="2"/>
        <v>516.7</v>
      </c>
      <c r="O18">
        <f t="shared" si="2"/>
        <v>34035</v>
      </c>
      <c r="P18">
        <f t="shared" si="2"/>
        <v>5163.5</v>
      </c>
      <c r="Q18" s="181">
        <f>SUM(M18:P18)</f>
        <v>39776.9</v>
      </c>
      <c r="U18">
        <f>V13/V15</f>
        <v>0.21384180927532404</v>
      </c>
      <c r="V18" s="182">
        <f>U18</f>
        <v>0.21384180927532404</v>
      </c>
      <c r="Y18" s="182"/>
      <c r="Z18" s="183">
        <f>N22</f>
        <v>0.012989951454236003</v>
      </c>
    </row>
    <row r="19" spans="1:26" ht="12.75">
      <c r="A19" t="s">
        <v>34</v>
      </c>
      <c r="B19" s="100" t="s">
        <v>40</v>
      </c>
      <c r="C19" s="117">
        <v>5150</v>
      </c>
      <c r="D19" s="110">
        <v>4164.9</v>
      </c>
      <c r="F19" s="160">
        <f t="shared" si="3"/>
        <v>0.8087184466019417</v>
      </c>
      <c r="H19" s="48" t="s">
        <v>9</v>
      </c>
      <c r="I19" s="117">
        <v>733.5</v>
      </c>
      <c r="J19" s="111">
        <v>516.7</v>
      </c>
      <c r="K19" s="168">
        <f>((I19-J19))/I19</f>
        <v>0.29556918882072253</v>
      </c>
      <c r="L19" s="184" t="s">
        <v>3</v>
      </c>
      <c r="M19" s="168">
        <f>((M15-M16))/M15</f>
        <v>0.10458529579033499</v>
      </c>
      <c r="N19" s="168">
        <f>((N15-N16))/N15</f>
        <v>0.40083729413065106</v>
      </c>
      <c r="O19" s="168">
        <f>((O15-O16))/O15</f>
        <v>0.18714147637083703</v>
      </c>
      <c r="P19" s="168">
        <f>((P15-P16))/P15</f>
        <v>0.10599268768134817</v>
      </c>
      <c r="Q19" s="168">
        <f>((Q15-Q16))/Q15</f>
        <v>0.17129690427656877</v>
      </c>
      <c r="U19">
        <f>V14/V15</f>
        <v>0.11647470432104635</v>
      </c>
      <c r="V19" s="182">
        <f>U19</f>
        <v>0.11647470432104635</v>
      </c>
      <c r="Y19" s="182"/>
      <c r="Z19" s="183">
        <f>M22</f>
        <v>0.001551151547757618</v>
      </c>
    </row>
    <row r="20" spans="1:21" ht="12.75">
      <c r="A20" t="s">
        <v>34</v>
      </c>
      <c r="B20" s="102" t="s">
        <v>50</v>
      </c>
      <c r="C20" s="108">
        <v>2409.6</v>
      </c>
      <c r="D20">
        <v>1133.5</v>
      </c>
      <c r="F20" s="160">
        <f t="shared" si="3"/>
        <v>0.47041002656042497</v>
      </c>
      <c r="U20">
        <f>V15/V15</f>
        <v>1</v>
      </c>
    </row>
    <row r="21" spans="1:16" ht="12.75">
      <c r="A21" t="s">
        <v>34</v>
      </c>
      <c r="B21" s="48" t="s">
        <v>57</v>
      </c>
      <c r="C21" s="108">
        <v>249</v>
      </c>
      <c r="D21" s="117">
        <v>174</v>
      </c>
      <c r="F21" s="160">
        <f t="shared" si="3"/>
        <v>0.6987951807228916</v>
      </c>
      <c r="I21" s="144" t="s">
        <v>11</v>
      </c>
      <c r="J21" s="144" t="s">
        <v>25</v>
      </c>
      <c r="K21" s="45"/>
      <c r="L21" s="184" t="s">
        <v>111</v>
      </c>
      <c r="M21" s="185">
        <f>M16/Q16</f>
        <v>0.44741273865026326</v>
      </c>
      <c r="N21" s="185">
        <f>N16/Q16</f>
        <v>0.11647470432104635</v>
      </c>
      <c r="O21" s="185">
        <f>O16/Q16</f>
        <v>0.22227074775336644</v>
      </c>
      <c r="P21" s="185">
        <f>P16/Q16</f>
        <v>0.21384180927532404</v>
      </c>
    </row>
    <row r="22" spans="1:16" ht="12.75">
      <c r="A22" t="s">
        <v>34</v>
      </c>
      <c r="B22" s="48" t="s">
        <v>84</v>
      </c>
      <c r="C22" s="117">
        <v>28776</v>
      </c>
      <c r="D22" s="117">
        <v>22740.1</v>
      </c>
      <c r="F22" s="160">
        <f t="shared" si="3"/>
        <v>0.7902453433416735</v>
      </c>
      <c r="I22" s="45" t="s">
        <v>2</v>
      </c>
      <c r="J22" s="45" t="s">
        <v>2</v>
      </c>
      <c r="K22" s="94"/>
      <c r="L22" s="186" t="s">
        <v>112</v>
      </c>
      <c r="M22" s="187">
        <f>M18/Q18</f>
        <v>0.001551151547757618</v>
      </c>
      <c r="N22" s="187">
        <f>N18/Q18</f>
        <v>0.012989951454236003</v>
      </c>
      <c r="O22" s="187">
        <f>O18/Q18</f>
        <v>0.8556473732241577</v>
      </c>
      <c r="P22" s="187">
        <f>P18/Q18</f>
        <v>0.12981152377384864</v>
      </c>
    </row>
    <row r="23" spans="1:11" ht="12.75">
      <c r="A23" t="s">
        <v>34</v>
      </c>
      <c r="B23" s="48" t="s">
        <v>59</v>
      </c>
      <c r="C23" s="108">
        <v>5141</v>
      </c>
      <c r="D23" s="99">
        <v>5202.7</v>
      </c>
      <c r="F23" s="160">
        <f t="shared" si="3"/>
        <v>1.0120015561174869</v>
      </c>
      <c r="I23" s="94"/>
      <c r="J23" s="94"/>
      <c r="K23" s="94"/>
    </row>
    <row r="24" spans="1:11" ht="12.75">
      <c r="A24" t="s">
        <v>34</v>
      </c>
      <c r="B24" s="48" t="s">
        <v>65</v>
      </c>
      <c r="C24" s="108">
        <v>26</v>
      </c>
      <c r="D24" s="99">
        <v>103</v>
      </c>
      <c r="F24" s="160">
        <f t="shared" si="3"/>
        <v>3.9615384615384617</v>
      </c>
      <c r="I24" s="94"/>
      <c r="J24" s="94"/>
      <c r="K24" s="94"/>
    </row>
    <row r="25" spans="1:15" ht="12.75">
      <c r="A25" t="s">
        <v>34</v>
      </c>
      <c r="B25" s="48" t="s">
        <v>67</v>
      </c>
      <c r="C25" s="108">
        <v>1503</v>
      </c>
      <c r="D25" s="110">
        <v>1680</v>
      </c>
      <c r="F25" s="160">
        <f t="shared" si="3"/>
        <v>1.1177644710578842</v>
      </c>
      <c r="K25" s="94"/>
      <c r="O25" s="3"/>
    </row>
    <row r="26" spans="2:11" ht="12.75">
      <c r="B26" s="48"/>
      <c r="C26" s="104">
        <f>SUM(C18:C25)</f>
        <v>44820.3</v>
      </c>
      <c r="D26" s="104">
        <f>SUM(D18:D25)</f>
        <v>37029.1</v>
      </c>
      <c r="F26" s="188">
        <f t="shared" si="3"/>
        <v>0.8261680533151272</v>
      </c>
      <c r="H26" t="s">
        <v>6</v>
      </c>
      <c r="I26" s="95">
        <v>8609.9</v>
      </c>
      <c r="J26" s="95">
        <v>1059.8</v>
      </c>
      <c r="K26" s="168">
        <f>((I26-J26))/I26</f>
        <v>0.8769091394789719</v>
      </c>
    </row>
    <row r="27" spans="2:23" ht="12.75">
      <c r="B27" s="48"/>
      <c r="C27" s="110"/>
      <c r="H27" t="s">
        <v>7</v>
      </c>
      <c r="I27" s="95">
        <v>2001.7</v>
      </c>
      <c r="J27" s="95">
        <v>900.5</v>
      </c>
      <c r="K27" s="168">
        <f>((I27-J27))/I27</f>
        <v>0.5501323874706499</v>
      </c>
      <c r="U27" s="164" t="s">
        <v>117</v>
      </c>
      <c r="V27" s="2">
        <f>V11</f>
        <v>83288.7</v>
      </c>
      <c r="W27" s="182">
        <f>V16</f>
        <v>0.44741273865026326</v>
      </c>
    </row>
    <row r="28" spans="1:23" ht="12.75">
      <c r="A28" t="s">
        <v>42</v>
      </c>
      <c r="B28" s="48" t="s">
        <v>63</v>
      </c>
      <c r="C28" s="110">
        <v>135.3</v>
      </c>
      <c r="D28" s="146">
        <v>100.4</v>
      </c>
      <c r="F28" s="160">
        <f>D28/C28</f>
        <v>0.7420546932742055</v>
      </c>
      <c r="H28" t="s">
        <v>8</v>
      </c>
      <c r="I28" s="95">
        <v>40291.6</v>
      </c>
      <c r="J28" s="95">
        <v>39416.8</v>
      </c>
      <c r="K28" s="168">
        <f>((I28-J28))/I28</f>
        <v>0.021711721549901114</v>
      </c>
      <c r="M28" s="2">
        <f>J42</f>
        <v>82527.6</v>
      </c>
      <c r="N28" s="97">
        <f>J28</f>
        <v>39416.8</v>
      </c>
      <c r="O28" s="168">
        <f>N28/M28</f>
        <v>0.4776196084703784</v>
      </c>
      <c r="P28" t="s">
        <v>103</v>
      </c>
      <c r="U28" s="164" t="s">
        <v>113</v>
      </c>
      <c r="V28">
        <f>Z14</f>
        <v>61.7</v>
      </c>
      <c r="W28" s="182">
        <f>Z19</f>
        <v>0.001551151547757618</v>
      </c>
    </row>
    <row r="29" spans="1:23" ht="12.75">
      <c r="A29" t="s">
        <v>42</v>
      </c>
      <c r="B29" s="48" t="s">
        <v>60</v>
      </c>
      <c r="C29" s="108">
        <v>22267</v>
      </c>
      <c r="D29" s="110">
        <v>19072.2</v>
      </c>
      <c r="F29" s="160">
        <f>D29/C29</f>
        <v>0.8565231059415278</v>
      </c>
      <c r="H29" s="127" t="s">
        <v>9</v>
      </c>
      <c r="I29" s="95">
        <v>25090</v>
      </c>
      <c r="J29" s="95">
        <v>34035</v>
      </c>
      <c r="K29" s="168">
        <f>((I29-J29))/I29</f>
        <v>-0.35651654045436426</v>
      </c>
      <c r="M29" s="2">
        <f>J40</f>
        <v>30532.5</v>
      </c>
      <c r="N29" s="167">
        <f>J7</f>
        <v>20562</v>
      </c>
      <c r="O29" s="168">
        <f>N29/M29</f>
        <v>0.6734463276836158</v>
      </c>
      <c r="P29" t="s">
        <v>104</v>
      </c>
      <c r="U29" s="165" t="s">
        <v>118</v>
      </c>
      <c r="V29" s="2">
        <f>V12</f>
        <v>41377.100000000006</v>
      </c>
      <c r="W29" s="182">
        <f>V17</f>
        <v>0.22227074775336644</v>
      </c>
    </row>
    <row r="30" spans="1:23" ht="12.75">
      <c r="A30" t="s">
        <v>42</v>
      </c>
      <c r="B30" s="48" t="s">
        <v>66</v>
      </c>
      <c r="C30" s="117">
        <v>4500</v>
      </c>
      <c r="D30" s="110">
        <v>6525</v>
      </c>
      <c r="F30" s="160">
        <f>D30/C30</f>
        <v>1.45</v>
      </c>
      <c r="I30" s="2"/>
      <c r="M30" s="2">
        <f>J41</f>
        <v>73096.20000000001</v>
      </c>
      <c r="N30" s="2">
        <f>J8</f>
        <v>37029.1</v>
      </c>
      <c r="O30" s="168">
        <f>N30/M30</f>
        <v>0.506580369430969</v>
      </c>
      <c r="P30" t="s">
        <v>105</v>
      </c>
      <c r="U30" s="165" t="s">
        <v>114</v>
      </c>
      <c r="V30">
        <f>Z11</f>
        <v>34035</v>
      </c>
      <c r="W30" s="182">
        <f>Z16</f>
        <v>0.8556473732241577</v>
      </c>
    </row>
    <row r="31" spans="3:23" ht="12.75">
      <c r="C31" s="189">
        <f>SUM(C28:C30)</f>
        <v>26902.3</v>
      </c>
      <c r="D31" s="189">
        <f>SUM(D28:D30)</f>
        <v>25697.600000000002</v>
      </c>
      <c r="F31" s="96">
        <f>D31/C31</f>
        <v>0.9552194422038266</v>
      </c>
      <c r="I31" s="144" t="s">
        <v>11</v>
      </c>
      <c r="J31" s="144" t="s">
        <v>80</v>
      </c>
      <c r="M31" s="2">
        <f>J41</f>
        <v>73096.20000000001</v>
      </c>
      <c r="N31" s="3">
        <f>J35</f>
        <v>19581.5</v>
      </c>
      <c r="O31" s="168">
        <f>N31/M31</f>
        <v>0.2678867027287328</v>
      </c>
      <c r="P31" t="s">
        <v>106</v>
      </c>
      <c r="U31" t="s">
        <v>119</v>
      </c>
      <c r="V31" s="2">
        <f>V13</f>
        <v>39808</v>
      </c>
      <c r="W31" s="182">
        <f>V18</f>
        <v>0.21384180927532404</v>
      </c>
    </row>
    <row r="32" spans="9:23" ht="12.75">
      <c r="I32" s="45" t="s">
        <v>90</v>
      </c>
      <c r="J32" s="45" t="s">
        <v>90</v>
      </c>
      <c r="K32" s="45"/>
      <c r="M32" s="2">
        <f>J41</f>
        <v>73096.20000000001</v>
      </c>
      <c r="N32">
        <f>J17</f>
        <v>15585.100000000002</v>
      </c>
      <c r="O32" s="168">
        <f>N32/M32</f>
        <v>0.2132135459846066</v>
      </c>
      <c r="P32" t="s">
        <v>107</v>
      </c>
      <c r="U32" s="166" t="s">
        <v>115</v>
      </c>
      <c r="V32">
        <f>Z12</f>
        <v>5163.5</v>
      </c>
      <c r="W32" s="182">
        <f>Z17</f>
        <v>0.12981152377384864</v>
      </c>
    </row>
    <row r="33" spans="11:23" ht="12.75">
      <c r="K33" s="94"/>
      <c r="U33" t="s">
        <v>120</v>
      </c>
      <c r="V33" s="2">
        <f>V14</f>
        <v>21682.5</v>
      </c>
      <c r="W33" s="182">
        <f>V19</f>
        <v>0.11647470432104635</v>
      </c>
    </row>
    <row r="34" spans="8:23" ht="12.75">
      <c r="H34" t="s">
        <v>6</v>
      </c>
      <c r="I34" s="95">
        <v>11057.9</v>
      </c>
      <c r="J34" s="95">
        <v>6634.6</v>
      </c>
      <c r="K34" s="168">
        <f>((I34-J34))/I34</f>
        <v>0.40001266063176566</v>
      </c>
      <c r="U34" t="s">
        <v>116</v>
      </c>
      <c r="V34">
        <f>Z13</f>
        <v>516.7</v>
      </c>
      <c r="W34" s="182">
        <f>Z18</f>
        <v>0.012989951454236003</v>
      </c>
    </row>
    <row r="35" spans="8:22" ht="12.75">
      <c r="H35" t="s">
        <v>7</v>
      </c>
      <c r="I35" s="95">
        <v>21342.7</v>
      </c>
      <c r="J35" s="95">
        <v>19581.5</v>
      </c>
      <c r="K35" s="168">
        <f>((I35-J35))/I35</f>
        <v>0.08252001855435351</v>
      </c>
      <c r="U35" t="s">
        <v>10</v>
      </c>
      <c r="V35" s="2">
        <f>V15</f>
        <v>186156.3</v>
      </c>
    </row>
    <row r="36" spans="8:22" ht="12.75">
      <c r="H36" t="s">
        <v>8</v>
      </c>
      <c r="I36" s="95">
        <v>12127</v>
      </c>
      <c r="J36" s="95">
        <v>13591.9</v>
      </c>
      <c r="K36" s="168">
        <f>((I36-J36))/I36</f>
        <v>-0.12079656963799783</v>
      </c>
      <c r="U36" t="s">
        <v>9</v>
      </c>
      <c r="V36" s="3">
        <f>Z15</f>
        <v>39776.9</v>
      </c>
    </row>
    <row r="37" spans="2:11" ht="12.75">
      <c r="B37" t="s">
        <v>100</v>
      </c>
      <c r="H37" s="48" t="s">
        <v>9</v>
      </c>
      <c r="I37" s="91">
        <v>3235.2</v>
      </c>
      <c r="J37" s="98">
        <v>5163.5</v>
      </c>
      <c r="K37" s="168">
        <f>((I37-J37))/I37</f>
        <v>-0.5960373392680515</v>
      </c>
    </row>
    <row r="38" ht="12.75">
      <c r="B38" s="48" t="s">
        <v>33</v>
      </c>
    </row>
    <row r="39" spans="2:11" ht="12.75">
      <c r="B39" s="48" t="s">
        <v>40</v>
      </c>
      <c r="I39" s="144" t="s">
        <v>11</v>
      </c>
      <c r="J39" s="144" t="s">
        <v>110</v>
      </c>
      <c r="K39" s="105" t="s">
        <v>95</v>
      </c>
    </row>
    <row r="40" spans="2:11" ht="12.75">
      <c r="B40" s="48" t="s">
        <v>38</v>
      </c>
      <c r="H40" t="s">
        <v>6</v>
      </c>
      <c r="I40" s="2">
        <f aca="true" t="shared" si="4" ref="I40:J42">I34+I26+I16+I7</f>
        <v>53499.59999999999</v>
      </c>
      <c r="J40" s="2">
        <f t="shared" si="4"/>
        <v>30532.5</v>
      </c>
      <c r="K40" s="168">
        <f>((I40-J40))/I40</f>
        <v>0.42929479846578283</v>
      </c>
    </row>
    <row r="41" spans="2:11" ht="12.75">
      <c r="B41" s="48" t="s">
        <v>49</v>
      </c>
      <c r="H41" t="s">
        <v>7</v>
      </c>
      <c r="I41" s="2">
        <f t="shared" si="4"/>
        <v>85471.20000000001</v>
      </c>
      <c r="J41" s="2">
        <f t="shared" si="4"/>
        <v>73096.20000000001</v>
      </c>
      <c r="K41" s="168">
        <f>((I41-J41))/I41</f>
        <v>0.14478561199561957</v>
      </c>
    </row>
    <row r="42" spans="2:11" ht="12.75">
      <c r="B42" s="48" t="s">
        <v>43</v>
      </c>
      <c r="H42" t="s">
        <v>8</v>
      </c>
      <c r="I42" s="2">
        <f t="shared" si="4"/>
        <v>85664.9</v>
      </c>
      <c r="J42" s="2">
        <f t="shared" si="4"/>
        <v>82527.6</v>
      </c>
      <c r="K42" s="168">
        <f>((I42-J42))/I42</f>
        <v>0.03662293424728201</v>
      </c>
    </row>
    <row r="43" spans="2:12" ht="12.75">
      <c r="B43" s="48" t="s">
        <v>47</v>
      </c>
      <c r="I43" s="2">
        <f>SUM(I40:I42)</f>
        <v>224635.69999999998</v>
      </c>
      <c r="J43" s="2">
        <f>SUM(J40:J42)</f>
        <v>186156.30000000002</v>
      </c>
      <c r="K43" s="168">
        <f>((I43-J43))/I43</f>
        <v>0.17129690427656855</v>
      </c>
      <c r="L43" s="1" t="s">
        <v>5</v>
      </c>
    </row>
    <row r="44" spans="2:11" ht="12.75">
      <c r="B44" s="102" t="s">
        <v>50</v>
      </c>
      <c r="H44" s="48" t="s">
        <v>9</v>
      </c>
      <c r="I44" s="3">
        <f>I10+I19+I29+I37</f>
        <v>29126</v>
      </c>
      <c r="J44" s="3">
        <f>J10+J19+J29+J37</f>
        <v>39776.9</v>
      </c>
      <c r="K44" s="168">
        <f>((I44-J44))/I44</f>
        <v>-0.365683581679599</v>
      </c>
    </row>
    <row r="45" ht="12.75">
      <c r="B45" s="48" t="s">
        <v>52</v>
      </c>
    </row>
    <row r="46" ht="12.75">
      <c r="B46" s="48" t="s">
        <v>57</v>
      </c>
    </row>
    <row r="47" ht="12.75">
      <c r="B47" s="48" t="s">
        <v>60</v>
      </c>
    </row>
    <row r="48" ht="12.75">
      <c r="B48" s="48" t="s">
        <v>99</v>
      </c>
    </row>
    <row r="49" ht="12.75">
      <c r="B49" s="48" t="s">
        <v>84</v>
      </c>
    </row>
    <row r="50" ht="12.75">
      <c r="B50" s="48" t="s">
        <v>63</v>
      </c>
    </row>
    <row r="51" ht="12.75">
      <c r="B51" s="48" t="s">
        <v>64</v>
      </c>
    </row>
    <row r="52" ht="12.75">
      <c r="B52" s="100" t="s">
        <v>68</v>
      </c>
    </row>
    <row r="53" ht="12.75">
      <c r="B53" s="48" t="s">
        <v>58</v>
      </c>
    </row>
    <row r="54" ht="12.75">
      <c r="B54" s="48" t="s">
        <v>72</v>
      </c>
    </row>
    <row r="55" ht="12.75">
      <c r="B55" s="48" t="s">
        <v>59</v>
      </c>
    </row>
    <row r="56" ht="12.75">
      <c r="B56" s="48" t="s">
        <v>45</v>
      </c>
    </row>
    <row r="57" ht="12.75">
      <c r="B57" s="48" t="s">
        <v>71</v>
      </c>
    </row>
    <row r="58" ht="12.75">
      <c r="B58" s="48" t="s">
        <v>48</v>
      </c>
    </row>
    <row r="59" ht="12.75">
      <c r="B59" s="48" t="s">
        <v>51</v>
      </c>
    </row>
    <row r="60" ht="12.75">
      <c r="B60" s="48" t="s">
        <v>53</v>
      </c>
    </row>
    <row r="61" ht="12.75">
      <c r="B61" s="48" t="s">
        <v>66</v>
      </c>
    </row>
    <row r="62" ht="12.75">
      <c r="B62" s="48" t="s">
        <v>65</v>
      </c>
    </row>
    <row r="63" ht="12.75">
      <c r="B63" s="48" t="s">
        <v>67</v>
      </c>
    </row>
    <row r="64" ht="12.75">
      <c r="B64" s="48"/>
    </row>
    <row r="65" ht="12.75">
      <c r="B65" s="48"/>
    </row>
    <row r="66" ht="12.75">
      <c r="B66" s="4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D19" sqref="D19"/>
    </sheetView>
  </sheetViews>
  <sheetFormatPr defaultColWidth="9.140625" defaultRowHeight="12.75"/>
  <sheetData>
    <row r="2" spans="1:9" ht="12.75">
      <c r="A2" t="s">
        <v>135</v>
      </c>
      <c r="I2" t="s">
        <v>142</v>
      </c>
    </row>
    <row r="3" ht="12.75">
      <c r="A3" t="s">
        <v>136</v>
      </c>
    </row>
    <row r="4" ht="12.75">
      <c r="A4" t="s">
        <v>137</v>
      </c>
    </row>
    <row r="5" ht="12.75">
      <c r="A5" t="s">
        <v>138</v>
      </c>
    </row>
    <row r="6" ht="12.75">
      <c r="A6" t="s">
        <v>139</v>
      </c>
    </row>
    <row r="8" ht="12.75">
      <c r="A8" t="s">
        <v>140</v>
      </c>
    </row>
    <row r="10" ht="12.75">
      <c r="A10" t="s">
        <v>141</v>
      </c>
    </row>
    <row r="12" spans="1:4" ht="12.75">
      <c r="A12" t="s">
        <v>143</v>
      </c>
      <c r="D12" s="190" t="s">
        <v>144</v>
      </c>
    </row>
    <row r="13" spans="1:4" ht="12.75">
      <c r="A13" t="s">
        <v>147</v>
      </c>
      <c r="D13" t="s">
        <v>152</v>
      </c>
    </row>
    <row r="14" spans="1:4" ht="12.75">
      <c r="A14" t="s">
        <v>146</v>
      </c>
      <c r="D14" t="s">
        <v>145</v>
      </c>
    </row>
    <row r="15" spans="1:4" ht="12.75">
      <c r="A15" t="s">
        <v>148</v>
      </c>
      <c r="D15" s="190" t="s">
        <v>150</v>
      </c>
    </row>
    <row r="16" spans="1:4" ht="12.75">
      <c r="A16" t="s">
        <v>149</v>
      </c>
      <c r="D16" t="s">
        <v>151</v>
      </c>
    </row>
  </sheetData>
  <hyperlinks>
    <hyperlink ref="D12" r:id="rId1" display="http://www.eea.europa.eu/data-and-maps/figures/water-abstractions-for-irrigation-manufacturing-industry-energy-cooling-and-public-water-supply-million-m3-year-in-early-1990s-and-the-period-1997-2005 "/>
    <hyperlink ref="D15" r:id="rId2" display="http://www.eea.europa.eu/data-and-maps/figures/water-abstraction-for-manufacturing-industry-million-m3-year-in-early-1990s-and-2001-2005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workbookViewId="0" topLeftCell="A37">
      <pane xSplit="2" topLeftCell="N1" activePane="topRight" state="frozen"/>
      <selection pane="topLeft" activeCell="V48" sqref="V48"/>
      <selection pane="topRight" activeCell="V48" sqref="V48"/>
    </sheetView>
  </sheetViews>
  <sheetFormatPr defaultColWidth="9.140625" defaultRowHeight="12.75"/>
  <sheetData>
    <row r="1" spans="2:19" ht="12.75">
      <c r="B1" s="1" t="s">
        <v>5</v>
      </c>
      <c r="F1" s="105">
        <v>1990</v>
      </c>
      <c r="G1" s="105">
        <v>1991</v>
      </c>
      <c r="H1" s="105">
        <v>1992</v>
      </c>
      <c r="I1" s="106" t="s">
        <v>86</v>
      </c>
      <c r="M1" s="105">
        <v>2002</v>
      </c>
      <c r="N1" s="105">
        <v>2003</v>
      </c>
      <c r="O1" s="105">
        <v>2004</v>
      </c>
      <c r="P1" s="105">
        <v>2005</v>
      </c>
      <c r="Q1" s="107">
        <v>2006</v>
      </c>
      <c r="R1" s="107">
        <v>2007</v>
      </c>
      <c r="S1" s="106" t="s">
        <v>122</v>
      </c>
    </row>
    <row r="3" spans="2:18" ht="12.75">
      <c r="B3" s="102" t="s">
        <v>32</v>
      </c>
      <c r="M3" s="108"/>
      <c r="N3" s="108"/>
      <c r="O3" s="108">
        <v>1000</v>
      </c>
      <c r="P3" s="108">
        <v>1000</v>
      </c>
      <c r="Q3" s="109" t="s">
        <v>101</v>
      </c>
      <c r="R3" s="109" t="s">
        <v>101</v>
      </c>
    </row>
    <row r="4" spans="2:18" ht="12.75">
      <c r="B4" s="102" t="s">
        <v>33</v>
      </c>
      <c r="F4">
        <v>100</v>
      </c>
      <c r="G4">
        <v>100</v>
      </c>
      <c r="H4">
        <v>100</v>
      </c>
      <c r="M4" s="108">
        <v>100</v>
      </c>
      <c r="N4" s="108"/>
      <c r="O4" s="108"/>
      <c r="P4" s="108"/>
      <c r="Q4" s="109" t="s">
        <v>101</v>
      </c>
      <c r="R4" s="109" t="s">
        <v>101</v>
      </c>
    </row>
    <row r="5" spans="2:18" ht="12.75">
      <c r="B5" s="102" t="s">
        <v>40</v>
      </c>
      <c r="M5" s="108">
        <v>38.2</v>
      </c>
      <c r="N5" s="108">
        <v>38.9</v>
      </c>
      <c r="O5" s="108"/>
      <c r="P5" s="110">
        <v>36</v>
      </c>
      <c r="Q5" s="109">
        <v>37.5</v>
      </c>
      <c r="R5" s="109">
        <v>37.5</v>
      </c>
    </row>
    <row r="6" spans="2:18" ht="12.75">
      <c r="B6" s="102" t="s">
        <v>38</v>
      </c>
      <c r="F6">
        <v>3703</v>
      </c>
      <c r="G6">
        <v>2158.1</v>
      </c>
      <c r="H6">
        <v>2243.3</v>
      </c>
      <c r="M6" s="108">
        <v>743</v>
      </c>
      <c r="N6" s="108">
        <v>1096.7</v>
      </c>
      <c r="O6" s="108">
        <v>900.5</v>
      </c>
      <c r="P6" s="108">
        <v>701.5</v>
      </c>
      <c r="Q6" s="109">
        <v>875.8</v>
      </c>
      <c r="R6" s="109">
        <v>1015.2</v>
      </c>
    </row>
    <row r="7" spans="2:18" ht="12.75">
      <c r="B7" s="102" t="s">
        <v>46</v>
      </c>
      <c r="M7" s="108"/>
      <c r="N7" s="108"/>
      <c r="O7" s="108"/>
      <c r="P7" s="108"/>
      <c r="Q7" s="109">
        <v>5.3</v>
      </c>
      <c r="R7" s="109">
        <v>3.2</v>
      </c>
    </row>
    <row r="8" spans="2:18" ht="12.75">
      <c r="B8" s="102" t="s">
        <v>49</v>
      </c>
      <c r="M8" s="108">
        <v>158.4</v>
      </c>
      <c r="N8" s="108">
        <v>165.8</v>
      </c>
      <c r="O8" s="108">
        <v>173.5</v>
      </c>
      <c r="P8" s="108">
        <v>166.7</v>
      </c>
      <c r="Q8" s="109">
        <v>159.2</v>
      </c>
      <c r="R8" s="109">
        <v>149.4</v>
      </c>
    </row>
    <row r="9" spans="2:18" ht="12.75">
      <c r="B9" s="102" t="s">
        <v>43</v>
      </c>
      <c r="F9">
        <v>111</v>
      </c>
      <c r="M9" s="108">
        <v>18.7</v>
      </c>
      <c r="N9" s="108">
        <v>77.4</v>
      </c>
      <c r="O9" s="108">
        <v>27.4</v>
      </c>
      <c r="P9" s="108">
        <v>19.4</v>
      </c>
      <c r="Q9" s="109">
        <v>23.4</v>
      </c>
      <c r="R9" s="109">
        <v>29.8</v>
      </c>
    </row>
    <row r="10" spans="2:18" ht="12.75">
      <c r="B10" s="102" t="s">
        <v>47</v>
      </c>
      <c r="F10">
        <v>465</v>
      </c>
      <c r="G10">
        <v>300</v>
      </c>
      <c r="M10" s="108">
        <v>165.2</v>
      </c>
      <c r="N10" s="108">
        <v>169.3</v>
      </c>
      <c r="O10" s="108">
        <v>196.8</v>
      </c>
      <c r="P10" s="108"/>
      <c r="Q10" s="109" t="s">
        <v>101</v>
      </c>
      <c r="R10" s="109" t="s">
        <v>101</v>
      </c>
    </row>
    <row r="11" spans="2:18" ht="12.75">
      <c r="B11" s="102" t="s">
        <v>55</v>
      </c>
      <c r="G11">
        <v>44810</v>
      </c>
      <c r="H11">
        <v>45369</v>
      </c>
      <c r="M11" s="108"/>
      <c r="N11" s="108"/>
      <c r="O11" s="108"/>
      <c r="P11" s="108"/>
      <c r="Q11" s="109" t="s">
        <v>101</v>
      </c>
      <c r="R11" s="109" t="s">
        <v>101</v>
      </c>
    </row>
    <row r="12" spans="2:18" ht="12.75">
      <c r="B12" s="102" t="s">
        <v>50</v>
      </c>
      <c r="F12">
        <v>668</v>
      </c>
      <c r="G12">
        <v>1599.3</v>
      </c>
      <c r="H12">
        <v>1774.7</v>
      </c>
      <c r="M12" s="110">
        <v>1307.8</v>
      </c>
      <c r="N12" s="110">
        <v>1286.2</v>
      </c>
      <c r="O12" s="110">
        <v>1611.3</v>
      </c>
      <c r="P12" s="110">
        <v>1438</v>
      </c>
      <c r="Q12" s="109">
        <v>1440.3</v>
      </c>
      <c r="R12" s="109" t="s">
        <v>101</v>
      </c>
    </row>
    <row r="13" spans="2:18" ht="12.75">
      <c r="B13" s="102" t="s">
        <v>52</v>
      </c>
      <c r="M13" s="108">
        <v>30</v>
      </c>
      <c r="N13" s="108">
        <v>51.4</v>
      </c>
      <c r="O13" s="108">
        <v>73.4</v>
      </c>
      <c r="P13" s="108"/>
      <c r="Q13" s="109" t="s">
        <v>101</v>
      </c>
      <c r="R13" s="109" t="s">
        <v>101</v>
      </c>
    </row>
    <row r="14" spans="2:18" ht="12.75">
      <c r="B14" s="102" t="s">
        <v>57</v>
      </c>
      <c r="M14" s="108">
        <v>50</v>
      </c>
      <c r="N14" s="108">
        <v>50</v>
      </c>
      <c r="O14" s="108">
        <v>50</v>
      </c>
      <c r="P14" s="108">
        <v>50</v>
      </c>
      <c r="Q14" s="109" t="s">
        <v>101</v>
      </c>
      <c r="R14" s="109" t="s">
        <v>101</v>
      </c>
    </row>
    <row r="15" spans="2:18" ht="12.75">
      <c r="B15" s="102" t="s">
        <v>60</v>
      </c>
      <c r="G15">
        <v>4900</v>
      </c>
      <c r="H15">
        <v>4919</v>
      </c>
      <c r="I15" s="104">
        <v>4900</v>
      </c>
      <c r="J15">
        <v>1991</v>
      </c>
      <c r="M15" s="108">
        <v>4535.5</v>
      </c>
      <c r="N15" s="110">
        <v>5516.9</v>
      </c>
      <c r="O15" s="110">
        <v>5147.9</v>
      </c>
      <c r="P15" s="110">
        <v>4695.5</v>
      </c>
      <c r="Q15" s="109">
        <v>4757</v>
      </c>
      <c r="R15" s="109" t="s">
        <v>101</v>
      </c>
    </row>
    <row r="16" spans="2:18" ht="12.75">
      <c r="B16" s="102" t="s">
        <v>84</v>
      </c>
      <c r="M16" s="108"/>
      <c r="N16" s="108"/>
      <c r="O16" s="108"/>
      <c r="P16" s="108"/>
      <c r="Q16" s="109" t="s">
        <v>101</v>
      </c>
      <c r="R16" s="109" t="s">
        <v>101</v>
      </c>
    </row>
    <row r="17" spans="2:18" ht="12.75">
      <c r="B17" s="102" t="s">
        <v>63</v>
      </c>
      <c r="F17">
        <v>7700</v>
      </c>
      <c r="G17">
        <v>7600</v>
      </c>
      <c r="H17">
        <v>7900</v>
      </c>
      <c r="M17" s="110">
        <v>8419.8</v>
      </c>
      <c r="N17" s="110">
        <v>8532.1</v>
      </c>
      <c r="O17" s="110">
        <v>8620.6</v>
      </c>
      <c r="P17" s="110">
        <v>8699.4</v>
      </c>
      <c r="Q17" s="109">
        <v>8455.3</v>
      </c>
      <c r="R17" s="109">
        <v>8457.9</v>
      </c>
    </row>
    <row r="18" spans="2:18" ht="12.75">
      <c r="B18" s="102" t="s">
        <v>64</v>
      </c>
      <c r="H18">
        <v>949</v>
      </c>
      <c r="M18" s="108">
        <v>679.6</v>
      </c>
      <c r="N18" s="108">
        <v>669.6</v>
      </c>
      <c r="O18" s="108">
        <v>602.3</v>
      </c>
      <c r="P18" s="110">
        <v>311.5</v>
      </c>
      <c r="Q18" s="109">
        <v>305.4</v>
      </c>
      <c r="R18" s="109" t="s">
        <v>101</v>
      </c>
    </row>
    <row r="19" spans="2:18" ht="12.75">
      <c r="B19" s="102" t="s">
        <v>58</v>
      </c>
      <c r="H19">
        <v>70</v>
      </c>
      <c r="M19" s="108">
        <v>70</v>
      </c>
      <c r="N19" s="108">
        <v>70</v>
      </c>
      <c r="O19" s="108">
        <v>70</v>
      </c>
      <c r="P19" s="108">
        <v>70</v>
      </c>
      <c r="Q19" s="109" t="s">
        <v>101</v>
      </c>
      <c r="R19" s="109" t="s">
        <v>101</v>
      </c>
    </row>
    <row r="20" spans="2:18" ht="12.75">
      <c r="B20" s="102" t="s">
        <v>68</v>
      </c>
      <c r="M20" s="108"/>
      <c r="N20" s="108"/>
      <c r="O20" s="108"/>
      <c r="P20" s="108"/>
      <c r="Q20" s="109" t="s">
        <v>101</v>
      </c>
      <c r="R20" s="109" t="s">
        <v>101</v>
      </c>
    </row>
    <row r="21" spans="2:18" ht="12.75">
      <c r="B21" s="102" t="s">
        <v>69</v>
      </c>
      <c r="M21" s="108"/>
      <c r="N21" s="108"/>
      <c r="O21" s="108"/>
      <c r="P21" s="108"/>
      <c r="Q21" s="109" t="s">
        <v>101</v>
      </c>
      <c r="R21" s="109" t="s">
        <v>101</v>
      </c>
    </row>
    <row r="22" spans="2:18" ht="12.75">
      <c r="B22" s="102" t="s">
        <v>70</v>
      </c>
      <c r="M22" s="108"/>
      <c r="N22" s="108"/>
      <c r="O22" s="108"/>
      <c r="P22" s="108"/>
      <c r="Q22" s="109" t="s">
        <v>101</v>
      </c>
      <c r="R22" s="109" t="s">
        <v>101</v>
      </c>
    </row>
    <row r="23" spans="2:18" ht="12.75">
      <c r="B23" s="102" t="s">
        <v>83</v>
      </c>
      <c r="F23">
        <v>652.6</v>
      </c>
      <c r="G23">
        <v>617.7</v>
      </c>
      <c r="H23">
        <v>655.7</v>
      </c>
      <c r="M23" s="108"/>
      <c r="N23" s="108"/>
      <c r="O23" s="108"/>
      <c r="P23" s="108"/>
      <c r="Q23" s="109" t="s">
        <v>101</v>
      </c>
      <c r="R23" s="109" t="s">
        <v>101</v>
      </c>
    </row>
    <row r="24" spans="2:18" ht="12.75">
      <c r="B24" s="102" t="s">
        <v>72</v>
      </c>
      <c r="G24">
        <v>143.4</v>
      </c>
      <c r="H24">
        <v>135.5</v>
      </c>
      <c r="M24" s="108">
        <v>53.2</v>
      </c>
      <c r="N24" s="108">
        <v>52.4</v>
      </c>
      <c r="O24" s="108">
        <v>41.7</v>
      </c>
      <c r="P24" s="108">
        <v>51.1</v>
      </c>
      <c r="Q24" s="109">
        <v>50.1</v>
      </c>
      <c r="R24" s="109">
        <v>51.2</v>
      </c>
    </row>
    <row r="25" spans="2:18" ht="12.75">
      <c r="B25" s="102" t="s">
        <v>73</v>
      </c>
      <c r="M25" s="108">
        <v>59.7</v>
      </c>
      <c r="N25" s="108">
        <v>84.2</v>
      </c>
      <c r="O25" s="108">
        <v>82.1</v>
      </c>
      <c r="P25" s="108">
        <v>80.9</v>
      </c>
      <c r="Q25" s="109">
        <v>82.9</v>
      </c>
      <c r="R25" s="109">
        <v>81.8</v>
      </c>
    </row>
    <row r="26" spans="2:18" ht="12.75">
      <c r="B26" s="102" t="s">
        <v>85</v>
      </c>
      <c r="M26" s="108"/>
      <c r="N26" s="108"/>
      <c r="O26" s="108"/>
      <c r="P26" s="108"/>
      <c r="Q26" s="109" t="s">
        <v>101</v>
      </c>
      <c r="R26" s="109" t="s">
        <v>101</v>
      </c>
    </row>
    <row r="27" spans="2:18" ht="12.75">
      <c r="B27" s="102" t="s">
        <v>41</v>
      </c>
      <c r="M27" s="108"/>
      <c r="N27" s="108"/>
      <c r="O27" s="108"/>
      <c r="P27" s="108"/>
      <c r="Q27" s="109" t="s">
        <v>101</v>
      </c>
      <c r="R27" s="109" t="s">
        <v>101</v>
      </c>
    </row>
    <row r="28" spans="2:18" ht="12.75">
      <c r="B28" s="102" t="s">
        <v>75</v>
      </c>
      <c r="M28" s="108"/>
      <c r="N28" s="108"/>
      <c r="O28" s="108"/>
      <c r="P28" s="108"/>
      <c r="Q28" s="109" t="s">
        <v>101</v>
      </c>
      <c r="R28" s="109" t="s">
        <v>101</v>
      </c>
    </row>
    <row r="29" spans="2:18" ht="12.75">
      <c r="B29" s="102" t="s">
        <v>59</v>
      </c>
      <c r="M29" s="108">
        <v>52.6</v>
      </c>
      <c r="N29" s="108">
        <v>166.1</v>
      </c>
      <c r="O29" s="108">
        <v>55.5</v>
      </c>
      <c r="P29" s="108">
        <v>51.5</v>
      </c>
      <c r="Q29" s="109">
        <v>138.4</v>
      </c>
      <c r="R29" s="109" t="s">
        <v>101</v>
      </c>
    </row>
    <row r="30" spans="2:18" ht="12.75">
      <c r="B30" s="102" t="s">
        <v>44</v>
      </c>
      <c r="M30" s="108">
        <v>16</v>
      </c>
      <c r="N30" s="108"/>
      <c r="O30" s="108"/>
      <c r="P30" s="108"/>
      <c r="Q30" s="109" t="s">
        <v>101</v>
      </c>
      <c r="R30" s="109" t="s">
        <v>101</v>
      </c>
    </row>
    <row r="31" spans="2:18" ht="12.75">
      <c r="B31" s="102" t="s">
        <v>62</v>
      </c>
      <c r="M31" s="108">
        <v>808</v>
      </c>
      <c r="N31" s="108">
        <v>745.6</v>
      </c>
      <c r="O31" s="108">
        <v>924.6</v>
      </c>
      <c r="P31" s="108">
        <v>1005.5</v>
      </c>
      <c r="Q31" s="109">
        <v>844.9</v>
      </c>
      <c r="R31" s="109" t="s">
        <v>101</v>
      </c>
    </row>
    <row r="32" spans="2:18" ht="12.75">
      <c r="B32" s="102" t="s">
        <v>45</v>
      </c>
      <c r="F32">
        <v>1693.7</v>
      </c>
      <c r="G32">
        <v>1518.7</v>
      </c>
      <c r="H32">
        <v>1369.3</v>
      </c>
      <c r="M32" s="108">
        <v>1108.2</v>
      </c>
      <c r="N32" s="108">
        <v>1014.8</v>
      </c>
      <c r="O32" s="108">
        <v>1071.5</v>
      </c>
      <c r="P32" s="108">
        <v>1101</v>
      </c>
      <c r="Q32" s="109">
        <v>1093</v>
      </c>
      <c r="R32" s="109">
        <v>1122</v>
      </c>
    </row>
    <row r="33" spans="2:18" ht="12.75">
      <c r="B33" s="102" t="s">
        <v>71</v>
      </c>
      <c r="F33">
        <v>3991</v>
      </c>
      <c r="G33">
        <v>5100</v>
      </c>
      <c r="M33" s="108"/>
      <c r="N33" s="108"/>
      <c r="O33" s="108"/>
      <c r="P33" s="108"/>
      <c r="Q33" s="109" t="s">
        <v>101</v>
      </c>
      <c r="R33" s="109" t="s">
        <v>101</v>
      </c>
    </row>
    <row r="34" spans="2:18" ht="12.75">
      <c r="B34" s="102" t="s">
        <v>48</v>
      </c>
      <c r="F34">
        <v>6990</v>
      </c>
      <c r="G34">
        <v>2309</v>
      </c>
      <c r="H34">
        <v>2794</v>
      </c>
      <c r="M34" s="108">
        <v>1192</v>
      </c>
      <c r="N34" s="108">
        <v>1283</v>
      </c>
      <c r="O34" s="108">
        <v>704</v>
      </c>
      <c r="P34" s="108">
        <v>495</v>
      </c>
      <c r="Q34" s="109">
        <v>526</v>
      </c>
      <c r="R34" s="109">
        <v>787.7</v>
      </c>
    </row>
    <row r="35" spans="2:18" ht="12.75">
      <c r="B35" s="102" t="s">
        <v>61</v>
      </c>
      <c r="M35" s="108"/>
      <c r="N35" s="108"/>
      <c r="O35" s="108"/>
      <c r="P35" s="108"/>
      <c r="Q35" s="109" t="s">
        <v>101</v>
      </c>
      <c r="R35" s="109" t="s">
        <v>101</v>
      </c>
    </row>
    <row r="36" spans="2:18" ht="12.75">
      <c r="B36" s="102" t="s">
        <v>51</v>
      </c>
      <c r="F36">
        <v>321</v>
      </c>
      <c r="G36">
        <v>91</v>
      </c>
      <c r="H36">
        <v>152</v>
      </c>
      <c r="M36" s="108">
        <v>56</v>
      </c>
      <c r="N36" s="108">
        <v>89.2</v>
      </c>
      <c r="O36" s="108">
        <v>31.2</v>
      </c>
      <c r="P36" s="108">
        <v>23.6</v>
      </c>
      <c r="Q36" s="109" t="s">
        <v>101</v>
      </c>
      <c r="R36" s="109">
        <v>22.5</v>
      </c>
    </row>
    <row r="37" spans="2:18" ht="12.75">
      <c r="B37" s="102" t="s">
        <v>53</v>
      </c>
      <c r="F37">
        <v>3.9</v>
      </c>
      <c r="G37">
        <v>2.9</v>
      </c>
      <c r="H37">
        <v>3.7</v>
      </c>
      <c r="M37" s="108">
        <v>6.6</v>
      </c>
      <c r="N37" s="108">
        <v>6.4</v>
      </c>
      <c r="O37" s="108">
        <v>4.6</v>
      </c>
      <c r="P37" s="108">
        <v>2.3</v>
      </c>
      <c r="Q37" s="109">
        <v>6.3</v>
      </c>
      <c r="R37" s="109">
        <v>4.6</v>
      </c>
    </row>
    <row r="38" spans="2:18" ht="12.75">
      <c r="B38" s="102" t="s">
        <v>66</v>
      </c>
      <c r="G38">
        <v>23700</v>
      </c>
      <c r="M38" s="108">
        <v>24460.8</v>
      </c>
      <c r="N38" s="108">
        <v>25021.9</v>
      </c>
      <c r="O38" s="108">
        <v>24619.6</v>
      </c>
      <c r="P38" s="110">
        <v>21135</v>
      </c>
      <c r="Q38" s="109">
        <v>20451</v>
      </c>
      <c r="R38" s="109" t="s">
        <v>101</v>
      </c>
    </row>
    <row r="39" spans="2:18" ht="12.75">
      <c r="B39" s="102" t="s">
        <v>65</v>
      </c>
      <c r="F39">
        <v>160</v>
      </c>
      <c r="G39">
        <v>172</v>
      </c>
      <c r="H39">
        <v>174</v>
      </c>
      <c r="M39" s="108">
        <v>135</v>
      </c>
      <c r="N39" s="108">
        <v>135</v>
      </c>
      <c r="O39" s="108">
        <v>135</v>
      </c>
      <c r="P39" s="109">
        <v>107</v>
      </c>
      <c r="Q39" s="109">
        <v>107</v>
      </c>
      <c r="R39" s="109">
        <v>107</v>
      </c>
    </row>
    <row r="40" spans="2:18" ht="12.75">
      <c r="B40" s="102" t="s">
        <v>67</v>
      </c>
      <c r="Q40" s="109" t="s">
        <v>101</v>
      </c>
      <c r="R40" s="109" t="s">
        <v>101</v>
      </c>
    </row>
    <row r="41" spans="2:18" ht="12.75">
      <c r="B41" s="102" t="s">
        <v>76</v>
      </c>
      <c r="Q41" s="109" t="s">
        <v>101</v>
      </c>
      <c r="R41" s="109" t="s">
        <v>101</v>
      </c>
    </row>
    <row r="42" spans="2:18" ht="12.75">
      <c r="B42" s="102" t="s">
        <v>9</v>
      </c>
      <c r="Q42" s="109" t="s">
        <v>101</v>
      </c>
      <c r="R42" s="109" t="s">
        <v>101</v>
      </c>
    </row>
    <row r="43" spans="2:18" ht="12.75">
      <c r="B43" s="102" t="s">
        <v>56</v>
      </c>
      <c r="Q43" s="109" t="s">
        <v>101</v>
      </c>
      <c r="R43" s="109" t="s">
        <v>101</v>
      </c>
    </row>
    <row r="44" ht="12.75">
      <c r="B44" s="102"/>
    </row>
    <row r="45" spans="2:27" ht="12.75">
      <c r="B45" s="105" t="s">
        <v>2</v>
      </c>
      <c r="F45" s="105">
        <v>1990</v>
      </c>
      <c r="G45" s="105">
        <v>1991</v>
      </c>
      <c r="H45" s="105">
        <v>1992</v>
      </c>
      <c r="I45" s="106" t="s">
        <v>87</v>
      </c>
      <c r="M45" s="105">
        <v>2002</v>
      </c>
      <c r="N45" s="105">
        <v>2003</v>
      </c>
      <c r="O45" s="105">
        <v>2004</v>
      </c>
      <c r="P45" s="105">
        <v>2005</v>
      </c>
      <c r="Q45" s="107">
        <v>2006</v>
      </c>
      <c r="R45" s="107">
        <v>2007</v>
      </c>
      <c r="S45" s="106" t="s">
        <v>123</v>
      </c>
      <c r="V45" s="191" t="s">
        <v>30</v>
      </c>
      <c r="W45" s="192"/>
      <c r="Z45" s="193" t="s">
        <v>31</v>
      </c>
      <c r="AA45" s="193"/>
    </row>
    <row r="46" spans="9:19" ht="12.75">
      <c r="I46" s="111"/>
      <c r="M46" s="108"/>
      <c r="N46" s="108"/>
      <c r="O46" s="108"/>
      <c r="P46" s="108"/>
      <c r="S46" s="111"/>
    </row>
    <row r="47" spans="2:28" ht="12.75">
      <c r="B47" s="102" t="s">
        <v>32</v>
      </c>
      <c r="F47" s="108"/>
      <c r="G47" s="108"/>
      <c r="H47" s="108"/>
      <c r="I47" s="108"/>
      <c r="J47" s="108"/>
      <c r="M47" s="108"/>
      <c r="N47" s="108"/>
      <c r="O47" s="108">
        <v>1000</v>
      </c>
      <c r="P47" s="108">
        <v>1000</v>
      </c>
      <c r="Q47" s="112" t="s">
        <v>101</v>
      </c>
      <c r="R47" s="112" t="s">
        <v>101</v>
      </c>
      <c r="S47" s="113">
        <v>1000</v>
      </c>
      <c r="T47" s="108">
        <v>2005</v>
      </c>
      <c r="V47" s="82" t="s">
        <v>71</v>
      </c>
      <c r="W47" s="83">
        <v>1998</v>
      </c>
      <c r="X47" t="s">
        <v>42</v>
      </c>
      <c r="Z47" s="60" t="s">
        <v>38</v>
      </c>
      <c r="AB47" t="s">
        <v>39</v>
      </c>
    </row>
    <row r="48" spans="1:28" ht="12.75">
      <c r="A48" t="s">
        <v>34</v>
      </c>
      <c r="B48" s="48" t="s">
        <v>33</v>
      </c>
      <c r="F48" s="108">
        <v>100</v>
      </c>
      <c r="G48" s="108">
        <v>100</v>
      </c>
      <c r="H48" s="108">
        <v>100</v>
      </c>
      <c r="I48" s="114">
        <v>100</v>
      </c>
      <c r="J48" s="108">
        <v>1990</v>
      </c>
      <c r="M48" s="108"/>
      <c r="N48" s="108"/>
      <c r="O48" s="108"/>
      <c r="P48" s="108"/>
      <c r="Q48" s="112" t="s">
        <v>101</v>
      </c>
      <c r="R48" s="112" t="s">
        <v>101</v>
      </c>
      <c r="S48" s="104">
        <v>100</v>
      </c>
      <c r="T48">
        <v>2002</v>
      </c>
      <c r="V48" s="115" t="s">
        <v>33</v>
      </c>
      <c r="W48" s="116">
        <v>2002</v>
      </c>
      <c r="X48" t="s">
        <v>34</v>
      </c>
      <c r="Z48" s="60" t="s">
        <v>43</v>
      </c>
      <c r="AB48" t="s">
        <v>39</v>
      </c>
    </row>
    <row r="49" spans="1:28" ht="12.75">
      <c r="A49" t="s">
        <v>34</v>
      </c>
      <c r="B49" s="48" t="s">
        <v>40</v>
      </c>
      <c r="F49" s="108"/>
      <c r="G49" s="108"/>
      <c r="H49" s="108"/>
      <c r="I49" s="117">
        <v>10</v>
      </c>
      <c r="J49" s="108">
        <v>1994</v>
      </c>
      <c r="M49" s="108">
        <v>38.2</v>
      </c>
      <c r="N49" s="108">
        <v>38.9</v>
      </c>
      <c r="O49" s="108"/>
      <c r="P49" s="108"/>
      <c r="Q49" s="112">
        <v>0</v>
      </c>
      <c r="R49" s="112">
        <v>0</v>
      </c>
      <c r="S49" s="118">
        <v>0</v>
      </c>
      <c r="T49" s="108">
        <v>2007</v>
      </c>
      <c r="V49" s="115" t="s">
        <v>84</v>
      </c>
      <c r="W49" s="116">
        <v>2002</v>
      </c>
      <c r="X49" t="s">
        <v>34</v>
      </c>
      <c r="Z49" s="60" t="s">
        <v>45</v>
      </c>
      <c r="AB49" t="s">
        <v>39</v>
      </c>
    </row>
    <row r="50" spans="1:28" ht="12.75">
      <c r="A50" t="s">
        <v>39</v>
      </c>
      <c r="B50" s="48" t="s">
        <v>38</v>
      </c>
      <c r="F50" s="108">
        <v>2935.9</v>
      </c>
      <c r="G50" s="108">
        <v>1559.4</v>
      </c>
      <c r="H50" s="108">
        <v>1460.3</v>
      </c>
      <c r="I50" s="111">
        <v>2935.9</v>
      </c>
      <c r="J50" s="108">
        <v>1990</v>
      </c>
      <c r="M50" s="108">
        <v>458.2</v>
      </c>
      <c r="N50" s="108">
        <v>712.9</v>
      </c>
      <c r="O50" s="108">
        <v>547.2</v>
      </c>
      <c r="P50" s="108">
        <v>221.3</v>
      </c>
      <c r="Q50" s="112">
        <v>585.2</v>
      </c>
      <c r="R50" s="112">
        <v>710.2</v>
      </c>
      <c r="S50" s="118">
        <v>710.2</v>
      </c>
      <c r="T50" s="108">
        <v>2007</v>
      </c>
      <c r="V50" s="73" t="s">
        <v>47</v>
      </c>
      <c r="W50" s="75">
        <v>2004</v>
      </c>
      <c r="X50" t="s">
        <v>34</v>
      </c>
      <c r="Z50" s="60" t="s">
        <v>48</v>
      </c>
      <c r="AB50" t="s">
        <v>39</v>
      </c>
    </row>
    <row r="51" spans="2:28" ht="12.75">
      <c r="B51" s="102" t="s">
        <v>46</v>
      </c>
      <c r="F51" s="108"/>
      <c r="G51" s="108"/>
      <c r="H51" s="108"/>
      <c r="M51" s="108"/>
      <c r="N51" s="108"/>
      <c r="O51" s="108"/>
      <c r="P51" s="108"/>
      <c r="Q51" s="112">
        <v>5.3</v>
      </c>
      <c r="R51" s="112">
        <v>3.2</v>
      </c>
      <c r="S51" s="118">
        <v>3.2</v>
      </c>
      <c r="T51" s="108">
        <v>2007</v>
      </c>
      <c r="V51" s="73" t="s">
        <v>52</v>
      </c>
      <c r="W51" s="75">
        <v>2004</v>
      </c>
      <c r="X51" t="s">
        <v>39</v>
      </c>
      <c r="Z51" s="60" t="s">
        <v>51</v>
      </c>
      <c r="AB51" t="s">
        <v>39</v>
      </c>
    </row>
    <row r="52" spans="1:28" ht="12.75">
      <c r="A52" t="s">
        <v>37</v>
      </c>
      <c r="B52" s="48" t="s">
        <v>49</v>
      </c>
      <c r="F52" s="108"/>
      <c r="G52" s="108"/>
      <c r="H52" s="108"/>
      <c r="I52" s="117">
        <v>132</v>
      </c>
      <c r="J52" s="108">
        <v>1998</v>
      </c>
      <c r="M52" s="108"/>
      <c r="N52" s="108"/>
      <c r="O52" s="108">
        <v>172.3</v>
      </c>
      <c r="P52" s="108">
        <v>165.6</v>
      </c>
      <c r="Q52" s="112">
        <v>158.2</v>
      </c>
      <c r="R52" s="112">
        <v>148.4</v>
      </c>
      <c r="S52" s="118">
        <v>148.4</v>
      </c>
      <c r="T52" s="108">
        <v>2007</v>
      </c>
      <c r="V52" s="119" t="s">
        <v>32</v>
      </c>
      <c r="W52" s="64">
        <v>2005</v>
      </c>
      <c r="Z52" s="60" t="s">
        <v>53</v>
      </c>
      <c r="AB52" t="s">
        <v>39</v>
      </c>
    </row>
    <row r="53" spans="1:28" ht="12.75">
      <c r="A53" t="s">
        <v>39</v>
      </c>
      <c r="B53" s="48" t="s">
        <v>43</v>
      </c>
      <c r="F53" s="108">
        <v>97</v>
      </c>
      <c r="G53" s="108"/>
      <c r="H53" s="108"/>
      <c r="I53" s="111">
        <v>97</v>
      </c>
      <c r="J53" s="108">
        <v>1990</v>
      </c>
      <c r="M53" s="108">
        <v>11.3</v>
      </c>
      <c r="N53" s="108">
        <v>18.5</v>
      </c>
      <c r="O53" s="108">
        <v>6.5</v>
      </c>
      <c r="P53" s="108">
        <v>10.6</v>
      </c>
      <c r="Q53" s="112">
        <v>5.1</v>
      </c>
      <c r="R53" s="112">
        <v>8.8</v>
      </c>
      <c r="S53" s="118">
        <v>8.8</v>
      </c>
      <c r="T53" s="108">
        <v>2007</v>
      </c>
      <c r="V53" s="60" t="s">
        <v>57</v>
      </c>
      <c r="W53" s="64">
        <v>2005</v>
      </c>
      <c r="X53" t="s">
        <v>34</v>
      </c>
      <c r="Z53" s="60" t="s">
        <v>33</v>
      </c>
      <c r="AB53" t="s">
        <v>34</v>
      </c>
    </row>
    <row r="54" spans="1:28" ht="12.75">
      <c r="A54" t="s">
        <v>34</v>
      </c>
      <c r="B54" s="48" t="s">
        <v>47</v>
      </c>
      <c r="F54" s="108">
        <v>465</v>
      </c>
      <c r="G54" s="108">
        <v>139.7</v>
      </c>
      <c r="H54" s="108"/>
      <c r="I54" s="114">
        <v>465</v>
      </c>
      <c r="J54" s="108">
        <v>1990</v>
      </c>
      <c r="M54" s="108"/>
      <c r="N54" s="108"/>
      <c r="O54" s="108"/>
      <c r="P54" s="108"/>
      <c r="Q54" s="112" t="s">
        <v>101</v>
      </c>
      <c r="R54" s="112" t="s">
        <v>101</v>
      </c>
      <c r="S54" s="104">
        <v>196.8</v>
      </c>
      <c r="T54">
        <v>2004</v>
      </c>
      <c r="V54" s="60" t="s">
        <v>58</v>
      </c>
      <c r="W54" s="64">
        <v>2005</v>
      </c>
      <c r="X54" t="s">
        <v>34</v>
      </c>
      <c r="Z54" s="60" t="s">
        <v>47</v>
      </c>
      <c r="AB54" t="s">
        <v>34</v>
      </c>
    </row>
    <row r="55" spans="2:28" ht="12.75">
      <c r="B55" s="102" t="s">
        <v>55</v>
      </c>
      <c r="F55" s="108"/>
      <c r="G55" s="108"/>
      <c r="H55" s="108"/>
      <c r="I55" s="111"/>
      <c r="J55" s="108"/>
      <c r="M55" s="108"/>
      <c r="N55" s="108"/>
      <c r="O55" s="108"/>
      <c r="P55" s="108"/>
      <c r="Q55" s="112" t="s">
        <v>101</v>
      </c>
      <c r="R55" s="112" t="s">
        <v>101</v>
      </c>
      <c r="S55" s="111"/>
      <c r="V55" s="120" t="s">
        <v>50</v>
      </c>
      <c r="W55" s="66">
        <v>2006</v>
      </c>
      <c r="X55" t="s">
        <v>34</v>
      </c>
      <c r="Z55" s="119" t="s">
        <v>50</v>
      </c>
      <c r="AB55" t="s">
        <v>34</v>
      </c>
    </row>
    <row r="56" spans="2:28" ht="12.75">
      <c r="B56" s="102" t="s">
        <v>50</v>
      </c>
      <c r="F56" s="108">
        <v>184.6</v>
      </c>
      <c r="G56" s="108">
        <v>181.9</v>
      </c>
      <c r="H56" s="108">
        <v>145.1</v>
      </c>
      <c r="I56" s="111">
        <v>184.6</v>
      </c>
      <c r="J56" s="108">
        <v>1990</v>
      </c>
      <c r="M56" s="108">
        <v>90.6</v>
      </c>
      <c r="N56" s="108">
        <v>115</v>
      </c>
      <c r="O56" s="108">
        <v>99.8</v>
      </c>
      <c r="P56" s="108"/>
      <c r="Q56" s="112">
        <v>101.1</v>
      </c>
      <c r="R56" s="112" t="s">
        <v>101</v>
      </c>
      <c r="S56" s="113">
        <v>101.1</v>
      </c>
      <c r="T56">
        <v>2006</v>
      </c>
      <c r="V56" s="65" t="s">
        <v>60</v>
      </c>
      <c r="W56" s="121">
        <v>2006</v>
      </c>
      <c r="X56" t="s">
        <v>42</v>
      </c>
      <c r="Z56" s="60" t="s">
        <v>65</v>
      </c>
      <c r="AB56" t="s">
        <v>34</v>
      </c>
    </row>
    <row r="57" spans="1:28" ht="12.75">
      <c r="A57" t="s">
        <v>39</v>
      </c>
      <c r="B57" s="48" t="s">
        <v>52</v>
      </c>
      <c r="F57" s="108"/>
      <c r="G57" s="108"/>
      <c r="H57" s="108"/>
      <c r="I57" s="111"/>
      <c r="J57" s="108"/>
      <c r="M57" s="108">
        <v>30</v>
      </c>
      <c r="N57" s="108">
        <v>51.4</v>
      </c>
      <c r="O57" s="108">
        <v>73.4</v>
      </c>
      <c r="P57" s="108"/>
      <c r="Q57" s="112" t="s">
        <v>101</v>
      </c>
      <c r="R57" s="112" t="s">
        <v>101</v>
      </c>
      <c r="S57" s="104">
        <v>73.4</v>
      </c>
      <c r="T57" s="108">
        <v>2004</v>
      </c>
      <c r="V57" s="65" t="s">
        <v>64</v>
      </c>
      <c r="W57" s="66">
        <v>2006</v>
      </c>
      <c r="X57" t="s">
        <v>39</v>
      </c>
      <c r="Z57" s="60" t="s">
        <v>63</v>
      </c>
      <c r="AB57" t="s">
        <v>42</v>
      </c>
    </row>
    <row r="58" spans="1:28" ht="12.75">
      <c r="A58" t="s">
        <v>34</v>
      </c>
      <c r="B58" s="48" t="s">
        <v>57</v>
      </c>
      <c r="F58" s="108"/>
      <c r="G58" s="108"/>
      <c r="H58" s="108"/>
      <c r="I58" s="117">
        <v>40</v>
      </c>
      <c r="J58" s="108">
        <v>1994</v>
      </c>
      <c r="M58" s="108">
        <v>40</v>
      </c>
      <c r="N58" s="108">
        <v>40</v>
      </c>
      <c r="O58" s="108">
        <v>40</v>
      </c>
      <c r="P58" s="108">
        <v>40</v>
      </c>
      <c r="Q58" s="112" t="s">
        <v>101</v>
      </c>
      <c r="R58" s="112" t="s">
        <v>101</v>
      </c>
      <c r="S58" s="113">
        <v>40</v>
      </c>
      <c r="T58" s="108">
        <v>2005</v>
      </c>
      <c r="V58" s="65" t="s">
        <v>59</v>
      </c>
      <c r="W58" s="66">
        <v>2006</v>
      </c>
      <c r="X58" t="s">
        <v>34</v>
      </c>
      <c r="Z58" s="60" t="s">
        <v>71</v>
      </c>
      <c r="AB58" t="s">
        <v>42</v>
      </c>
    </row>
    <row r="59" spans="1:28" ht="12.75">
      <c r="A59" t="s">
        <v>42</v>
      </c>
      <c r="B59" s="48" t="s">
        <v>60</v>
      </c>
      <c r="F59" s="108"/>
      <c r="G59" s="108">
        <v>4900</v>
      </c>
      <c r="H59" s="108"/>
      <c r="I59" s="104">
        <v>4900</v>
      </c>
      <c r="J59" s="108">
        <v>1991</v>
      </c>
      <c r="M59" s="108"/>
      <c r="N59" s="108"/>
      <c r="O59" s="108"/>
      <c r="P59" s="108"/>
      <c r="Q59" s="112">
        <v>4757</v>
      </c>
      <c r="R59" s="112" t="s">
        <v>101</v>
      </c>
      <c r="S59" s="113">
        <v>4757</v>
      </c>
      <c r="T59">
        <v>2006</v>
      </c>
      <c r="V59" s="65" t="s">
        <v>62</v>
      </c>
      <c r="W59" s="66">
        <v>2006</v>
      </c>
      <c r="X59" t="s">
        <v>34</v>
      </c>
      <c r="Z59" s="73" t="s">
        <v>72</v>
      </c>
      <c r="AB59" t="s">
        <v>39</v>
      </c>
    </row>
    <row r="60" spans="1:28" ht="12.75">
      <c r="A60" t="s">
        <v>34</v>
      </c>
      <c r="B60" s="48" t="s">
        <v>84</v>
      </c>
      <c r="F60" s="108"/>
      <c r="G60" s="108"/>
      <c r="H60" s="108"/>
      <c r="I60" s="117">
        <v>616</v>
      </c>
      <c r="J60" s="108">
        <v>1995</v>
      </c>
      <c r="M60" s="108">
        <v>142.4</v>
      </c>
      <c r="N60" s="108"/>
      <c r="O60" s="108"/>
      <c r="P60" s="108"/>
      <c r="Q60" s="112" t="s">
        <v>101</v>
      </c>
      <c r="R60" s="112" t="s">
        <v>101</v>
      </c>
      <c r="S60" s="113">
        <v>142.4</v>
      </c>
      <c r="T60">
        <v>2002</v>
      </c>
      <c r="V60" s="65" t="s">
        <v>48</v>
      </c>
      <c r="W60" s="66">
        <v>2006</v>
      </c>
      <c r="X60" t="s">
        <v>39</v>
      </c>
      <c r="Z60" s="73" t="s">
        <v>60</v>
      </c>
      <c r="AB60" t="s">
        <v>42</v>
      </c>
    </row>
    <row r="61" spans="1:28" ht="12.75">
      <c r="A61" t="s">
        <v>42</v>
      </c>
      <c r="B61" s="48" t="s">
        <v>63</v>
      </c>
      <c r="F61" s="108">
        <v>7700</v>
      </c>
      <c r="G61" s="108">
        <v>7600</v>
      </c>
      <c r="H61" s="108">
        <v>7900</v>
      </c>
      <c r="I61" s="111">
        <v>7700</v>
      </c>
      <c r="J61" s="108">
        <v>1990</v>
      </c>
      <c r="M61" s="108"/>
      <c r="N61" s="108"/>
      <c r="O61" s="108"/>
      <c r="P61" s="108"/>
      <c r="Q61" s="112">
        <v>8455.3</v>
      </c>
      <c r="R61" s="112">
        <v>8457.9</v>
      </c>
      <c r="S61" s="118">
        <v>8457.9</v>
      </c>
      <c r="T61">
        <v>2007</v>
      </c>
      <c r="V61" s="65" t="s">
        <v>66</v>
      </c>
      <c r="W61" s="66">
        <v>2006</v>
      </c>
      <c r="X61" t="s">
        <v>42</v>
      </c>
      <c r="Z61" s="73" t="s">
        <v>66</v>
      </c>
      <c r="AB61" t="s">
        <v>42</v>
      </c>
    </row>
    <row r="62" spans="1:28" ht="12.75">
      <c r="A62" t="s">
        <v>39</v>
      </c>
      <c r="B62" s="48" t="s">
        <v>64</v>
      </c>
      <c r="F62" s="108"/>
      <c r="G62" s="108"/>
      <c r="H62" s="108">
        <v>433</v>
      </c>
      <c r="I62" s="117">
        <v>433</v>
      </c>
      <c r="J62" s="108">
        <v>1992</v>
      </c>
      <c r="M62" s="108">
        <v>173.7</v>
      </c>
      <c r="N62" s="108">
        <v>169.5</v>
      </c>
      <c r="O62" s="108">
        <v>168.3</v>
      </c>
      <c r="P62" s="108"/>
      <c r="Q62" s="112">
        <v>39.6</v>
      </c>
      <c r="R62" s="112" t="s">
        <v>101</v>
      </c>
      <c r="S62" s="113">
        <v>39.6</v>
      </c>
      <c r="T62">
        <v>2006</v>
      </c>
      <c r="V62" s="51" t="s">
        <v>40</v>
      </c>
      <c r="W62" s="52">
        <v>2007</v>
      </c>
      <c r="X62" t="s">
        <v>34</v>
      </c>
      <c r="Z62" s="51" t="s">
        <v>64</v>
      </c>
      <c r="AB62" t="s">
        <v>39</v>
      </c>
    </row>
    <row r="63" spans="1:28" ht="12.75">
      <c r="A63" t="s">
        <v>34</v>
      </c>
      <c r="B63" s="48" t="s">
        <v>58</v>
      </c>
      <c r="F63" s="108"/>
      <c r="G63" s="108"/>
      <c r="H63" s="108"/>
      <c r="I63" s="113"/>
      <c r="J63" s="108"/>
      <c r="M63" s="108">
        <v>0</v>
      </c>
      <c r="N63" s="108">
        <v>0</v>
      </c>
      <c r="O63" s="108">
        <v>0</v>
      </c>
      <c r="P63" s="108">
        <v>0</v>
      </c>
      <c r="Q63" s="112" t="s">
        <v>101</v>
      </c>
      <c r="R63" s="112" t="s">
        <v>101</v>
      </c>
      <c r="S63" s="113">
        <v>0</v>
      </c>
      <c r="T63" s="108">
        <v>2005</v>
      </c>
      <c r="V63" s="51" t="s">
        <v>38</v>
      </c>
      <c r="W63" s="52">
        <v>2007</v>
      </c>
      <c r="X63" t="s">
        <v>39</v>
      </c>
      <c r="Z63" s="65" t="s">
        <v>40</v>
      </c>
      <c r="AB63" t="s">
        <v>34</v>
      </c>
    </row>
    <row r="64" spans="1:28" ht="12.75">
      <c r="A64" t="s">
        <v>34</v>
      </c>
      <c r="B64" s="48" t="s">
        <v>68</v>
      </c>
      <c r="F64" s="108"/>
      <c r="G64" s="108"/>
      <c r="H64" s="108"/>
      <c r="I64" s="111"/>
      <c r="J64" s="108"/>
      <c r="M64" s="108"/>
      <c r="N64" s="108"/>
      <c r="O64" s="108"/>
      <c r="P64" s="108"/>
      <c r="Q64" s="112" t="s">
        <v>101</v>
      </c>
      <c r="R64" s="112" t="s">
        <v>101</v>
      </c>
      <c r="S64" s="111"/>
      <c r="V64" s="122" t="s">
        <v>46</v>
      </c>
      <c r="W64" s="52">
        <v>2007</v>
      </c>
      <c r="Z64" s="65" t="s">
        <v>57</v>
      </c>
      <c r="AB64" t="s">
        <v>34</v>
      </c>
    </row>
    <row r="65" spans="2:28" ht="12.75">
      <c r="B65" s="102" t="s">
        <v>69</v>
      </c>
      <c r="F65" s="108"/>
      <c r="G65" s="108"/>
      <c r="H65" s="108"/>
      <c r="I65" s="111"/>
      <c r="J65" s="108"/>
      <c r="M65" s="108"/>
      <c r="N65" s="108"/>
      <c r="O65" s="108"/>
      <c r="P65" s="108"/>
      <c r="Q65" s="112" t="s">
        <v>101</v>
      </c>
      <c r="R65" s="112" t="s">
        <v>101</v>
      </c>
      <c r="S65" s="111"/>
      <c r="V65" s="51" t="s">
        <v>49</v>
      </c>
      <c r="W65" s="52">
        <v>2007</v>
      </c>
      <c r="X65" t="s">
        <v>37</v>
      </c>
      <c r="Z65" s="79" t="s">
        <v>9</v>
      </c>
      <c r="AB65" t="s">
        <v>37</v>
      </c>
    </row>
    <row r="66" spans="1:28" ht="12.75">
      <c r="A66" t="s">
        <v>42</v>
      </c>
      <c r="B66" s="48" t="s">
        <v>70</v>
      </c>
      <c r="F66" s="108"/>
      <c r="G66" s="108"/>
      <c r="H66" s="108"/>
      <c r="I66" s="111"/>
      <c r="J66" s="108"/>
      <c r="M66" s="108"/>
      <c r="N66" s="108"/>
      <c r="O66" s="108"/>
      <c r="P66" s="108"/>
      <c r="Q66" s="112" t="s">
        <v>101</v>
      </c>
      <c r="R66" s="112" t="s">
        <v>101</v>
      </c>
      <c r="S66" s="111"/>
      <c r="V66" s="51" t="s">
        <v>43</v>
      </c>
      <c r="W66" s="52">
        <v>2007</v>
      </c>
      <c r="X66" t="s">
        <v>39</v>
      </c>
      <c r="Z66" s="79" t="s">
        <v>84</v>
      </c>
      <c r="AB66" t="s">
        <v>34</v>
      </c>
    </row>
    <row r="67" spans="1:28" ht="12.75">
      <c r="A67" t="s">
        <v>37</v>
      </c>
      <c r="B67" s="48" t="s">
        <v>83</v>
      </c>
      <c r="F67" s="108"/>
      <c r="G67" s="108"/>
      <c r="H67" s="108"/>
      <c r="I67" s="111"/>
      <c r="J67" s="108"/>
      <c r="M67" s="108"/>
      <c r="N67" s="108"/>
      <c r="O67" s="108"/>
      <c r="P67" s="108"/>
      <c r="Q67" s="112" t="s">
        <v>101</v>
      </c>
      <c r="R67" s="112" t="s">
        <v>101</v>
      </c>
      <c r="S67" s="111"/>
      <c r="V67" s="51" t="s">
        <v>63</v>
      </c>
      <c r="W67" s="52">
        <v>2007</v>
      </c>
      <c r="X67" t="s">
        <v>42</v>
      </c>
      <c r="Z67" s="79" t="s">
        <v>59</v>
      </c>
      <c r="AB67" t="s">
        <v>34</v>
      </c>
    </row>
    <row r="68" spans="1:28" ht="12.75">
      <c r="A68" t="s">
        <v>39</v>
      </c>
      <c r="B68" s="48" t="s">
        <v>72</v>
      </c>
      <c r="F68" s="108"/>
      <c r="G68" s="108">
        <v>143.4</v>
      </c>
      <c r="H68" s="108"/>
      <c r="I68" s="114">
        <v>143.4</v>
      </c>
      <c r="J68" s="108">
        <v>1991</v>
      </c>
      <c r="M68" s="108">
        <v>53.2</v>
      </c>
      <c r="N68" s="108">
        <v>52.4</v>
      </c>
      <c r="O68" s="108">
        <v>41.7</v>
      </c>
      <c r="P68" s="108">
        <v>51.1</v>
      </c>
      <c r="Q68" s="112">
        <v>0</v>
      </c>
      <c r="R68" s="112">
        <v>0</v>
      </c>
      <c r="S68" s="99">
        <v>0</v>
      </c>
      <c r="T68">
        <v>2007</v>
      </c>
      <c r="V68" s="51" t="s">
        <v>72</v>
      </c>
      <c r="W68" s="52">
        <v>2007</v>
      </c>
      <c r="X68" t="s">
        <v>39</v>
      </c>
      <c r="Z68" s="79" t="s">
        <v>62</v>
      </c>
      <c r="AB68" t="s">
        <v>34</v>
      </c>
    </row>
    <row r="69" spans="1:26" ht="12.75">
      <c r="A69" t="s">
        <v>39</v>
      </c>
      <c r="B69" s="48" t="s">
        <v>73</v>
      </c>
      <c r="F69" s="108"/>
      <c r="G69" s="108"/>
      <c r="H69" s="108"/>
      <c r="I69" s="111"/>
      <c r="J69" s="108"/>
      <c r="M69" s="108"/>
      <c r="N69" s="108"/>
      <c r="O69" s="108">
        <v>0.4</v>
      </c>
      <c r="P69" s="108">
        <v>0.4</v>
      </c>
      <c r="Q69" s="112">
        <v>1.8</v>
      </c>
      <c r="R69" s="112">
        <v>1.9</v>
      </c>
      <c r="S69" s="99">
        <v>1.9</v>
      </c>
      <c r="T69">
        <v>2007</v>
      </c>
      <c r="V69" s="51" t="s">
        <v>73</v>
      </c>
      <c r="W69" s="52">
        <v>2007</v>
      </c>
      <c r="X69" t="s">
        <v>39</v>
      </c>
      <c r="Z69" s="123" t="s">
        <v>32</v>
      </c>
    </row>
    <row r="70" spans="1:28" ht="12.75">
      <c r="A70" t="s">
        <v>34</v>
      </c>
      <c r="B70" s="48" t="s">
        <v>85</v>
      </c>
      <c r="F70" s="108"/>
      <c r="G70" s="108"/>
      <c r="H70" s="108"/>
      <c r="I70" s="111"/>
      <c r="J70" s="108"/>
      <c r="M70" s="108"/>
      <c r="N70" s="108"/>
      <c r="O70" s="108"/>
      <c r="P70" s="108"/>
      <c r="Q70" s="112" t="s">
        <v>101</v>
      </c>
      <c r="R70" s="112" t="s">
        <v>101</v>
      </c>
      <c r="S70" s="111"/>
      <c r="V70" s="51" t="s">
        <v>45</v>
      </c>
      <c r="W70" s="52">
        <v>2007</v>
      </c>
      <c r="X70" t="s">
        <v>39</v>
      </c>
      <c r="Z70" s="53" t="s">
        <v>52</v>
      </c>
      <c r="AB70" t="s">
        <v>39</v>
      </c>
    </row>
    <row r="71" spans="1:28" ht="12.75">
      <c r="A71" t="s">
        <v>42</v>
      </c>
      <c r="B71" s="48" t="s">
        <v>41</v>
      </c>
      <c r="F71" s="108"/>
      <c r="G71" s="108"/>
      <c r="H71" s="108"/>
      <c r="I71" s="111"/>
      <c r="J71" s="108"/>
      <c r="M71" s="108"/>
      <c r="N71" s="108"/>
      <c r="O71" s="108"/>
      <c r="P71" s="108"/>
      <c r="Q71" s="112" t="s">
        <v>101</v>
      </c>
      <c r="R71" s="112" t="s">
        <v>101</v>
      </c>
      <c r="S71" s="111"/>
      <c r="V71" s="51" t="s">
        <v>51</v>
      </c>
      <c r="W71" s="52">
        <v>2007</v>
      </c>
      <c r="X71" t="s">
        <v>39</v>
      </c>
      <c r="Z71" s="53" t="s">
        <v>73</v>
      </c>
      <c r="AB71" t="s">
        <v>39</v>
      </c>
    </row>
    <row r="72" spans="1:28" ht="12.75">
      <c r="A72" t="s">
        <v>37</v>
      </c>
      <c r="B72" s="48" t="s">
        <v>75</v>
      </c>
      <c r="F72" s="108"/>
      <c r="G72" s="108"/>
      <c r="H72" s="108"/>
      <c r="I72" s="111"/>
      <c r="J72" s="108"/>
      <c r="M72" s="108"/>
      <c r="N72" s="108"/>
      <c r="O72" s="108"/>
      <c r="P72" s="108"/>
      <c r="Q72" s="112" t="s">
        <v>101</v>
      </c>
      <c r="R72" s="112" t="s">
        <v>101</v>
      </c>
      <c r="S72" s="111"/>
      <c r="V72" s="51" t="s">
        <v>53</v>
      </c>
      <c r="W72" s="52">
        <v>2007</v>
      </c>
      <c r="X72" t="s">
        <v>39</v>
      </c>
      <c r="Z72" s="53" t="s">
        <v>49</v>
      </c>
      <c r="AB72" t="s">
        <v>37</v>
      </c>
    </row>
    <row r="73" spans="1:28" ht="12.75">
      <c r="A73" t="s">
        <v>34</v>
      </c>
      <c r="B73" s="48" t="s">
        <v>59</v>
      </c>
      <c r="F73" s="108"/>
      <c r="G73" s="108"/>
      <c r="H73" s="108"/>
      <c r="I73" s="114">
        <v>260</v>
      </c>
      <c r="J73" s="108">
        <v>1995</v>
      </c>
      <c r="M73" s="108">
        <v>52.6</v>
      </c>
      <c r="N73" s="108">
        <v>166.1</v>
      </c>
      <c r="O73" s="108">
        <v>55.5</v>
      </c>
      <c r="P73" s="108">
        <v>51.5</v>
      </c>
      <c r="Q73" s="112" t="s">
        <v>101</v>
      </c>
      <c r="R73" s="112" t="s">
        <v>101</v>
      </c>
      <c r="S73" s="104">
        <v>138.4</v>
      </c>
      <c r="T73" s="108">
        <v>2006</v>
      </c>
      <c r="V73" s="51" t="s">
        <v>65</v>
      </c>
      <c r="W73" s="52">
        <v>2007</v>
      </c>
      <c r="X73" t="s">
        <v>34</v>
      </c>
      <c r="Z73" s="53" t="s">
        <v>83</v>
      </c>
      <c r="AB73" t="s">
        <v>37</v>
      </c>
    </row>
    <row r="74" spans="2:28" ht="12.75">
      <c r="B74" s="102" t="s">
        <v>44</v>
      </c>
      <c r="F74" s="108"/>
      <c r="G74" s="108"/>
      <c r="H74" s="108"/>
      <c r="I74" s="111"/>
      <c r="J74" s="108"/>
      <c r="M74" s="108"/>
      <c r="N74" s="108"/>
      <c r="O74" s="108"/>
      <c r="P74" s="108"/>
      <c r="Q74" s="112" t="s">
        <v>101</v>
      </c>
      <c r="R74" s="112" t="s">
        <v>101</v>
      </c>
      <c r="S74" s="111"/>
      <c r="V74" s="51" t="s">
        <v>9</v>
      </c>
      <c r="W74" s="52">
        <v>2007</v>
      </c>
      <c r="X74" t="s">
        <v>37</v>
      </c>
      <c r="Z74" s="53" t="s">
        <v>75</v>
      </c>
      <c r="AB74" t="s">
        <v>37</v>
      </c>
    </row>
    <row r="75" spans="1:28" ht="12.75">
      <c r="A75" t="s">
        <v>34</v>
      </c>
      <c r="B75" s="48" t="s">
        <v>62</v>
      </c>
      <c r="F75" s="108"/>
      <c r="G75" s="108"/>
      <c r="H75" s="108"/>
      <c r="I75" s="117">
        <v>232.1</v>
      </c>
      <c r="J75" s="108">
        <v>1995</v>
      </c>
      <c r="M75" s="108">
        <v>113.1</v>
      </c>
      <c r="N75" s="108">
        <v>68.5</v>
      </c>
      <c r="O75" s="108">
        <v>109.3</v>
      </c>
      <c r="P75" s="108">
        <v>143.5</v>
      </c>
      <c r="Q75" s="112">
        <v>112.8</v>
      </c>
      <c r="R75" s="112" t="s">
        <v>101</v>
      </c>
      <c r="S75" s="113">
        <v>112.8</v>
      </c>
      <c r="T75" s="108">
        <v>2006</v>
      </c>
      <c r="V75" s="53" t="s">
        <v>56</v>
      </c>
      <c r="W75" s="54" t="s">
        <v>35</v>
      </c>
      <c r="X75" t="s">
        <v>34</v>
      </c>
      <c r="Z75" s="53" t="s">
        <v>58</v>
      </c>
      <c r="AB75" t="s">
        <v>34</v>
      </c>
    </row>
    <row r="76" spans="1:28" ht="12.75">
      <c r="A76" t="s">
        <v>39</v>
      </c>
      <c r="B76" s="48" t="s">
        <v>45</v>
      </c>
      <c r="F76" s="108">
        <v>465.7</v>
      </c>
      <c r="G76" s="108">
        <v>347.7</v>
      </c>
      <c r="H76" s="108">
        <v>300.4</v>
      </c>
      <c r="I76" s="111">
        <v>465.7</v>
      </c>
      <c r="J76" s="108">
        <v>1990</v>
      </c>
      <c r="M76" s="108">
        <v>87.6</v>
      </c>
      <c r="N76" s="108">
        <v>86.3</v>
      </c>
      <c r="O76" s="108">
        <v>86.3</v>
      </c>
      <c r="P76" s="108">
        <v>92.9</v>
      </c>
      <c r="Q76" s="112">
        <v>89.6</v>
      </c>
      <c r="R76" s="112">
        <v>98.1</v>
      </c>
      <c r="S76" s="99">
        <v>98.1</v>
      </c>
      <c r="T76" s="108">
        <v>2007</v>
      </c>
      <c r="V76" s="123" t="s">
        <v>55</v>
      </c>
      <c r="W76" s="54" t="s">
        <v>35</v>
      </c>
      <c r="Z76" s="53" t="s">
        <v>68</v>
      </c>
      <c r="AB76" t="s">
        <v>34</v>
      </c>
    </row>
    <row r="77" spans="1:28" ht="12.75">
      <c r="A77" t="s">
        <v>42</v>
      </c>
      <c r="B77" s="48" t="s">
        <v>71</v>
      </c>
      <c r="F77" s="108">
        <v>3991.6</v>
      </c>
      <c r="G77" s="108">
        <v>5100</v>
      </c>
      <c r="H77" s="108"/>
      <c r="I77" s="111">
        <v>3991.6</v>
      </c>
      <c r="J77" s="108">
        <v>1990</v>
      </c>
      <c r="M77" s="108"/>
      <c r="N77" s="108"/>
      <c r="O77" s="108"/>
      <c r="P77" s="108"/>
      <c r="Q77" s="112" t="s">
        <v>101</v>
      </c>
      <c r="R77" s="112" t="s">
        <v>101</v>
      </c>
      <c r="S77" s="113">
        <v>6550.9</v>
      </c>
      <c r="T77">
        <v>1998</v>
      </c>
      <c r="V77" s="53" t="s">
        <v>68</v>
      </c>
      <c r="W77" s="54" t="s">
        <v>35</v>
      </c>
      <c r="X77" t="s">
        <v>34</v>
      </c>
      <c r="Z77" s="53" t="s">
        <v>85</v>
      </c>
      <c r="AB77" t="s">
        <v>34</v>
      </c>
    </row>
    <row r="78" spans="1:28" ht="12.75">
      <c r="A78" t="s">
        <v>39</v>
      </c>
      <c r="B78" s="48" t="s">
        <v>48</v>
      </c>
      <c r="F78" s="108">
        <v>4210</v>
      </c>
      <c r="G78" s="108">
        <v>1262</v>
      </c>
      <c r="H78" s="108">
        <v>1997</v>
      </c>
      <c r="I78" s="111">
        <v>4210</v>
      </c>
      <c r="J78" s="108">
        <v>1990</v>
      </c>
      <c r="M78" s="108">
        <v>784</v>
      </c>
      <c r="N78" s="108">
        <v>912</v>
      </c>
      <c r="O78" s="108">
        <v>374</v>
      </c>
      <c r="P78" s="108">
        <v>160</v>
      </c>
      <c r="Q78" s="112">
        <v>176</v>
      </c>
      <c r="R78" s="112" t="s">
        <v>101</v>
      </c>
      <c r="S78" s="113">
        <v>176</v>
      </c>
      <c r="T78" s="108">
        <v>2006</v>
      </c>
      <c r="V78" s="123" t="s">
        <v>69</v>
      </c>
      <c r="W78" s="54" t="s">
        <v>35</v>
      </c>
      <c r="Z78" s="53" t="s">
        <v>67</v>
      </c>
      <c r="AB78" t="s">
        <v>34</v>
      </c>
    </row>
    <row r="79" spans="2:28" ht="12.75">
      <c r="B79" s="102" t="s">
        <v>61</v>
      </c>
      <c r="F79" s="108"/>
      <c r="G79" s="108"/>
      <c r="H79" s="108"/>
      <c r="I79" s="111"/>
      <c r="J79" s="108"/>
      <c r="M79" s="108"/>
      <c r="N79" s="108"/>
      <c r="O79" s="108"/>
      <c r="P79" s="108"/>
      <c r="Q79" s="112" t="s">
        <v>101</v>
      </c>
      <c r="R79" s="112" t="s">
        <v>101</v>
      </c>
      <c r="S79" s="111"/>
      <c r="V79" s="53" t="s">
        <v>70</v>
      </c>
      <c r="W79" s="54" t="s">
        <v>35</v>
      </c>
      <c r="X79" t="s">
        <v>42</v>
      </c>
      <c r="Z79" s="53" t="s">
        <v>56</v>
      </c>
      <c r="AB79" t="s">
        <v>34</v>
      </c>
    </row>
    <row r="80" spans="1:28" ht="12.75">
      <c r="A80" t="s">
        <v>39</v>
      </c>
      <c r="B80" s="48" t="s">
        <v>51</v>
      </c>
      <c r="F80" s="108">
        <v>321</v>
      </c>
      <c r="G80" s="108">
        <v>91</v>
      </c>
      <c r="H80" s="108">
        <v>152</v>
      </c>
      <c r="I80" s="114">
        <v>321</v>
      </c>
      <c r="J80" s="108">
        <v>1990</v>
      </c>
      <c r="M80" s="108">
        <v>56</v>
      </c>
      <c r="N80" s="108">
        <v>89.2</v>
      </c>
      <c r="O80" s="108">
        <v>31.2</v>
      </c>
      <c r="P80" s="108">
        <v>23.6</v>
      </c>
      <c r="Q80" s="112">
        <v>15.8</v>
      </c>
      <c r="R80" s="112">
        <v>9.4</v>
      </c>
      <c r="S80" s="114">
        <v>22.5</v>
      </c>
      <c r="T80" s="108">
        <v>2007</v>
      </c>
      <c r="V80" s="53" t="s">
        <v>83</v>
      </c>
      <c r="W80" s="54" t="s">
        <v>35</v>
      </c>
      <c r="X80" t="s">
        <v>37</v>
      </c>
      <c r="Z80" s="53" t="s">
        <v>70</v>
      </c>
      <c r="AB80" t="s">
        <v>42</v>
      </c>
    </row>
    <row r="81" spans="1:28" ht="12.75">
      <c r="A81" t="s">
        <v>39</v>
      </c>
      <c r="B81" s="48" t="s">
        <v>53</v>
      </c>
      <c r="F81" s="108">
        <v>3.9</v>
      </c>
      <c r="G81" s="108">
        <v>2.9</v>
      </c>
      <c r="H81" s="108">
        <v>3.7</v>
      </c>
      <c r="I81" s="111">
        <v>3.9</v>
      </c>
      <c r="J81" s="108">
        <v>1990</v>
      </c>
      <c r="M81" s="108">
        <v>6.6</v>
      </c>
      <c r="N81" s="108">
        <v>6.4</v>
      </c>
      <c r="O81" s="108">
        <v>4.6</v>
      </c>
      <c r="P81" s="108">
        <v>2.3</v>
      </c>
      <c r="Q81" s="112">
        <v>6.3</v>
      </c>
      <c r="R81" s="112">
        <v>4.6</v>
      </c>
      <c r="S81" s="99">
        <v>4.6</v>
      </c>
      <c r="T81">
        <v>2007</v>
      </c>
      <c r="V81" s="53" t="s">
        <v>85</v>
      </c>
      <c r="W81" s="54" t="s">
        <v>35</v>
      </c>
      <c r="X81" t="s">
        <v>34</v>
      </c>
      <c r="Z81" s="53" t="s">
        <v>41</v>
      </c>
      <c r="AB81" t="s">
        <v>42</v>
      </c>
    </row>
    <row r="82" spans="1:26" ht="12.75">
      <c r="A82" t="s">
        <v>42</v>
      </c>
      <c r="B82" s="48" t="s">
        <v>66</v>
      </c>
      <c r="F82" s="108"/>
      <c r="G82" s="108">
        <v>23700</v>
      </c>
      <c r="H82" s="108"/>
      <c r="I82" s="117">
        <v>23700</v>
      </c>
      <c r="J82" s="108">
        <v>1991</v>
      </c>
      <c r="M82" s="108">
        <v>24145.8</v>
      </c>
      <c r="N82" s="108">
        <v>24406.9</v>
      </c>
      <c r="O82" s="108">
        <v>23989.6</v>
      </c>
      <c r="P82" s="108"/>
      <c r="Q82" s="112">
        <v>19651</v>
      </c>
      <c r="R82" s="112" t="s">
        <v>101</v>
      </c>
      <c r="S82" s="113">
        <v>19651</v>
      </c>
      <c r="T82">
        <v>2006</v>
      </c>
      <c r="V82" s="53" t="s">
        <v>41</v>
      </c>
      <c r="W82" s="54" t="s">
        <v>35</v>
      </c>
      <c r="X82" t="s">
        <v>42</v>
      </c>
      <c r="Z82" s="123" t="s">
        <v>46</v>
      </c>
    </row>
    <row r="83" spans="1:26" ht="12.75">
      <c r="A83" t="s">
        <v>34</v>
      </c>
      <c r="B83" s="48" t="s">
        <v>65</v>
      </c>
      <c r="F83" s="108">
        <v>94</v>
      </c>
      <c r="G83" s="108">
        <v>107</v>
      </c>
      <c r="H83" s="108">
        <v>107</v>
      </c>
      <c r="I83" s="111">
        <v>94</v>
      </c>
      <c r="J83" s="108">
        <v>1990</v>
      </c>
      <c r="M83" s="108">
        <v>94</v>
      </c>
      <c r="N83" s="108">
        <v>94</v>
      </c>
      <c r="O83" s="108">
        <v>94</v>
      </c>
      <c r="P83" s="108"/>
      <c r="Q83" s="112">
        <v>69</v>
      </c>
      <c r="R83" s="112">
        <v>69</v>
      </c>
      <c r="S83" s="99">
        <v>69</v>
      </c>
      <c r="T83">
        <v>2007</v>
      </c>
      <c r="V83" s="53" t="s">
        <v>75</v>
      </c>
      <c r="W83" s="54" t="s">
        <v>35</v>
      </c>
      <c r="X83" t="s">
        <v>37</v>
      </c>
      <c r="Z83" s="123" t="s">
        <v>55</v>
      </c>
    </row>
    <row r="84" spans="1:26" ht="12.75">
      <c r="A84" t="s">
        <v>34</v>
      </c>
      <c r="B84" s="48" t="s">
        <v>67</v>
      </c>
      <c r="F84" s="108"/>
      <c r="G84" s="108"/>
      <c r="H84" s="108"/>
      <c r="J84" s="108"/>
      <c r="M84" s="108"/>
      <c r="N84" s="108"/>
      <c r="O84" s="108"/>
      <c r="P84" s="108"/>
      <c r="Q84" s="112" t="s">
        <v>101</v>
      </c>
      <c r="R84" s="112" t="s">
        <v>101</v>
      </c>
      <c r="S84" s="111"/>
      <c r="V84" s="123" t="s">
        <v>44</v>
      </c>
      <c r="W84" s="54" t="s">
        <v>35</v>
      </c>
      <c r="Z84" s="123" t="s">
        <v>69</v>
      </c>
    </row>
    <row r="85" spans="2:26" ht="12.75">
      <c r="B85" s="102" t="s">
        <v>76</v>
      </c>
      <c r="F85" s="108"/>
      <c r="G85" s="108"/>
      <c r="H85" s="108"/>
      <c r="J85" s="108"/>
      <c r="M85" s="108"/>
      <c r="N85" s="108"/>
      <c r="O85" s="108"/>
      <c r="P85" s="108"/>
      <c r="Q85" s="112" t="s">
        <v>101</v>
      </c>
      <c r="R85" s="112" t="s">
        <v>101</v>
      </c>
      <c r="S85" s="111"/>
      <c r="V85" s="123" t="s">
        <v>61</v>
      </c>
      <c r="W85" s="54" t="s">
        <v>35</v>
      </c>
      <c r="Z85" s="123" t="s">
        <v>44</v>
      </c>
    </row>
    <row r="86" spans="1:26" ht="12.75">
      <c r="A86" t="s">
        <v>37</v>
      </c>
      <c r="B86" s="48" t="s">
        <v>9</v>
      </c>
      <c r="F86" s="108"/>
      <c r="G86" s="108"/>
      <c r="H86" s="108"/>
      <c r="I86" s="117">
        <v>25090</v>
      </c>
      <c r="J86" s="108">
        <v>1995</v>
      </c>
      <c r="M86" s="108">
        <v>34390</v>
      </c>
      <c r="N86" s="108">
        <v>32938</v>
      </c>
      <c r="O86" s="108">
        <v>36328</v>
      </c>
      <c r="P86" s="108">
        <v>33740</v>
      </c>
      <c r="Q86" s="112">
        <v>37152</v>
      </c>
      <c r="R86" s="112">
        <v>34035</v>
      </c>
      <c r="S86" s="118">
        <v>34035</v>
      </c>
      <c r="T86">
        <v>2007</v>
      </c>
      <c r="V86" s="53" t="s">
        <v>67</v>
      </c>
      <c r="W86" s="54" t="s">
        <v>35</v>
      </c>
      <c r="X86" t="s">
        <v>34</v>
      </c>
      <c r="Z86" s="123" t="s">
        <v>61</v>
      </c>
    </row>
    <row r="87" spans="1:26" ht="12.75">
      <c r="A87" t="s">
        <v>34</v>
      </c>
      <c r="B87" s="48" t="s">
        <v>56</v>
      </c>
      <c r="F87" s="108"/>
      <c r="G87" s="108"/>
      <c r="H87" s="108"/>
      <c r="J87" s="108"/>
      <c r="Q87" s="109" t="s">
        <v>101</v>
      </c>
      <c r="R87" s="109" t="s">
        <v>101</v>
      </c>
      <c r="S87" s="111"/>
      <c r="V87" s="123" t="s">
        <v>76</v>
      </c>
      <c r="W87" s="54" t="s">
        <v>35</v>
      </c>
      <c r="Z87" s="123" t="s">
        <v>76</v>
      </c>
    </row>
    <row r="88" ht="12.75">
      <c r="S88" s="111"/>
    </row>
    <row r="91" spans="11:12" ht="12.75">
      <c r="K91" s="88"/>
      <c r="L91" s="3" t="s">
        <v>77</v>
      </c>
    </row>
    <row r="92" spans="11:12" ht="12.75">
      <c r="K92" s="89"/>
      <c r="L92" s="3" t="s">
        <v>78</v>
      </c>
    </row>
    <row r="93" spans="11:12" ht="12.75">
      <c r="K93" s="124"/>
      <c r="L93" t="s">
        <v>109</v>
      </c>
    </row>
  </sheetData>
  <mergeCells count="2">
    <mergeCell ref="V45:W45"/>
    <mergeCell ref="Z45:AA4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V48" sqref="V48"/>
    </sheetView>
  </sheetViews>
  <sheetFormatPr defaultColWidth="9.140625" defaultRowHeight="12.75"/>
  <cols>
    <col min="2" max="2" width="24.7109375" style="87" customWidth="1"/>
    <col min="7" max="7" width="26.7109375" style="0" customWidth="1"/>
    <col min="8" max="8" width="11.00390625" style="0" customWidth="1"/>
    <col min="9" max="9" width="15.421875" style="87" customWidth="1"/>
  </cols>
  <sheetData>
    <row r="1" spans="2:9" ht="12.75">
      <c r="B1" s="43"/>
      <c r="C1" s="45" t="s">
        <v>87</v>
      </c>
      <c r="D1" s="45" t="s">
        <v>123</v>
      </c>
      <c r="E1" s="47" t="s">
        <v>29</v>
      </c>
      <c r="I1" s="43"/>
    </row>
    <row r="2" spans="1:5" ht="12.75">
      <c r="A2" t="s">
        <v>39</v>
      </c>
      <c r="B2" s="48" t="s">
        <v>38</v>
      </c>
      <c r="C2" s="111">
        <v>2935.9</v>
      </c>
      <c r="D2" s="118">
        <v>710.2</v>
      </c>
      <c r="E2" s="96">
        <f aca="true" t="shared" si="0" ref="E2:E7">D2/C2</f>
        <v>0.24190197213801562</v>
      </c>
    </row>
    <row r="3" spans="1:9" ht="12.75">
      <c r="A3" t="s">
        <v>39</v>
      </c>
      <c r="B3" s="48" t="s">
        <v>43</v>
      </c>
      <c r="C3" s="111">
        <v>97</v>
      </c>
      <c r="D3" s="118">
        <v>8.8</v>
      </c>
      <c r="E3" s="96">
        <f t="shared" si="0"/>
        <v>0.0907216494845361</v>
      </c>
      <c r="I3" s="48"/>
    </row>
    <row r="4" spans="1:9" ht="12.75">
      <c r="A4" t="s">
        <v>39</v>
      </c>
      <c r="B4" s="48" t="s">
        <v>64</v>
      </c>
      <c r="C4" s="117">
        <v>433</v>
      </c>
      <c r="D4" s="113">
        <v>39.6</v>
      </c>
      <c r="E4" s="96">
        <f t="shared" si="0"/>
        <v>0.09145496535796767</v>
      </c>
      <c r="I4" s="48"/>
    </row>
    <row r="5" spans="1:9" ht="12.75">
      <c r="A5" t="s">
        <v>39</v>
      </c>
      <c r="B5" s="125" t="s">
        <v>72</v>
      </c>
      <c r="C5" s="110">
        <v>143.4</v>
      </c>
      <c r="D5" s="99">
        <v>0</v>
      </c>
      <c r="E5" s="96">
        <f t="shared" si="0"/>
        <v>0</v>
      </c>
      <c r="I5" s="48"/>
    </row>
    <row r="6" spans="1:9" ht="12.75">
      <c r="A6" t="s">
        <v>39</v>
      </c>
      <c r="B6" s="48" t="s">
        <v>45</v>
      </c>
      <c r="C6" s="111">
        <v>465.7</v>
      </c>
      <c r="D6" s="99">
        <v>98.1</v>
      </c>
      <c r="E6" s="96">
        <f t="shared" si="0"/>
        <v>0.21065063345501395</v>
      </c>
      <c r="I6" s="48"/>
    </row>
    <row r="7" spans="1:9" ht="12.75">
      <c r="A7" t="s">
        <v>39</v>
      </c>
      <c r="B7" s="48" t="s">
        <v>48</v>
      </c>
      <c r="C7" s="111">
        <v>4210</v>
      </c>
      <c r="D7" s="113">
        <v>176</v>
      </c>
      <c r="E7" s="96">
        <f t="shared" si="0"/>
        <v>0.04180522565320665</v>
      </c>
      <c r="G7" s="93" t="s">
        <v>79</v>
      </c>
      <c r="I7"/>
    </row>
    <row r="8" spans="1:9" ht="12.75">
      <c r="A8" t="s">
        <v>39</v>
      </c>
      <c r="B8" s="125" t="s">
        <v>51</v>
      </c>
      <c r="C8" s="110">
        <v>321</v>
      </c>
      <c r="D8" s="114">
        <v>22.5</v>
      </c>
      <c r="E8" s="96"/>
      <c r="H8" s="45" t="s">
        <v>87</v>
      </c>
      <c r="I8" s="45" t="s">
        <v>123</v>
      </c>
    </row>
    <row r="9" spans="1:9" ht="12.75">
      <c r="A9" t="s">
        <v>39</v>
      </c>
      <c r="B9" s="48" t="s">
        <v>53</v>
      </c>
      <c r="C9" s="111">
        <v>3.9</v>
      </c>
      <c r="D9" s="99">
        <v>4.6</v>
      </c>
      <c r="E9" s="96">
        <f>D9/C9</f>
        <v>1.1794871794871795</v>
      </c>
      <c r="H9" s="94" t="s">
        <v>11</v>
      </c>
      <c r="I9" s="94" t="s">
        <v>25</v>
      </c>
    </row>
    <row r="10" spans="2:9" ht="12.75">
      <c r="B10" s="48"/>
      <c r="C10" s="126">
        <f>SUM(C2:C9)</f>
        <v>8609.9</v>
      </c>
      <c r="D10" s="126">
        <f>SUM(D2:D9)</f>
        <v>1059.8</v>
      </c>
      <c r="E10" s="96">
        <f>D10/C10</f>
        <v>0.12309086052102812</v>
      </c>
      <c r="H10" s="94"/>
      <c r="I10" s="94"/>
    </row>
    <row r="11" spans="2:9" ht="12.75">
      <c r="B11" s="48"/>
      <c r="C11" s="111"/>
      <c r="D11" s="111"/>
      <c r="E11" s="96"/>
      <c r="H11" s="94"/>
      <c r="I11" s="94"/>
    </row>
    <row r="12" spans="2:9" ht="12.75">
      <c r="B12" s="48"/>
      <c r="C12" s="111"/>
      <c r="D12" s="111"/>
      <c r="E12" s="96"/>
      <c r="H12" s="94"/>
      <c r="I12" s="94"/>
    </row>
    <row r="13" spans="1:9" ht="12.75">
      <c r="A13" t="s">
        <v>37</v>
      </c>
      <c r="B13" s="48" t="s">
        <v>49</v>
      </c>
      <c r="C13" s="111"/>
      <c r="D13" s="111">
        <v>165.6</v>
      </c>
      <c r="E13" s="96"/>
      <c r="G13" t="s">
        <v>81</v>
      </c>
      <c r="H13" s="95">
        <f>C10</f>
        <v>8609.9</v>
      </c>
      <c r="I13" s="95">
        <f>D10</f>
        <v>1059.8</v>
      </c>
    </row>
    <row r="14" spans="1:9" ht="12.75">
      <c r="A14" t="s">
        <v>37</v>
      </c>
      <c r="B14" s="48" t="s">
        <v>83</v>
      </c>
      <c r="C14" s="111"/>
      <c r="D14" s="111"/>
      <c r="E14" s="96"/>
      <c r="G14" t="s">
        <v>82</v>
      </c>
      <c r="H14" s="97">
        <f>C30</f>
        <v>2001.6999999999998</v>
      </c>
      <c r="I14" s="97">
        <f>D30</f>
        <v>900.5</v>
      </c>
    </row>
    <row r="15" spans="1:9" ht="12.75">
      <c r="A15" t="s">
        <v>37</v>
      </c>
      <c r="B15" s="48" t="s">
        <v>75</v>
      </c>
      <c r="C15" s="111"/>
      <c r="D15" s="111"/>
      <c r="E15" s="96"/>
      <c r="G15" t="s">
        <v>8</v>
      </c>
      <c r="H15" s="97">
        <f>C37</f>
        <v>40291.6</v>
      </c>
      <c r="I15" s="97">
        <f>D37</f>
        <v>39416.8</v>
      </c>
    </row>
    <row r="16" spans="1:9" ht="12.75">
      <c r="A16" t="s">
        <v>37</v>
      </c>
      <c r="B16" s="48" t="s">
        <v>9</v>
      </c>
      <c r="C16" s="110">
        <v>25090</v>
      </c>
      <c r="D16" s="118">
        <v>34035</v>
      </c>
      <c r="E16" s="96">
        <f>D16/C16</f>
        <v>1.3565165404543642</v>
      </c>
      <c r="G16" s="127" t="s">
        <v>9</v>
      </c>
      <c r="H16" s="104">
        <f>C16</f>
        <v>25090</v>
      </c>
      <c r="I16" s="104">
        <f>D16</f>
        <v>34035</v>
      </c>
    </row>
    <row r="17" spans="2:9" ht="12.75">
      <c r="B17" s="48"/>
      <c r="D17" s="111"/>
      <c r="E17" s="96"/>
      <c r="I17" s="48"/>
    </row>
    <row r="18" spans="5:9" ht="12.75">
      <c r="E18" s="96"/>
      <c r="I18" s="48"/>
    </row>
    <row r="19" spans="1:9" ht="12.75">
      <c r="A19" t="s">
        <v>34</v>
      </c>
      <c r="B19" s="48" t="s">
        <v>33</v>
      </c>
      <c r="C19" s="111">
        <v>100</v>
      </c>
      <c r="D19" s="104">
        <v>100</v>
      </c>
      <c r="E19" s="96"/>
      <c r="I19" s="48"/>
    </row>
    <row r="20" spans="1:9" ht="12.75">
      <c r="A20" t="s">
        <v>34</v>
      </c>
      <c r="B20" s="100" t="s">
        <v>40</v>
      </c>
      <c r="C20" s="117">
        <v>10</v>
      </c>
      <c r="D20" s="118">
        <v>0</v>
      </c>
      <c r="E20" s="96"/>
      <c r="H20" s="104"/>
      <c r="I20" s="128"/>
    </row>
    <row r="21" spans="1:9" ht="12.75">
      <c r="A21" t="s">
        <v>34</v>
      </c>
      <c r="B21" s="48" t="s">
        <v>47</v>
      </c>
      <c r="C21" s="111">
        <v>465</v>
      </c>
      <c r="D21" s="104">
        <v>196.8</v>
      </c>
      <c r="E21" s="96"/>
      <c r="H21" s="99"/>
      <c r="I21" s="48"/>
    </row>
    <row r="22" spans="1:9" ht="12.75">
      <c r="A22" t="s">
        <v>34</v>
      </c>
      <c r="B22" s="100" t="s">
        <v>57</v>
      </c>
      <c r="C22" s="111">
        <v>40</v>
      </c>
      <c r="D22" s="113">
        <v>40</v>
      </c>
      <c r="E22" s="96"/>
      <c r="H22" s="99"/>
      <c r="I22" s="48"/>
    </row>
    <row r="23" spans="1:9" ht="12.75">
      <c r="A23" t="s">
        <v>34</v>
      </c>
      <c r="B23" s="100" t="s">
        <v>54</v>
      </c>
      <c r="C23" s="111">
        <v>616</v>
      </c>
      <c r="D23" s="113">
        <v>142.4</v>
      </c>
      <c r="E23" s="96"/>
      <c r="H23" s="99"/>
      <c r="I23" s="48"/>
    </row>
    <row r="24" spans="1:9" ht="12.75">
      <c r="A24" t="s">
        <v>34</v>
      </c>
      <c r="B24" s="48" t="s">
        <v>85</v>
      </c>
      <c r="C24" s="111"/>
      <c r="D24" s="111"/>
      <c r="E24" s="96"/>
      <c r="I24" s="48"/>
    </row>
    <row r="25" spans="1:5" ht="12.75">
      <c r="A25" t="s">
        <v>34</v>
      </c>
      <c r="B25" s="100" t="s">
        <v>59</v>
      </c>
      <c r="C25" s="117">
        <v>260</v>
      </c>
      <c r="D25" s="104">
        <v>138.4</v>
      </c>
      <c r="E25" s="96"/>
    </row>
    <row r="26" spans="1:9" ht="12.75">
      <c r="A26" t="s">
        <v>34</v>
      </c>
      <c r="B26" s="100" t="s">
        <v>62</v>
      </c>
      <c r="C26" s="117">
        <v>232.1</v>
      </c>
      <c r="D26" s="113">
        <v>112.8</v>
      </c>
      <c r="E26" s="96"/>
      <c r="I26" s="48"/>
    </row>
    <row r="27" spans="1:9" ht="12.75">
      <c r="A27" t="s">
        <v>34</v>
      </c>
      <c r="B27" s="48" t="s">
        <v>65</v>
      </c>
      <c r="C27" s="111">
        <v>94</v>
      </c>
      <c r="D27" s="99">
        <v>69</v>
      </c>
      <c r="E27" s="96"/>
      <c r="H27" s="99"/>
      <c r="I27" s="48"/>
    </row>
    <row r="28" spans="1:9" ht="12.75">
      <c r="A28" t="s">
        <v>34</v>
      </c>
      <c r="B28" s="48" t="s">
        <v>67</v>
      </c>
      <c r="D28" s="111"/>
      <c r="E28" s="96"/>
      <c r="I28" s="48"/>
    </row>
    <row r="29" spans="1:9" ht="12.75">
      <c r="A29" t="s">
        <v>34</v>
      </c>
      <c r="B29" s="48" t="s">
        <v>56</v>
      </c>
      <c r="C29" s="111">
        <v>184.6</v>
      </c>
      <c r="D29" s="113">
        <v>101.1</v>
      </c>
      <c r="E29" s="96"/>
      <c r="I29" s="48"/>
    </row>
    <row r="30" spans="2:9" ht="12.75">
      <c r="B30" s="48"/>
      <c r="C30" s="126">
        <f>SUM(C19:C29)</f>
        <v>2001.6999999999998</v>
      </c>
      <c r="D30" s="126">
        <f>SUM(D19:D29)</f>
        <v>900.5</v>
      </c>
      <c r="E30" s="96">
        <f>D30/C30</f>
        <v>0.4498676125293501</v>
      </c>
      <c r="I30" s="48"/>
    </row>
    <row r="31" spans="2:9" ht="12.75">
      <c r="B31" s="48"/>
      <c r="D31" s="111"/>
      <c r="E31" s="96"/>
      <c r="I31" s="48"/>
    </row>
    <row r="32" spans="2:9" ht="12.75">
      <c r="B32" s="48"/>
      <c r="D32" s="111"/>
      <c r="E32" s="96"/>
      <c r="I32" s="48"/>
    </row>
    <row r="33" spans="1:9" ht="12.75">
      <c r="A33" t="s">
        <v>42</v>
      </c>
      <c r="B33" s="48" t="s">
        <v>60</v>
      </c>
      <c r="C33" s="104">
        <v>4900</v>
      </c>
      <c r="D33" s="113">
        <v>4757</v>
      </c>
      <c r="E33" s="96"/>
      <c r="H33" s="99"/>
      <c r="I33" s="48"/>
    </row>
    <row r="34" spans="1:9" ht="12.75">
      <c r="A34" t="s">
        <v>42</v>
      </c>
      <c r="B34" s="48" t="s">
        <v>63</v>
      </c>
      <c r="C34" s="111">
        <v>7700</v>
      </c>
      <c r="D34" s="118">
        <v>8457.9</v>
      </c>
      <c r="E34" s="96"/>
      <c r="I34" s="48"/>
    </row>
    <row r="35" spans="1:9" ht="12.75">
      <c r="A35" t="s">
        <v>42</v>
      </c>
      <c r="B35" s="48" t="s">
        <v>71</v>
      </c>
      <c r="C35" s="111">
        <v>3991.6</v>
      </c>
      <c r="D35" s="113">
        <v>6550.9</v>
      </c>
      <c r="E35" s="96"/>
      <c r="H35" s="99"/>
      <c r="I35" s="48"/>
    </row>
    <row r="36" spans="1:9" ht="12.75">
      <c r="A36" t="s">
        <v>42</v>
      </c>
      <c r="B36" s="48" t="s">
        <v>66</v>
      </c>
      <c r="C36" s="117">
        <v>23700</v>
      </c>
      <c r="D36" s="113">
        <v>19651</v>
      </c>
      <c r="E36" s="96"/>
      <c r="I36" s="48"/>
    </row>
    <row r="37" spans="2:9" ht="12.75">
      <c r="B37" s="102"/>
      <c r="C37" s="126">
        <f>SUM(C33:C36)</f>
        <v>40291.6</v>
      </c>
      <c r="D37" s="126">
        <f>SUM(D33:D36)</f>
        <v>39416.8</v>
      </c>
      <c r="E37" s="96">
        <f>D37/C37</f>
        <v>0.9782882784500989</v>
      </c>
      <c r="I37" s="48"/>
    </row>
    <row r="38" spans="2:9" ht="12.75">
      <c r="B38" s="102"/>
      <c r="C38" s="111"/>
      <c r="D38" s="111"/>
      <c r="E38" s="57"/>
      <c r="I38" s="48"/>
    </row>
    <row r="39" spans="2:9" ht="12.75">
      <c r="B39" s="102"/>
      <c r="C39" s="111"/>
      <c r="D39" s="111"/>
      <c r="E39" s="96"/>
      <c r="I39" s="48"/>
    </row>
    <row r="40" spans="2:9" ht="12.75">
      <c r="B40" s="102"/>
      <c r="C40" s="111"/>
      <c r="D40" s="111"/>
      <c r="H40" s="99"/>
      <c r="I40" s="48"/>
    </row>
    <row r="41" spans="2:9" ht="12.75">
      <c r="B41" s="102"/>
      <c r="C41" s="111"/>
      <c r="D41" s="111"/>
      <c r="I41" s="48"/>
    </row>
    <row r="42" spans="2:9" ht="12.75">
      <c r="B42" s="102"/>
      <c r="C42" s="111"/>
      <c r="D42" s="111"/>
      <c r="I42" s="48"/>
    </row>
    <row r="43" spans="2:9" ht="12.75">
      <c r="B43" s="102"/>
      <c r="C43" s="111"/>
      <c r="D43" s="111"/>
      <c r="E43" s="57"/>
      <c r="H43" s="99"/>
      <c r="I43" s="48"/>
    </row>
    <row r="44" spans="2:9" ht="12.75">
      <c r="B44" s="102"/>
      <c r="D44" s="111"/>
      <c r="E44" s="57"/>
      <c r="H44" s="99"/>
      <c r="I44" s="48"/>
    </row>
    <row r="45" spans="2:9" ht="12.75">
      <c r="B45" s="48"/>
      <c r="C45" s="55"/>
      <c r="D45" s="55"/>
      <c r="E45" s="57"/>
      <c r="H45" s="99"/>
      <c r="I45" s="48"/>
    </row>
    <row r="46" spans="2:8" ht="12.75">
      <c r="B46" s="48"/>
      <c r="C46" s="55"/>
      <c r="D46" s="55"/>
      <c r="E46" s="57"/>
      <c r="H46" s="99"/>
    </row>
    <row r="47" spans="2:5" ht="12.75">
      <c r="B47" s="48"/>
      <c r="C47" s="55"/>
      <c r="D47" s="55"/>
      <c r="E47" s="57"/>
    </row>
    <row r="48" spans="2:5" ht="12.75">
      <c r="B48" s="48"/>
      <c r="C48" s="99"/>
      <c r="D48" s="99"/>
      <c r="E48" s="129"/>
    </row>
    <row r="49" spans="2:5" ht="12.75">
      <c r="B49" s="48"/>
      <c r="C49" s="95"/>
      <c r="D49" s="95"/>
      <c r="E49" s="96"/>
    </row>
    <row r="50" spans="2:5" ht="12.75">
      <c r="B50" s="48"/>
      <c r="C50" s="55"/>
      <c r="D50" s="55"/>
      <c r="E50" s="57"/>
    </row>
    <row r="51" spans="2:5" ht="12.75">
      <c r="B51" s="48"/>
      <c r="C51" s="55"/>
      <c r="D51" s="55"/>
      <c r="E51" s="57"/>
    </row>
    <row r="52" spans="2:5" ht="12.75">
      <c r="B52" s="48"/>
      <c r="C52" s="55"/>
      <c r="D52" s="55"/>
      <c r="E52" s="57"/>
    </row>
    <row r="53" spans="2:5" ht="12.75">
      <c r="B53" s="48"/>
      <c r="C53" s="55"/>
      <c r="D53" s="99"/>
      <c r="E53" s="57"/>
    </row>
    <row r="54" spans="2:5" ht="12.75">
      <c r="B54" s="48"/>
      <c r="C54" s="55"/>
      <c r="D54" s="99"/>
      <c r="E54" s="57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5">
      <pane xSplit="1" topLeftCell="M1" activePane="topRight" state="frozen"/>
      <selection pane="topLeft" activeCell="Y44" sqref="Y44"/>
      <selection pane="topRight" activeCell="Y44" sqref="Y44"/>
    </sheetView>
  </sheetViews>
  <sheetFormatPr defaultColWidth="9.140625" defaultRowHeight="12.75"/>
  <cols>
    <col min="1" max="1" width="24.7109375" style="87" customWidth="1"/>
    <col min="2" max="4" width="9.140625" style="3" customWidth="1"/>
    <col min="7" max="14" width="9.140625" style="3" customWidth="1"/>
    <col min="15" max="15" width="9.140625" style="2" customWidth="1"/>
    <col min="18" max="18" width="3.8515625" style="0" customWidth="1"/>
  </cols>
  <sheetData>
    <row r="1" spans="1:24" ht="12.75">
      <c r="A1" s="43"/>
      <c r="B1" s="44">
        <v>1990</v>
      </c>
      <c r="C1" s="44">
        <v>1991</v>
      </c>
      <c r="D1" s="44">
        <v>1992</v>
      </c>
      <c r="E1" s="45" t="s">
        <v>27</v>
      </c>
      <c r="G1" s="44">
        <v>2000</v>
      </c>
      <c r="H1" s="44">
        <v>2001</v>
      </c>
      <c r="I1" s="44">
        <v>2002</v>
      </c>
      <c r="J1" s="44">
        <v>2003</v>
      </c>
      <c r="K1" s="44">
        <v>2004</v>
      </c>
      <c r="L1" s="44">
        <v>2005</v>
      </c>
      <c r="M1" s="44">
        <v>2006</v>
      </c>
      <c r="N1" s="44">
        <v>2007</v>
      </c>
      <c r="O1" s="46" t="s">
        <v>28</v>
      </c>
      <c r="Q1" s="47" t="s">
        <v>29</v>
      </c>
      <c r="S1" s="191" t="s">
        <v>30</v>
      </c>
      <c r="T1" s="192"/>
      <c r="W1" s="194" t="s">
        <v>31</v>
      </c>
      <c r="X1" s="195"/>
    </row>
    <row r="3" spans="1:24" ht="12.75">
      <c r="A3" s="48" t="s">
        <v>32</v>
      </c>
      <c r="B3" s="49"/>
      <c r="C3" s="49"/>
      <c r="D3" s="49"/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S3" s="51" t="s">
        <v>33</v>
      </c>
      <c r="T3" s="52">
        <v>1999</v>
      </c>
      <c r="U3" t="s">
        <v>34</v>
      </c>
      <c r="W3" s="53" t="s">
        <v>32</v>
      </c>
      <c r="X3" s="54" t="s">
        <v>35</v>
      </c>
    </row>
    <row r="4" spans="1:25" ht="12.75">
      <c r="A4" s="48" t="s">
        <v>33</v>
      </c>
      <c r="B4" s="49">
        <v>612.9</v>
      </c>
      <c r="C4" s="49">
        <v>612.9</v>
      </c>
      <c r="D4" s="49">
        <v>643.2</v>
      </c>
      <c r="E4" s="55">
        <v>612.9</v>
      </c>
      <c r="F4" s="49">
        <v>1990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6">
        <v>623.3</v>
      </c>
      <c r="P4">
        <v>1999</v>
      </c>
      <c r="Q4" s="57">
        <f>O4/E4</f>
        <v>1.0169685103605808</v>
      </c>
      <c r="S4" s="58" t="s">
        <v>36</v>
      </c>
      <c r="T4" s="59">
        <v>2000</v>
      </c>
      <c r="U4" t="s">
        <v>37</v>
      </c>
      <c r="W4" s="60" t="s">
        <v>38</v>
      </c>
      <c r="X4" s="61">
        <v>1990</v>
      </c>
      <c r="Y4" t="s">
        <v>39</v>
      </c>
    </row>
    <row r="5" spans="1:25" ht="12.75">
      <c r="A5" s="48" t="s">
        <v>40</v>
      </c>
      <c r="B5" s="49">
        <v>685</v>
      </c>
      <c r="C5" s="62"/>
      <c r="D5" s="62"/>
      <c r="E5" s="55">
        <v>685</v>
      </c>
      <c r="F5" s="49">
        <v>1990</v>
      </c>
      <c r="G5" s="50">
        <v>809.5</v>
      </c>
      <c r="H5" s="50">
        <v>818.3</v>
      </c>
      <c r="I5" s="50">
        <v>803.2</v>
      </c>
      <c r="J5" s="50">
        <v>828.7</v>
      </c>
      <c r="K5" s="50">
        <v>813.1</v>
      </c>
      <c r="L5" s="50">
        <v>811.1</v>
      </c>
      <c r="M5" s="50">
        <v>741.1</v>
      </c>
      <c r="N5" s="50">
        <v>728.4</v>
      </c>
      <c r="O5" s="63">
        <v>728.4</v>
      </c>
      <c r="P5" s="49">
        <v>2007</v>
      </c>
      <c r="Q5" s="57">
        <f>O5/E5</f>
        <v>1.0633576642335767</v>
      </c>
      <c r="S5" s="60" t="s">
        <v>41</v>
      </c>
      <c r="T5" s="64">
        <v>2001</v>
      </c>
      <c r="U5" t="s">
        <v>42</v>
      </c>
      <c r="W5" s="60" t="s">
        <v>43</v>
      </c>
      <c r="X5" s="61">
        <v>1990</v>
      </c>
      <c r="Y5" t="s">
        <v>39</v>
      </c>
    </row>
    <row r="6" spans="1:25" ht="12.75">
      <c r="A6" s="48" t="s">
        <v>38</v>
      </c>
      <c r="B6" s="49">
        <v>1662.1</v>
      </c>
      <c r="C6" s="49">
        <v>1490.3</v>
      </c>
      <c r="D6" s="49">
        <v>1507</v>
      </c>
      <c r="E6" s="55">
        <v>1662.1</v>
      </c>
      <c r="F6" s="49">
        <v>1990</v>
      </c>
      <c r="G6" s="50">
        <v>1178</v>
      </c>
      <c r="H6" s="50">
        <v>1075.4</v>
      </c>
      <c r="I6" s="50">
        <v>1057.1</v>
      </c>
      <c r="J6" s="50">
        <v>1048.3</v>
      </c>
      <c r="K6" s="50">
        <v>997.3</v>
      </c>
      <c r="L6" s="50">
        <v>981.3</v>
      </c>
      <c r="M6" s="50">
        <v>1026.4</v>
      </c>
      <c r="N6" s="50">
        <v>1026.4</v>
      </c>
      <c r="O6" s="63">
        <v>1026.4</v>
      </c>
      <c r="P6" s="49">
        <v>2007</v>
      </c>
      <c r="Q6" s="57">
        <f>O6/E6</f>
        <v>0.6175320377835269</v>
      </c>
      <c r="S6" s="65" t="s">
        <v>44</v>
      </c>
      <c r="T6" s="66">
        <v>2002</v>
      </c>
      <c r="W6" s="60" t="s">
        <v>45</v>
      </c>
      <c r="X6" s="61">
        <v>1990</v>
      </c>
      <c r="Y6" t="s">
        <v>39</v>
      </c>
    </row>
    <row r="7" spans="1:25" ht="12.75">
      <c r="A7" s="48" t="s">
        <v>46</v>
      </c>
      <c r="B7" s="49"/>
      <c r="C7" s="49"/>
      <c r="D7" s="49"/>
      <c r="E7" s="55"/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483.5</v>
      </c>
      <c r="N7" s="50">
        <v>491.5</v>
      </c>
      <c r="O7" s="67">
        <v>491.5</v>
      </c>
      <c r="P7">
        <v>2007</v>
      </c>
      <c r="Q7" s="57"/>
      <c r="S7" s="58" t="s">
        <v>47</v>
      </c>
      <c r="T7" s="59">
        <v>2004</v>
      </c>
      <c r="U7" t="s">
        <v>34</v>
      </c>
      <c r="W7" s="60" t="s">
        <v>48</v>
      </c>
      <c r="X7" s="61">
        <v>1990</v>
      </c>
      <c r="Y7" t="s">
        <v>39</v>
      </c>
    </row>
    <row r="8" spans="1:25" ht="12.75">
      <c r="A8" s="48" t="s">
        <v>49</v>
      </c>
      <c r="B8" s="49"/>
      <c r="C8" s="49"/>
      <c r="D8" s="49"/>
      <c r="E8" s="55"/>
      <c r="G8" s="50">
        <v>46.3</v>
      </c>
      <c r="H8" s="50">
        <v>53.7</v>
      </c>
      <c r="I8" s="50">
        <v>46.1</v>
      </c>
      <c r="J8" s="50">
        <v>48.7</v>
      </c>
      <c r="K8" s="50">
        <v>52.8</v>
      </c>
      <c r="L8" s="50">
        <v>55.1</v>
      </c>
      <c r="M8" s="50">
        <v>59.2</v>
      </c>
      <c r="N8" s="50">
        <v>59.2</v>
      </c>
      <c r="O8" s="63">
        <v>59.2</v>
      </c>
      <c r="P8" s="49">
        <v>2007</v>
      </c>
      <c r="Q8" s="68"/>
      <c r="S8" s="58" t="s">
        <v>50</v>
      </c>
      <c r="T8" s="59">
        <v>2004</v>
      </c>
      <c r="W8" s="60" t="s">
        <v>51</v>
      </c>
      <c r="X8" s="61">
        <v>1990</v>
      </c>
      <c r="Y8" t="s">
        <v>39</v>
      </c>
    </row>
    <row r="9" spans="1:25" ht="12.75">
      <c r="A9" s="48" t="s">
        <v>43</v>
      </c>
      <c r="B9" s="49">
        <v>1269</v>
      </c>
      <c r="C9" s="62"/>
      <c r="D9" s="62"/>
      <c r="E9" s="55">
        <v>1269</v>
      </c>
      <c r="F9" s="49">
        <v>1990</v>
      </c>
      <c r="G9" s="50">
        <v>807.9</v>
      </c>
      <c r="H9" s="50">
        <v>776.9</v>
      </c>
      <c r="I9" s="50">
        <v>764.1</v>
      </c>
      <c r="J9" s="50">
        <v>767.6</v>
      </c>
      <c r="K9" s="50">
        <v>738.2</v>
      </c>
      <c r="L9" s="50">
        <v>709.1</v>
      </c>
      <c r="M9" s="50">
        <v>706</v>
      </c>
      <c r="N9" s="50">
        <v>701.7</v>
      </c>
      <c r="O9" s="63">
        <v>701.7</v>
      </c>
      <c r="P9" s="49">
        <v>2007</v>
      </c>
      <c r="Q9" s="57">
        <f>O9/E9</f>
        <v>0.5529550827423169</v>
      </c>
      <c r="S9" s="58" t="s">
        <v>52</v>
      </c>
      <c r="T9" s="59">
        <v>2004</v>
      </c>
      <c r="U9" t="s">
        <v>39</v>
      </c>
      <c r="W9" s="60" t="s">
        <v>53</v>
      </c>
      <c r="X9" s="61">
        <v>1990</v>
      </c>
      <c r="Y9" t="s">
        <v>39</v>
      </c>
    </row>
    <row r="10" spans="1:25" ht="12.75">
      <c r="A10" s="48" t="s">
        <v>47</v>
      </c>
      <c r="B10" s="62">
        <v>615</v>
      </c>
      <c r="C10" s="62"/>
      <c r="D10" s="62"/>
      <c r="E10" s="69">
        <v>615</v>
      </c>
      <c r="F10" s="49">
        <v>1990</v>
      </c>
      <c r="G10" s="50">
        <v>0</v>
      </c>
      <c r="H10" s="50">
        <v>0</v>
      </c>
      <c r="I10" s="50">
        <v>427.6</v>
      </c>
      <c r="J10" s="50">
        <v>422.3</v>
      </c>
      <c r="K10" s="50">
        <v>421.9</v>
      </c>
      <c r="L10" s="50">
        <v>0</v>
      </c>
      <c r="M10" s="50">
        <v>0</v>
      </c>
      <c r="N10" s="50">
        <v>0</v>
      </c>
      <c r="O10" s="70">
        <v>421.9</v>
      </c>
      <c r="P10">
        <v>2004</v>
      </c>
      <c r="Q10" s="57">
        <f>O10/E10</f>
        <v>0.6860162601626016</v>
      </c>
      <c r="S10" s="58" t="s">
        <v>54</v>
      </c>
      <c r="T10" s="59">
        <v>2004</v>
      </c>
      <c r="U10" t="s">
        <v>34</v>
      </c>
      <c r="W10" s="60" t="s">
        <v>36</v>
      </c>
      <c r="X10" s="61">
        <v>1990</v>
      </c>
      <c r="Y10" t="s">
        <v>37</v>
      </c>
    </row>
    <row r="11" spans="1:25" ht="12.75">
      <c r="A11" s="48" t="s">
        <v>55</v>
      </c>
      <c r="B11" s="49"/>
      <c r="C11" s="49"/>
      <c r="D11" s="49"/>
      <c r="E11" s="55"/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67"/>
      <c r="Q11" s="57"/>
      <c r="S11" s="58" t="s">
        <v>56</v>
      </c>
      <c r="T11" s="71">
        <v>2004</v>
      </c>
      <c r="U11" t="s">
        <v>34</v>
      </c>
      <c r="W11" s="60" t="s">
        <v>33</v>
      </c>
      <c r="X11" s="61">
        <v>1990</v>
      </c>
      <c r="Y11" t="s">
        <v>34</v>
      </c>
    </row>
    <row r="12" spans="1:25" ht="12.75">
      <c r="A12" s="48" t="s">
        <v>50</v>
      </c>
      <c r="B12" s="49">
        <v>6692.8</v>
      </c>
      <c r="C12" s="49">
        <v>6410.4</v>
      </c>
      <c r="D12" s="49">
        <v>6554.5</v>
      </c>
      <c r="E12" s="55">
        <v>6692.8</v>
      </c>
      <c r="F12" s="49">
        <v>1990</v>
      </c>
      <c r="G12" s="50">
        <v>6224</v>
      </c>
      <c r="H12" s="50">
        <v>5924.3</v>
      </c>
      <c r="I12" s="50">
        <v>6182.2</v>
      </c>
      <c r="J12" s="50">
        <v>6175.8</v>
      </c>
      <c r="K12" s="50">
        <v>6280.9</v>
      </c>
      <c r="L12" s="50">
        <v>0</v>
      </c>
      <c r="M12" s="50">
        <v>0</v>
      </c>
      <c r="N12" s="50">
        <v>0</v>
      </c>
      <c r="O12" s="70">
        <v>6280.9</v>
      </c>
      <c r="P12" s="72">
        <v>2004</v>
      </c>
      <c r="Q12" s="57">
        <f aca="true" t="shared" si="0" ref="Q12:Q20">O12/E12</f>
        <v>0.9384562514941429</v>
      </c>
      <c r="S12" s="73" t="s">
        <v>57</v>
      </c>
      <c r="T12" s="74">
        <v>2005</v>
      </c>
      <c r="U12" t="s">
        <v>34</v>
      </c>
      <c r="W12" s="60" t="s">
        <v>40</v>
      </c>
      <c r="X12" s="61">
        <v>1990</v>
      </c>
      <c r="Y12" t="s">
        <v>34</v>
      </c>
    </row>
    <row r="13" spans="1:25" ht="12.75">
      <c r="A13" s="48" t="s">
        <v>52</v>
      </c>
      <c r="B13" s="49"/>
      <c r="C13" s="49"/>
      <c r="D13" s="49"/>
      <c r="E13" s="55">
        <v>97.3</v>
      </c>
      <c r="F13" s="49">
        <v>1998</v>
      </c>
      <c r="G13" s="50">
        <v>71.5</v>
      </c>
      <c r="H13" s="50">
        <v>66.5</v>
      </c>
      <c r="I13" s="50">
        <v>71.3</v>
      </c>
      <c r="J13" s="50">
        <v>69.7</v>
      </c>
      <c r="K13" s="50">
        <v>66.1</v>
      </c>
      <c r="L13" s="50">
        <v>0</v>
      </c>
      <c r="M13" s="50">
        <v>0</v>
      </c>
      <c r="N13" s="50">
        <v>0</v>
      </c>
      <c r="O13" s="70">
        <v>66.1</v>
      </c>
      <c r="P13">
        <v>2004</v>
      </c>
      <c r="Q13" s="57">
        <f t="shared" si="0"/>
        <v>0.6793422404933196</v>
      </c>
      <c r="S13" s="73" t="s">
        <v>58</v>
      </c>
      <c r="T13" s="75">
        <v>2005</v>
      </c>
      <c r="U13" t="s">
        <v>34</v>
      </c>
      <c r="W13" s="60" t="s">
        <v>47</v>
      </c>
      <c r="X13" s="61">
        <v>1990</v>
      </c>
      <c r="Y13" t="s">
        <v>34</v>
      </c>
    </row>
    <row r="14" spans="1:25" ht="12.75">
      <c r="A14" s="48" t="s">
        <v>57</v>
      </c>
      <c r="B14" s="49">
        <v>424</v>
      </c>
      <c r="C14" s="49">
        <v>412</v>
      </c>
      <c r="D14" s="49">
        <v>419</v>
      </c>
      <c r="E14" s="55">
        <v>424</v>
      </c>
      <c r="F14" s="49">
        <v>1990</v>
      </c>
      <c r="G14" s="50">
        <v>404</v>
      </c>
      <c r="H14" s="50">
        <v>404</v>
      </c>
      <c r="I14" s="50">
        <v>404</v>
      </c>
      <c r="J14" s="50">
        <v>404</v>
      </c>
      <c r="K14" s="50">
        <v>404</v>
      </c>
      <c r="L14" s="50">
        <v>404</v>
      </c>
      <c r="M14" s="50">
        <v>0</v>
      </c>
      <c r="N14" s="50">
        <v>0</v>
      </c>
      <c r="O14" s="70">
        <v>404</v>
      </c>
      <c r="P14">
        <v>2005</v>
      </c>
      <c r="Q14" s="57">
        <f t="shared" si="0"/>
        <v>0.9528301886792453</v>
      </c>
      <c r="S14" s="73" t="s">
        <v>59</v>
      </c>
      <c r="T14" s="75">
        <v>2005</v>
      </c>
      <c r="U14" t="s">
        <v>34</v>
      </c>
      <c r="W14" s="60" t="s">
        <v>57</v>
      </c>
      <c r="X14" s="61">
        <v>1990</v>
      </c>
      <c r="Y14" t="s">
        <v>34</v>
      </c>
    </row>
    <row r="15" spans="1:25" ht="12.75">
      <c r="A15" s="48" t="s">
        <v>60</v>
      </c>
      <c r="B15" s="49">
        <v>6091</v>
      </c>
      <c r="C15" s="49">
        <v>6093</v>
      </c>
      <c r="D15" s="49">
        <v>5982</v>
      </c>
      <c r="E15" s="55">
        <v>6091</v>
      </c>
      <c r="F15" s="49">
        <v>1990</v>
      </c>
      <c r="G15" s="50">
        <v>5871.7</v>
      </c>
      <c r="H15" s="50">
        <v>5966</v>
      </c>
      <c r="I15" s="50">
        <v>6275.9</v>
      </c>
      <c r="J15" s="50">
        <v>0</v>
      </c>
      <c r="K15" s="50">
        <v>0</v>
      </c>
      <c r="L15" s="50">
        <v>5915.3</v>
      </c>
      <c r="M15" s="50">
        <v>5861.7</v>
      </c>
      <c r="N15" s="50">
        <v>0</v>
      </c>
      <c r="O15" s="56">
        <v>5861.7</v>
      </c>
      <c r="P15">
        <v>2006</v>
      </c>
      <c r="Q15" s="57">
        <f t="shared" si="0"/>
        <v>0.9623542932195042</v>
      </c>
      <c r="S15" s="73" t="s">
        <v>61</v>
      </c>
      <c r="T15" s="75">
        <v>2005</v>
      </c>
      <c r="W15" s="60" t="s">
        <v>59</v>
      </c>
      <c r="X15" s="61">
        <v>1990</v>
      </c>
      <c r="Y15" t="s">
        <v>34</v>
      </c>
    </row>
    <row r="16" spans="1:25" ht="12.75">
      <c r="A16" s="48" t="s">
        <v>54</v>
      </c>
      <c r="B16" s="62"/>
      <c r="C16" s="49">
        <v>6503</v>
      </c>
      <c r="D16" s="62"/>
      <c r="E16" s="76">
        <v>6503</v>
      </c>
      <c r="F16">
        <v>1991</v>
      </c>
      <c r="G16" s="50">
        <v>0</v>
      </c>
      <c r="H16" s="50">
        <v>5409</v>
      </c>
      <c r="I16" s="50">
        <v>0</v>
      </c>
      <c r="J16" s="50">
        <v>0</v>
      </c>
      <c r="K16" s="50">
        <v>5371.7</v>
      </c>
      <c r="L16" s="50">
        <v>0</v>
      </c>
      <c r="M16" s="50">
        <v>0</v>
      </c>
      <c r="N16" s="50">
        <v>0</v>
      </c>
      <c r="O16" s="56">
        <v>5371.7</v>
      </c>
      <c r="P16">
        <v>2004</v>
      </c>
      <c r="Q16" s="57">
        <f t="shared" si="0"/>
        <v>0.8260341380901123</v>
      </c>
      <c r="S16" s="65" t="s">
        <v>60</v>
      </c>
      <c r="T16" s="66">
        <v>2006</v>
      </c>
      <c r="U16" t="s">
        <v>42</v>
      </c>
      <c r="W16" s="60" t="s">
        <v>62</v>
      </c>
      <c r="X16" s="61">
        <v>1990</v>
      </c>
      <c r="Y16" t="s">
        <v>34</v>
      </c>
    </row>
    <row r="17" spans="1:25" ht="12.75">
      <c r="A17" s="48" t="s">
        <v>63</v>
      </c>
      <c r="B17" s="49"/>
      <c r="C17" s="49"/>
      <c r="D17" s="49"/>
      <c r="E17" s="77">
        <v>861.4</v>
      </c>
      <c r="F17" s="49">
        <v>1997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868.5</v>
      </c>
      <c r="M17" s="50">
        <v>913</v>
      </c>
      <c r="N17" s="50">
        <v>846.2</v>
      </c>
      <c r="O17" s="67">
        <v>846.2</v>
      </c>
      <c r="P17">
        <v>2007</v>
      </c>
      <c r="Q17" s="57">
        <f t="shared" si="0"/>
        <v>0.9823543069421872</v>
      </c>
      <c r="S17" s="65" t="s">
        <v>64</v>
      </c>
      <c r="T17" s="66">
        <v>2006</v>
      </c>
      <c r="U17" t="s">
        <v>39</v>
      </c>
      <c r="W17" s="60" t="s">
        <v>65</v>
      </c>
      <c r="X17" s="61">
        <v>1990</v>
      </c>
      <c r="Y17" t="s">
        <v>34</v>
      </c>
    </row>
    <row r="18" spans="1:25" ht="12.75">
      <c r="A18" s="48" t="s">
        <v>64</v>
      </c>
      <c r="B18" s="49"/>
      <c r="C18" s="49"/>
      <c r="D18" s="49">
        <v>926.1</v>
      </c>
      <c r="E18" s="77">
        <v>926</v>
      </c>
      <c r="F18">
        <v>1992</v>
      </c>
      <c r="G18" s="50">
        <v>817.3</v>
      </c>
      <c r="H18" s="50">
        <v>802.4</v>
      </c>
      <c r="I18" s="50">
        <v>801.9</v>
      </c>
      <c r="J18" s="50">
        <v>806.9</v>
      </c>
      <c r="K18" s="50">
        <v>802.9</v>
      </c>
      <c r="L18" s="50">
        <v>697.1</v>
      </c>
      <c r="M18" s="50">
        <v>661.3</v>
      </c>
      <c r="N18" s="50">
        <v>0</v>
      </c>
      <c r="O18" s="56">
        <v>661.3</v>
      </c>
      <c r="P18">
        <v>2006</v>
      </c>
      <c r="Q18" s="57">
        <f t="shared" si="0"/>
        <v>0.7141468682505399</v>
      </c>
      <c r="S18" s="65" t="s">
        <v>66</v>
      </c>
      <c r="T18" s="78">
        <v>2006</v>
      </c>
      <c r="U18" t="s">
        <v>42</v>
      </c>
      <c r="W18" s="60" t="s">
        <v>67</v>
      </c>
      <c r="X18" s="61">
        <v>1990</v>
      </c>
      <c r="Y18" t="s">
        <v>34</v>
      </c>
    </row>
    <row r="19" spans="1:25" ht="12.75">
      <c r="A19" s="48" t="s">
        <v>58</v>
      </c>
      <c r="B19" s="62"/>
      <c r="C19" s="62"/>
      <c r="D19" s="49">
        <v>85</v>
      </c>
      <c r="E19" s="69">
        <v>85</v>
      </c>
      <c r="F19">
        <v>1992</v>
      </c>
      <c r="G19" s="50">
        <v>77</v>
      </c>
      <c r="H19" s="50">
        <v>78</v>
      </c>
      <c r="I19" s="50">
        <v>79</v>
      </c>
      <c r="J19" s="50">
        <v>79</v>
      </c>
      <c r="K19" s="50">
        <v>79</v>
      </c>
      <c r="L19" s="50">
        <v>79</v>
      </c>
      <c r="M19" s="50">
        <v>0</v>
      </c>
      <c r="N19" s="50">
        <v>0</v>
      </c>
      <c r="O19" s="70">
        <v>79</v>
      </c>
      <c r="P19" s="49">
        <v>2005</v>
      </c>
      <c r="Q19" s="57">
        <f t="shared" si="0"/>
        <v>0.9294117647058824</v>
      </c>
      <c r="S19" s="65" t="s">
        <v>67</v>
      </c>
      <c r="T19" s="66">
        <v>2006</v>
      </c>
      <c r="U19" t="s">
        <v>34</v>
      </c>
      <c r="W19" s="60" t="s">
        <v>56</v>
      </c>
      <c r="X19" s="61">
        <v>1990</v>
      </c>
      <c r="Y19" t="s">
        <v>34</v>
      </c>
    </row>
    <row r="20" spans="1:25" ht="12.75">
      <c r="A20" s="48" t="s">
        <v>68</v>
      </c>
      <c r="B20" s="49"/>
      <c r="C20" s="49"/>
      <c r="D20" s="49"/>
      <c r="E20" s="77">
        <v>470</v>
      </c>
      <c r="F20">
        <v>1994</v>
      </c>
      <c r="G20" s="50">
        <v>0</v>
      </c>
      <c r="H20" s="50">
        <v>0</v>
      </c>
      <c r="I20" s="50">
        <v>580</v>
      </c>
      <c r="J20" s="50">
        <v>0</v>
      </c>
      <c r="K20" s="50">
        <v>0</v>
      </c>
      <c r="L20" s="50">
        <v>662</v>
      </c>
      <c r="M20" s="50">
        <v>0</v>
      </c>
      <c r="N20" s="50">
        <v>609</v>
      </c>
      <c r="O20" s="67">
        <v>609</v>
      </c>
      <c r="P20">
        <v>2007</v>
      </c>
      <c r="Q20" s="57">
        <f t="shared" si="0"/>
        <v>1.2957446808510638</v>
      </c>
      <c r="S20" s="60" t="s">
        <v>40</v>
      </c>
      <c r="T20" s="61">
        <v>2007</v>
      </c>
      <c r="U20" t="s">
        <v>34</v>
      </c>
      <c r="W20" s="60" t="s">
        <v>60</v>
      </c>
      <c r="X20" s="61">
        <v>1990</v>
      </c>
      <c r="Y20" t="s">
        <v>42</v>
      </c>
    </row>
    <row r="21" spans="1:25" ht="12.75">
      <c r="A21" s="48" t="s">
        <v>69</v>
      </c>
      <c r="B21" s="49"/>
      <c r="C21" s="49"/>
      <c r="D21" s="49"/>
      <c r="E21" s="55"/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67"/>
      <c r="Q21" s="57"/>
      <c r="S21" s="60" t="s">
        <v>38</v>
      </c>
      <c r="T21" s="61">
        <v>2007</v>
      </c>
      <c r="U21" t="s">
        <v>39</v>
      </c>
      <c r="W21" s="60" t="s">
        <v>41</v>
      </c>
      <c r="X21" s="61">
        <v>1990</v>
      </c>
      <c r="Y21" t="s">
        <v>42</v>
      </c>
    </row>
    <row r="22" spans="1:25" ht="12.75">
      <c r="A22" s="48" t="s">
        <v>70</v>
      </c>
      <c r="B22" s="49"/>
      <c r="C22" s="49"/>
      <c r="D22" s="49"/>
      <c r="E22" s="55"/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67"/>
      <c r="Q22" s="57"/>
      <c r="S22" s="60" t="s">
        <v>46</v>
      </c>
      <c r="T22" s="64">
        <v>2007</v>
      </c>
      <c r="W22" s="60" t="s">
        <v>71</v>
      </c>
      <c r="X22" s="61">
        <v>1990</v>
      </c>
      <c r="Y22" t="s">
        <v>42</v>
      </c>
    </row>
    <row r="23" spans="1:24" ht="12.75">
      <c r="A23" s="48" t="s">
        <v>36</v>
      </c>
      <c r="B23" s="49">
        <v>177.8</v>
      </c>
      <c r="C23" s="49">
        <v>173.2</v>
      </c>
      <c r="D23" s="49">
        <v>206.7</v>
      </c>
      <c r="E23" s="55">
        <v>177.8</v>
      </c>
      <c r="F23" s="49">
        <v>1990</v>
      </c>
      <c r="G23" s="50">
        <v>239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6">
        <v>239</v>
      </c>
      <c r="P23">
        <v>2000</v>
      </c>
      <c r="Q23" s="57">
        <f>O23/E23</f>
        <v>1.3442069741282339</v>
      </c>
      <c r="S23" s="60" t="s">
        <v>49</v>
      </c>
      <c r="T23" s="61">
        <v>2007</v>
      </c>
      <c r="U23" t="s">
        <v>37</v>
      </c>
      <c r="W23" s="60" t="s">
        <v>50</v>
      </c>
      <c r="X23" s="61">
        <v>1990</v>
      </c>
    </row>
    <row r="24" spans="1:24" ht="12.75">
      <c r="A24" s="48" t="s">
        <v>72</v>
      </c>
      <c r="B24" s="49"/>
      <c r="C24" s="49"/>
      <c r="D24" s="49"/>
      <c r="E24" s="77">
        <v>22.8</v>
      </c>
      <c r="F24">
        <v>1997</v>
      </c>
      <c r="G24" s="50">
        <v>22.7</v>
      </c>
      <c r="H24" s="50">
        <v>17.1</v>
      </c>
      <c r="I24" s="50">
        <v>16.9</v>
      </c>
      <c r="J24" s="50">
        <v>14.7</v>
      </c>
      <c r="K24" s="50">
        <v>14</v>
      </c>
      <c r="L24" s="50">
        <v>13.4</v>
      </c>
      <c r="M24" s="50">
        <v>13.9</v>
      </c>
      <c r="N24" s="50">
        <v>13.7</v>
      </c>
      <c r="O24" s="63">
        <v>13.7</v>
      </c>
      <c r="P24">
        <v>2007</v>
      </c>
      <c r="Q24" s="57">
        <f>O24/E24</f>
        <v>0.6008771929824561</v>
      </c>
      <c r="S24" s="60" t="s">
        <v>43</v>
      </c>
      <c r="T24" s="61">
        <v>2007</v>
      </c>
      <c r="U24" t="s">
        <v>39</v>
      </c>
      <c r="W24" s="60" t="s">
        <v>44</v>
      </c>
      <c r="X24" s="61">
        <v>1990</v>
      </c>
    </row>
    <row r="25" spans="1:24" ht="12.75">
      <c r="A25" s="48" t="s">
        <v>73</v>
      </c>
      <c r="B25" s="49"/>
      <c r="C25" s="49"/>
      <c r="D25" s="49"/>
      <c r="E25" s="55"/>
      <c r="G25" s="50">
        <v>0</v>
      </c>
      <c r="H25" s="50">
        <v>127</v>
      </c>
      <c r="I25" s="50">
        <v>79</v>
      </c>
      <c r="J25" s="50">
        <v>131.5</v>
      </c>
      <c r="K25" s="50">
        <v>132.5</v>
      </c>
      <c r="L25" s="50">
        <v>134.5</v>
      </c>
      <c r="M25" s="50">
        <v>134.5</v>
      </c>
      <c r="N25" s="50">
        <v>132.5</v>
      </c>
      <c r="O25" s="63">
        <v>132.5</v>
      </c>
      <c r="P25">
        <v>2007</v>
      </c>
      <c r="Q25" s="68"/>
      <c r="S25" s="60" t="s">
        <v>63</v>
      </c>
      <c r="T25" s="64">
        <v>2007</v>
      </c>
      <c r="U25" t="s">
        <v>42</v>
      </c>
      <c r="W25" s="60" t="s">
        <v>61</v>
      </c>
      <c r="X25" s="61">
        <v>1990</v>
      </c>
    </row>
    <row r="26" spans="1:25" ht="12.75">
      <c r="A26" s="48" t="s">
        <v>74</v>
      </c>
      <c r="B26" s="49"/>
      <c r="C26" s="49"/>
      <c r="D26" s="49"/>
      <c r="E26" s="55"/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67"/>
      <c r="Q26" s="57"/>
      <c r="S26" s="60" t="s">
        <v>68</v>
      </c>
      <c r="T26" s="64">
        <v>2007</v>
      </c>
      <c r="U26" t="s">
        <v>34</v>
      </c>
      <c r="W26" s="79" t="s">
        <v>54</v>
      </c>
      <c r="X26" s="80">
        <v>1991</v>
      </c>
      <c r="Y26" t="s">
        <v>34</v>
      </c>
    </row>
    <row r="27" spans="1:25" ht="12.75">
      <c r="A27" s="48" t="s">
        <v>41</v>
      </c>
      <c r="B27" s="49">
        <v>196.6</v>
      </c>
      <c r="C27" s="49"/>
      <c r="D27" s="49"/>
      <c r="E27" s="55">
        <v>196.6</v>
      </c>
      <c r="F27" s="49">
        <v>1990</v>
      </c>
      <c r="G27" s="50">
        <v>204.7</v>
      </c>
      <c r="H27" s="50">
        <v>205.7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6">
        <v>205.7</v>
      </c>
      <c r="P27">
        <v>2001</v>
      </c>
      <c r="Q27" s="57">
        <f aca="true" t="shared" si="1" ref="Q27:Q40">O27/E27</f>
        <v>1.0462868769074263</v>
      </c>
      <c r="S27" s="60" t="s">
        <v>72</v>
      </c>
      <c r="T27" s="61">
        <v>2007</v>
      </c>
      <c r="U27" t="s">
        <v>39</v>
      </c>
      <c r="W27" s="79" t="s">
        <v>66</v>
      </c>
      <c r="X27" s="80">
        <v>1991</v>
      </c>
      <c r="Y27" t="s">
        <v>42</v>
      </c>
    </row>
    <row r="28" spans="1:25" ht="12.75">
      <c r="A28" s="48" t="s">
        <v>75</v>
      </c>
      <c r="B28" s="49"/>
      <c r="C28" s="49"/>
      <c r="D28" s="49"/>
      <c r="E28" s="77">
        <v>20.3</v>
      </c>
      <c r="F28">
        <v>1995</v>
      </c>
      <c r="G28" s="50">
        <v>18.6</v>
      </c>
      <c r="H28" s="50">
        <v>16.2</v>
      </c>
      <c r="I28" s="50">
        <v>16.3</v>
      </c>
      <c r="J28" s="50">
        <v>15.2</v>
      </c>
      <c r="K28" s="50">
        <v>14.9</v>
      </c>
      <c r="L28" s="50">
        <v>14</v>
      </c>
      <c r="M28" s="50">
        <v>13.1</v>
      </c>
      <c r="N28" s="50">
        <v>14</v>
      </c>
      <c r="O28" s="63">
        <v>14</v>
      </c>
      <c r="P28">
        <v>2007</v>
      </c>
      <c r="Q28" s="57">
        <f t="shared" si="1"/>
        <v>0.689655172413793</v>
      </c>
      <c r="S28" s="60" t="s">
        <v>73</v>
      </c>
      <c r="T28" s="64">
        <v>2007</v>
      </c>
      <c r="U28" t="s">
        <v>39</v>
      </c>
      <c r="W28" s="73" t="s">
        <v>64</v>
      </c>
      <c r="X28" s="75">
        <v>1992</v>
      </c>
      <c r="Y28" t="s">
        <v>39</v>
      </c>
    </row>
    <row r="29" spans="1:25" ht="12.75">
      <c r="A29" s="48" t="s">
        <v>59</v>
      </c>
      <c r="B29" s="49">
        <v>1277</v>
      </c>
      <c r="C29" s="49">
        <v>1277</v>
      </c>
      <c r="D29" s="49">
        <v>1288</v>
      </c>
      <c r="E29" s="55">
        <v>1277</v>
      </c>
      <c r="F29" s="49">
        <v>1990</v>
      </c>
      <c r="G29" s="50">
        <v>1313</v>
      </c>
      <c r="H29" s="50">
        <v>1303</v>
      </c>
      <c r="I29" s="50">
        <v>1256</v>
      </c>
      <c r="J29" s="50">
        <v>1318</v>
      </c>
      <c r="K29" s="50">
        <v>1277</v>
      </c>
      <c r="L29" s="50">
        <v>1256</v>
      </c>
      <c r="M29" s="50">
        <v>1279</v>
      </c>
      <c r="N29" s="50">
        <v>0</v>
      </c>
      <c r="O29" s="70">
        <v>1256</v>
      </c>
      <c r="P29">
        <v>2005</v>
      </c>
      <c r="Q29" s="57">
        <f t="shared" si="1"/>
        <v>0.9835552075176194</v>
      </c>
      <c r="S29" s="60" t="s">
        <v>75</v>
      </c>
      <c r="T29" s="64">
        <v>2007</v>
      </c>
      <c r="U29" t="s">
        <v>37</v>
      </c>
      <c r="W29" s="73" t="s">
        <v>58</v>
      </c>
      <c r="X29" s="75">
        <v>1992</v>
      </c>
      <c r="Y29" t="s">
        <v>34</v>
      </c>
    </row>
    <row r="30" spans="1:25" ht="12.75">
      <c r="A30" s="48" t="s">
        <v>44</v>
      </c>
      <c r="B30" s="49">
        <v>249</v>
      </c>
      <c r="C30" s="49">
        <v>248</v>
      </c>
      <c r="D30" s="49">
        <v>244</v>
      </c>
      <c r="E30" s="81">
        <v>249</v>
      </c>
      <c r="F30" s="49">
        <v>1990</v>
      </c>
      <c r="G30" s="50">
        <v>262</v>
      </c>
      <c r="H30" s="50">
        <v>268</v>
      </c>
      <c r="I30" s="50">
        <v>261.8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6">
        <v>261.8</v>
      </c>
      <c r="P30">
        <v>2002</v>
      </c>
      <c r="Q30" s="57">
        <f t="shared" si="1"/>
        <v>1.05140562248996</v>
      </c>
      <c r="S30" s="60" t="s">
        <v>62</v>
      </c>
      <c r="T30" s="64">
        <v>2007</v>
      </c>
      <c r="U30" t="s">
        <v>34</v>
      </c>
      <c r="W30" s="82" t="s">
        <v>9</v>
      </c>
      <c r="X30" s="83">
        <v>1994</v>
      </c>
      <c r="Y30" t="s">
        <v>37</v>
      </c>
    </row>
    <row r="31" spans="1:25" ht="12.75">
      <c r="A31" s="48" t="s">
        <v>62</v>
      </c>
      <c r="B31" s="3">
        <v>750</v>
      </c>
      <c r="C31" s="62"/>
      <c r="D31" s="62"/>
      <c r="E31" s="69">
        <v>750</v>
      </c>
      <c r="F31" s="49">
        <v>1990</v>
      </c>
      <c r="G31" s="50">
        <v>802</v>
      </c>
      <c r="H31" s="50">
        <v>806</v>
      </c>
      <c r="I31" s="50">
        <v>808</v>
      </c>
      <c r="J31" s="50">
        <v>815</v>
      </c>
      <c r="K31" s="50">
        <v>820</v>
      </c>
      <c r="L31" s="50">
        <v>825</v>
      </c>
      <c r="M31" s="50">
        <v>833</v>
      </c>
      <c r="N31" s="50">
        <v>833</v>
      </c>
      <c r="O31" s="63">
        <v>833</v>
      </c>
      <c r="P31">
        <v>2007</v>
      </c>
      <c r="Q31" s="57">
        <f t="shared" si="1"/>
        <v>1.1106666666666667</v>
      </c>
      <c r="S31" s="60" t="s">
        <v>45</v>
      </c>
      <c r="T31" s="64">
        <v>2007</v>
      </c>
      <c r="U31" t="s">
        <v>39</v>
      </c>
      <c r="W31" s="82" t="s">
        <v>68</v>
      </c>
      <c r="X31" s="83">
        <v>1994</v>
      </c>
      <c r="Y31" t="s">
        <v>34</v>
      </c>
    </row>
    <row r="32" spans="1:25" ht="12.75">
      <c r="A32" s="48" t="s">
        <v>45</v>
      </c>
      <c r="B32" s="49">
        <v>3004.6</v>
      </c>
      <c r="C32" s="49">
        <v>2870.1</v>
      </c>
      <c r="D32" s="49">
        <v>2838.1</v>
      </c>
      <c r="E32" s="55">
        <v>3004.6</v>
      </c>
      <c r="F32" s="49">
        <v>1990</v>
      </c>
      <c r="G32" s="50">
        <v>0</v>
      </c>
      <c r="H32" s="50">
        <v>2217.5</v>
      </c>
      <c r="I32" s="50">
        <v>2170.5</v>
      </c>
      <c r="J32" s="50">
        <v>2179.4</v>
      </c>
      <c r="K32" s="50">
        <v>2101.5</v>
      </c>
      <c r="L32" s="50">
        <v>2105.2</v>
      </c>
      <c r="M32" s="50">
        <v>2128.7</v>
      </c>
      <c r="N32" s="50">
        <v>2085.6</v>
      </c>
      <c r="O32" s="63">
        <v>2085.6</v>
      </c>
      <c r="P32">
        <v>2007</v>
      </c>
      <c r="Q32" s="57">
        <f t="shared" si="1"/>
        <v>0.6941356586567263</v>
      </c>
      <c r="S32" s="60" t="s">
        <v>71</v>
      </c>
      <c r="T32" s="64">
        <v>2007</v>
      </c>
      <c r="U32" t="s">
        <v>42</v>
      </c>
      <c r="W32" s="51" t="s">
        <v>75</v>
      </c>
      <c r="X32" s="52">
        <v>1995</v>
      </c>
      <c r="Y32" t="s">
        <v>37</v>
      </c>
    </row>
    <row r="33" spans="1:25" ht="12.75">
      <c r="A33" s="48" t="s">
        <v>71</v>
      </c>
      <c r="B33" s="49">
        <v>578</v>
      </c>
      <c r="C33" s="49">
        <v>400</v>
      </c>
      <c r="D33" s="49"/>
      <c r="E33" s="55">
        <v>578</v>
      </c>
      <c r="F33" s="49">
        <v>1990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910.9</v>
      </c>
      <c r="N33" s="50">
        <v>977.3</v>
      </c>
      <c r="O33" s="67">
        <v>977.3</v>
      </c>
      <c r="P33">
        <v>2007</v>
      </c>
      <c r="Q33" s="57">
        <f t="shared" si="1"/>
        <v>1.6908304498269895</v>
      </c>
      <c r="S33" s="60" t="s">
        <v>48</v>
      </c>
      <c r="T33" s="64">
        <v>2007</v>
      </c>
      <c r="U33" t="s">
        <v>39</v>
      </c>
      <c r="W33" s="84" t="s">
        <v>63</v>
      </c>
      <c r="X33" s="85">
        <v>1997</v>
      </c>
      <c r="Y33" t="s">
        <v>42</v>
      </c>
    </row>
    <row r="34" spans="1:25" ht="12.75">
      <c r="A34" s="48" t="s">
        <v>48</v>
      </c>
      <c r="B34" s="49">
        <v>3170</v>
      </c>
      <c r="C34" s="49">
        <v>2851</v>
      </c>
      <c r="D34" s="49">
        <v>2867</v>
      </c>
      <c r="E34" s="55">
        <v>3170</v>
      </c>
      <c r="F34" s="49">
        <v>1990</v>
      </c>
      <c r="G34" s="50">
        <v>2609</v>
      </c>
      <c r="H34" s="50">
        <v>2462</v>
      </c>
      <c r="I34" s="50">
        <v>2225</v>
      </c>
      <c r="J34" s="50">
        <v>1989</v>
      </c>
      <c r="K34" s="50">
        <v>1765</v>
      </c>
      <c r="L34" s="50">
        <v>1686</v>
      </c>
      <c r="M34" s="50">
        <v>1543</v>
      </c>
      <c r="N34" s="50">
        <v>1592.9</v>
      </c>
      <c r="O34" s="63">
        <v>1592.9</v>
      </c>
      <c r="P34">
        <v>2007</v>
      </c>
      <c r="Q34" s="57">
        <f t="shared" si="1"/>
        <v>0.5024921135646688</v>
      </c>
      <c r="S34" s="60" t="s">
        <v>51</v>
      </c>
      <c r="T34" s="64">
        <v>2007</v>
      </c>
      <c r="U34" t="s">
        <v>39</v>
      </c>
      <c r="W34" s="84" t="s">
        <v>72</v>
      </c>
      <c r="X34" s="85">
        <v>1997</v>
      </c>
      <c r="Y34" t="s">
        <v>39</v>
      </c>
    </row>
    <row r="35" spans="1:25" ht="12.75">
      <c r="A35" s="48" t="s">
        <v>61</v>
      </c>
      <c r="B35" s="49">
        <v>840</v>
      </c>
      <c r="C35" s="49">
        <v>817</v>
      </c>
      <c r="D35" s="49">
        <v>805</v>
      </c>
      <c r="E35" s="55">
        <v>840</v>
      </c>
      <c r="F35" s="49">
        <v>1990</v>
      </c>
      <c r="G35" s="50">
        <v>0</v>
      </c>
      <c r="H35" s="50">
        <v>897.8</v>
      </c>
      <c r="I35" s="50">
        <v>868</v>
      </c>
      <c r="J35" s="50">
        <v>871.1</v>
      </c>
      <c r="K35" s="50">
        <v>868</v>
      </c>
      <c r="L35" s="50">
        <v>851.3</v>
      </c>
      <c r="M35" s="50">
        <v>0</v>
      </c>
      <c r="N35" s="50">
        <v>0</v>
      </c>
      <c r="O35" s="70">
        <v>851.3</v>
      </c>
      <c r="P35">
        <v>2005</v>
      </c>
      <c r="Q35" s="57">
        <f t="shared" si="1"/>
        <v>1.013452380952381</v>
      </c>
      <c r="S35" s="60" t="s">
        <v>53</v>
      </c>
      <c r="T35" s="64">
        <v>2007</v>
      </c>
      <c r="U35" t="s">
        <v>39</v>
      </c>
      <c r="W35" s="65" t="s">
        <v>52</v>
      </c>
      <c r="X35" s="66">
        <v>1998</v>
      </c>
      <c r="Y35" t="s">
        <v>39</v>
      </c>
    </row>
    <row r="36" spans="1:25" ht="12.75">
      <c r="A36" s="48" t="s">
        <v>51</v>
      </c>
      <c r="B36" s="49">
        <v>644</v>
      </c>
      <c r="C36" s="49">
        <v>619</v>
      </c>
      <c r="D36" s="49">
        <v>638</v>
      </c>
      <c r="E36" s="55">
        <v>644</v>
      </c>
      <c r="F36" s="49">
        <v>1990</v>
      </c>
      <c r="G36" s="50">
        <v>423.4</v>
      </c>
      <c r="H36" s="50">
        <v>394.7</v>
      </c>
      <c r="I36" s="50">
        <v>385.3</v>
      </c>
      <c r="J36" s="50">
        <v>383.8</v>
      </c>
      <c r="K36" s="50">
        <v>354.2</v>
      </c>
      <c r="L36" s="50">
        <v>342.7</v>
      </c>
      <c r="M36" s="50">
        <v>0</v>
      </c>
      <c r="N36" s="50">
        <v>319.5</v>
      </c>
      <c r="O36" s="63">
        <v>319.5</v>
      </c>
      <c r="P36">
        <v>2007</v>
      </c>
      <c r="Q36" s="57">
        <f t="shared" si="1"/>
        <v>0.49611801242236025</v>
      </c>
      <c r="S36" s="60" t="s">
        <v>65</v>
      </c>
      <c r="T36" s="64">
        <v>2007</v>
      </c>
      <c r="U36" t="s">
        <v>34</v>
      </c>
      <c r="W36" s="53" t="s">
        <v>73</v>
      </c>
      <c r="X36" s="54" t="s">
        <v>35</v>
      </c>
      <c r="Y36" t="s">
        <v>39</v>
      </c>
    </row>
    <row r="37" spans="1:25" ht="12.75">
      <c r="A37" s="48" t="s">
        <v>53</v>
      </c>
      <c r="B37" s="49">
        <v>262.1</v>
      </c>
      <c r="C37" s="49">
        <v>256.7</v>
      </c>
      <c r="D37" s="49">
        <v>259.3</v>
      </c>
      <c r="E37" s="55">
        <v>262.1</v>
      </c>
      <c r="F37" s="49">
        <v>1990</v>
      </c>
      <c r="G37" s="50">
        <v>219.7</v>
      </c>
      <c r="H37" s="50">
        <v>210</v>
      </c>
      <c r="I37" s="50">
        <v>187.1</v>
      </c>
      <c r="J37" s="50">
        <v>178.7</v>
      </c>
      <c r="K37" s="50">
        <v>162.5</v>
      </c>
      <c r="L37" s="50">
        <v>163.5</v>
      </c>
      <c r="M37" s="50">
        <v>166.2</v>
      </c>
      <c r="N37" s="50">
        <v>167.4</v>
      </c>
      <c r="O37" s="67">
        <v>167.4</v>
      </c>
      <c r="P37">
        <v>2007</v>
      </c>
      <c r="Q37" s="57">
        <f t="shared" si="1"/>
        <v>0.6386875238458604</v>
      </c>
      <c r="S37" s="60" t="s">
        <v>9</v>
      </c>
      <c r="T37" s="64">
        <v>2007</v>
      </c>
      <c r="U37" t="s">
        <v>37</v>
      </c>
      <c r="W37" s="53" t="s">
        <v>49</v>
      </c>
      <c r="X37" s="54" t="s">
        <v>35</v>
      </c>
      <c r="Y37" t="s">
        <v>37</v>
      </c>
    </row>
    <row r="38" spans="1:25" ht="12.75">
      <c r="A38" s="48" t="s">
        <v>66</v>
      </c>
      <c r="B38" s="62"/>
      <c r="C38" s="3">
        <v>4400</v>
      </c>
      <c r="D38" s="62"/>
      <c r="E38" s="76">
        <v>4400</v>
      </c>
      <c r="F38">
        <v>1991</v>
      </c>
      <c r="G38" s="50">
        <v>5475.8</v>
      </c>
      <c r="H38" s="50">
        <v>5383.1</v>
      </c>
      <c r="I38" s="50">
        <v>5299</v>
      </c>
      <c r="J38" s="50">
        <v>5719.8</v>
      </c>
      <c r="K38" s="50">
        <v>5824.2</v>
      </c>
      <c r="L38" s="50">
        <v>5890</v>
      </c>
      <c r="M38" s="50">
        <v>5701</v>
      </c>
      <c r="N38" s="50">
        <v>0</v>
      </c>
      <c r="O38" s="70">
        <v>5701</v>
      </c>
      <c r="P38">
        <v>2006</v>
      </c>
      <c r="Q38" s="57">
        <f t="shared" si="1"/>
        <v>1.2956818181818182</v>
      </c>
      <c r="S38" s="53" t="s">
        <v>32</v>
      </c>
      <c r="T38" s="86" t="s">
        <v>35</v>
      </c>
      <c r="W38" s="53" t="s">
        <v>74</v>
      </c>
      <c r="X38" s="54" t="s">
        <v>35</v>
      </c>
      <c r="Y38" t="s">
        <v>34</v>
      </c>
    </row>
    <row r="39" spans="1:25" ht="12.75">
      <c r="A39" s="48" t="s">
        <v>65</v>
      </c>
      <c r="B39" s="49">
        <v>977</v>
      </c>
      <c r="C39" s="49">
        <v>966</v>
      </c>
      <c r="D39" s="49">
        <v>967</v>
      </c>
      <c r="E39" s="55">
        <v>977</v>
      </c>
      <c r="F39" s="49">
        <v>1990</v>
      </c>
      <c r="G39" s="50">
        <v>923</v>
      </c>
      <c r="H39" s="50">
        <v>923</v>
      </c>
      <c r="I39" s="50">
        <v>923</v>
      </c>
      <c r="J39" s="50">
        <v>923</v>
      </c>
      <c r="K39" s="50">
        <v>923</v>
      </c>
      <c r="L39" s="50">
        <v>891</v>
      </c>
      <c r="M39" s="50">
        <v>891</v>
      </c>
      <c r="N39" s="50">
        <v>891</v>
      </c>
      <c r="O39" s="63">
        <v>891</v>
      </c>
      <c r="P39" s="49">
        <v>2007</v>
      </c>
      <c r="Q39" s="57">
        <f t="shared" si="1"/>
        <v>0.9119754350051177</v>
      </c>
      <c r="S39" s="53" t="s">
        <v>55</v>
      </c>
      <c r="T39" s="86" t="s">
        <v>35</v>
      </c>
      <c r="W39" s="53" t="s">
        <v>70</v>
      </c>
      <c r="X39" s="54" t="s">
        <v>35</v>
      </c>
      <c r="Y39" t="s">
        <v>42</v>
      </c>
    </row>
    <row r="40" spans="1:24" ht="12.75">
      <c r="A40" s="48" t="s">
        <v>67</v>
      </c>
      <c r="B40" s="49">
        <v>1162</v>
      </c>
      <c r="C40" s="49">
        <v>1193</v>
      </c>
      <c r="D40" s="49">
        <v>1192</v>
      </c>
      <c r="E40" s="55">
        <v>1162</v>
      </c>
      <c r="F40" s="49">
        <v>1990</v>
      </c>
      <c r="G40" s="50">
        <v>1061</v>
      </c>
      <c r="H40" s="50">
        <v>1036</v>
      </c>
      <c r="I40" s="50">
        <v>1015</v>
      </c>
      <c r="J40" s="50">
        <v>1085</v>
      </c>
      <c r="K40" s="50">
        <v>1029</v>
      </c>
      <c r="L40" s="50">
        <v>1004</v>
      </c>
      <c r="M40" s="50">
        <v>981</v>
      </c>
      <c r="N40" s="50">
        <v>0</v>
      </c>
      <c r="O40" s="70">
        <v>981</v>
      </c>
      <c r="P40" s="49">
        <v>2006</v>
      </c>
      <c r="Q40" s="57">
        <f t="shared" si="1"/>
        <v>0.8442340791738382</v>
      </c>
      <c r="S40" s="53" t="s">
        <v>69</v>
      </c>
      <c r="T40" s="86" t="s">
        <v>35</v>
      </c>
      <c r="W40" s="53" t="s">
        <v>46</v>
      </c>
      <c r="X40" s="54" t="s">
        <v>35</v>
      </c>
    </row>
    <row r="41" spans="1:24" ht="12.75">
      <c r="A41" s="48" t="s">
        <v>76</v>
      </c>
      <c r="B41" s="49"/>
      <c r="C41" s="49"/>
      <c r="D41" s="49"/>
      <c r="E41" s="55"/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67"/>
      <c r="Q41" s="57"/>
      <c r="S41" s="53" t="s">
        <v>70</v>
      </c>
      <c r="T41" s="86" t="s">
        <v>35</v>
      </c>
      <c r="U41" t="s">
        <v>42</v>
      </c>
      <c r="W41" s="53" t="s">
        <v>55</v>
      </c>
      <c r="X41" s="54" t="s">
        <v>35</v>
      </c>
    </row>
    <row r="42" spans="1:24" ht="12.75">
      <c r="A42" s="48" t="s">
        <v>9</v>
      </c>
      <c r="B42" s="49"/>
      <c r="C42" s="49"/>
      <c r="D42" s="49"/>
      <c r="E42" s="77">
        <v>3235.2</v>
      </c>
      <c r="F42">
        <v>1994</v>
      </c>
      <c r="G42" s="50">
        <v>4453.2</v>
      </c>
      <c r="H42" s="50">
        <v>4664.4</v>
      </c>
      <c r="I42" s="50">
        <v>4814.6</v>
      </c>
      <c r="J42" s="50">
        <v>4920</v>
      </c>
      <c r="K42" s="50">
        <v>4956.4</v>
      </c>
      <c r="L42" s="50">
        <v>5169.7</v>
      </c>
      <c r="M42" s="50">
        <v>5163.5</v>
      </c>
      <c r="N42" s="50">
        <v>0</v>
      </c>
      <c r="O42" s="67">
        <v>5163.5</v>
      </c>
      <c r="P42">
        <v>2007</v>
      </c>
      <c r="Q42" s="57">
        <f>O42/E42</f>
        <v>1.5960373392680516</v>
      </c>
      <c r="S42" s="53" t="s">
        <v>74</v>
      </c>
      <c r="T42" s="86" t="s">
        <v>35</v>
      </c>
      <c r="U42" t="s">
        <v>34</v>
      </c>
      <c r="W42" s="53" t="s">
        <v>69</v>
      </c>
      <c r="X42" s="54" t="s">
        <v>35</v>
      </c>
    </row>
    <row r="43" spans="1:24" ht="12.75">
      <c r="A43" s="48" t="s">
        <v>56</v>
      </c>
      <c r="B43" s="49">
        <v>7781.8</v>
      </c>
      <c r="C43" s="49">
        <v>7475</v>
      </c>
      <c r="D43" s="49">
        <v>7604</v>
      </c>
      <c r="E43" s="55">
        <v>7781.8</v>
      </c>
      <c r="F43" s="49">
        <v>1990</v>
      </c>
      <c r="G43" s="50">
        <v>0</v>
      </c>
      <c r="H43" s="50">
        <v>7090.1</v>
      </c>
      <c r="I43" s="50">
        <v>7312</v>
      </c>
      <c r="J43" s="50">
        <v>7293</v>
      </c>
      <c r="K43" s="50">
        <v>7383.2</v>
      </c>
      <c r="L43" s="50">
        <v>0</v>
      </c>
      <c r="M43" s="50">
        <v>0</v>
      </c>
      <c r="N43" s="50">
        <v>0</v>
      </c>
      <c r="O43" s="70">
        <v>7383.2</v>
      </c>
      <c r="P43">
        <v>2004</v>
      </c>
      <c r="Q43" s="57">
        <f>O43/E43</f>
        <v>0.9487779177054152</v>
      </c>
      <c r="S43" s="53" t="s">
        <v>76</v>
      </c>
      <c r="T43" s="86" t="s">
        <v>35</v>
      </c>
      <c r="W43" s="53" t="s">
        <v>76</v>
      </c>
      <c r="X43" s="54" t="s">
        <v>35</v>
      </c>
    </row>
    <row r="44" spans="2:14" ht="12.75">
      <c r="B44" s="49"/>
      <c r="C44" s="49"/>
      <c r="D44" s="49"/>
      <c r="G44" s="49"/>
      <c r="H44" s="49"/>
      <c r="I44" s="49"/>
      <c r="J44" s="49"/>
      <c r="K44" s="49"/>
      <c r="L44" s="49"/>
      <c r="M44" s="49"/>
      <c r="N44" s="49"/>
    </row>
    <row r="47" spans="9:10" ht="12.75">
      <c r="I47" s="88"/>
      <c r="J47" s="3" t="s">
        <v>77</v>
      </c>
    </row>
    <row r="48" spans="9:10" ht="12.75">
      <c r="I48" s="89"/>
      <c r="J48" s="3" t="s">
        <v>78</v>
      </c>
    </row>
  </sheetData>
  <mergeCells count="2">
    <mergeCell ref="S1:T1"/>
    <mergeCell ref="W1:X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Y44" sqref="Y44"/>
    </sheetView>
  </sheetViews>
  <sheetFormatPr defaultColWidth="9.140625" defaultRowHeight="12.75"/>
  <cols>
    <col min="2" max="2" width="24.7109375" style="87" customWidth="1"/>
    <col min="7" max="7" width="26.7109375" style="0" customWidth="1"/>
    <col min="9" max="9" width="24.7109375" style="87" customWidth="1"/>
  </cols>
  <sheetData>
    <row r="1" spans="2:9" ht="12.75">
      <c r="B1" s="43"/>
      <c r="C1" s="45" t="s">
        <v>27</v>
      </c>
      <c r="D1" s="45" t="s">
        <v>28</v>
      </c>
      <c r="E1" s="47" t="s">
        <v>29</v>
      </c>
      <c r="I1" s="43"/>
    </row>
    <row r="3" spans="1:9" ht="12.75">
      <c r="A3" t="s">
        <v>39</v>
      </c>
      <c r="B3" s="48" t="s">
        <v>38</v>
      </c>
      <c r="C3" s="55">
        <v>1662.1</v>
      </c>
      <c r="D3" s="63">
        <v>1026.4</v>
      </c>
      <c r="E3" s="57">
        <f>D3/C3</f>
        <v>0.6175320377835269</v>
      </c>
      <c r="F3" s="2">
        <f aca="true" t="shared" si="0" ref="F3:F12">C3-D3</f>
        <v>635.6999999999998</v>
      </c>
      <c r="I3" s="48"/>
    </row>
    <row r="4" spans="1:9" ht="12.75">
      <c r="A4" t="s">
        <v>39</v>
      </c>
      <c r="B4" s="48" t="s">
        <v>43</v>
      </c>
      <c r="C4" s="55">
        <v>1269</v>
      </c>
      <c r="D4" s="63">
        <v>701.7</v>
      </c>
      <c r="E4" s="57">
        <f>D4/C4</f>
        <v>0.5529550827423169</v>
      </c>
      <c r="F4" s="2">
        <f t="shared" si="0"/>
        <v>567.3</v>
      </c>
      <c r="I4" s="48"/>
    </row>
    <row r="5" spans="1:9" ht="12.75">
      <c r="A5" t="s">
        <v>39</v>
      </c>
      <c r="B5" s="48" t="s">
        <v>52</v>
      </c>
      <c r="C5" s="90">
        <v>97.3</v>
      </c>
      <c r="D5" s="70">
        <v>66.1</v>
      </c>
      <c r="E5" s="57">
        <f>D5/C5</f>
        <v>0.6793422404933196</v>
      </c>
      <c r="F5" s="2">
        <f t="shared" si="0"/>
        <v>31.200000000000003</v>
      </c>
      <c r="I5" s="48"/>
    </row>
    <row r="6" spans="1:9" ht="12.75">
      <c r="A6" t="s">
        <v>39</v>
      </c>
      <c r="B6" s="48" t="s">
        <v>64</v>
      </c>
      <c r="C6" s="91">
        <v>926</v>
      </c>
      <c r="D6" s="56">
        <v>661.3</v>
      </c>
      <c r="E6" s="57">
        <f>D6/C6</f>
        <v>0.7141468682505399</v>
      </c>
      <c r="F6" s="2">
        <f t="shared" si="0"/>
        <v>264.70000000000005</v>
      </c>
      <c r="I6" s="48"/>
    </row>
    <row r="7" spans="1:9" ht="12.75">
      <c r="A7" t="s">
        <v>39</v>
      </c>
      <c r="B7" s="48" t="s">
        <v>72</v>
      </c>
      <c r="C7" s="90">
        <v>22.8</v>
      </c>
      <c r="D7" s="63">
        <v>13.7</v>
      </c>
      <c r="E7" s="57">
        <f>D7/C7</f>
        <v>0.6008771929824561</v>
      </c>
      <c r="F7" s="2">
        <f t="shared" si="0"/>
        <v>9.100000000000001</v>
      </c>
      <c r="I7" s="48"/>
    </row>
    <row r="8" spans="1:9" ht="12.75">
      <c r="A8" t="s">
        <v>39</v>
      </c>
      <c r="B8" s="48" t="s">
        <v>73</v>
      </c>
      <c r="C8" s="92"/>
      <c r="D8" s="63">
        <v>132.5</v>
      </c>
      <c r="E8" s="57"/>
      <c r="F8" s="2">
        <f t="shared" si="0"/>
        <v>-132.5</v>
      </c>
      <c r="G8" s="93" t="s">
        <v>79</v>
      </c>
      <c r="I8"/>
    </row>
    <row r="9" spans="1:9" ht="12.75">
      <c r="A9" t="s">
        <v>39</v>
      </c>
      <c r="B9" s="48" t="s">
        <v>45</v>
      </c>
      <c r="C9" s="55">
        <v>3004.6</v>
      </c>
      <c r="D9" s="63">
        <v>2085.6</v>
      </c>
      <c r="E9" s="57">
        <f>D9/C9</f>
        <v>0.6941356586567263</v>
      </c>
      <c r="F9" s="2">
        <f t="shared" si="0"/>
        <v>919</v>
      </c>
      <c r="I9"/>
    </row>
    <row r="10" spans="1:9" ht="12.75">
      <c r="A10" t="s">
        <v>39</v>
      </c>
      <c r="B10" s="48" t="s">
        <v>48</v>
      </c>
      <c r="C10" s="55">
        <v>3170</v>
      </c>
      <c r="D10" s="63">
        <v>1592.9</v>
      </c>
      <c r="E10" s="57">
        <f>D10/C10</f>
        <v>0.5024921135646688</v>
      </c>
      <c r="F10" s="2">
        <f t="shared" si="0"/>
        <v>1577.1</v>
      </c>
      <c r="H10" s="45" t="s">
        <v>27</v>
      </c>
      <c r="I10" s="45" t="s">
        <v>28</v>
      </c>
    </row>
    <row r="11" spans="1:9" ht="12.75">
      <c r="A11" t="s">
        <v>39</v>
      </c>
      <c r="B11" s="48" t="s">
        <v>51</v>
      </c>
      <c r="C11" s="55">
        <v>644</v>
      </c>
      <c r="D11" s="63">
        <v>319.5</v>
      </c>
      <c r="E11" s="57">
        <f>D11/C11</f>
        <v>0.49611801242236025</v>
      </c>
      <c r="F11" s="2">
        <f t="shared" si="0"/>
        <v>324.5</v>
      </c>
      <c r="H11" s="94" t="s">
        <v>11</v>
      </c>
      <c r="I11" s="94" t="s">
        <v>80</v>
      </c>
    </row>
    <row r="12" spans="1:9" ht="12.75">
      <c r="A12" t="s">
        <v>39</v>
      </c>
      <c r="B12" s="48" t="s">
        <v>53</v>
      </c>
      <c r="C12" s="55">
        <v>262.1</v>
      </c>
      <c r="D12" s="67">
        <v>167.4</v>
      </c>
      <c r="E12" s="57">
        <f>D12/C12</f>
        <v>0.6386875238458604</v>
      </c>
      <c r="F12" s="2">
        <f t="shared" si="0"/>
        <v>94.70000000000002</v>
      </c>
      <c r="G12" t="s">
        <v>81</v>
      </c>
      <c r="H12" s="95">
        <f>C13</f>
        <v>11057.9</v>
      </c>
      <c r="I12" s="95">
        <f>D13</f>
        <v>6634.5999999999985</v>
      </c>
    </row>
    <row r="13" spans="2:9" ht="12.75">
      <c r="B13" s="48"/>
      <c r="C13" s="95">
        <f>SUM(C3:C12)</f>
        <v>11057.9</v>
      </c>
      <c r="D13" s="95">
        <f>SUM(D3:D12)-D8</f>
        <v>6634.5999999999985</v>
      </c>
      <c r="E13" s="96">
        <f>D13/C13</f>
        <v>0.5999873393682343</v>
      </c>
      <c r="F13" s="2"/>
      <c r="G13" t="s">
        <v>82</v>
      </c>
      <c r="H13" s="97">
        <f>C37</f>
        <v>21342.7</v>
      </c>
      <c r="I13" s="97">
        <f>D37</f>
        <v>19581.5</v>
      </c>
    </row>
    <row r="14" spans="2:9" ht="12.75">
      <c r="B14" s="48"/>
      <c r="C14" s="55"/>
      <c r="D14" s="55"/>
      <c r="E14" s="57"/>
      <c r="F14" s="2"/>
      <c r="G14" t="s">
        <v>8</v>
      </c>
      <c r="H14" s="97">
        <f>C47</f>
        <v>12127</v>
      </c>
      <c r="I14" s="97">
        <f>D47</f>
        <v>13591.9</v>
      </c>
    </row>
    <row r="15" spans="2:9" ht="12.75">
      <c r="B15" s="48"/>
      <c r="C15" s="55"/>
      <c r="D15" s="55"/>
      <c r="E15" s="57"/>
      <c r="F15" s="2"/>
      <c r="G15" s="48" t="s">
        <v>9</v>
      </c>
      <c r="H15" s="91">
        <v>3235.2</v>
      </c>
      <c r="I15" s="98">
        <v>5163.5</v>
      </c>
    </row>
    <row r="16" spans="2:9" ht="12.75">
      <c r="B16" s="48"/>
      <c r="C16" s="55"/>
      <c r="D16" s="55"/>
      <c r="E16" s="57"/>
      <c r="F16" s="2"/>
      <c r="I16" s="48"/>
    </row>
    <row r="17" spans="1:9" ht="12.75">
      <c r="A17" t="s">
        <v>37</v>
      </c>
      <c r="B17" s="48" t="s">
        <v>49</v>
      </c>
      <c r="C17" s="92"/>
      <c r="D17" s="63">
        <v>59.2</v>
      </c>
      <c r="E17" s="57"/>
      <c r="F17" s="2">
        <f>C17-D17</f>
        <v>-59.2</v>
      </c>
      <c r="H17" s="99"/>
      <c r="I17" s="48"/>
    </row>
    <row r="18" spans="1:9" ht="12.75">
      <c r="A18" t="s">
        <v>37</v>
      </c>
      <c r="B18" s="48" t="s">
        <v>83</v>
      </c>
      <c r="C18" s="55">
        <v>177.8</v>
      </c>
      <c r="D18" s="56">
        <v>239</v>
      </c>
      <c r="E18" s="57">
        <f>D18/C18</f>
        <v>1.3442069741282339</v>
      </c>
      <c r="F18" s="2">
        <f>C18-D18</f>
        <v>-61.19999999999999</v>
      </c>
      <c r="H18" s="99"/>
      <c r="I18" s="48"/>
    </row>
    <row r="19" spans="1:9" ht="12.75">
      <c r="A19" t="s">
        <v>37</v>
      </c>
      <c r="B19" s="48" t="s">
        <v>75</v>
      </c>
      <c r="C19" s="91">
        <v>20.3</v>
      </c>
      <c r="D19" s="63">
        <v>14</v>
      </c>
      <c r="E19" s="57">
        <f>D19/C19</f>
        <v>0.689655172413793</v>
      </c>
      <c r="F19" s="2">
        <f>C19-D19</f>
        <v>6.300000000000001</v>
      </c>
      <c r="I19" s="48"/>
    </row>
    <row r="20" spans="1:9" ht="12.75">
      <c r="A20" t="s">
        <v>37</v>
      </c>
      <c r="B20" s="100" t="s">
        <v>9</v>
      </c>
      <c r="C20" s="91">
        <v>3235.2</v>
      </c>
      <c r="D20" s="67">
        <v>5163.5</v>
      </c>
      <c r="E20" s="57">
        <f>D20/C20</f>
        <v>1.5960373392680516</v>
      </c>
      <c r="F20" s="2">
        <f>C20-D20</f>
        <v>-1928.3000000000002</v>
      </c>
      <c r="I20" s="48"/>
    </row>
    <row r="21" spans="3:9" ht="12.75">
      <c r="C21" s="97">
        <f>SUM(C18:C20)</f>
        <v>3433.2999999999997</v>
      </c>
      <c r="D21" s="101">
        <f>SUM(D18:D20)</f>
        <v>5416.5</v>
      </c>
      <c r="E21" s="96">
        <f>D21/C21</f>
        <v>1.577636676084234</v>
      </c>
      <c r="F21" s="2"/>
      <c r="G21" s="48"/>
      <c r="H21" s="99"/>
      <c r="I21" s="48"/>
    </row>
    <row r="22" spans="6:9" ht="12.75">
      <c r="F22" s="2"/>
      <c r="G22" s="48"/>
      <c r="I22" s="48"/>
    </row>
    <row r="23" spans="6:9" ht="12.75">
      <c r="F23" s="2"/>
      <c r="G23" s="48"/>
      <c r="H23" s="99"/>
      <c r="I23" s="48"/>
    </row>
    <row r="24" spans="1:9" ht="12.75">
      <c r="A24" t="s">
        <v>34</v>
      </c>
      <c r="B24" s="48" t="s">
        <v>33</v>
      </c>
      <c r="C24" s="55">
        <v>612.9</v>
      </c>
      <c r="D24" s="56">
        <v>623.3</v>
      </c>
      <c r="E24" s="57">
        <f aca="true" t="shared" si="1" ref="E24:E30">D24/C24</f>
        <v>1.0169685103605808</v>
      </c>
      <c r="F24" s="2">
        <f aca="true" t="shared" si="2" ref="F24:F36">C24-D24</f>
        <v>-10.399999999999977</v>
      </c>
      <c r="G24" s="48"/>
      <c r="I24" s="48"/>
    </row>
    <row r="25" spans="1:9" ht="12.75">
      <c r="A25" t="s">
        <v>34</v>
      </c>
      <c r="B25" s="48" t="s">
        <v>40</v>
      </c>
      <c r="C25" s="55">
        <v>685</v>
      </c>
      <c r="D25" s="63">
        <v>728.4</v>
      </c>
      <c r="E25" s="57">
        <f t="shared" si="1"/>
        <v>1.0633576642335767</v>
      </c>
      <c r="F25" s="2">
        <f t="shared" si="2"/>
        <v>-43.39999999999998</v>
      </c>
      <c r="G25" s="48"/>
      <c r="I25" s="48"/>
    </row>
    <row r="26" spans="1:9" ht="12.75">
      <c r="A26" t="s">
        <v>34</v>
      </c>
      <c r="B26" s="48" t="s">
        <v>47</v>
      </c>
      <c r="C26" s="69">
        <v>615</v>
      </c>
      <c r="D26" s="70">
        <v>421.9</v>
      </c>
      <c r="E26" s="57">
        <f t="shared" si="1"/>
        <v>0.6860162601626016</v>
      </c>
      <c r="F26" s="2">
        <f t="shared" si="2"/>
        <v>193.10000000000002</v>
      </c>
      <c r="G26" s="48"/>
      <c r="H26" s="99"/>
      <c r="I26" s="48"/>
    </row>
    <row r="27" spans="1:9" ht="12.75">
      <c r="A27" t="s">
        <v>34</v>
      </c>
      <c r="B27" s="48" t="s">
        <v>57</v>
      </c>
      <c r="C27" s="55">
        <v>424</v>
      </c>
      <c r="D27" s="70">
        <v>404</v>
      </c>
      <c r="E27" s="57">
        <f t="shared" si="1"/>
        <v>0.9528301886792453</v>
      </c>
      <c r="F27" s="2">
        <f t="shared" si="2"/>
        <v>20</v>
      </c>
      <c r="G27" s="102"/>
      <c r="I27" s="48"/>
    </row>
    <row r="28" spans="1:9" ht="12.75">
      <c r="A28" t="s">
        <v>34</v>
      </c>
      <c r="B28" s="48" t="s">
        <v>84</v>
      </c>
      <c r="C28" s="103">
        <v>6503</v>
      </c>
      <c r="D28" s="56">
        <v>5371.7</v>
      </c>
      <c r="E28" s="57">
        <f t="shared" si="1"/>
        <v>0.8260341380901123</v>
      </c>
      <c r="F28" s="2">
        <f t="shared" si="2"/>
        <v>1131.3000000000002</v>
      </c>
      <c r="G28" s="48"/>
      <c r="I28" s="48"/>
    </row>
    <row r="29" spans="1:9" ht="12.75">
      <c r="A29" t="s">
        <v>34</v>
      </c>
      <c r="B29" s="48" t="s">
        <v>58</v>
      </c>
      <c r="C29" s="69">
        <v>85</v>
      </c>
      <c r="D29" s="70">
        <v>79</v>
      </c>
      <c r="E29" s="57">
        <f t="shared" si="1"/>
        <v>0.9294117647058824</v>
      </c>
      <c r="F29" s="2">
        <f t="shared" si="2"/>
        <v>6</v>
      </c>
      <c r="G29" s="48"/>
      <c r="H29" s="99"/>
      <c r="I29" s="48"/>
    </row>
    <row r="30" spans="1:9" ht="12.75">
      <c r="A30" t="s">
        <v>34</v>
      </c>
      <c r="B30" s="100" t="s">
        <v>68</v>
      </c>
      <c r="C30" s="91">
        <v>470</v>
      </c>
      <c r="D30" s="67">
        <v>609</v>
      </c>
      <c r="E30" s="57">
        <f t="shared" si="1"/>
        <v>1.2957446808510638</v>
      </c>
      <c r="F30" s="2">
        <f t="shared" si="2"/>
        <v>-139</v>
      </c>
      <c r="G30" s="48"/>
      <c r="I30" s="48"/>
    </row>
    <row r="31" spans="1:9" ht="12.75">
      <c r="A31" t="s">
        <v>34</v>
      </c>
      <c r="B31" s="48" t="s">
        <v>85</v>
      </c>
      <c r="C31" s="55"/>
      <c r="D31" s="67"/>
      <c r="E31" s="57"/>
      <c r="F31" s="2">
        <f t="shared" si="2"/>
        <v>0</v>
      </c>
      <c r="G31" s="48"/>
      <c r="I31" s="48"/>
    </row>
    <row r="32" spans="1:9" ht="12.75">
      <c r="A32" t="s">
        <v>34</v>
      </c>
      <c r="B32" s="48" t="s">
        <v>59</v>
      </c>
      <c r="C32" s="55">
        <v>1277</v>
      </c>
      <c r="D32" s="70">
        <v>1256</v>
      </c>
      <c r="E32" s="57">
        <f aca="true" t="shared" si="3" ref="E32:E37">D32/C32</f>
        <v>0.9835552075176194</v>
      </c>
      <c r="F32" s="2">
        <f t="shared" si="2"/>
        <v>21</v>
      </c>
      <c r="G32" s="48"/>
      <c r="I32" s="48"/>
    </row>
    <row r="33" spans="1:9" ht="12.75">
      <c r="A33" t="s">
        <v>34</v>
      </c>
      <c r="B33" s="48" t="s">
        <v>62</v>
      </c>
      <c r="C33" s="69">
        <v>750</v>
      </c>
      <c r="D33" s="63">
        <v>833</v>
      </c>
      <c r="E33" s="57">
        <f t="shared" si="3"/>
        <v>1.1106666666666667</v>
      </c>
      <c r="F33" s="2">
        <f t="shared" si="2"/>
        <v>-83</v>
      </c>
      <c r="G33" s="48"/>
      <c r="H33" s="99"/>
      <c r="I33" s="48"/>
    </row>
    <row r="34" spans="1:9" ht="12.75">
      <c r="A34" t="s">
        <v>34</v>
      </c>
      <c r="B34" s="48" t="s">
        <v>65</v>
      </c>
      <c r="C34" s="55">
        <v>977</v>
      </c>
      <c r="D34" s="63">
        <v>891</v>
      </c>
      <c r="E34" s="57">
        <f t="shared" si="3"/>
        <v>0.9119754350051177</v>
      </c>
      <c r="F34" s="2">
        <f t="shared" si="2"/>
        <v>86</v>
      </c>
      <c r="G34" s="48"/>
      <c r="I34" s="48"/>
    </row>
    <row r="35" spans="1:9" ht="12.75">
      <c r="A35" t="s">
        <v>34</v>
      </c>
      <c r="B35" s="48" t="s">
        <v>67</v>
      </c>
      <c r="C35" s="55">
        <v>1162</v>
      </c>
      <c r="D35" s="70">
        <v>981</v>
      </c>
      <c r="E35" s="57">
        <f t="shared" si="3"/>
        <v>0.8442340791738382</v>
      </c>
      <c r="F35" s="2">
        <f t="shared" si="2"/>
        <v>181</v>
      </c>
      <c r="G35" s="48"/>
      <c r="I35" s="48"/>
    </row>
    <row r="36" spans="1:9" ht="12.75">
      <c r="A36" t="s">
        <v>34</v>
      </c>
      <c r="B36" s="48" t="s">
        <v>56</v>
      </c>
      <c r="C36" s="55">
        <v>7781.8</v>
      </c>
      <c r="D36" s="70">
        <v>7383.2</v>
      </c>
      <c r="E36" s="57">
        <f t="shared" si="3"/>
        <v>0.9487779177054152</v>
      </c>
      <c r="F36" s="2">
        <f t="shared" si="2"/>
        <v>398.60000000000036</v>
      </c>
      <c r="G36" s="100"/>
      <c r="I36" s="48"/>
    </row>
    <row r="37" spans="3:9" ht="12.75">
      <c r="C37" s="97">
        <f>SUM(C24:C36)</f>
        <v>21342.7</v>
      </c>
      <c r="D37" s="104">
        <f>SUM(D24:D36)</f>
        <v>19581.5</v>
      </c>
      <c r="E37" s="96">
        <f t="shared" si="3"/>
        <v>0.9174799814456465</v>
      </c>
      <c r="F37" s="2"/>
      <c r="G37" s="48"/>
      <c r="I37" s="48"/>
    </row>
    <row r="38" spans="6:9" ht="12.75">
      <c r="F38" s="2"/>
      <c r="G38" s="48"/>
      <c r="H38" s="99"/>
      <c r="I38" s="48"/>
    </row>
    <row r="39" spans="6:9" ht="12.75">
      <c r="F39" s="2"/>
      <c r="G39" s="48"/>
      <c r="I39" s="48"/>
    </row>
    <row r="40" spans="6:9" ht="12.75">
      <c r="F40" s="2"/>
      <c r="G40" s="48"/>
      <c r="I40" s="48"/>
    </row>
    <row r="41" spans="1:9" ht="12.75">
      <c r="A41" t="s">
        <v>42</v>
      </c>
      <c r="B41" s="48" t="s">
        <v>60</v>
      </c>
      <c r="C41" s="55">
        <v>6091</v>
      </c>
      <c r="D41" s="56">
        <v>5861.7</v>
      </c>
      <c r="E41" s="57">
        <f>D41/C41</f>
        <v>0.9623542932195042</v>
      </c>
      <c r="F41" s="2">
        <f aca="true" t="shared" si="4" ref="F41:F46">C41-D41</f>
        <v>229.30000000000018</v>
      </c>
      <c r="G41" s="48"/>
      <c r="H41" s="99"/>
      <c r="I41" s="48"/>
    </row>
    <row r="42" spans="1:9" ht="12.75">
      <c r="A42" t="s">
        <v>42</v>
      </c>
      <c r="B42" s="48" t="s">
        <v>63</v>
      </c>
      <c r="C42" s="77">
        <v>861.4</v>
      </c>
      <c r="D42" s="67">
        <v>846.2</v>
      </c>
      <c r="E42" s="57">
        <f>D42/C42</f>
        <v>0.9823543069421872</v>
      </c>
      <c r="F42" s="2">
        <f t="shared" si="4"/>
        <v>15.199999999999932</v>
      </c>
      <c r="G42" s="48"/>
      <c r="H42" s="99"/>
      <c r="I42" s="48"/>
    </row>
    <row r="43" spans="1:9" ht="12.75">
      <c r="A43" t="s">
        <v>42</v>
      </c>
      <c r="B43" s="48" t="s">
        <v>70</v>
      </c>
      <c r="C43" s="55"/>
      <c r="D43" s="67"/>
      <c r="E43" s="57"/>
      <c r="F43" s="2">
        <f t="shared" si="4"/>
        <v>0</v>
      </c>
      <c r="G43" s="48"/>
      <c r="H43" s="99"/>
      <c r="I43" s="48"/>
    </row>
    <row r="44" spans="1:8" ht="12.75">
      <c r="A44" t="s">
        <v>42</v>
      </c>
      <c r="B44" s="48" t="s">
        <v>41</v>
      </c>
      <c r="C44" s="55">
        <v>196.6</v>
      </c>
      <c r="D44" s="56">
        <v>205.7</v>
      </c>
      <c r="E44" s="57">
        <f>D44/C44</f>
        <v>1.0462868769074263</v>
      </c>
      <c r="F44" s="2">
        <f t="shared" si="4"/>
        <v>-9.099999999999994</v>
      </c>
      <c r="G44" s="48"/>
      <c r="H44" s="99"/>
    </row>
    <row r="45" spans="1:7" ht="12.75">
      <c r="A45" t="s">
        <v>42</v>
      </c>
      <c r="B45" s="48" t="s">
        <v>71</v>
      </c>
      <c r="C45" s="55">
        <v>578</v>
      </c>
      <c r="D45" s="67">
        <v>977.3</v>
      </c>
      <c r="E45" s="57">
        <f>D45/C45</f>
        <v>1.6908304498269895</v>
      </c>
      <c r="F45" s="2">
        <f t="shared" si="4"/>
        <v>-399.29999999999995</v>
      </c>
      <c r="G45" s="48"/>
    </row>
    <row r="46" spans="1:7" ht="12.75">
      <c r="A46" t="s">
        <v>42</v>
      </c>
      <c r="B46" s="48" t="s">
        <v>66</v>
      </c>
      <c r="C46" s="69">
        <v>4400</v>
      </c>
      <c r="D46" s="70">
        <v>5701</v>
      </c>
      <c r="E46" s="57">
        <f>D46/C46</f>
        <v>1.2956818181818182</v>
      </c>
      <c r="F46" s="2">
        <f t="shared" si="4"/>
        <v>-1301</v>
      </c>
      <c r="G46" s="48"/>
    </row>
    <row r="47" spans="2:7" ht="12.75">
      <c r="B47" s="48"/>
      <c r="C47" s="95">
        <f>SUM(C41:C46)</f>
        <v>12127</v>
      </c>
      <c r="D47" s="95">
        <f>SUM(D41:D46)</f>
        <v>13591.9</v>
      </c>
      <c r="E47" s="96">
        <f>D47/C47</f>
        <v>1.1207965696379978</v>
      </c>
      <c r="F47" s="2"/>
      <c r="G47" s="100"/>
    </row>
    <row r="48" spans="2:5" ht="12.75">
      <c r="B48" s="48"/>
      <c r="C48" s="55"/>
      <c r="D48" s="55"/>
      <c r="E48" s="57"/>
    </row>
    <row r="49" spans="2:5" ht="12.75">
      <c r="B49" s="48"/>
      <c r="C49" s="55"/>
      <c r="D49" s="55"/>
      <c r="E49" s="57"/>
    </row>
    <row r="50" spans="2:5" ht="12.75">
      <c r="B50" s="48"/>
      <c r="C50" s="55"/>
      <c r="D50" s="55"/>
      <c r="E50" s="57"/>
    </row>
    <row r="51" spans="2:5" ht="12.75">
      <c r="B51" s="48"/>
      <c r="C51" s="55"/>
      <c r="D51" s="99"/>
      <c r="E51" s="57"/>
    </row>
    <row r="52" spans="2:5" ht="12.75">
      <c r="B52" s="48"/>
      <c r="C52" s="55"/>
      <c r="D52" s="99"/>
      <c r="E52" s="57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75" zoomScaleNormal="75" workbookViewId="0" topLeftCell="A1">
      <pane xSplit="2" ySplit="2" topLeftCell="N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2.75"/>
  <cols>
    <col min="7" max="7" width="11.28125" style="0" customWidth="1"/>
    <col min="8" max="8" width="6.421875" style="0" customWidth="1"/>
    <col min="17" max="17" width="12.28125" style="0" customWidth="1"/>
    <col min="18" max="18" width="5.57421875" style="0" customWidth="1"/>
    <col min="19" max="19" width="19.28125" style="131" customWidth="1"/>
  </cols>
  <sheetData>
    <row r="1" spans="4:26" ht="12.75">
      <c r="D1" s="105">
        <v>1990</v>
      </c>
      <c r="E1" s="105">
        <v>1991</v>
      </c>
      <c r="F1" s="105">
        <v>1992</v>
      </c>
      <c r="G1" s="105" t="s">
        <v>88</v>
      </c>
      <c r="H1" s="105"/>
      <c r="I1" s="105">
        <v>2000</v>
      </c>
      <c r="J1" s="105">
        <v>2001</v>
      </c>
      <c r="K1" s="105">
        <v>2002</v>
      </c>
      <c r="L1" s="105">
        <v>2003</v>
      </c>
      <c r="M1" s="105">
        <v>2004</v>
      </c>
      <c r="N1" s="105">
        <v>2005</v>
      </c>
      <c r="O1" s="107">
        <v>2006</v>
      </c>
      <c r="P1" s="107">
        <v>2007</v>
      </c>
      <c r="Q1" s="105" t="s">
        <v>125</v>
      </c>
      <c r="S1" s="130" t="s">
        <v>124</v>
      </c>
      <c r="U1" s="191" t="s">
        <v>30</v>
      </c>
      <c r="V1" s="192"/>
      <c r="Y1" s="193" t="s">
        <v>31</v>
      </c>
      <c r="Z1" s="193"/>
    </row>
    <row r="3" spans="2:26" ht="12.75">
      <c r="B3" s="102" t="s">
        <v>32</v>
      </c>
      <c r="D3" s="108"/>
      <c r="E3" s="108"/>
      <c r="F3" s="108"/>
      <c r="G3" s="108"/>
      <c r="H3" s="108"/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v>0</v>
      </c>
      <c r="O3" s="108" t="s">
        <v>101</v>
      </c>
      <c r="P3" s="108" t="s">
        <v>101</v>
      </c>
      <c r="Q3" s="111"/>
      <c r="U3" s="82" t="s">
        <v>33</v>
      </c>
      <c r="V3" s="83">
        <v>2002</v>
      </c>
      <c r="W3" t="s">
        <v>34</v>
      </c>
      <c r="Y3" s="123" t="s">
        <v>32</v>
      </c>
      <c r="Z3" s="54" t="s">
        <v>35</v>
      </c>
    </row>
    <row r="4" spans="1:27" ht="12.75">
      <c r="A4" t="s">
        <v>34</v>
      </c>
      <c r="B4" s="48" t="s">
        <v>33</v>
      </c>
      <c r="D4" s="108">
        <v>1455.9</v>
      </c>
      <c r="E4" s="108">
        <v>1389.2</v>
      </c>
      <c r="F4" s="108">
        <v>1341.5</v>
      </c>
      <c r="G4" s="108">
        <v>1455.9</v>
      </c>
      <c r="H4" s="108">
        <v>1990</v>
      </c>
      <c r="I4" s="108">
        <v>1259.2</v>
      </c>
      <c r="J4" s="108">
        <v>1239.5</v>
      </c>
      <c r="K4" s="108">
        <v>1220.2</v>
      </c>
      <c r="L4" s="108">
        <v>0</v>
      </c>
      <c r="M4" s="108">
        <v>0</v>
      </c>
      <c r="N4" s="108">
        <v>0</v>
      </c>
      <c r="O4" s="108" t="s">
        <v>101</v>
      </c>
      <c r="P4" s="108" t="s">
        <v>101</v>
      </c>
      <c r="Q4" s="117">
        <v>1220.2</v>
      </c>
      <c r="R4">
        <v>2002</v>
      </c>
      <c r="S4" s="131">
        <f>Q4/G4</f>
        <v>0.8381070128442888</v>
      </c>
      <c r="U4" s="79" t="s">
        <v>47</v>
      </c>
      <c r="V4" s="80">
        <v>2004</v>
      </c>
      <c r="W4" t="s">
        <v>34</v>
      </c>
      <c r="Y4" s="60" t="s">
        <v>38</v>
      </c>
      <c r="Z4" s="64">
        <v>1990</v>
      </c>
      <c r="AA4" t="s">
        <v>39</v>
      </c>
    </row>
    <row r="5" spans="1:27" ht="12.75">
      <c r="A5" t="s">
        <v>34</v>
      </c>
      <c r="B5" s="48" t="s">
        <v>40</v>
      </c>
      <c r="D5" s="108"/>
      <c r="E5" s="108"/>
      <c r="F5" s="108"/>
      <c r="G5" s="108">
        <v>1050</v>
      </c>
      <c r="H5" s="108">
        <v>1994</v>
      </c>
      <c r="I5" s="108">
        <v>1383.8</v>
      </c>
      <c r="J5" s="108">
        <v>1236.5</v>
      </c>
      <c r="K5" s="108">
        <v>1212.5</v>
      </c>
      <c r="L5" s="108">
        <v>1231.6</v>
      </c>
      <c r="M5" s="108">
        <v>1167.3</v>
      </c>
      <c r="N5" s="108">
        <v>1290.4</v>
      </c>
      <c r="O5" s="108" t="s">
        <v>101</v>
      </c>
      <c r="P5" s="108" t="s">
        <v>101</v>
      </c>
      <c r="Q5" s="117">
        <v>1290.4</v>
      </c>
      <c r="R5">
        <v>2005</v>
      </c>
      <c r="S5" s="131">
        <f>Q5/G5</f>
        <v>1.228952380952381</v>
      </c>
      <c r="U5" s="79" t="s">
        <v>52</v>
      </c>
      <c r="V5" s="80">
        <v>2004</v>
      </c>
      <c r="W5" t="s">
        <v>39</v>
      </c>
      <c r="Y5" s="60" t="s">
        <v>43</v>
      </c>
      <c r="Z5" s="64">
        <v>1990</v>
      </c>
      <c r="AA5" t="s">
        <v>39</v>
      </c>
    </row>
    <row r="6" spans="1:27" ht="12.75">
      <c r="A6" t="s">
        <v>39</v>
      </c>
      <c r="B6" s="48" t="s">
        <v>38</v>
      </c>
      <c r="D6" s="108">
        <v>795.3</v>
      </c>
      <c r="E6" s="108">
        <v>682.3</v>
      </c>
      <c r="F6" s="108">
        <v>546.6</v>
      </c>
      <c r="G6" s="108">
        <v>795.3</v>
      </c>
      <c r="H6" s="108">
        <v>1990</v>
      </c>
      <c r="I6" s="108">
        <v>400</v>
      </c>
      <c r="J6" s="108">
        <v>300.3</v>
      </c>
      <c r="K6" s="108">
        <v>279.1</v>
      </c>
      <c r="L6" s="108">
        <v>238</v>
      </c>
      <c r="M6" s="108">
        <v>230.2</v>
      </c>
      <c r="N6" s="108">
        <v>223.4</v>
      </c>
      <c r="O6" s="110">
        <v>226.6</v>
      </c>
      <c r="P6" s="110">
        <v>218</v>
      </c>
      <c r="Q6" s="99">
        <v>218</v>
      </c>
      <c r="R6">
        <v>2007</v>
      </c>
      <c r="S6" s="131">
        <f>Q6/G6</f>
        <v>0.2741103985917264</v>
      </c>
      <c r="U6" s="79" t="s">
        <v>84</v>
      </c>
      <c r="V6" s="80">
        <v>2004</v>
      </c>
      <c r="W6" t="s">
        <v>34</v>
      </c>
      <c r="Y6" s="60" t="s">
        <v>45</v>
      </c>
      <c r="Z6" s="64">
        <v>1990</v>
      </c>
      <c r="AA6" t="s">
        <v>39</v>
      </c>
    </row>
    <row r="7" spans="2:27" ht="12.75">
      <c r="B7" s="102" t="s">
        <v>46</v>
      </c>
      <c r="D7" s="108"/>
      <c r="E7" s="108"/>
      <c r="F7" s="108"/>
      <c r="G7" s="108"/>
      <c r="H7" s="108"/>
      <c r="I7" s="108">
        <v>450</v>
      </c>
      <c r="J7" s="108">
        <v>52.8</v>
      </c>
      <c r="K7" s="108">
        <v>62.8</v>
      </c>
      <c r="L7" s="108">
        <v>46.6</v>
      </c>
      <c r="M7" s="108">
        <v>38.8</v>
      </c>
      <c r="N7" s="108">
        <v>48</v>
      </c>
      <c r="O7" s="110">
        <v>37.8</v>
      </c>
      <c r="P7" s="110">
        <v>45.8</v>
      </c>
      <c r="Q7" s="99">
        <v>45.8</v>
      </c>
      <c r="R7">
        <v>2007</v>
      </c>
      <c r="S7" s="132"/>
      <c r="U7" s="79" t="s">
        <v>9</v>
      </c>
      <c r="V7" s="80">
        <v>2004</v>
      </c>
      <c r="W7" t="s">
        <v>37</v>
      </c>
      <c r="Y7" s="60" t="s">
        <v>48</v>
      </c>
      <c r="Z7" s="64">
        <v>1990</v>
      </c>
      <c r="AA7" t="s">
        <v>39</v>
      </c>
    </row>
    <row r="8" spans="1:27" ht="12.75">
      <c r="A8" t="s">
        <v>37</v>
      </c>
      <c r="B8" s="48" t="s">
        <v>49</v>
      </c>
      <c r="D8" s="108"/>
      <c r="E8" s="108"/>
      <c r="F8" s="108"/>
      <c r="G8" s="108"/>
      <c r="H8" s="108"/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10" t="s">
        <v>101</v>
      </c>
      <c r="P8" s="110" t="s">
        <v>101</v>
      </c>
      <c r="Q8" s="111"/>
      <c r="U8" s="133" t="s">
        <v>40</v>
      </c>
      <c r="V8" s="134">
        <v>2005</v>
      </c>
      <c r="W8" t="s">
        <v>34</v>
      </c>
      <c r="Y8" s="60" t="s">
        <v>51</v>
      </c>
      <c r="Z8" s="64">
        <v>1990</v>
      </c>
      <c r="AA8" t="s">
        <v>39</v>
      </c>
    </row>
    <row r="9" spans="1:27" ht="12.75">
      <c r="A9" t="s">
        <v>39</v>
      </c>
      <c r="B9" s="48" t="s">
        <v>43</v>
      </c>
      <c r="D9" s="108">
        <v>889</v>
      </c>
      <c r="E9" s="108"/>
      <c r="F9" s="108"/>
      <c r="G9" s="108">
        <v>889</v>
      </c>
      <c r="H9" s="108">
        <v>1990</v>
      </c>
      <c r="I9" s="108">
        <v>370.3</v>
      </c>
      <c r="J9" s="108">
        <v>348.8</v>
      </c>
      <c r="K9" s="108">
        <v>339.1</v>
      </c>
      <c r="L9" s="108">
        <v>346.4</v>
      </c>
      <c r="M9" s="108">
        <v>325.1</v>
      </c>
      <c r="N9" s="108">
        <v>309.7</v>
      </c>
      <c r="O9" s="110">
        <v>314.1</v>
      </c>
      <c r="P9" s="110">
        <v>303.8</v>
      </c>
      <c r="Q9" s="99">
        <v>303.8</v>
      </c>
      <c r="R9">
        <v>2007</v>
      </c>
      <c r="S9" s="131">
        <f>Q9/G9</f>
        <v>0.34173228346456697</v>
      </c>
      <c r="U9" s="133" t="s">
        <v>57</v>
      </c>
      <c r="V9" s="134">
        <v>2005</v>
      </c>
      <c r="W9" t="s">
        <v>34</v>
      </c>
      <c r="Y9" s="60" t="s">
        <v>53</v>
      </c>
      <c r="Z9" s="64">
        <v>1990</v>
      </c>
      <c r="AA9" t="s">
        <v>39</v>
      </c>
    </row>
    <row r="10" spans="1:27" ht="12.75">
      <c r="A10" t="s">
        <v>34</v>
      </c>
      <c r="B10" s="48" t="s">
        <v>47</v>
      </c>
      <c r="D10" s="108">
        <v>225</v>
      </c>
      <c r="E10" s="108">
        <v>42</v>
      </c>
      <c r="F10" s="108"/>
      <c r="G10" s="108">
        <v>225</v>
      </c>
      <c r="H10" s="108">
        <v>1990</v>
      </c>
      <c r="I10" s="108">
        <v>0</v>
      </c>
      <c r="J10" s="108">
        <v>0</v>
      </c>
      <c r="K10" s="108">
        <v>57.7</v>
      </c>
      <c r="L10" s="108">
        <v>42.4</v>
      </c>
      <c r="M10" s="108">
        <v>44.9</v>
      </c>
      <c r="N10" s="108">
        <v>0</v>
      </c>
      <c r="O10" s="110" t="s">
        <v>101</v>
      </c>
      <c r="P10" s="110" t="s">
        <v>101</v>
      </c>
      <c r="Q10" s="117">
        <v>44.9</v>
      </c>
      <c r="R10">
        <v>2004</v>
      </c>
      <c r="S10" s="131">
        <f>Q10/G10</f>
        <v>0.19955555555555554</v>
      </c>
      <c r="U10" s="133" t="s">
        <v>58</v>
      </c>
      <c r="V10" s="134">
        <v>2005</v>
      </c>
      <c r="W10" t="s">
        <v>34</v>
      </c>
      <c r="Y10" s="60" t="s">
        <v>33</v>
      </c>
      <c r="Z10" s="64">
        <v>1990</v>
      </c>
      <c r="AA10" t="s">
        <v>34</v>
      </c>
    </row>
    <row r="11" spans="2:27" ht="12.75">
      <c r="B11" s="102" t="s">
        <v>55</v>
      </c>
      <c r="D11" s="108"/>
      <c r="E11" s="108"/>
      <c r="F11" s="108"/>
      <c r="G11" s="108"/>
      <c r="H11" s="108"/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10" t="s">
        <v>101</v>
      </c>
      <c r="P11" s="110" t="s">
        <v>101</v>
      </c>
      <c r="Q11" s="111"/>
      <c r="U11" s="135" t="s">
        <v>50</v>
      </c>
      <c r="V11" s="136">
        <v>2006</v>
      </c>
      <c r="W11" t="s">
        <v>34</v>
      </c>
      <c r="Y11" s="60" t="s">
        <v>47</v>
      </c>
      <c r="Z11" s="64">
        <v>1990</v>
      </c>
      <c r="AA11" t="s">
        <v>34</v>
      </c>
    </row>
    <row r="12" spans="2:27" ht="12.75">
      <c r="B12" s="102" t="s">
        <v>50</v>
      </c>
      <c r="D12" s="108">
        <v>2272.6</v>
      </c>
      <c r="E12" s="108">
        <v>1286.4</v>
      </c>
      <c r="F12" s="108">
        <v>992.6</v>
      </c>
      <c r="G12" s="108">
        <v>2272.6</v>
      </c>
      <c r="H12" s="108">
        <v>1990</v>
      </c>
      <c r="I12" s="108">
        <v>1603.1</v>
      </c>
      <c r="J12" s="108">
        <v>1312</v>
      </c>
      <c r="K12" s="108">
        <v>1256.8</v>
      </c>
      <c r="L12" s="108">
        <v>1690.4</v>
      </c>
      <c r="M12" s="137">
        <v>1663.6</v>
      </c>
      <c r="N12" s="108">
        <v>1530.8</v>
      </c>
      <c r="O12" s="110">
        <v>1361</v>
      </c>
      <c r="P12" s="110" t="s">
        <v>101</v>
      </c>
      <c r="Q12" s="138">
        <v>1361</v>
      </c>
      <c r="R12">
        <v>2006</v>
      </c>
      <c r="S12" s="131">
        <f>Q12/G12</f>
        <v>0.5988735369180674</v>
      </c>
      <c r="U12" s="139" t="s">
        <v>60</v>
      </c>
      <c r="V12" s="136">
        <v>2006</v>
      </c>
      <c r="W12" t="s">
        <v>42</v>
      </c>
      <c r="Y12" s="119" t="s">
        <v>50</v>
      </c>
      <c r="Z12" s="64">
        <v>1990</v>
      </c>
      <c r="AA12" t="s">
        <v>34</v>
      </c>
    </row>
    <row r="13" spans="1:27" ht="12.75">
      <c r="A13" t="s">
        <v>39</v>
      </c>
      <c r="B13" s="48" t="s">
        <v>52</v>
      </c>
      <c r="D13" s="108"/>
      <c r="E13" s="108"/>
      <c r="F13" s="108"/>
      <c r="G13" s="108"/>
      <c r="H13" s="108"/>
      <c r="I13" s="108">
        <v>27.4</v>
      </c>
      <c r="J13" s="108">
        <v>32.7</v>
      </c>
      <c r="K13" s="108">
        <v>33.2</v>
      </c>
      <c r="L13" s="108">
        <v>25.6</v>
      </c>
      <c r="M13" s="108">
        <v>23.4</v>
      </c>
      <c r="N13" s="108">
        <v>0</v>
      </c>
      <c r="O13" s="110" t="s">
        <v>101</v>
      </c>
      <c r="P13" s="110" t="s">
        <v>101</v>
      </c>
      <c r="Q13" s="117">
        <v>23.4</v>
      </c>
      <c r="R13">
        <v>2004</v>
      </c>
      <c r="S13" s="132"/>
      <c r="U13" s="139" t="s">
        <v>64</v>
      </c>
      <c r="V13" s="136">
        <v>2006</v>
      </c>
      <c r="W13" t="s">
        <v>39</v>
      </c>
      <c r="Y13" s="60" t="s">
        <v>57</v>
      </c>
      <c r="Z13" s="64">
        <v>1990</v>
      </c>
      <c r="AA13" t="s">
        <v>34</v>
      </c>
    </row>
    <row r="14" spans="1:27" ht="12.75">
      <c r="A14" t="s">
        <v>34</v>
      </c>
      <c r="B14" s="48" t="s">
        <v>57</v>
      </c>
      <c r="D14" s="108">
        <v>1619</v>
      </c>
      <c r="E14" s="108">
        <v>1834</v>
      </c>
      <c r="F14" s="108">
        <v>1430</v>
      </c>
      <c r="G14" s="108">
        <v>1619</v>
      </c>
      <c r="H14" s="108">
        <v>1990</v>
      </c>
      <c r="I14" s="108">
        <v>1566</v>
      </c>
      <c r="J14" s="108">
        <v>1566</v>
      </c>
      <c r="K14" s="108">
        <v>1026.3</v>
      </c>
      <c r="L14" s="108">
        <v>951.4</v>
      </c>
      <c r="M14" s="108">
        <v>979.7</v>
      </c>
      <c r="N14" s="108">
        <v>1005.9</v>
      </c>
      <c r="O14" s="110" t="s">
        <v>101</v>
      </c>
      <c r="P14" s="110" t="s">
        <v>101</v>
      </c>
      <c r="Q14" s="117">
        <v>1005.9</v>
      </c>
      <c r="R14">
        <v>2005</v>
      </c>
      <c r="S14" s="131">
        <f>Q14/G14</f>
        <v>0.6213094502779494</v>
      </c>
      <c r="U14" s="139" t="s">
        <v>59</v>
      </c>
      <c r="V14" s="136">
        <v>2006</v>
      </c>
      <c r="W14" t="s">
        <v>34</v>
      </c>
      <c r="Y14" s="60" t="s">
        <v>59</v>
      </c>
      <c r="Z14" s="64">
        <v>1990</v>
      </c>
      <c r="AA14" t="s">
        <v>34</v>
      </c>
    </row>
    <row r="15" spans="1:27" ht="12.75">
      <c r="A15" t="s">
        <v>42</v>
      </c>
      <c r="B15" s="48" t="s">
        <v>60</v>
      </c>
      <c r="D15" s="108">
        <v>4444</v>
      </c>
      <c r="E15" s="108">
        <v>4343</v>
      </c>
      <c r="F15" s="108">
        <v>4248</v>
      </c>
      <c r="G15" s="108">
        <v>4444</v>
      </c>
      <c r="H15" s="108">
        <v>1990</v>
      </c>
      <c r="I15" s="108">
        <v>3632.9</v>
      </c>
      <c r="J15" s="108">
        <v>3649.7</v>
      </c>
      <c r="K15" s="108">
        <v>3821.6</v>
      </c>
      <c r="L15" s="108">
        <v>3401.7</v>
      </c>
      <c r="M15" s="108">
        <v>3285.9</v>
      </c>
      <c r="N15" s="108">
        <v>3202.5</v>
      </c>
      <c r="O15" s="110">
        <v>2861.3</v>
      </c>
      <c r="P15" s="110" t="s">
        <v>101</v>
      </c>
      <c r="Q15" s="117">
        <v>2861.3</v>
      </c>
      <c r="R15">
        <v>2006</v>
      </c>
      <c r="S15" s="131">
        <f>Q15/G15</f>
        <v>0.6438568856885689</v>
      </c>
      <c r="U15" s="139" t="s">
        <v>48</v>
      </c>
      <c r="V15" s="136">
        <v>2006</v>
      </c>
      <c r="W15" t="s">
        <v>39</v>
      </c>
      <c r="Y15" s="60" t="s">
        <v>65</v>
      </c>
      <c r="Z15" s="64">
        <v>1990</v>
      </c>
      <c r="AA15" t="s">
        <v>34</v>
      </c>
    </row>
    <row r="16" spans="1:27" ht="12.75">
      <c r="A16" t="s">
        <v>34</v>
      </c>
      <c r="B16" s="48" t="s">
        <v>84</v>
      </c>
      <c r="D16" s="108"/>
      <c r="E16" s="108">
        <v>7574</v>
      </c>
      <c r="F16" s="108"/>
      <c r="G16" s="108">
        <v>7574</v>
      </c>
      <c r="H16" s="108">
        <v>1991</v>
      </c>
      <c r="I16" s="108">
        <v>0</v>
      </c>
      <c r="J16" s="108">
        <v>5374.4</v>
      </c>
      <c r="K16" s="108">
        <v>0</v>
      </c>
      <c r="L16" s="108">
        <v>0</v>
      </c>
      <c r="M16" s="108">
        <v>5411.8</v>
      </c>
      <c r="N16" s="108">
        <v>0</v>
      </c>
      <c r="O16" s="110" t="s">
        <v>101</v>
      </c>
      <c r="P16" s="110" t="s">
        <v>101</v>
      </c>
      <c r="Q16" s="117">
        <v>5411.8</v>
      </c>
      <c r="R16">
        <v>2004</v>
      </c>
      <c r="S16" s="131">
        <f>Q16/G16</f>
        <v>0.7145233694217059</v>
      </c>
      <c r="U16" s="139" t="s">
        <v>66</v>
      </c>
      <c r="V16" s="136">
        <v>2006</v>
      </c>
      <c r="W16" t="s">
        <v>42</v>
      </c>
      <c r="Y16" s="60" t="s">
        <v>60</v>
      </c>
      <c r="Z16" s="64">
        <v>1990</v>
      </c>
      <c r="AA16" t="s">
        <v>42</v>
      </c>
    </row>
    <row r="17" spans="1:27" ht="12.75">
      <c r="A17" t="s">
        <v>42</v>
      </c>
      <c r="B17" s="48" t="s">
        <v>63</v>
      </c>
      <c r="D17" s="108"/>
      <c r="E17" s="108"/>
      <c r="F17" s="108"/>
      <c r="G17" s="108"/>
      <c r="H17" s="108"/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10" t="s">
        <v>101</v>
      </c>
      <c r="P17" s="110" t="s">
        <v>101</v>
      </c>
      <c r="Q17" s="111"/>
      <c r="U17" s="65" t="s">
        <v>38</v>
      </c>
      <c r="V17" s="66">
        <v>2007</v>
      </c>
      <c r="W17" t="s">
        <v>39</v>
      </c>
      <c r="Y17" s="60" t="s">
        <v>71</v>
      </c>
      <c r="Z17" s="64">
        <v>1990</v>
      </c>
      <c r="AA17" t="s">
        <v>42</v>
      </c>
    </row>
    <row r="18" spans="1:27" ht="12.75">
      <c r="A18" t="s">
        <v>39</v>
      </c>
      <c r="B18" s="48" t="s">
        <v>64</v>
      </c>
      <c r="D18" s="108"/>
      <c r="E18" s="108"/>
      <c r="F18" s="108">
        <v>269.8</v>
      </c>
      <c r="G18" s="108">
        <v>269.8</v>
      </c>
      <c r="H18" s="108">
        <v>1992</v>
      </c>
      <c r="I18" s="108">
        <v>166.1</v>
      </c>
      <c r="J18" s="108">
        <v>161.8</v>
      </c>
      <c r="K18" s="108">
        <v>160.5</v>
      </c>
      <c r="L18" s="108">
        <v>146.4</v>
      </c>
      <c r="M18" s="108">
        <v>138.3</v>
      </c>
      <c r="N18" s="108">
        <v>87.6</v>
      </c>
      <c r="O18" s="110">
        <v>89.2</v>
      </c>
      <c r="P18" s="110" t="s">
        <v>101</v>
      </c>
      <c r="Q18" s="117">
        <v>89.2</v>
      </c>
      <c r="R18">
        <v>2006</v>
      </c>
      <c r="S18" s="131">
        <f>Q18/G18</f>
        <v>0.33061527057079315</v>
      </c>
      <c r="U18" s="120" t="s">
        <v>46</v>
      </c>
      <c r="V18" s="66">
        <v>2007</v>
      </c>
      <c r="Y18" s="79" t="s">
        <v>72</v>
      </c>
      <c r="Z18" s="80">
        <v>1991</v>
      </c>
      <c r="AA18" t="s">
        <v>39</v>
      </c>
    </row>
    <row r="19" spans="1:27" ht="12.75">
      <c r="A19" t="s">
        <v>34</v>
      </c>
      <c r="B19" s="48" t="s">
        <v>58</v>
      </c>
      <c r="D19" s="108"/>
      <c r="E19" s="108"/>
      <c r="F19" s="108">
        <v>10</v>
      </c>
      <c r="G19" s="108">
        <v>10</v>
      </c>
      <c r="H19" s="108">
        <v>1992</v>
      </c>
      <c r="I19" s="108">
        <v>14</v>
      </c>
      <c r="J19" s="108">
        <v>14</v>
      </c>
      <c r="K19" s="108">
        <v>14</v>
      </c>
      <c r="L19" s="108">
        <v>14</v>
      </c>
      <c r="M19" s="108">
        <v>14</v>
      </c>
      <c r="N19" s="108">
        <v>14</v>
      </c>
      <c r="O19" s="110" t="s">
        <v>101</v>
      </c>
      <c r="P19" s="110" t="s">
        <v>101</v>
      </c>
      <c r="Q19" s="117">
        <v>14</v>
      </c>
      <c r="R19">
        <v>2005</v>
      </c>
      <c r="S19" s="131">
        <f>Q19/G19</f>
        <v>1.4</v>
      </c>
      <c r="U19" s="65" t="s">
        <v>43</v>
      </c>
      <c r="V19" s="66">
        <v>2007</v>
      </c>
      <c r="W19" t="s">
        <v>39</v>
      </c>
      <c r="Y19" s="79" t="s">
        <v>84</v>
      </c>
      <c r="Z19" s="80">
        <v>1991</v>
      </c>
      <c r="AA19" t="s">
        <v>34</v>
      </c>
    </row>
    <row r="20" spans="1:27" ht="12.75">
      <c r="A20" t="s">
        <v>34</v>
      </c>
      <c r="B20" s="48" t="s">
        <v>68</v>
      </c>
      <c r="D20" s="108"/>
      <c r="E20" s="108"/>
      <c r="F20" s="108"/>
      <c r="G20" s="108"/>
      <c r="H20" s="108"/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10" t="s">
        <v>101</v>
      </c>
      <c r="P20" s="110" t="s">
        <v>101</v>
      </c>
      <c r="Q20" s="111"/>
      <c r="U20" s="65" t="s">
        <v>72</v>
      </c>
      <c r="V20" s="66">
        <v>2007</v>
      </c>
      <c r="W20" t="s">
        <v>39</v>
      </c>
      <c r="Y20" s="79" t="s">
        <v>66</v>
      </c>
      <c r="Z20" s="80">
        <v>1991</v>
      </c>
      <c r="AA20" t="s">
        <v>42</v>
      </c>
    </row>
    <row r="21" spans="2:27" ht="12.75">
      <c r="B21" s="102" t="s">
        <v>69</v>
      </c>
      <c r="D21" s="108"/>
      <c r="E21" s="108"/>
      <c r="F21" s="108"/>
      <c r="G21" s="108"/>
      <c r="H21" s="108"/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10" t="s">
        <v>101</v>
      </c>
      <c r="P21" s="110" t="s">
        <v>101</v>
      </c>
      <c r="Q21" s="111"/>
      <c r="U21" s="65" t="s">
        <v>73</v>
      </c>
      <c r="V21" s="66">
        <v>2007</v>
      </c>
      <c r="W21" t="s">
        <v>39</v>
      </c>
      <c r="Y21" s="73" t="s">
        <v>64</v>
      </c>
      <c r="Z21" s="75">
        <v>1992</v>
      </c>
      <c r="AA21" t="s">
        <v>39</v>
      </c>
    </row>
    <row r="22" spans="1:27" ht="12.75">
      <c r="A22" t="s">
        <v>42</v>
      </c>
      <c r="B22" s="48" t="s">
        <v>70</v>
      </c>
      <c r="D22" s="108"/>
      <c r="E22" s="108"/>
      <c r="F22" s="108"/>
      <c r="G22" s="108"/>
      <c r="H22" s="108"/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10" t="s">
        <v>101</v>
      </c>
      <c r="P22" s="110" t="s">
        <v>101</v>
      </c>
      <c r="Q22" s="111"/>
      <c r="U22" s="65" t="s">
        <v>62</v>
      </c>
      <c r="V22" s="66">
        <v>2007</v>
      </c>
      <c r="W22" t="s">
        <v>34</v>
      </c>
      <c r="Y22" s="73" t="s">
        <v>58</v>
      </c>
      <c r="Z22" s="75">
        <v>1992</v>
      </c>
      <c r="AA22" t="s">
        <v>34</v>
      </c>
    </row>
    <row r="23" spans="1:27" ht="12.75">
      <c r="A23" t="s">
        <v>37</v>
      </c>
      <c r="B23" s="48" t="s">
        <v>83</v>
      </c>
      <c r="D23" s="108"/>
      <c r="E23" s="108"/>
      <c r="F23" s="108"/>
      <c r="G23" s="108"/>
      <c r="H23" s="108"/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10" t="s">
        <v>101</v>
      </c>
      <c r="P23" s="110" t="s">
        <v>101</v>
      </c>
      <c r="Q23" s="111"/>
      <c r="U23" s="65" t="s">
        <v>45</v>
      </c>
      <c r="V23" s="66">
        <v>2007</v>
      </c>
      <c r="W23" t="s">
        <v>39</v>
      </c>
      <c r="Y23" s="139" t="s">
        <v>40</v>
      </c>
      <c r="Z23" s="136">
        <v>1994</v>
      </c>
      <c r="AA23" t="s">
        <v>34</v>
      </c>
    </row>
    <row r="24" spans="1:27" ht="12.75">
      <c r="A24" t="s">
        <v>39</v>
      </c>
      <c r="B24" s="48" t="s">
        <v>72</v>
      </c>
      <c r="D24" s="108"/>
      <c r="E24" s="108">
        <v>206.7</v>
      </c>
      <c r="F24" s="108">
        <v>179.9</v>
      </c>
      <c r="G24" s="108">
        <v>206.7</v>
      </c>
      <c r="H24" s="108">
        <v>1991</v>
      </c>
      <c r="I24" s="108">
        <v>42.1</v>
      </c>
      <c r="J24" s="108">
        <v>43</v>
      </c>
      <c r="K24" s="108">
        <v>40.4</v>
      </c>
      <c r="L24" s="108">
        <v>34.1</v>
      </c>
      <c r="M24" s="108">
        <v>29.1</v>
      </c>
      <c r="N24" s="108">
        <v>26.4</v>
      </c>
      <c r="O24" s="110">
        <v>22.2</v>
      </c>
      <c r="P24" s="110">
        <v>24.5</v>
      </c>
      <c r="Q24" s="99">
        <v>24.5</v>
      </c>
      <c r="R24">
        <v>2007</v>
      </c>
      <c r="S24" s="131">
        <f>Q24/G24</f>
        <v>0.1185292694726657</v>
      </c>
      <c r="U24" s="65" t="s">
        <v>51</v>
      </c>
      <c r="V24" s="66">
        <v>2007</v>
      </c>
      <c r="W24" t="s">
        <v>39</v>
      </c>
      <c r="Y24" s="140" t="s">
        <v>9</v>
      </c>
      <c r="Z24" s="141">
        <v>1995</v>
      </c>
      <c r="AA24" t="s">
        <v>37</v>
      </c>
    </row>
    <row r="25" spans="1:27" ht="12.75">
      <c r="A25" t="s">
        <v>39</v>
      </c>
      <c r="B25" s="48" t="s">
        <v>73</v>
      </c>
      <c r="D25" s="108"/>
      <c r="E25" s="108"/>
      <c r="F25" s="108"/>
      <c r="G25" s="108"/>
      <c r="H25" s="108"/>
      <c r="I25" s="108">
        <v>0</v>
      </c>
      <c r="J25" s="108">
        <v>57</v>
      </c>
      <c r="K25" s="108">
        <v>38.1</v>
      </c>
      <c r="L25" s="108">
        <v>33.4</v>
      </c>
      <c r="M25" s="108">
        <v>32.4</v>
      </c>
      <c r="N25" s="108">
        <v>33.9</v>
      </c>
      <c r="O25" s="110">
        <v>32.6</v>
      </c>
      <c r="P25" s="110">
        <v>33.9</v>
      </c>
      <c r="Q25" s="99">
        <v>33.9</v>
      </c>
      <c r="R25">
        <v>2007</v>
      </c>
      <c r="S25" s="132"/>
      <c r="U25" s="65" t="s">
        <v>53</v>
      </c>
      <c r="V25" s="66">
        <v>2007</v>
      </c>
      <c r="W25" t="s">
        <v>39</v>
      </c>
      <c r="Y25" s="53" t="s">
        <v>52</v>
      </c>
      <c r="Z25" s="54" t="s">
        <v>35</v>
      </c>
      <c r="AA25" t="s">
        <v>39</v>
      </c>
    </row>
    <row r="26" spans="1:27" ht="12.75">
      <c r="A26" t="s">
        <v>34</v>
      </c>
      <c r="B26" s="48" t="s">
        <v>85</v>
      </c>
      <c r="D26" s="108"/>
      <c r="E26" s="108"/>
      <c r="F26" s="108"/>
      <c r="G26" s="108"/>
      <c r="H26" s="108"/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10" t="s">
        <v>101</v>
      </c>
      <c r="P26" s="110" t="s">
        <v>101</v>
      </c>
      <c r="Q26" s="111"/>
      <c r="U26" s="65" t="s">
        <v>65</v>
      </c>
      <c r="V26" s="66">
        <v>2007</v>
      </c>
      <c r="W26" t="s">
        <v>34</v>
      </c>
      <c r="Y26" s="53" t="s">
        <v>73</v>
      </c>
      <c r="Z26" s="54" t="s">
        <v>35</v>
      </c>
      <c r="AA26" t="s">
        <v>39</v>
      </c>
    </row>
    <row r="27" spans="1:27" ht="12.75">
      <c r="A27" t="s">
        <v>42</v>
      </c>
      <c r="B27" s="48" t="s">
        <v>41</v>
      </c>
      <c r="D27" s="108"/>
      <c r="E27" s="108"/>
      <c r="F27" s="108"/>
      <c r="G27" s="108"/>
      <c r="H27" s="108"/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10" t="s">
        <v>101</v>
      </c>
      <c r="P27" s="110" t="s">
        <v>101</v>
      </c>
      <c r="Q27" s="111"/>
      <c r="U27" s="123" t="s">
        <v>32</v>
      </c>
      <c r="V27" s="54" t="s">
        <v>35</v>
      </c>
      <c r="Y27" s="53" t="s">
        <v>49</v>
      </c>
      <c r="Z27" s="54" t="s">
        <v>35</v>
      </c>
      <c r="AA27" t="s">
        <v>37</v>
      </c>
    </row>
    <row r="28" spans="1:27" ht="12.75">
      <c r="A28" t="s">
        <v>37</v>
      </c>
      <c r="B28" s="48" t="s">
        <v>75</v>
      </c>
      <c r="D28" s="108"/>
      <c r="E28" s="108"/>
      <c r="F28" s="108"/>
      <c r="G28" s="108"/>
      <c r="H28" s="108"/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10" t="s">
        <v>101</v>
      </c>
      <c r="P28" s="110" t="s">
        <v>101</v>
      </c>
      <c r="Q28" s="111"/>
      <c r="U28" s="53" t="s">
        <v>56</v>
      </c>
      <c r="V28" s="54" t="s">
        <v>35</v>
      </c>
      <c r="W28" t="s">
        <v>34</v>
      </c>
      <c r="Y28" s="53" t="s">
        <v>83</v>
      </c>
      <c r="Z28" s="54" t="s">
        <v>35</v>
      </c>
      <c r="AA28" t="s">
        <v>37</v>
      </c>
    </row>
    <row r="29" spans="1:27" ht="12.75">
      <c r="A29" t="s">
        <v>34</v>
      </c>
      <c r="B29" s="48" t="s">
        <v>59</v>
      </c>
      <c r="D29" s="108">
        <v>1379</v>
      </c>
      <c r="E29" s="108">
        <v>1379</v>
      </c>
      <c r="F29" s="108"/>
      <c r="G29" s="108">
        <v>1379</v>
      </c>
      <c r="H29" s="108">
        <v>1990</v>
      </c>
      <c r="I29" s="108">
        <v>0</v>
      </c>
      <c r="J29" s="108">
        <v>1352</v>
      </c>
      <c r="K29" s="108">
        <v>0</v>
      </c>
      <c r="L29" s="108">
        <v>3019.1</v>
      </c>
      <c r="M29" s="108">
        <v>2979.6</v>
      </c>
      <c r="N29" s="108">
        <v>2593.6</v>
      </c>
      <c r="O29" s="110">
        <v>2639.7</v>
      </c>
      <c r="P29" s="110" t="s">
        <v>101</v>
      </c>
      <c r="Q29" s="117">
        <v>2639.7</v>
      </c>
      <c r="R29">
        <v>2006</v>
      </c>
      <c r="S29" s="131">
        <f>Q29/G29</f>
        <v>1.914213197969543</v>
      </c>
      <c r="U29" s="53" t="s">
        <v>49</v>
      </c>
      <c r="V29" s="142"/>
      <c r="Y29" s="53" t="s">
        <v>75</v>
      </c>
      <c r="Z29" s="54" t="s">
        <v>35</v>
      </c>
      <c r="AA29" t="s">
        <v>37</v>
      </c>
    </row>
    <row r="30" spans="2:27" ht="12.75">
      <c r="B30" s="102" t="s">
        <v>44</v>
      </c>
      <c r="D30" s="108"/>
      <c r="E30" s="108"/>
      <c r="F30" s="108"/>
      <c r="G30" s="108"/>
      <c r="H30" s="108"/>
      <c r="I30" s="108">
        <v>18</v>
      </c>
      <c r="J30" s="108">
        <v>18</v>
      </c>
      <c r="K30" s="108">
        <v>18</v>
      </c>
      <c r="L30" s="108">
        <v>0</v>
      </c>
      <c r="M30" s="108">
        <v>0</v>
      </c>
      <c r="N30" s="108">
        <v>0</v>
      </c>
      <c r="O30" s="110" t="s">
        <v>101</v>
      </c>
      <c r="P30" s="110" t="s">
        <v>101</v>
      </c>
      <c r="Q30" s="111"/>
      <c r="U30" s="123" t="s">
        <v>55</v>
      </c>
      <c r="V30" s="54"/>
      <c r="W30" t="s">
        <v>37</v>
      </c>
      <c r="Y30" s="53" t="s">
        <v>68</v>
      </c>
      <c r="Z30" s="54" t="s">
        <v>35</v>
      </c>
      <c r="AA30" t="s">
        <v>34</v>
      </c>
    </row>
    <row r="31" spans="1:27" ht="12.75">
      <c r="A31" t="s">
        <v>34</v>
      </c>
      <c r="B31" s="48" t="s">
        <v>62</v>
      </c>
      <c r="D31" s="108"/>
      <c r="E31" s="108"/>
      <c r="F31" s="108"/>
      <c r="G31" s="108"/>
      <c r="H31" s="108"/>
      <c r="I31" s="108">
        <v>0</v>
      </c>
      <c r="J31" s="108">
        <v>0</v>
      </c>
      <c r="K31" s="108">
        <v>0</v>
      </c>
      <c r="L31" s="108">
        <v>915</v>
      </c>
      <c r="M31" s="108">
        <v>0</v>
      </c>
      <c r="N31" s="108">
        <v>1154.4</v>
      </c>
      <c r="O31" s="110">
        <v>1105.3</v>
      </c>
      <c r="P31" s="110">
        <v>1191.2</v>
      </c>
      <c r="Q31" s="99">
        <v>1191.2</v>
      </c>
      <c r="R31">
        <v>2007</v>
      </c>
      <c r="S31" s="132"/>
      <c r="U31" s="53" t="s">
        <v>63</v>
      </c>
      <c r="V31" s="54"/>
      <c r="Y31" s="53" t="s">
        <v>85</v>
      </c>
      <c r="Z31" s="54" t="s">
        <v>35</v>
      </c>
      <c r="AA31" t="s">
        <v>34</v>
      </c>
    </row>
    <row r="32" spans="1:27" ht="12.75">
      <c r="A32" t="s">
        <v>39</v>
      </c>
      <c r="B32" s="48" t="s">
        <v>45</v>
      </c>
      <c r="D32" s="108">
        <v>1774.8</v>
      </c>
      <c r="E32" s="108">
        <v>1533.2</v>
      </c>
      <c r="F32" s="108">
        <v>1288.7</v>
      </c>
      <c r="G32" s="108">
        <v>1774.8</v>
      </c>
      <c r="H32" s="108">
        <v>1990</v>
      </c>
      <c r="I32" s="108">
        <v>775.2</v>
      </c>
      <c r="J32" s="108">
        <v>645.7</v>
      </c>
      <c r="K32" s="108">
        <v>633</v>
      </c>
      <c r="L32" s="108">
        <v>464.6</v>
      </c>
      <c r="M32" s="108">
        <v>481.9</v>
      </c>
      <c r="N32" s="108">
        <v>476.4</v>
      </c>
      <c r="O32" s="110">
        <v>493.7</v>
      </c>
      <c r="P32" s="110">
        <v>491.7</v>
      </c>
      <c r="Q32" s="99">
        <v>491.7</v>
      </c>
      <c r="R32">
        <v>2007</v>
      </c>
      <c r="S32" s="131">
        <f>Q32/G32</f>
        <v>0.2770453008789723</v>
      </c>
      <c r="U32" s="53" t="s">
        <v>68</v>
      </c>
      <c r="V32" s="54"/>
      <c r="W32" t="s">
        <v>42</v>
      </c>
      <c r="Y32" s="53" t="s">
        <v>62</v>
      </c>
      <c r="Z32" s="54" t="s">
        <v>35</v>
      </c>
      <c r="AA32" t="s">
        <v>34</v>
      </c>
    </row>
    <row r="33" spans="1:27" ht="12.75">
      <c r="A33" t="s">
        <v>42</v>
      </c>
      <c r="B33" s="48" t="s">
        <v>71</v>
      </c>
      <c r="D33" s="108">
        <v>295</v>
      </c>
      <c r="E33" s="108">
        <v>1100</v>
      </c>
      <c r="F33" s="108"/>
      <c r="G33" s="108">
        <v>295</v>
      </c>
      <c r="H33" s="108">
        <v>1990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10" t="s">
        <v>101</v>
      </c>
      <c r="P33" s="110" t="s">
        <v>101</v>
      </c>
      <c r="Q33" s="111"/>
      <c r="U33" s="123" t="s">
        <v>69</v>
      </c>
      <c r="V33" s="54"/>
      <c r="W33" t="s">
        <v>34</v>
      </c>
      <c r="Y33" s="53" t="s">
        <v>67</v>
      </c>
      <c r="Z33" s="54" t="s">
        <v>35</v>
      </c>
      <c r="AA33" t="s">
        <v>34</v>
      </c>
    </row>
    <row r="34" spans="1:27" ht="12.75">
      <c r="A34" t="s">
        <v>39</v>
      </c>
      <c r="B34" s="48" t="s">
        <v>48</v>
      </c>
      <c r="D34" s="108">
        <v>7300</v>
      </c>
      <c r="E34" s="108">
        <v>3590</v>
      </c>
      <c r="F34" s="108">
        <v>2216</v>
      </c>
      <c r="G34" s="108">
        <v>7300</v>
      </c>
      <c r="H34" s="108">
        <v>1990</v>
      </c>
      <c r="I34" s="108">
        <v>1032</v>
      </c>
      <c r="J34" s="108">
        <v>916</v>
      </c>
      <c r="K34" s="108">
        <v>877</v>
      </c>
      <c r="L34" s="108">
        <v>804</v>
      </c>
      <c r="M34" s="108">
        <v>742</v>
      </c>
      <c r="N34" s="108">
        <v>852</v>
      </c>
      <c r="O34" s="110">
        <v>787</v>
      </c>
      <c r="P34" s="110" t="s">
        <v>101</v>
      </c>
      <c r="Q34" s="117">
        <v>787</v>
      </c>
      <c r="R34">
        <v>2006</v>
      </c>
      <c r="S34" s="131">
        <f>Q34/G34</f>
        <v>0.1078082191780822</v>
      </c>
      <c r="U34" s="53" t="s">
        <v>70</v>
      </c>
      <c r="V34" s="54"/>
      <c r="Y34" s="53" t="s">
        <v>56</v>
      </c>
      <c r="Z34" s="54" t="s">
        <v>35</v>
      </c>
      <c r="AA34" t="s">
        <v>34</v>
      </c>
    </row>
    <row r="35" spans="2:27" ht="12.75">
      <c r="B35" s="102" t="s">
        <v>61</v>
      </c>
      <c r="D35" s="108"/>
      <c r="E35" s="108"/>
      <c r="F35" s="108"/>
      <c r="G35" s="108"/>
      <c r="H35" s="108"/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10" t="s">
        <v>101</v>
      </c>
      <c r="P35" s="110" t="s">
        <v>101</v>
      </c>
      <c r="Q35" s="111"/>
      <c r="U35" s="53" t="s">
        <v>83</v>
      </c>
      <c r="V35" s="54"/>
      <c r="W35" t="s">
        <v>42</v>
      </c>
      <c r="Y35" s="53" t="s">
        <v>63</v>
      </c>
      <c r="Z35" s="54" t="s">
        <v>35</v>
      </c>
      <c r="AA35" t="s">
        <v>42</v>
      </c>
    </row>
    <row r="36" spans="1:27" ht="12.75">
      <c r="A36" t="s">
        <v>39</v>
      </c>
      <c r="B36" s="48" t="s">
        <v>51</v>
      </c>
      <c r="D36" s="108">
        <v>1132</v>
      </c>
      <c r="E36" s="108">
        <v>1003</v>
      </c>
      <c r="F36" s="108">
        <v>860</v>
      </c>
      <c r="G36" s="108">
        <v>1132</v>
      </c>
      <c r="H36" s="108">
        <v>1990</v>
      </c>
      <c r="I36" s="108">
        <v>623.2</v>
      </c>
      <c r="J36" s="108">
        <v>641.9</v>
      </c>
      <c r="K36" s="108">
        <v>622.5</v>
      </c>
      <c r="L36" s="108">
        <v>530.9</v>
      </c>
      <c r="M36" s="108">
        <v>643.4</v>
      </c>
      <c r="N36" s="108">
        <v>504</v>
      </c>
      <c r="O36" s="110" t="s">
        <v>101</v>
      </c>
      <c r="P36" s="110">
        <v>307</v>
      </c>
      <c r="Q36" s="99">
        <v>307</v>
      </c>
      <c r="R36">
        <v>2007</v>
      </c>
      <c r="S36" s="131">
        <f>Q36/G36</f>
        <v>0.2712014134275618</v>
      </c>
      <c r="U36" s="53" t="s">
        <v>85</v>
      </c>
      <c r="V36" s="54"/>
      <c r="W36" t="s">
        <v>37</v>
      </c>
      <c r="Y36" s="53" t="s">
        <v>70</v>
      </c>
      <c r="Z36" s="54" t="s">
        <v>35</v>
      </c>
      <c r="AA36" t="s">
        <v>42</v>
      </c>
    </row>
    <row r="37" spans="1:27" ht="12.75">
      <c r="A37" t="s">
        <v>39</v>
      </c>
      <c r="B37" s="48" t="s">
        <v>53</v>
      </c>
      <c r="D37" s="108">
        <v>169.9</v>
      </c>
      <c r="E37" s="108">
        <v>141.1</v>
      </c>
      <c r="F37" s="108">
        <v>131.7</v>
      </c>
      <c r="G37" s="108">
        <v>169.9</v>
      </c>
      <c r="H37" s="108">
        <v>1990</v>
      </c>
      <c r="I37" s="108">
        <v>84.8</v>
      </c>
      <c r="J37" s="108">
        <v>83.3</v>
      </c>
      <c r="K37" s="108">
        <v>83.9</v>
      </c>
      <c r="L37" s="108">
        <v>75.3</v>
      </c>
      <c r="M37" s="108">
        <v>72</v>
      </c>
      <c r="N37" s="108">
        <v>71.9</v>
      </c>
      <c r="O37" s="110">
        <v>66.2</v>
      </c>
      <c r="P37" s="110">
        <v>54.9</v>
      </c>
      <c r="Q37" s="99">
        <v>54.9</v>
      </c>
      <c r="R37">
        <v>2007</v>
      </c>
      <c r="S37" s="131">
        <f>Q37/G37</f>
        <v>0.3231312536786345</v>
      </c>
      <c r="U37" s="53" t="s">
        <v>41</v>
      </c>
      <c r="V37" s="54"/>
      <c r="W37" t="s">
        <v>34</v>
      </c>
      <c r="Y37" s="53" t="s">
        <v>41</v>
      </c>
      <c r="Z37" s="54" t="s">
        <v>35</v>
      </c>
      <c r="AA37" t="s">
        <v>42</v>
      </c>
    </row>
    <row r="38" spans="1:26" ht="12.75">
      <c r="A38" t="s">
        <v>42</v>
      </c>
      <c r="B38" s="48" t="s">
        <v>66</v>
      </c>
      <c r="D38" s="108"/>
      <c r="E38" s="108">
        <v>1900</v>
      </c>
      <c r="F38" s="108"/>
      <c r="G38" s="108">
        <v>1900</v>
      </c>
      <c r="H38" s="108">
        <v>1991</v>
      </c>
      <c r="I38" s="108">
        <v>1457.6</v>
      </c>
      <c r="J38" s="108">
        <v>1373.3</v>
      </c>
      <c r="K38" s="108">
        <v>1443.9</v>
      </c>
      <c r="L38" s="108">
        <v>1359.5</v>
      </c>
      <c r="M38" s="108">
        <v>1318.2</v>
      </c>
      <c r="N38" s="108">
        <v>1150</v>
      </c>
      <c r="O38" s="110">
        <v>960</v>
      </c>
      <c r="P38" s="110" t="s">
        <v>101</v>
      </c>
      <c r="Q38" s="117">
        <v>960</v>
      </c>
      <c r="R38">
        <v>2006</v>
      </c>
      <c r="S38" s="131">
        <f>Q38/G38</f>
        <v>0.5052631578947369</v>
      </c>
      <c r="U38" s="53" t="s">
        <v>75</v>
      </c>
      <c r="V38" s="54"/>
      <c r="W38" t="s">
        <v>42</v>
      </c>
      <c r="Y38" s="123" t="s">
        <v>46</v>
      </c>
      <c r="Z38" s="54" t="s">
        <v>35</v>
      </c>
    </row>
    <row r="39" spans="1:26" ht="12.75">
      <c r="A39" t="s">
        <v>34</v>
      </c>
      <c r="B39" s="48" t="s">
        <v>65</v>
      </c>
      <c r="D39" s="108">
        <v>1721</v>
      </c>
      <c r="E39" s="108">
        <v>1721</v>
      </c>
      <c r="F39" s="108">
        <v>1721</v>
      </c>
      <c r="G39" s="108">
        <v>1721</v>
      </c>
      <c r="H39" s="108">
        <v>1990</v>
      </c>
      <c r="I39" s="108">
        <v>1406</v>
      </c>
      <c r="J39" s="108">
        <v>1406</v>
      </c>
      <c r="K39" s="108">
        <v>1406</v>
      </c>
      <c r="L39" s="108">
        <v>1406</v>
      </c>
      <c r="M39" s="108">
        <v>1406</v>
      </c>
      <c r="N39" s="108">
        <v>1406</v>
      </c>
      <c r="O39" s="110">
        <v>1406</v>
      </c>
      <c r="P39" s="110">
        <v>1406</v>
      </c>
      <c r="Q39" s="99">
        <v>1406</v>
      </c>
      <c r="R39">
        <v>2007</v>
      </c>
      <c r="S39" s="131">
        <f>Q39/G39</f>
        <v>0.8169668797210924</v>
      </c>
      <c r="U39" s="123" t="s">
        <v>44</v>
      </c>
      <c r="V39" s="54"/>
      <c r="W39" t="s">
        <v>37</v>
      </c>
      <c r="Y39" s="123" t="s">
        <v>55</v>
      </c>
      <c r="Z39" s="54" t="s">
        <v>35</v>
      </c>
    </row>
    <row r="40" spans="1:26" ht="12.75">
      <c r="A40" t="s">
        <v>34</v>
      </c>
      <c r="B40" s="48" t="s">
        <v>67</v>
      </c>
      <c r="D40" s="108"/>
      <c r="E40" s="108"/>
      <c r="F40" s="108"/>
      <c r="G40" s="108"/>
      <c r="H40" s="108"/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10" t="s">
        <v>101</v>
      </c>
      <c r="P40" s="110" t="s">
        <v>101</v>
      </c>
      <c r="Q40" s="111"/>
      <c r="U40" s="53" t="s">
        <v>71</v>
      </c>
      <c r="V40" s="54"/>
      <c r="Y40" s="123" t="s">
        <v>69</v>
      </c>
      <c r="Z40" s="54" t="s">
        <v>35</v>
      </c>
    </row>
    <row r="41" spans="2:26" ht="12.75">
      <c r="B41" s="102" t="s">
        <v>76</v>
      </c>
      <c r="D41" s="108"/>
      <c r="E41" s="108"/>
      <c r="F41" s="108"/>
      <c r="G41" s="108"/>
      <c r="H41" s="108"/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10" t="s">
        <v>101</v>
      </c>
      <c r="P41" s="110" t="s">
        <v>101</v>
      </c>
      <c r="Q41" s="111"/>
      <c r="U41" s="123" t="s">
        <v>61</v>
      </c>
      <c r="V41" s="54"/>
      <c r="W41" t="s">
        <v>42</v>
      </c>
      <c r="Y41" s="123" t="s">
        <v>44</v>
      </c>
      <c r="Z41" s="54" t="s">
        <v>35</v>
      </c>
    </row>
    <row r="42" spans="1:26" ht="12.75">
      <c r="A42" t="s">
        <v>37</v>
      </c>
      <c r="B42" s="48" t="s">
        <v>9</v>
      </c>
      <c r="D42" s="108"/>
      <c r="E42" s="108"/>
      <c r="F42" s="108"/>
      <c r="G42" s="108">
        <v>733.5</v>
      </c>
      <c r="H42" s="108">
        <v>1995</v>
      </c>
      <c r="I42" s="108">
        <v>809.4</v>
      </c>
      <c r="J42" s="108">
        <v>0</v>
      </c>
      <c r="K42" s="108">
        <v>0</v>
      </c>
      <c r="L42" s="108">
        <v>0</v>
      </c>
      <c r="M42" s="108">
        <v>516.7</v>
      </c>
      <c r="N42" s="108">
        <v>0</v>
      </c>
      <c r="O42" s="110" t="s">
        <v>101</v>
      </c>
      <c r="P42" s="110" t="s">
        <v>101</v>
      </c>
      <c r="Q42" s="117">
        <v>516.7</v>
      </c>
      <c r="R42">
        <v>2004</v>
      </c>
      <c r="S42" s="131">
        <f>Q42/G42</f>
        <v>0.7044308111792775</v>
      </c>
      <c r="U42" s="53" t="s">
        <v>67</v>
      </c>
      <c r="V42" s="54"/>
      <c r="Y42" s="123" t="s">
        <v>61</v>
      </c>
      <c r="Z42" s="54" t="s">
        <v>35</v>
      </c>
    </row>
    <row r="43" spans="1:26" ht="12.75">
      <c r="A43" t="s">
        <v>34</v>
      </c>
      <c r="B43" s="48" t="s">
        <v>56</v>
      </c>
      <c r="D43" s="108"/>
      <c r="E43" s="108"/>
      <c r="F43" s="108"/>
      <c r="G43" s="108"/>
      <c r="H43" s="108"/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10" t="s">
        <v>101</v>
      </c>
      <c r="P43" s="110" t="s">
        <v>101</v>
      </c>
      <c r="Q43" s="111"/>
      <c r="U43" s="123" t="s">
        <v>76</v>
      </c>
      <c r="V43" s="54"/>
      <c r="W43" t="s">
        <v>34</v>
      </c>
      <c r="Y43" s="123" t="s">
        <v>76</v>
      </c>
      <c r="Z43" s="54" t="s">
        <v>35</v>
      </c>
    </row>
    <row r="44" ht="12.75">
      <c r="G44" s="111"/>
    </row>
    <row r="45" spans="11:12" ht="12.75">
      <c r="K45" s="143"/>
      <c r="L45" s="50" t="s">
        <v>108</v>
      </c>
    </row>
    <row r="46" spans="11:12" ht="12.75">
      <c r="K46" s="88"/>
      <c r="L46" s="3" t="s">
        <v>77</v>
      </c>
    </row>
    <row r="47" spans="11:12" ht="12.75">
      <c r="K47" s="89"/>
      <c r="L47" s="3" t="s">
        <v>78</v>
      </c>
    </row>
  </sheetData>
  <mergeCells count="2">
    <mergeCell ref="U1:V1"/>
    <mergeCell ref="Y1:Z1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7">
      <selection activeCell="C34" sqref="C34"/>
    </sheetView>
  </sheetViews>
  <sheetFormatPr defaultColWidth="9.140625" defaultRowHeight="12.75"/>
  <cols>
    <col min="2" max="2" width="28.140625" style="0" customWidth="1"/>
    <col min="3" max="3" width="11.28125" style="0" customWidth="1"/>
    <col min="4" max="4" width="12.28125" style="0" customWidth="1"/>
    <col min="6" max="6" width="4.28125" style="0" customWidth="1"/>
    <col min="7" max="7" width="32.28125" style="0" customWidth="1"/>
    <col min="8" max="8" width="17.8515625" style="0" customWidth="1"/>
    <col min="9" max="9" width="16.421875" style="0" customWidth="1"/>
  </cols>
  <sheetData>
    <row r="1" spans="3:5" ht="12.75">
      <c r="C1" s="105" t="s">
        <v>88</v>
      </c>
      <c r="D1" s="105" t="s">
        <v>125</v>
      </c>
      <c r="E1" s="105" t="s">
        <v>126</v>
      </c>
    </row>
    <row r="2" spans="11:14" ht="12.75">
      <c r="K2" s="48"/>
      <c r="M2" s="102"/>
      <c r="N2" s="111"/>
    </row>
    <row r="3" spans="1:14" ht="12.75">
      <c r="A3" t="s">
        <v>39</v>
      </c>
      <c r="B3" s="48" t="s">
        <v>38</v>
      </c>
      <c r="C3" s="111">
        <v>795.3</v>
      </c>
      <c r="D3" s="99">
        <v>218</v>
      </c>
      <c r="K3" s="48"/>
      <c r="M3" s="48"/>
      <c r="N3" s="99"/>
    </row>
    <row r="4" spans="1:14" ht="12.75">
      <c r="A4" t="s">
        <v>39</v>
      </c>
      <c r="B4" s="48" t="s">
        <v>43</v>
      </c>
      <c r="C4" s="111">
        <v>889</v>
      </c>
      <c r="D4" s="99">
        <v>303.8</v>
      </c>
      <c r="K4" s="48"/>
      <c r="M4" s="48"/>
      <c r="N4" s="99"/>
    </row>
    <row r="5" spans="1:14" ht="12.75">
      <c r="A5" t="s">
        <v>39</v>
      </c>
      <c r="B5" s="48" t="s">
        <v>64</v>
      </c>
      <c r="C5" s="117">
        <v>269.8</v>
      </c>
      <c r="D5" s="117">
        <v>89.2</v>
      </c>
      <c r="K5" s="48"/>
      <c r="M5" s="48"/>
      <c r="N5" s="117"/>
    </row>
    <row r="6" spans="1:14" ht="12.75">
      <c r="A6" t="s">
        <v>39</v>
      </c>
      <c r="B6" s="48" t="s">
        <v>72</v>
      </c>
      <c r="C6" s="111">
        <v>206.7</v>
      </c>
      <c r="D6" s="99">
        <v>24.5</v>
      </c>
      <c r="K6" s="48"/>
      <c r="M6" s="48"/>
      <c r="N6" s="99"/>
    </row>
    <row r="7" spans="1:14" ht="12.75">
      <c r="A7" t="s">
        <v>39</v>
      </c>
      <c r="B7" s="48" t="s">
        <v>45</v>
      </c>
      <c r="C7" s="111">
        <v>1774.8</v>
      </c>
      <c r="D7" s="99">
        <v>491.7</v>
      </c>
      <c r="K7" s="48"/>
      <c r="M7" s="48"/>
      <c r="N7" s="99"/>
    </row>
    <row r="8" spans="1:14" ht="12.75">
      <c r="A8" t="s">
        <v>39</v>
      </c>
      <c r="B8" s="48" t="s">
        <v>48</v>
      </c>
      <c r="C8" s="111">
        <v>7300</v>
      </c>
      <c r="D8" s="117">
        <v>787</v>
      </c>
      <c r="K8" s="48"/>
      <c r="M8" s="48"/>
      <c r="N8" s="117"/>
    </row>
    <row r="9" spans="1:14" ht="12.75">
      <c r="A9" t="s">
        <v>39</v>
      </c>
      <c r="B9" s="48" t="s">
        <v>51</v>
      </c>
      <c r="C9" s="111">
        <v>1132</v>
      </c>
      <c r="D9" s="99">
        <v>307</v>
      </c>
      <c r="K9" s="48"/>
      <c r="M9" s="48"/>
      <c r="N9" s="99"/>
    </row>
    <row r="10" spans="1:14" ht="12.75">
      <c r="A10" t="s">
        <v>39</v>
      </c>
      <c r="B10" s="48" t="s">
        <v>53</v>
      </c>
      <c r="C10" s="111">
        <v>169.9</v>
      </c>
      <c r="D10" s="99">
        <v>54.9</v>
      </c>
      <c r="K10" s="48"/>
      <c r="M10" s="48"/>
      <c r="N10" s="99"/>
    </row>
    <row r="11" spans="2:11" ht="12.75">
      <c r="B11" s="48"/>
      <c r="C11" s="110">
        <f>SUM(C3:C10)</f>
        <v>12537.499999999998</v>
      </c>
      <c r="D11" s="110">
        <f>SUM(D3:D10)</f>
        <v>2276.1</v>
      </c>
      <c r="E11" s="110">
        <f>D11/C11</f>
        <v>0.18154336989032904</v>
      </c>
      <c r="K11" s="48"/>
    </row>
    <row r="12" spans="2:11" ht="12.75">
      <c r="B12" s="48"/>
      <c r="C12" s="111"/>
      <c r="D12" s="111"/>
      <c r="K12" s="48"/>
    </row>
    <row r="13" spans="2:14" ht="12.75">
      <c r="B13" s="48"/>
      <c r="C13" s="111"/>
      <c r="D13" s="111"/>
      <c r="E13">
        <f>(C11-D11)/D11</f>
        <v>4.5083256447432</v>
      </c>
      <c r="G13" s="93" t="s">
        <v>79</v>
      </c>
      <c r="K13" s="48"/>
      <c r="M13" s="48"/>
      <c r="N13" s="111"/>
    </row>
    <row r="14" spans="1:14" ht="12.75">
      <c r="A14" t="s">
        <v>37</v>
      </c>
      <c r="B14" s="48" t="s">
        <v>49</v>
      </c>
      <c r="C14" s="111"/>
      <c r="D14" s="111"/>
      <c r="K14" s="48"/>
      <c r="M14" s="48"/>
      <c r="N14" s="111"/>
    </row>
    <row r="15" spans="1:14" ht="12.75">
      <c r="A15" t="s">
        <v>37</v>
      </c>
      <c r="B15" s="48" t="s">
        <v>83</v>
      </c>
      <c r="C15" s="111"/>
      <c r="D15" s="111"/>
      <c r="H15" s="105" t="s">
        <v>88</v>
      </c>
      <c r="I15" s="105" t="s">
        <v>125</v>
      </c>
      <c r="K15" s="48"/>
      <c r="M15" s="48"/>
      <c r="N15" s="111"/>
    </row>
    <row r="16" spans="1:14" ht="12.75">
      <c r="A16" t="s">
        <v>37</v>
      </c>
      <c r="B16" s="48" t="s">
        <v>75</v>
      </c>
      <c r="C16" s="111"/>
      <c r="D16" s="111"/>
      <c r="H16" s="144" t="s">
        <v>11</v>
      </c>
      <c r="I16" s="144" t="s">
        <v>127</v>
      </c>
      <c r="K16" s="48"/>
      <c r="M16" s="48"/>
      <c r="N16" s="117"/>
    </row>
    <row r="17" spans="1:14" ht="12.75">
      <c r="A17" t="s">
        <v>37</v>
      </c>
      <c r="B17" s="100" t="s">
        <v>9</v>
      </c>
      <c r="C17" s="117">
        <v>733.5</v>
      </c>
      <c r="D17" s="117">
        <v>516.7</v>
      </c>
      <c r="E17">
        <f>D17/C17</f>
        <v>0.7044308111792775</v>
      </c>
      <c r="G17" t="s">
        <v>81</v>
      </c>
      <c r="H17" s="110">
        <f>C11</f>
        <v>12537.499999999998</v>
      </c>
      <c r="I17" s="110">
        <f>D11</f>
        <v>2276.1</v>
      </c>
      <c r="K17" s="48"/>
      <c r="M17" s="48"/>
      <c r="N17" s="117"/>
    </row>
    <row r="18" spans="2:14" ht="12.75">
      <c r="B18" s="48"/>
      <c r="C18" s="111"/>
      <c r="D18" s="111"/>
      <c r="G18" t="s">
        <v>82</v>
      </c>
      <c r="H18" s="110">
        <f>C29</f>
        <v>17306.5</v>
      </c>
      <c r="I18" s="110">
        <f>D29</f>
        <v>15585.100000000002</v>
      </c>
      <c r="K18" s="48"/>
      <c r="M18" s="48"/>
      <c r="N18" s="117"/>
    </row>
    <row r="19" spans="1:14" ht="12.75">
      <c r="A19" t="s">
        <v>34</v>
      </c>
      <c r="B19" s="48" t="s">
        <v>33</v>
      </c>
      <c r="C19" s="111">
        <v>1455.9</v>
      </c>
      <c r="D19" s="117">
        <v>1220.2</v>
      </c>
      <c r="G19" t="s">
        <v>8</v>
      </c>
      <c r="H19" s="110">
        <f>C34</f>
        <v>6344</v>
      </c>
      <c r="I19" s="110">
        <f>D34</f>
        <v>3821.3</v>
      </c>
      <c r="K19" s="48"/>
      <c r="M19" s="48"/>
      <c r="N19" s="117"/>
    </row>
    <row r="20" spans="1:14" ht="12.75">
      <c r="A20" t="s">
        <v>34</v>
      </c>
      <c r="B20" s="100" t="s">
        <v>40</v>
      </c>
      <c r="C20" s="117">
        <v>1050</v>
      </c>
      <c r="D20" s="117">
        <v>1290.4</v>
      </c>
      <c r="G20" s="48" t="s">
        <v>9</v>
      </c>
      <c r="H20" s="117">
        <v>733.5</v>
      </c>
      <c r="I20" s="111">
        <f>D17</f>
        <v>516.7</v>
      </c>
      <c r="K20" s="48"/>
      <c r="M20" s="48"/>
      <c r="N20" s="117"/>
    </row>
    <row r="21" spans="1:14" ht="12.75">
      <c r="A21" t="s">
        <v>34</v>
      </c>
      <c r="B21" s="48" t="s">
        <v>47</v>
      </c>
      <c r="C21" s="111">
        <v>225</v>
      </c>
      <c r="D21" s="117">
        <v>44.9</v>
      </c>
      <c r="K21" s="48"/>
      <c r="M21" s="48"/>
      <c r="N21" s="117"/>
    </row>
    <row r="22" spans="1:14" ht="12.75">
      <c r="A22" t="s">
        <v>34</v>
      </c>
      <c r="B22" s="48" t="s">
        <v>57</v>
      </c>
      <c r="C22" s="111">
        <v>1619</v>
      </c>
      <c r="D22" s="117">
        <v>1005.9</v>
      </c>
      <c r="K22" s="48"/>
      <c r="M22" s="48"/>
      <c r="N22" s="117"/>
    </row>
    <row r="23" spans="1:14" ht="12.75">
      <c r="A23" t="s">
        <v>34</v>
      </c>
      <c r="B23" s="48" t="s">
        <v>84</v>
      </c>
      <c r="C23" s="117">
        <v>7574</v>
      </c>
      <c r="D23" s="117">
        <v>5411.8</v>
      </c>
      <c r="K23" s="48"/>
      <c r="M23" s="48"/>
      <c r="N23" s="111"/>
    </row>
    <row r="24" spans="1:14" ht="12.75">
      <c r="A24" t="s">
        <v>34</v>
      </c>
      <c r="B24" s="48" t="s">
        <v>58</v>
      </c>
      <c r="C24" s="117">
        <v>10</v>
      </c>
      <c r="D24" s="117">
        <v>14</v>
      </c>
      <c r="K24" s="48"/>
      <c r="M24" s="48"/>
      <c r="N24" s="111"/>
    </row>
    <row r="25" spans="1:14" ht="12.75">
      <c r="A25" t="s">
        <v>34</v>
      </c>
      <c r="B25" s="48" t="s">
        <v>59</v>
      </c>
      <c r="C25" s="111">
        <v>1379</v>
      </c>
      <c r="D25" s="117">
        <v>2639.7</v>
      </c>
      <c r="K25" s="48"/>
      <c r="M25" s="48"/>
      <c r="N25" s="117"/>
    </row>
    <row r="26" spans="1:14" ht="12.75">
      <c r="A26" t="s">
        <v>34</v>
      </c>
      <c r="B26" s="48" t="s">
        <v>62</v>
      </c>
      <c r="C26" s="145"/>
      <c r="D26" s="99">
        <v>1191.2</v>
      </c>
      <c r="K26" s="48"/>
      <c r="M26" s="48"/>
      <c r="N26" s="99"/>
    </row>
    <row r="27" spans="1:14" ht="12.75">
      <c r="A27" t="s">
        <v>34</v>
      </c>
      <c r="B27" s="48" t="s">
        <v>65</v>
      </c>
      <c r="C27" s="111">
        <v>1721</v>
      </c>
      <c r="D27" s="99">
        <v>1406</v>
      </c>
      <c r="K27" s="48"/>
      <c r="M27" s="48"/>
      <c r="N27" s="99"/>
    </row>
    <row r="28" spans="1:14" ht="12.75">
      <c r="A28" t="s">
        <v>34</v>
      </c>
      <c r="B28" s="48" t="s">
        <v>56</v>
      </c>
      <c r="C28" s="111">
        <v>2272.6</v>
      </c>
      <c r="D28" s="138">
        <v>1361</v>
      </c>
      <c r="K28" s="48"/>
      <c r="M28" s="48"/>
      <c r="N28" s="111"/>
    </row>
    <row r="29" spans="2:14" ht="12.75">
      <c r="B29" s="48"/>
      <c r="C29" s="110">
        <f>SUM(C19:C28)</f>
        <v>17306.5</v>
      </c>
      <c r="D29" s="110">
        <f>SUM(D19:D28)</f>
        <v>15585.100000000002</v>
      </c>
      <c r="E29" s="110">
        <f>D29/C29</f>
        <v>0.900534481264265</v>
      </c>
      <c r="K29" s="48"/>
      <c r="M29" s="48"/>
      <c r="N29" s="111"/>
    </row>
    <row r="30" spans="2:14" ht="12.75">
      <c r="B30" s="48"/>
      <c r="C30" s="111"/>
      <c r="D30" s="111"/>
      <c r="K30" s="48"/>
      <c r="M30" s="48"/>
      <c r="N30" s="117"/>
    </row>
    <row r="31" spans="2:14" ht="12.75">
      <c r="B31" s="48"/>
      <c r="C31" s="111"/>
      <c r="D31" s="111"/>
      <c r="E31">
        <f>(C29-D29)/D29</f>
        <v>0.11045164933173336</v>
      </c>
      <c r="K31" s="48"/>
      <c r="M31" s="48"/>
      <c r="N31" s="111"/>
    </row>
    <row r="32" spans="1:14" ht="12.75">
      <c r="A32" t="s">
        <v>42</v>
      </c>
      <c r="B32" s="48" t="s">
        <v>60</v>
      </c>
      <c r="C32" s="111">
        <v>4444</v>
      </c>
      <c r="D32" s="117">
        <v>2861.3</v>
      </c>
      <c r="K32" s="48"/>
      <c r="M32" s="48"/>
      <c r="N32" s="111"/>
    </row>
    <row r="33" spans="1:14" ht="12.75">
      <c r="A33" t="s">
        <v>42</v>
      </c>
      <c r="B33" s="48" t="s">
        <v>66</v>
      </c>
      <c r="C33" s="117">
        <v>1900</v>
      </c>
      <c r="D33" s="117">
        <v>960</v>
      </c>
      <c r="K33" s="48"/>
      <c r="M33" s="48"/>
      <c r="N33" s="111"/>
    </row>
    <row r="34" spans="3:14" ht="12.75">
      <c r="C34" s="110">
        <f>SUM(C32:C33)</f>
        <v>6344</v>
      </c>
      <c r="D34" s="110">
        <f>SUM(D32:D33)</f>
        <v>3821.3</v>
      </c>
      <c r="E34" s="110">
        <f>D34/C34</f>
        <v>0.6023486759142497</v>
      </c>
      <c r="K34" s="48"/>
      <c r="M34" s="48"/>
      <c r="N34" s="111"/>
    </row>
    <row r="35" spans="11:14" ht="12.75">
      <c r="K35" s="102"/>
      <c r="M35" s="48"/>
      <c r="N35" s="117"/>
    </row>
    <row r="36" spans="5:14" ht="12.75">
      <c r="E36">
        <f>(C34-D34)/D34</f>
        <v>0.6601680056525265</v>
      </c>
      <c r="K36" s="102"/>
      <c r="M36" s="102"/>
      <c r="N36" s="99"/>
    </row>
    <row r="37" spans="11:14" ht="12.75">
      <c r="K37" s="102"/>
      <c r="M37" s="102"/>
      <c r="N37" s="111"/>
    </row>
    <row r="38" spans="11:14" ht="12.75">
      <c r="K38" s="102"/>
      <c r="M38" s="102"/>
      <c r="N38" s="138"/>
    </row>
    <row r="39" spans="11:14" ht="12.75">
      <c r="K39" s="102"/>
      <c r="M39" s="102"/>
      <c r="N39" s="111"/>
    </row>
    <row r="40" spans="11:14" ht="12.75">
      <c r="K40" s="102"/>
      <c r="M40" s="102"/>
      <c r="N40" s="111"/>
    </row>
    <row r="41" spans="11:14" ht="12.75">
      <c r="K41" s="102"/>
      <c r="M41" s="102"/>
      <c r="N41" s="111"/>
    </row>
    <row r="42" spans="11:14" ht="12.75">
      <c r="K42" s="102"/>
      <c r="M42" s="102"/>
      <c r="N42" s="111"/>
    </row>
  </sheetData>
  <printOptions/>
  <pageMargins left="0.75" right="0.75" top="1" bottom="1" header="0.5" footer="0.5"/>
  <pageSetup fitToHeight="1" fitToWidth="1" horizontalDpi="600" verticalDpi="600" orientation="portrait" paperSize="9" scale="6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2" ySplit="2" topLeftCell="K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2.75"/>
  <cols>
    <col min="8" max="8" width="9.140625" style="146" customWidth="1"/>
    <col min="18" max="18" width="9.140625" style="146" customWidth="1"/>
    <col min="20" max="20" width="9.140625" style="147" customWidth="1"/>
    <col min="23" max="23" width="20.7109375" style="0" customWidth="1"/>
  </cols>
  <sheetData>
    <row r="1" spans="22:27" ht="12.75">
      <c r="V1" s="196" t="s">
        <v>30</v>
      </c>
      <c r="W1" s="196"/>
      <c r="X1" s="197"/>
      <c r="Z1" s="193" t="s">
        <v>31</v>
      </c>
      <c r="AA1" s="193"/>
    </row>
    <row r="2" spans="1:20" ht="12.75">
      <c r="A2" s="105"/>
      <c r="B2" s="105"/>
      <c r="D2" s="105">
        <v>1990</v>
      </c>
      <c r="E2" s="105">
        <v>1991</v>
      </c>
      <c r="F2" s="105">
        <v>1992</v>
      </c>
      <c r="G2" s="105">
        <v>1993</v>
      </c>
      <c r="H2" s="105" t="s">
        <v>89</v>
      </c>
      <c r="J2" s="105">
        <v>2000</v>
      </c>
      <c r="K2" s="105">
        <v>2001</v>
      </c>
      <c r="L2" s="105">
        <v>2002</v>
      </c>
      <c r="M2" s="105">
        <v>2003</v>
      </c>
      <c r="N2" s="105">
        <v>2004</v>
      </c>
      <c r="O2" s="105">
        <v>2005</v>
      </c>
      <c r="P2" s="107">
        <v>2006</v>
      </c>
      <c r="Q2" s="107">
        <v>2007</v>
      </c>
      <c r="R2" s="105" t="s">
        <v>128</v>
      </c>
      <c r="T2" s="147" t="s">
        <v>29</v>
      </c>
    </row>
    <row r="3" spans="1:27" ht="12.75">
      <c r="A3" t="s">
        <v>34</v>
      </c>
      <c r="B3" s="48" t="s">
        <v>33</v>
      </c>
      <c r="D3" s="108">
        <v>1565.7</v>
      </c>
      <c r="E3" s="108">
        <v>1641.7</v>
      </c>
      <c r="F3" s="108">
        <v>1200.7</v>
      </c>
      <c r="G3" s="108">
        <v>1140.4</v>
      </c>
      <c r="H3" s="108">
        <v>1565.7</v>
      </c>
      <c r="I3" s="108">
        <v>1990</v>
      </c>
      <c r="J3" s="108">
        <v>1629.4</v>
      </c>
      <c r="K3" s="108">
        <v>1844.1</v>
      </c>
      <c r="L3" s="108">
        <v>1830.9</v>
      </c>
      <c r="P3" s="110"/>
      <c r="Q3" s="110"/>
      <c r="R3" s="117">
        <v>1830.9</v>
      </c>
      <c r="S3" s="108">
        <v>2002</v>
      </c>
      <c r="T3" s="147">
        <f>R3/H3</f>
        <v>1.1693811074918568</v>
      </c>
      <c r="V3" s="142" t="s">
        <v>34</v>
      </c>
      <c r="W3" s="133" t="s">
        <v>33</v>
      </c>
      <c r="X3" s="134">
        <v>2002</v>
      </c>
      <c r="Z3" s="123" t="s">
        <v>32</v>
      </c>
      <c r="AA3" s="148" t="s">
        <v>35</v>
      </c>
    </row>
    <row r="4" spans="1:28" ht="12.75">
      <c r="A4" t="s">
        <v>34</v>
      </c>
      <c r="B4" s="48" t="s">
        <v>40</v>
      </c>
      <c r="D4" s="108"/>
      <c r="E4" s="108"/>
      <c r="F4" s="108"/>
      <c r="G4" s="108"/>
      <c r="H4" s="108">
        <v>5150</v>
      </c>
      <c r="I4" s="108">
        <v>1994</v>
      </c>
      <c r="J4" s="108">
        <v>5097.7</v>
      </c>
      <c r="K4" s="108">
        <v>4637.8</v>
      </c>
      <c r="L4" s="108">
        <v>4324.6</v>
      </c>
      <c r="M4" s="110">
        <v>4208.5</v>
      </c>
      <c r="N4" s="110">
        <v>4106.3</v>
      </c>
      <c r="O4" s="110">
        <v>4164.9</v>
      </c>
      <c r="P4" s="110" t="s">
        <v>101</v>
      </c>
      <c r="Q4" s="110" t="s">
        <v>101</v>
      </c>
      <c r="R4" s="117">
        <v>4164.9</v>
      </c>
      <c r="S4" s="108">
        <v>2005</v>
      </c>
      <c r="T4" s="147">
        <f>R4/H4</f>
        <v>0.8087184466019417</v>
      </c>
      <c r="V4" s="142" t="s">
        <v>39</v>
      </c>
      <c r="W4" s="133" t="s">
        <v>52</v>
      </c>
      <c r="X4" s="134">
        <v>2002</v>
      </c>
      <c r="Z4" s="60" t="s">
        <v>38</v>
      </c>
      <c r="AA4" s="64">
        <v>1990</v>
      </c>
      <c r="AB4" t="s">
        <v>39</v>
      </c>
    </row>
    <row r="5" spans="1:28" ht="12.75">
      <c r="A5" t="s">
        <v>39</v>
      </c>
      <c r="B5" s="48" t="s">
        <v>38</v>
      </c>
      <c r="D5" s="108">
        <v>3622.4</v>
      </c>
      <c r="E5" s="108">
        <v>4271.9</v>
      </c>
      <c r="F5" s="108">
        <v>3164.8</v>
      </c>
      <c r="G5" s="108">
        <v>4205.6</v>
      </c>
      <c r="H5" s="108">
        <v>3622.4</v>
      </c>
      <c r="I5" s="108">
        <v>1990</v>
      </c>
      <c r="J5" s="108">
        <v>3273.1</v>
      </c>
      <c r="K5" s="108">
        <v>3513.9</v>
      </c>
      <c r="L5" s="108">
        <v>4432.5</v>
      </c>
      <c r="M5">
        <v>4412.5</v>
      </c>
      <c r="N5">
        <v>4087.8</v>
      </c>
      <c r="O5">
        <v>4045.1</v>
      </c>
      <c r="P5" s="110">
        <v>4366</v>
      </c>
      <c r="Q5" s="110">
        <v>3861.6</v>
      </c>
      <c r="R5" s="99">
        <v>3861.6</v>
      </c>
      <c r="S5" s="108">
        <v>2007</v>
      </c>
      <c r="T5" s="147">
        <f>R5/H5</f>
        <v>1.0660335689045937</v>
      </c>
      <c r="V5" s="142" t="s">
        <v>34</v>
      </c>
      <c r="W5" s="149" t="s">
        <v>47</v>
      </c>
      <c r="X5" s="59">
        <v>2004</v>
      </c>
      <c r="Z5" s="60" t="s">
        <v>43</v>
      </c>
      <c r="AA5" s="64">
        <v>1990</v>
      </c>
      <c r="AB5" t="s">
        <v>39</v>
      </c>
    </row>
    <row r="6" spans="2:28" ht="12.75">
      <c r="B6" s="102" t="s">
        <v>46</v>
      </c>
      <c r="D6" s="108"/>
      <c r="E6" s="108"/>
      <c r="F6" s="108"/>
      <c r="G6" s="108"/>
      <c r="H6" s="108"/>
      <c r="I6" s="108"/>
      <c r="J6" s="108">
        <v>4.2</v>
      </c>
      <c r="K6" s="108">
        <v>4.9</v>
      </c>
      <c r="L6" s="108">
        <v>5.3</v>
      </c>
      <c r="M6">
        <v>8.4</v>
      </c>
      <c r="N6">
        <v>8.4</v>
      </c>
      <c r="O6">
        <v>8.1</v>
      </c>
      <c r="P6" s="110">
        <v>34660.6</v>
      </c>
      <c r="Q6" s="110">
        <v>29072.9</v>
      </c>
      <c r="R6" s="99">
        <v>29072.9</v>
      </c>
      <c r="S6" s="108">
        <v>2007</v>
      </c>
      <c r="T6" s="150"/>
      <c r="V6" s="142" t="s">
        <v>34</v>
      </c>
      <c r="W6" s="58" t="s">
        <v>84</v>
      </c>
      <c r="X6" s="59">
        <v>2004</v>
      </c>
      <c r="Z6" s="60" t="s">
        <v>52</v>
      </c>
      <c r="AA6" s="64">
        <v>1990</v>
      </c>
      <c r="AB6" t="s">
        <v>39</v>
      </c>
    </row>
    <row r="7" spans="1:28" ht="12.75">
      <c r="A7" t="s">
        <v>37</v>
      </c>
      <c r="B7" s="48" t="s">
        <v>49</v>
      </c>
      <c r="D7" s="108"/>
      <c r="E7" s="108"/>
      <c r="F7" s="108"/>
      <c r="G7" s="108"/>
      <c r="H7" s="108"/>
      <c r="I7" s="108"/>
      <c r="J7" s="108"/>
      <c r="K7" s="108"/>
      <c r="L7" s="108"/>
      <c r="P7" s="110" t="s">
        <v>101</v>
      </c>
      <c r="Q7" s="110" t="s">
        <v>101</v>
      </c>
      <c r="R7" s="110"/>
      <c r="S7" s="108"/>
      <c r="V7" s="142" t="s">
        <v>34</v>
      </c>
      <c r="W7" s="151" t="s">
        <v>50</v>
      </c>
      <c r="X7" s="59">
        <v>2004</v>
      </c>
      <c r="Z7" s="60" t="s">
        <v>45</v>
      </c>
      <c r="AA7" s="64">
        <v>1990</v>
      </c>
      <c r="AB7" t="s">
        <v>39</v>
      </c>
    </row>
    <row r="8" spans="1:28" ht="12.75">
      <c r="A8" t="s">
        <v>39</v>
      </c>
      <c r="B8" s="48" t="s">
        <v>43</v>
      </c>
      <c r="D8" s="108">
        <v>1062</v>
      </c>
      <c r="E8" s="108"/>
      <c r="F8" s="108"/>
      <c r="G8" s="108"/>
      <c r="H8" s="108">
        <v>1062</v>
      </c>
      <c r="I8" s="108">
        <v>1990</v>
      </c>
      <c r="J8" s="108">
        <v>513.8</v>
      </c>
      <c r="K8" s="108">
        <v>501.9</v>
      </c>
      <c r="L8" s="108">
        <v>576.8</v>
      </c>
      <c r="P8" s="110">
        <v>581.1</v>
      </c>
      <c r="Q8" s="110">
        <v>607.1</v>
      </c>
      <c r="R8" s="99">
        <v>607.1</v>
      </c>
      <c r="S8" s="108">
        <v>2007</v>
      </c>
      <c r="T8" s="147">
        <f>R8/H8</f>
        <v>0.5716572504708098</v>
      </c>
      <c r="V8" s="142" t="s">
        <v>34</v>
      </c>
      <c r="W8" s="60" t="s">
        <v>40</v>
      </c>
      <c r="X8" s="64">
        <v>2005</v>
      </c>
      <c r="Z8" s="60" t="s">
        <v>33</v>
      </c>
      <c r="AA8" s="64">
        <v>1990</v>
      </c>
      <c r="AB8" t="s">
        <v>34</v>
      </c>
    </row>
    <row r="9" spans="1:28" ht="12.75">
      <c r="A9" t="s">
        <v>34</v>
      </c>
      <c r="B9" s="48" t="s">
        <v>47</v>
      </c>
      <c r="D9" s="108">
        <v>0</v>
      </c>
      <c r="E9" s="108"/>
      <c r="F9" s="108"/>
      <c r="G9" s="108"/>
      <c r="H9" s="108">
        <v>0</v>
      </c>
      <c r="I9" s="108">
        <v>1990</v>
      </c>
      <c r="J9" s="108"/>
      <c r="K9" s="108"/>
      <c r="L9" s="108">
        <v>4.2</v>
      </c>
      <c r="M9">
        <v>4.9</v>
      </c>
      <c r="N9">
        <v>4.3</v>
      </c>
      <c r="P9" s="110" t="s">
        <v>101</v>
      </c>
      <c r="Q9" s="110" t="s">
        <v>101</v>
      </c>
      <c r="R9" s="117">
        <v>4.3</v>
      </c>
      <c r="S9" s="108">
        <v>2004</v>
      </c>
      <c r="T9" s="150"/>
      <c r="V9" s="142" t="s">
        <v>34</v>
      </c>
      <c r="W9" s="60" t="s">
        <v>57</v>
      </c>
      <c r="X9" s="64">
        <v>2005</v>
      </c>
      <c r="Z9" s="119" t="s">
        <v>50</v>
      </c>
      <c r="AA9" s="64">
        <v>1990</v>
      </c>
      <c r="AB9" t="s">
        <v>34</v>
      </c>
    </row>
    <row r="10" spans="1:28" ht="12.75">
      <c r="A10" t="s">
        <v>34</v>
      </c>
      <c r="B10" s="102" t="s">
        <v>50</v>
      </c>
      <c r="D10" s="108">
        <v>2409.6</v>
      </c>
      <c r="E10" s="108">
        <v>2638.8</v>
      </c>
      <c r="F10" s="108">
        <v>768.7</v>
      </c>
      <c r="G10" s="108">
        <v>520.2</v>
      </c>
      <c r="H10" s="108">
        <v>2409.6</v>
      </c>
      <c r="I10" s="108">
        <v>1990</v>
      </c>
      <c r="J10" s="108"/>
      <c r="K10" s="108"/>
      <c r="L10" s="108"/>
      <c r="N10">
        <v>1133.5</v>
      </c>
      <c r="P10" s="110" t="s">
        <v>101</v>
      </c>
      <c r="Q10" s="110" t="s">
        <v>101</v>
      </c>
      <c r="R10" s="117">
        <v>1133.5</v>
      </c>
      <c r="S10" s="108">
        <v>2004</v>
      </c>
      <c r="T10" s="147">
        <f aca="true" t="shared" si="0" ref="T10:T16">R10/H10</f>
        <v>0.47041002656042497</v>
      </c>
      <c r="V10" s="142" t="s">
        <v>42</v>
      </c>
      <c r="W10" s="60" t="s">
        <v>58</v>
      </c>
      <c r="X10" s="64">
        <v>2005</v>
      </c>
      <c r="Z10" s="60" t="s">
        <v>57</v>
      </c>
      <c r="AA10" s="64">
        <v>1990</v>
      </c>
      <c r="AB10" t="s">
        <v>34</v>
      </c>
    </row>
    <row r="11" spans="1:28" ht="12.75">
      <c r="A11" t="s">
        <v>39</v>
      </c>
      <c r="B11" s="48" t="s">
        <v>52</v>
      </c>
      <c r="D11" s="108">
        <v>2440</v>
      </c>
      <c r="E11" s="108">
        <v>2227</v>
      </c>
      <c r="F11" s="108">
        <v>1985</v>
      </c>
      <c r="G11" s="108">
        <v>1441</v>
      </c>
      <c r="H11" s="108">
        <v>2440</v>
      </c>
      <c r="I11" s="108">
        <v>1990</v>
      </c>
      <c r="J11" s="108">
        <v>1116.2</v>
      </c>
      <c r="K11" s="108">
        <v>1103.3</v>
      </c>
      <c r="L11" s="108">
        <v>1090.6</v>
      </c>
      <c r="P11" s="110" t="s">
        <v>101</v>
      </c>
      <c r="Q11" s="110" t="s">
        <v>101</v>
      </c>
      <c r="R11" s="117">
        <v>1090.6</v>
      </c>
      <c r="S11" s="108">
        <v>2002</v>
      </c>
      <c r="T11" s="147">
        <f t="shared" si="0"/>
        <v>0.44696721311475407</v>
      </c>
      <c r="V11" s="142" t="s">
        <v>39</v>
      </c>
      <c r="W11" s="51" t="s">
        <v>60</v>
      </c>
      <c r="X11" s="52">
        <v>2006</v>
      </c>
      <c r="Z11" s="60" t="s">
        <v>59</v>
      </c>
      <c r="AA11" s="64">
        <v>1990</v>
      </c>
      <c r="AB11" t="s">
        <v>34</v>
      </c>
    </row>
    <row r="12" spans="1:28" ht="12.75">
      <c r="A12" t="s">
        <v>34</v>
      </c>
      <c r="B12" s="48" t="s">
        <v>57</v>
      </c>
      <c r="D12" s="108">
        <v>249</v>
      </c>
      <c r="E12" s="108">
        <v>380</v>
      </c>
      <c r="F12" s="108">
        <v>311</v>
      </c>
      <c r="G12" s="108">
        <v>344</v>
      </c>
      <c r="H12" s="108">
        <v>249</v>
      </c>
      <c r="I12" s="108">
        <v>1990</v>
      </c>
      <c r="J12" s="108">
        <v>250</v>
      </c>
      <c r="K12" s="108">
        <v>250</v>
      </c>
      <c r="L12" s="108">
        <v>282</v>
      </c>
      <c r="M12">
        <v>329</v>
      </c>
      <c r="N12">
        <v>344</v>
      </c>
      <c r="O12">
        <v>174</v>
      </c>
      <c r="P12" s="110" t="s">
        <v>101</v>
      </c>
      <c r="Q12" s="110" t="s">
        <v>101</v>
      </c>
      <c r="R12" s="117">
        <v>174</v>
      </c>
      <c r="S12" s="108">
        <v>2005</v>
      </c>
      <c r="T12" s="147">
        <f t="shared" si="0"/>
        <v>0.6987951807228916</v>
      </c>
      <c r="V12" s="142" t="s">
        <v>34</v>
      </c>
      <c r="W12" s="51" t="s">
        <v>64</v>
      </c>
      <c r="X12" s="52">
        <v>2006</v>
      </c>
      <c r="Z12" s="60" t="s">
        <v>65</v>
      </c>
      <c r="AA12" s="64">
        <v>1990</v>
      </c>
      <c r="AB12" t="s">
        <v>34</v>
      </c>
    </row>
    <row r="13" spans="1:28" ht="12.75">
      <c r="A13" t="s">
        <v>42</v>
      </c>
      <c r="B13" s="48" t="s">
        <v>60</v>
      </c>
      <c r="D13" s="108">
        <v>22267</v>
      </c>
      <c r="E13" s="108">
        <v>23987</v>
      </c>
      <c r="F13" s="108">
        <v>24070</v>
      </c>
      <c r="G13" s="108">
        <v>24474</v>
      </c>
      <c r="H13" s="108">
        <v>22267</v>
      </c>
      <c r="I13" s="108">
        <v>1990</v>
      </c>
      <c r="J13" s="108">
        <v>18338.9</v>
      </c>
      <c r="K13" s="108">
        <v>19161.3</v>
      </c>
      <c r="L13" s="108">
        <v>18529.6</v>
      </c>
      <c r="M13" s="110">
        <v>20278.4</v>
      </c>
      <c r="N13" s="110">
        <v>19262.4</v>
      </c>
      <c r="O13" s="110">
        <v>20059.2</v>
      </c>
      <c r="P13" s="110">
        <v>19072.2</v>
      </c>
      <c r="Q13" s="110" t="s">
        <v>101</v>
      </c>
      <c r="R13" s="117">
        <v>19072.2</v>
      </c>
      <c r="S13" s="108">
        <v>2006</v>
      </c>
      <c r="T13" s="147">
        <f t="shared" si="0"/>
        <v>0.8565231059415278</v>
      </c>
      <c r="V13" s="142" t="s">
        <v>42</v>
      </c>
      <c r="W13" s="51" t="s">
        <v>59</v>
      </c>
      <c r="X13" s="52">
        <v>2006</v>
      </c>
      <c r="Z13" s="60" t="s">
        <v>67</v>
      </c>
      <c r="AA13" s="64">
        <v>1990</v>
      </c>
      <c r="AB13" t="s">
        <v>34</v>
      </c>
    </row>
    <row r="14" spans="1:28" ht="12.75">
      <c r="A14" t="s">
        <v>34</v>
      </c>
      <c r="B14" s="48" t="s">
        <v>84</v>
      </c>
      <c r="D14" s="108"/>
      <c r="E14" s="108">
        <v>28776</v>
      </c>
      <c r="F14" s="108"/>
      <c r="G14" s="108"/>
      <c r="H14" s="108">
        <v>28776</v>
      </c>
      <c r="I14" s="108">
        <v>1991</v>
      </c>
      <c r="J14" s="108"/>
      <c r="K14" s="108">
        <v>24837</v>
      </c>
      <c r="L14" s="108"/>
      <c r="N14">
        <v>22470.1</v>
      </c>
      <c r="P14" s="110" t="s">
        <v>101</v>
      </c>
      <c r="Q14" s="110" t="s">
        <v>101</v>
      </c>
      <c r="R14" s="117">
        <v>22740.1</v>
      </c>
      <c r="S14" s="108">
        <v>2004</v>
      </c>
      <c r="T14" s="147">
        <f t="shared" si="0"/>
        <v>0.7902453433416735</v>
      </c>
      <c r="V14" s="142" t="s">
        <v>34</v>
      </c>
      <c r="W14" s="51" t="s">
        <v>66</v>
      </c>
      <c r="X14" s="52">
        <v>2006</v>
      </c>
      <c r="Z14" s="60" t="s">
        <v>60</v>
      </c>
      <c r="AA14" s="64">
        <v>1990</v>
      </c>
      <c r="AB14" t="s">
        <v>42</v>
      </c>
    </row>
    <row r="15" spans="1:28" ht="12.75">
      <c r="A15" t="s">
        <v>42</v>
      </c>
      <c r="B15" s="48" t="s">
        <v>63</v>
      </c>
      <c r="D15" s="108">
        <v>135.3</v>
      </c>
      <c r="E15" s="108">
        <v>133.6</v>
      </c>
      <c r="F15" s="108">
        <v>137.5</v>
      </c>
      <c r="G15" s="108">
        <v>134.8</v>
      </c>
      <c r="H15" s="108">
        <v>135.3</v>
      </c>
      <c r="I15" s="108">
        <v>1990</v>
      </c>
      <c r="J15" s="108"/>
      <c r="K15" s="108"/>
      <c r="L15" s="108"/>
      <c r="P15" s="110" t="s">
        <v>101</v>
      </c>
      <c r="Q15" s="110">
        <v>100.4</v>
      </c>
      <c r="R15" s="99">
        <v>100.4</v>
      </c>
      <c r="S15" s="108">
        <v>2007</v>
      </c>
      <c r="T15" s="147">
        <f t="shared" si="0"/>
        <v>0.7420546932742055</v>
      </c>
      <c r="V15" s="142" t="s">
        <v>37</v>
      </c>
      <c r="W15" s="51" t="s">
        <v>67</v>
      </c>
      <c r="X15" s="52">
        <v>2006</v>
      </c>
      <c r="Z15" s="152" t="s">
        <v>63</v>
      </c>
      <c r="AA15" s="153">
        <v>1990</v>
      </c>
      <c r="AB15" t="s">
        <v>42</v>
      </c>
    </row>
    <row r="16" spans="1:28" ht="12.75">
      <c r="A16" t="s">
        <v>39</v>
      </c>
      <c r="B16" s="48" t="s">
        <v>64</v>
      </c>
      <c r="D16" s="108"/>
      <c r="E16" s="108"/>
      <c r="F16" s="108">
        <v>4783.6</v>
      </c>
      <c r="G16" s="108">
        <v>4512.5</v>
      </c>
      <c r="H16" s="108">
        <v>4783</v>
      </c>
      <c r="I16" s="108">
        <v>1992</v>
      </c>
      <c r="J16" s="108">
        <v>16743.4</v>
      </c>
      <c r="K16" s="108">
        <v>18982.8</v>
      </c>
      <c r="L16" s="108">
        <v>18961.8</v>
      </c>
      <c r="M16">
        <v>16598.6</v>
      </c>
      <c r="N16">
        <v>18794.6</v>
      </c>
      <c r="O16" s="110">
        <v>17626</v>
      </c>
      <c r="P16" s="110">
        <v>16578.4</v>
      </c>
      <c r="Q16" s="110" t="s">
        <v>101</v>
      </c>
      <c r="R16" s="117">
        <v>16578.4</v>
      </c>
      <c r="S16" s="108">
        <v>2006</v>
      </c>
      <c r="T16" s="147">
        <f t="shared" si="0"/>
        <v>3.4661091365251937</v>
      </c>
      <c r="V16" s="142" t="s">
        <v>39</v>
      </c>
      <c r="W16" s="51" t="s">
        <v>9</v>
      </c>
      <c r="X16" s="52">
        <v>2006</v>
      </c>
      <c r="Z16" s="73" t="s">
        <v>48</v>
      </c>
      <c r="AA16" s="75">
        <v>1991</v>
      </c>
      <c r="AB16" t="s">
        <v>39</v>
      </c>
    </row>
    <row r="17" spans="1:28" ht="12.75">
      <c r="A17" t="s">
        <v>34</v>
      </c>
      <c r="B17" s="48" t="s">
        <v>58</v>
      </c>
      <c r="D17" s="108"/>
      <c r="E17" s="108">
        <v>0</v>
      </c>
      <c r="F17" s="108">
        <v>0</v>
      </c>
      <c r="G17" s="108">
        <v>0</v>
      </c>
      <c r="H17" s="108"/>
      <c r="I17" s="108"/>
      <c r="J17" s="108">
        <v>0</v>
      </c>
      <c r="K17" s="108">
        <v>0</v>
      </c>
      <c r="L17" s="108">
        <v>0</v>
      </c>
      <c r="M17">
        <v>0</v>
      </c>
      <c r="N17">
        <v>0</v>
      </c>
      <c r="O17">
        <v>0</v>
      </c>
      <c r="P17" s="110" t="s">
        <v>101</v>
      </c>
      <c r="Q17" s="110" t="s">
        <v>101</v>
      </c>
      <c r="R17" s="117">
        <v>0</v>
      </c>
      <c r="S17" s="108">
        <v>2005</v>
      </c>
      <c r="T17" s="150"/>
      <c r="V17" s="142"/>
      <c r="W17" s="154" t="s">
        <v>38</v>
      </c>
      <c r="X17" s="155">
        <v>2007</v>
      </c>
      <c r="Z17" s="73" t="s">
        <v>84</v>
      </c>
      <c r="AA17" s="75">
        <v>1991</v>
      </c>
      <c r="AB17" t="s">
        <v>34</v>
      </c>
    </row>
    <row r="18" spans="1:28" ht="12.75">
      <c r="A18" t="s">
        <v>34</v>
      </c>
      <c r="B18" s="4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P18" s="110" t="s">
        <v>101</v>
      </c>
      <c r="Q18" s="110" t="s">
        <v>101</v>
      </c>
      <c r="R18" s="110"/>
      <c r="S18" s="108"/>
      <c r="V18" s="142" t="s">
        <v>39</v>
      </c>
      <c r="W18" s="156" t="s">
        <v>46</v>
      </c>
      <c r="X18" s="155">
        <v>2007</v>
      </c>
      <c r="Z18" s="73" t="s">
        <v>66</v>
      </c>
      <c r="AA18" s="75">
        <v>1991</v>
      </c>
      <c r="AB18" t="s">
        <v>42</v>
      </c>
    </row>
    <row r="19" spans="1:28" ht="12.75">
      <c r="A19" t="s">
        <v>42</v>
      </c>
      <c r="B19" s="4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P19" s="110" t="s">
        <v>101</v>
      </c>
      <c r="Q19" s="110" t="s">
        <v>101</v>
      </c>
      <c r="R19" s="110"/>
      <c r="S19" s="108"/>
      <c r="V19" s="142" t="s">
        <v>42</v>
      </c>
      <c r="W19" s="154" t="s">
        <v>43</v>
      </c>
      <c r="X19" s="155">
        <v>2007</v>
      </c>
      <c r="Z19" s="79" t="s">
        <v>64</v>
      </c>
      <c r="AA19" s="80">
        <v>1992</v>
      </c>
      <c r="AB19" t="s">
        <v>39</v>
      </c>
    </row>
    <row r="20" spans="1:28" ht="12.75">
      <c r="A20" t="s">
        <v>39</v>
      </c>
      <c r="B20" s="48" t="s">
        <v>72</v>
      </c>
      <c r="D20" s="108"/>
      <c r="E20" s="108"/>
      <c r="F20" s="108"/>
      <c r="G20" s="108"/>
      <c r="H20" s="108"/>
      <c r="I20" s="108"/>
      <c r="J20" s="108"/>
      <c r="K20" s="108"/>
      <c r="L20" s="108">
        <v>18.6</v>
      </c>
      <c r="M20">
        <v>19.7</v>
      </c>
      <c r="N20">
        <v>25.5</v>
      </c>
      <c r="O20">
        <v>30.3</v>
      </c>
      <c r="P20" s="110">
        <v>2.1</v>
      </c>
      <c r="Q20" s="110">
        <v>2.2</v>
      </c>
      <c r="R20" s="99">
        <v>2.2</v>
      </c>
      <c r="S20" s="108">
        <v>2007</v>
      </c>
      <c r="T20" s="150"/>
      <c r="V20" s="142" t="s">
        <v>39</v>
      </c>
      <c r="W20" s="154" t="s">
        <v>63</v>
      </c>
      <c r="X20" s="155">
        <v>2007</v>
      </c>
      <c r="Z20" s="65" t="s">
        <v>9</v>
      </c>
      <c r="AA20" s="66">
        <v>1994</v>
      </c>
      <c r="AB20" t="s">
        <v>37</v>
      </c>
    </row>
    <row r="21" spans="1:28" ht="12.75">
      <c r="A21" t="s">
        <v>39</v>
      </c>
      <c r="B21" s="48" t="s">
        <v>73</v>
      </c>
      <c r="D21" s="108"/>
      <c r="E21" s="108"/>
      <c r="F21" s="108"/>
      <c r="G21" s="108"/>
      <c r="H21" s="108"/>
      <c r="I21" s="108"/>
      <c r="J21" s="108"/>
      <c r="K21" s="108">
        <v>2486</v>
      </c>
      <c r="L21" s="108">
        <v>2863.2</v>
      </c>
      <c r="M21">
        <v>3043.5</v>
      </c>
      <c r="N21">
        <v>3007.2</v>
      </c>
      <c r="O21">
        <v>2098</v>
      </c>
      <c r="P21" s="110">
        <v>1787.9</v>
      </c>
      <c r="Q21" s="110">
        <v>1979.4</v>
      </c>
      <c r="R21" s="99">
        <v>1979.4</v>
      </c>
      <c r="S21" s="108">
        <v>2007</v>
      </c>
      <c r="T21" s="150"/>
      <c r="V21" s="142" t="s">
        <v>39</v>
      </c>
      <c r="W21" s="157" t="s">
        <v>72</v>
      </c>
      <c r="X21" s="155">
        <v>2007</v>
      </c>
      <c r="Z21" s="65" t="s">
        <v>40</v>
      </c>
      <c r="AA21" s="66">
        <v>1994</v>
      </c>
      <c r="AB21" t="s">
        <v>34</v>
      </c>
    </row>
    <row r="22" spans="1:28" ht="12.75">
      <c r="A22" t="s">
        <v>34</v>
      </c>
      <c r="B22" s="48" t="s">
        <v>85</v>
      </c>
      <c r="D22" s="108"/>
      <c r="E22" s="108"/>
      <c r="F22" s="108"/>
      <c r="G22" s="108"/>
      <c r="H22" s="108"/>
      <c r="I22" s="108"/>
      <c r="J22" s="108"/>
      <c r="K22" s="108"/>
      <c r="L22" s="108"/>
      <c r="P22" s="110" t="s">
        <v>101</v>
      </c>
      <c r="Q22" s="110" t="s">
        <v>101</v>
      </c>
      <c r="R22" s="110"/>
      <c r="S22" s="108"/>
      <c r="V22" s="142" t="s">
        <v>39</v>
      </c>
      <c r="W22" s="157" t="s">
        <v>73</v>
      </c>
      <c r="X22" s="155">
        <v>2007</v>
      </c>
      <c r="Z22" s="53" t="s">
        <v>72</v>
      </c>
      <c r="AA22" s="148" t="s">
        <v>35</v>
      </c>
      <c r="AB22" t="s">
        <v>39</v>
      </c>
    </row>
    <row r="23" spans="1:28" ht="12.75">
      <c r="A23" t="s">
        <v>37</v>
      </c>
      <c r="B23" s="48" t="s">
        <v>75</v>
      </c>
      <c r="D23" s="108"/>
      <c r="E23" s="108"/>
      <c r="F23" s="108"/>
      <c r="G23" s="108"/>
      <c r="H23" s="108"/>
      <c r="I23" s="108"/>
      <c r="J23" s="108"/>
      <c r="K23" s="108"/>
      <c r="L23" s="108"/>
      <c r="P23" s="110" t="s">
        <v>101</v>
      </c>
      <c r="Q23" s="110" t="s">
        <v>101</v>
      </c>
      <c r="R23" s="99"/>
      <c r="S23" s="108"/>
      <c r="V23" s="142" t="s">
        <v>39</v>
      </c>
      <c r="W23" s="154" t="s">
        <v>45</v>
      </c>
      <c r="X23" s="155">
        <v>2007</v>
      </c>
      <c r="Z23" s="53" t="s">
        <v>73</v>
      </c>
      <c r="AA23" s="148" t="s">
        <v>35</v>
      </c>
      <c r="AB23" t="s">
        <v>39</v>
      </c>
    </row>
    <row r="24" spans="1:28" ht="12.75">
      <c r="A24" t="s">
        <v>34</v>
      </c>
      <c r="B24" s="48" t="s">
        <v>59</v>
      </c>
      <c r="D24" s="108">
        <v>5141</v>
      </c>
      <c r="E24" s="108">
        <v>5140</v>
      </c>
      <c r="F24" s="108"/>
      <c r="G24" s="108"/>
      <c r="H24" s="108">
        <v>5141</v>
      </c>
      <c r="I24" s="108">
        <v>1990</v>
      </c>
      <c r="J24" s="108"/>
      <c r="K24" s="108">
        <v>6206.4</v>
      </c>
      <c r="L24" s="108"/>
      <c r="M24">
        <v>5568.5</v>
      </c>
      <c r="N24">
        <v>5539</v>
      </c>
      <c r="O24">
        <v>5942.5</v>
      </c>
      <c r="P24" s="110">
        <v>5202.7</v>
      </c>
      <c r="Q24" s="110" t="s">
        <v>101</v>
      </c>
      <c r="R24" s="117">
        <v>5202.7</v>
      </c>
      <c r="S24" s="108">
        <v>2006</v>
      </c>
      <c r="T24" s="147">
        <f>R24/H24</f>
        <v>1.0120015561174869</v>
      </c>
      <c r="V24" s="142" t="s">
        <v>39</v>
      </c>
      <c r="W24" s="154" t="s">
        <v>48</v>
      </c>
      <c r="X24" s="155">
        <v>2007</v>
      </c>
      <c r="Z24" s="53" t="s">
        <v>51</v>
      </c>
      <c r="AA24" s="148" t="s">
        <v>35</v>
      </c>
      <c r="AB24" t="s">
        <v>39</v>
      </c>
    </row>
    <row r="25" spans="1:28" ht="12.75">
      <c r="A25" t="s">
        <v>39</v>
      </c>
      <c r="B25" s="48" t="s">
        <v>45</v>
      </c>
      <c r="D25" s="108">
        <v>7301.9</v>
      </c>
      <c r="E25" s="108">
        <v>6897.3</v>
      </c>
      <c r="F25" s="108">
        <v>6631.3</v>
      </c>
      <c r="G25" s="108">
        <v>6584.7</v>
      </c>
      <c r="H25" s="108">
        <v>7301.9</v>
      </c>
      <c r="I25" s="108">
        <v>1990</v>
      </c>
      <c r="J25" s="108">
        <v>6633.8</v>
      </c>
      <c r="K25" s="108">
        <v>6588.5</v>
      </c>
      <c r="L25" s="108">
        <v>6737.4</v>
      </c>
      <c r="M25">
        <v>6954.6</v>
      </c>
      <c r="N25">
        <v>6866.5</v>
      </c>
      <c r="O25">
        <v>6710.6</v>
      </c>
      <c r="P25" s="110">
        <v>7437.8</v>
      </c>
      <c r="Q25" s="110">
        <v>7213.1</v>
      </c>
      <c r="R25" s="99">
        <v>7213.1</v>
      </c>
      <c r="S25" s="108">
        <v>2007</v>
      </c>
      <c r="T25" s="147">
        <f>R25/H25</f>
        <v>0.9878387816869583</v>
      </c>
      <c r="V25" s="142" t="s">
        <v>34</v>
      </c>
      <c r="W25" s="157" t="s">
        <v>53</v>
      </c>
      <c r="X25" s="155">
        <v>2007</v>
      </c>
      <c r="Z25" s="53" t="s">
        <v>53</v>
      </c>
      <c r="AA25" s="148" t="s">
        <v>35</v>
      </c>
      <c r="AB25" t="s">
        <v>39</v>
      </c>
    </row>
    <row r="26" spans="1:28" ht="12.75">
      <c r="A26" t="s">
        <v>42</v>
      </c>
      <c r="B26" s="48" t="s">
        <v>71</v>
      </c>
      <c r="D26" s="108"/>
      <c r="E26" s="108">
        <v>2000</v>
      </c>
      <c r="F26" s="108"/>
      <c r="G26" s="108"/>
      <c r="H26" s="108">
        <v>2000</v>
      </c>
      <c r="I26" s="108">
        <v>1991</v>
      </c>
      <c r="J26" s="108"/>
      <c r="K26" s="108"/>
      <c r="L26" s="108"/>
      <c r="P26" s="110" t="s">
        <v>101</v>
      </c>
      <c r="Q26" s="110" t="s">
        <v>101</v>
      </c>
      <c r="R26" s="110"/>
      <c r="S26" s="108"/>
      <c r="V26" s="142" t="s">
        <v>37</v>
      </c>
      <c r="W26" s="154" t="s">
        <v>65</v>
      </c>
      <c r="X26" s="155">
        <v>2007</v>
      </c>
      <c r="Z26" s="53" t="s">
        <v>49</v>
      </c>
      <c r="AA26" s="148" t="s">
        <v>35</v>
      </c>
      <c r="AB26" t="s">
        <v>37</v>
      </c>
    </row>
    <row r="27" spans="1:28" ht="12.75">
      <c r="A27" t="s">
        <v>39</v>
      </c>
      <c r="B27" s="48" t="s">
        <v>48</v>
      </c>
      <c r="D27" s="108"/>
      <c r="E27" s="108">
        <v>2085</v>
      </c>
      <c r="F27" s="108">
        <v>3007</v>
      </c>
      <c r="G27" s="108">
        <v>2060</v>
      </c>
      <c r="H27" s="108">
        <v>2085</v>
      </c>
      <c r="I27" s="108">
        <v>1991</v>
      </c>
      <c r="J27" s="108">
        <v>3356</v>
      </c>
      <c r="K27" s="108">
        <v>2918</v>
      </c>
      <c r="L27" s="108">
        <v>2917</v>
      </c>
      <c r="M27">
        <v>2390</v>
      </c>
      <c r="N27">
        <v>2615</v>
      </c>
      <c r="O27">
        <v>2237</v>
      </c>
      <c r="P27" s="110">
        <v>2443</v>
      </c>
      <c r="Q27" s="110">
        <v>3069.6</v>
      </c>
      <c r="R27" s="99">
        <v>3069.6</v>
      </c>
      <c r="S27" s="108">
        <v>2007</v>
      </c>
      <c r="T27" s="147">
        <f>R27/H27</f>
        <v>1.4722302158273382</v>
      </c>
      <c r="V27" s="142" t="s">
        <v>34</v>
      </c>
      <c r="W27" s="53" t="s">
        <v>49</v>
      </c>
      <c r="X27" s="158"/>
      <c r="Z27" s="53" t="s">
        <v>83</v>
      </c>
      <c r="AA27" s="148" t="s">
        <v>35</v>
      </c>
      <c r="AB27" t="s">
        <v>37</v>
      </c>
    </row>
    <row r="28" spans="1:28" ht="12.75">
      <c r="A28" t="s">
        <v>39</v>
      </c>
      <c r="B28" s="48" t="s">
        <v>51</v>
      </c>
      <c r="D28" s="108"/>
      <c r="E28" s="108"/>
      <c r="F28" s="108"/>
      <c r="G28" s="108"/>
      <c r="H28" s="108"/>
      <c r="I28" s="108"/>
      <c r="J28" s="108"/>
      <c r="K28" s="108"/>
      <c r="L28" s="108"/>
      <c r="P28" s="110" t="s">
        <v>101</v>
      </c>
      <c r="Q28" s="110" t="s">
        <v>101</v>
      </c>
      <c r="R28" s="110"/>
      <c r="S28" s="108"/>
      <c r="V28" s="142" t="s">
        <v>34</v>
      </c>
      <c r="W28" s="53" t="s">
        <v>68</v>
      </c>
      <c r="X28" s="158"/>
      <c r="Z28" s="53" t="s">
        <v>75</v>
      </c>
      <c r="AA28" s="148" t="s">
        <v>35</v>
      </c>
      <c r="AB28" t="s">
        <v>37</v>
      </c>
    </row>
    <row r="29" spans="1:28" ht="12.75">
      <c r="A29" t="s">
        <v>39</v>
      </c>
      <c r="B29" s="48" t="s">
        <v>53</v>
      </c>
      <c r="D29" s="108"/>
      <c r="E29" s="108"/>
      <c r="F29" s="108"/>
      <c r="G29" s="108"/>
      <c r="H29" s="108"/>
      <c r="I29" s="108"/>
      <c r="J29" s="108"/>
      <c r="K29" s="108">
        <v>564.1</v>
      </c>
      <c r="L29" s="108">
        <v>621.6</v>
      </c>
      <c r="M29">
        <v>587.9</v>
      </c>
      <c r="N29">
        <v>746.5</v>
      </c>
      <c r="O29">
        <v>685.9</v>
      </c>
      <c r="P29" s="110">
        <v>666.8</v>
      </c>
      <c r="Q29" s="110">
        <v>706.3</v>
      </c>
      <c r="R29" s="99">
        <v>706.3</v>
      </c>
      <c r="S29" s="108">
        <v>2007</v>
      </c>
      <c r="T29" s="150"/>
      <c r="V29" s="142" t="s">
        <v>42</v>
      </c>
      <c r="W29" s="53" t="s">
        <v>70</v>
      </c>
      <c r="X29" s="158"/>
      <c r="Z29" s="53" t="s">
        <v>47</v>
      </c>
      <c r="AA29" s="148" t="s">
        <v>35</v>
      </c>
      <c r="AB29" t="s">
        <v>34</v>
      </c>
    </row>
    <row r="30" spans="1:28" ht="12.75">
      <c r="A30" t="s">
        <v>42</v>
      </c>
      <c r="B30" s="48" t="s">
        <v>66</v>
      </c>
      <c r="D30" s="108"/>
      <c r="E30" s="108">
        <v>4500</v>
      </c>
      <c r="F30" s="108"/>
      <c r="G30" s="108">
        <v>4550</v>
      </c>
      <c r="H30" s="108">
        <v>4500</v>
      </c>
      <c r="I30" s="108">
        <v>1991</v>
      </c>
      <c r="J30" s="108">
        <v>5929.3</v>
      </c>
      <c r="K30" s="108">
        <v>6029.9</v>
      </c>
      <c r="L30" s="108">
        <v>6167.5</v>
      </c>
      <c r="M30">
        <v>6265.6</v>
      </c>
      <c r="N30">
        <v>6256.2</v>
      </c>
      <c r="O30" s="110">
        <v>6650</v>
      </c>
      <c r="P30" s="110">
        <v>6525</v>
      </c>
      <c r="Q30" s="110" t="s">
        <v>101</v>
      </c>
      <c r="R30" s="117">
        <v>6525</v>
      </c>
      <c r="S30" s="108">
        <v>2006</v>
      </c>
      <c r="T30" s="147">
        <f>R30/H30</f>
        <v>1.45</v>
      </c>
      <c r="V30" s="142" t="s">
        <v>34</v>
      </c>
      <c r="W30" s="53" t="s">
        <v>85</v>
      </c>
      <c r="X30" s="158"/>
      <c r="Z30" s="53" t="s">
        <v>58</v>
      </c>
      <c r="AA30" s="148" t="s">
        <v>35</v>
      </c>
      <c r="AB30" t="s">
        <v>34</v>
      </c>
    </row>
    <row r="31" spans="1:28" ht="12.75">
      <c r="A31" t="s">
        <v>34</v>
      </c>
      <c r="B31" s="48" t="s">
        <v>65</v>
      </c>
      <c r="D31" s="108">
        <v>26</v>
      </c>
      <c r="E31" s="108">
        <v>26</v>
      </c>
      <c r="F31" s="108">
        <v>26</v>
      </c>
      <c r="G31" s="108">
        <v>26</v>
      </c>
      <c r="H31" s="108">
        <v>26</v>
      </c>
      <c r="I31" s="108">
        <v>1990</v>
      </c>
      <c r="J31" s="108">
        <v>97</v>
      </c>
      <c r="K31" s="108">
        <v>97</v>
      </c>
      <c r="L31" s="108">
        <v>97</v>
      </c>
      <c r="M31">
        <v>97</v>
      </c>
      <c r="N31">
        <v>97</v>
      </c>
      <c r="O31" s="109">
        <v>103</v>
      </c>
      <c r="P31" s="110">
        <v>103</v>
      </c>
      <c r="Q31" s="110">
        <v>103</v>
      </c>
      <c r="R31" s="99">
        <v>103</v>
      </c>
      <c r="S31" s="108">
        <v>2007</v>
      </c>
      <c r="T31" s="147">
        <f>R31/H31</f>
        <v>3.9615384615384617</v>
      </c>
      <c r="V31" s="142" t="s">
        <v>37</v>
      </c>
      <c r="W31" s="53" t="s">
        <v>75</v>
      </c>
      <c r="X31" s="158"/>
      <c r="Z31" s="53" t="s">
        <v>68</v>
      </c>
      <c r="AA31" s="148" t="s">
        <v>35</v>
      </c>
      <c r="AB31" t="s">
        <v>34</v>
      </c>
    </row>
    <row r="32" spans="1:28" ht="12.75">
      <c r="A32" t="s">
        <v>34</v>
      </c>
      <c r="B32" s="48" t="s">
        <v>67</v>
      </c>
      <c r="D32" s="108">
        <v>1503</v>
      </c>
      <c r="E32" s="108">
        <v>1503</v>
      </c>
      <c r="F32" s="108">
        <v>1503</v>
      </c>
      <c r="G32" s="108">
        <v>1503</v>
      </c>
      <c r="H32" s="108">
        <v>1503</v>
      </c>
      <c r="I32" s="108">
        <v>1990</v>
      </c>
      <c r="J32" s="108">
        <v>1503</v>
      </c>
      <c r="K32" s="108">
        <v>1503</v>
      </c>
      <c r="L32" s="108">
        <v>1503</v>
      </c>
      <c r="M32">
        <v>1503</v>
      </c>
      <c r="N32">
        <v>1503</v>
      </c>
      <c r="O32">
        <v>1503</v>
      </c>
      <c r="P32" s="110">
        <v>1680</v>
      </c>
      <c r="Q32" s="110" t="s">
        <v>101</v>
      </c>
      <c r="R32" s="117">
        <v>1680</v>
      </c>
      <c r="S32" s="108">
        <v>2006</v>
      </c>
      <c r="T32" s="147">
        <f>R32/H32</f>
        <v>1.1177644710578842</v>
      </c>
      <c r="V32" s="142" t="s">
        <v>42</v>
      </c>
      <c r="W32" s="53" t="s">
        <v>71</v>
      </c>
      <c r="X32" s="158"/>
      <c r="Z32" s="53" t="s">
        <v>85</v>
      </c>
      <c r="AA32" s="148" t="s">
        <v>35</v>
      </c>
      <c r="AB32" t="s">
        <v>34</v>
      </c>
    </row>
    <row r="33" spans="1:28" ht="12.75">
      <c r="A33" t="s">
        <v>37</v>
      </c>
      <c r="B33" s="48" t="s">
        <v>9</v>
      </c>
      <c r="D33" s="108"/>
      <c r="E33" s="108"/>
      <c r="F33" s="108"/>
      <c r="G33" s="108"/>
      <c r="H33" s="108">
        <v>67.3</v>
      </c>
      <c r="I33" s="108">
        <v>1994</v>
      </c>
      <c r="J33" s="108">
        <v>78.6</v>
      </c>
      <c r="K33" s="108">
        <v>84.9</v>
      </c>
      <c r="L33" s="108">
        <v>67.6</v>
      </c>
      <c r="M33">
        <v>54</v>
      </c>
      <c r="N33">
        <v>54.2</v>
      </c>
      <c r="P33" s="110">
        <v>61.7</v>
      </c>
      <c r="Q33" s="110" t="s">
        <v>101</v>
      </c>
      <c r="R33" s="117">
        <v>61.7</v>
      </c>
      <c r="S33" s="108">
        <v>2006</v>
      </c>
      <c r="T33" s="147">
        <f>R33/H33</f>
        <v>0.9167904903417534</v>
      </c>
      <c r="V33" s="142" t="s">
        <v>39</v>
      </c>
      <c r="W33" s="53" t="s">
        <v>51</v>
      </c>
      <c r="X33" s="158"/>
      <c r="Z33" s="53" t="s">
        <v>62</v>
      </c>
      <c r="AA33" s="148" t="s">
        <v>35</v>
      </c>
      <c r="AB33" t="s">
        <v>34</v>
      </c>
    </row>
    <row r="34" spans="1:28" ht="12.75">
      <c r="A34" t="s">
        <v>34</v>
      </c>
      <c r="B34" s="48" t="s">
        <v>56</v>
      </c>
      <c r="D34" s="108"/>
      <c r="E34" s="108"/>
      <c r="F34" s="108"/>
      <c r="G34" s="108"/>
      <c r="H34" s="108"/>
      <c r="I34" s="108"/>
      <c r="J34" s="108"/>
      <c r="K34" s="108"/>
      <c r="L34" s="108"/>
      <c r="P34" s="110"/>
      <c r="Q34" s="110"/>
      <c r="V34" s="142" t="s">
        <v>34</v>
      </c>
      <c r="W34" s="53" t="s">
        <v>56</v>
      </c>
      <c r="X34" s="158"/>
      <c r="Z34" s="53" t="s">
        <v>56</v>
      </c>
      <c r="AA34" s="148" t="s">
        <v>35</v>
      </c>
      <c r="AB34" t="s">
        <v>34</v>
      </c>
    </row>
    <row r="35" spans="18:28" ht="12.75">
      <c r="R35" s="110"/>
      <c r="Z35" s="53" t="s">
        <v>70</v>
      </c>
      <c r="AA35" s="148" t="s">
        <v>35</v>
      </c>
      <c r="AB35" t="s">
        <v>42</v>
      </c>
    </row>
    <row r="36" spans="10:28" ht="12.75">
      <c r="J36" s="143"/>
      <c r="K36" s="50" t="s">
        <v>108</v>
      </c>
      <c r="R36" s="110"/>
      <c r="Z36" s="53" t="s">
        <v>41</v>
      </c>
      <c r="AA36" s="148" t="s">
        <v>35</v>
      </c>
      <c r="AB36" t="s">
        <v>42</v>
      </c>
    </row>
    <row r="37" spans="10:28" ht="12.75">
      <c r="J37" s="88"/>
      <c r="K37" s="3" t="s">
        <v>77</v>
      </c>
      <c r="R37" s="110"/>
      <c r="Z37" s="53" t="s">
        <v>71</v>
      </c>
      <c r="AA37" s="148" t="s">
        <v>35</v>
      </c>
      <c r="AB37" t="s">
        <v>42</v>
      </c>
    </row>
    <row r="38" spans="10:27" ht="12.75">
      <c r="J38" s="89"/>
      <c r="K38" s="3" t="s">
        <v>78</v>
      </c>
      <c r="R38" s="117"/>
      <c r="Z38" s="123" t="s">
        <v>46</v>
      </c>
      <c r="AA38" s="148" t="s">
        <v>35</v>
      </c>
    </row>
    <row r="39" spans="18:27" ht="12.75">
      <c r="R39" s="117"/>
      <c r="Z39" s="123" t="s">
        <v>55</v>
      </c>
      <c r="AA39" s="148" t="s">
        <v>35</v>
      </c>
    </row>
    <row r="40" spans="18:27" ht="12.75">
      <c r="R40" s="99"/>
      <c r="Z40" s="123" t="s">
        <v>69</v>
      </c>
      <c r="AA40" s="148" t="s">
        <v>35</v>
      </c>
    </row>
    <row r="41" spans="18:27" ht="12.75">
      <c r="R41" s="110"/>
      <c r="Z41" s="123" t="s">
        <v>44</v>
      </c>
      <c r="AA41" s="148" t="s">
        <v>35</v>
      </c>
    </row>
    <row r="42" spans="18:27" ht="12.75">
      <c r="R42" s="117"/>
      <c r="Z42" s="123" t="s">
        <v>61</v>
      </c>
      <c r="AA42" s="148" t="s">
        <v>35</v>
      </c>
    </row>
    <row r="43" spans="26:27" ht="12.75">
      <c r="Z43" s="123" t="s">
        <v>76</v>
      </c>
      <c r="AA43" s="148" t="s">
        <v>35</v>
      </c>
    </row>
  </sheetData>
  <mergeCells count="2">
    <mergeCell ref="Z1:AA1"/>
    <mergeCell ref="V1:X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cp:lastPrinted>2008-01-04T09:19:27Z</cp:lastPrinted>
  <dcterms:created xsi:type="dcterms:W3CDTF">2007-11-26T10:19:37Z</dcterms:created>
  <dcterms:modified xsi:type="dcterms:W3CDTF">2010-08-25T08:44:21Z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770498938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