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Data for chart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GDP">'[2]New Cronos'!$A$56:$M$87</definedName>
    <definedName name="GDP_95_constant_prices">'[3]New Cronos data'!$A$373:$IV$419</definedName>
    <definedName name="GDP_current_prices">#REF!</definedName>
    <definedName name="GIEC">#REF!</definedName>
    <definedName name="ncd">#REF!</definedName>
    <definedName name="population">'[4]New Cronos Data'!$A$244:$N$275</definedName>
    <definedName name="Summer">#REF!</definedName>
    <definedName name="Summer1">#REF!</definedName>
    <definedName name="TECbyCountry">'[5]New Cronos data'!$A$7:$M$32</definedName>
    <definedName name="TECbyFuel">'[5]Data for graphs'!$A$2:$L$9</definedName>
    <definedName name="TSeg">#REF!</definedName>
    <definedName name="TSEG1">#REF!</definedName>
    <definedName name="TSEG2">#REF!</definedName>
    <definedName name="TSEG3">#REF!</definedName>
    <definedName name="TSEG4">#REF!</definedName>
    <definedName name="TSEG5">#REF!</definedName>
    <definedName name="Winter">#REF!</definedName>
  </definedNames>
  <calcPr calcId="145621"/>
</workbook>
</file>

<file path=xl/calcChain.xml><?xml version="1.0" encoding="utf-8"?>
<calcChain xmlns="http://schemas.openxmlformats.org/spreadsheetml/2006/main">
  <c r="P66" i="1" l="1"/>
  <c r="R66" i="1" s="1"/>
  <c r="O66" i="1"/>
  <c r="T66" i="1" s="1"/>
  <c r="N66" i="1"/>
  <c r="V66" i="1" s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R65" i="1" s="1"/>
  <c r="O65" i="1"/>
  <c r="T65" i="1" s="1"/>
  <c r="N65" i="1"/>
  <c r="V65" i="1" s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Q64" i="1" s="1"/>
  <c r="O64" i="1"/>
  <c r="S64" i="1" s="1"/>
  <c r="N64" i="1"/>
  <c r="U64" i="1" s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R63" i="1" s="1"/>
  <c r="O63" i="1"/>
  <c r="T63" i="1" s="1"/>
  <c r="N63" i="1"/>
  <c r="V63" i="1" s="1"/>
  <c r="M63" i="1"/>
  <c r="L63" i="1"/>
  <c r="K63" i="1"/>
  <c r="J63" i="1"/>
  <c r="I63" i="1"/>
  <c r="H63" i="1"/>
  <c r="G63" i="1"/>
  <c r="F63" i="1"/>
  <c r="E63" i="1"/>
  <c r="D63" i="1"/>
  <c r="C63" i="1"/>
  <c r="B63" i="1"/>
  <c r="P62" i="1"/>
  <c r="Q62" i="1" s="1"/>
  <c r="O62" i="1"/>
  <c r="S62" i="1" s="1"/>
  <c r="N62" i="1"/>
  <c r="U62" i="1" s="1"/>
  <c r="M62" i="1"/>
  <c r="L62" i="1"/>
  <c r="K62" i="1"/>
  <c r="J62" i="1"/>
  <c r="I62" i="1"/>
  <c r="H62" i="1"/>
  <c r="G62" i="1"/>
  <c r="F62" i="1"/>
  <c r="E62" i="1"/>
  <c r="D62" i="1"/>
  <c r="C62" i="1"/>
  <c r="B62" i="1"/>
  <c r="P61" i="1"/>
  <c r="R61" i="1" s="1"/>
  <c r="O61" i="1"/>
  <c r="T61" i="1" s="1"/>
  <c r="N61" i="1"/>
  <c r="V61" i="1" s="1"/>
  <c r="M61" i="1"/>
  <c r="L61" i="1"/>
  <c r="K61" i="1"/>
  <c r="J61" i="1"/>
  <c r="I61" i="1"/>
  <c r="H61" i="1"/>
  <c r="G61" i="1"/>
  <c r="F61" i="1"/>
  <c r="E61" i="1"/>
  <c r="D61" i="1"/>
  <c r="C61" i="1"/>
  <c r="B61" i="1"/>
  <c r="O36" i="1"/>
  <c r="O33" i="1"/>
  <c r="O32" i="1"/>
  <c r="O31" i="1"/>
  <c r="O30" i="1"/>
  <c r="O29" i="1"/>
  <c r="O28" i="1"/>
  <c r="O27" i="1"/>
  <c r="O26" i="1"/>
  <c r="O25" i="1"/>
  <c r="O24" i="1"/>
  <c r="O23" i="1"/>
  <c r="AG22" i="1"/>
  <c r="AF22" i="1"/>
  <c r="AE22" i="1"/>
  <c r="AD22" i="1"/>
  <c r="AC22" i="1"/>
  <c r="AB22" i="1"/>
  <c r="AA22" i="1"/>
  <c r="Z22" i="1"/>
  <c r="Y22" i="1"/>
  <c r="X22" i="1"/>
  <c r="W22" i="1"/>
  <c r="V22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Q61" i="1" l="1"/>
  <c r="S61" i="1"/>
  <c r="U61" i="1"/>
  <c r="R62" i="1"/>
  <c r="T62" i="1"/>
  <c r="V62" i="1"/>
  <c r="Q63" i="1"/>
  <c r="S63" i="1"/>
  <c r="U63" i="1"/>
  <c r="R64" i="1"/>
  <c r="T64" i="1"/>
  <c r="V64" i="1"/>
  <c r="Q65" i="1"/>
  <c r="S65" i="1"/>
  <c r="U65" i="1"/>
  <c r="W65" i="1"/>
  <c r="Q66" i="1"/>
  <c r="S66" i="1"/>
  <c r="U66" i="1"/>
</calcChain>
</file>

<file path=xl/sharedStrings.xml><?xml version="1.0" encoding="utf-8"?>
<sst xmlns="http://schemas.openxmlformats.org/spreadsheetml/2006/main" count="66" uniqueCount="62">
  <si>
    <t>Variation of final energy intensity in EU and EEA countries, 1990-2009</t>
  </si>
  <si>
    <t>1990-2009</t>
  </si>
  <si>
    <t>Estonia</t>
  </si>
  <si>
    <t>Slovakia</t>
  </si>
  <si>
    <t>Romania</t>
  </si>
  <si>
    <t>Bulgaria</t>
  </si>
  <si>
    <t>Lithuania</t>
  </si>
  <si>
    <t>Poland</t>
  </si>
  <si>
    <t>Czech Republic</t>
  </si>
  <si>
    <t>Luxembourg</t>
  </si>
  <si>
    <t>Latvia</t>
  </si>
  <si>
    <t>Ireland</t>
  </si>
  <si>
    <t>Hungary</t>
  </si>
  <si>
    <t>Norway</t>
  </si>
  <si>
    <t>UK</t>
  </si>
  <si>
    <t>Malta</t>
  </si>
  <si>
    <t>Sweden</t>
  </si>
  <si>
    <t>Germany</t>
  </si>
  <si>
    <t>EU-27</t>
  </si>
  <si>
    <t>Finland</t>
  </si>
  <si>
    <t>Belgium</t>
  </si>
  <si>
    <t>Slovenia</t>
  </si>
  <si>
    <t>EU variation</t>
  </si>
  <si>
    <t>90-93</t>
  </si>
  <si>
    <t>93-96</t>
  </si>
  <si>
    <t>96-2000</t>
  </si>
  <si>
    <t>90-2000</t>
  </si>
  <si>
    <t>2000-05</t>
  </si>
  <si>
    <t>2000-06</t>
  </si>
  <si>
    <t>2005-06</t>
  </si>
  <si>
    <t>2006-07</t>
  </si>
  <si>
    <t>2007-08</t>
  </si>
  <si>
    <t>2008-09</t>
  </si>
  <si>
    <t>90-2008</t>
  </si>
  <si>
    <t>90-2009</t>
  </si>
  <si>
    <t>Index of final energy intensity and energy intensity by sector, EU27</t>
  </si>
  <si>
    <t>Netherlands</t>
  </si>
  <si>
    <t>Denmark</t>
  </si>
  <si>
    <t>Greece</t>
  </si>
  <si>
    <t>Switzerland</t>
  </si>
  <si>
    <t>France</t>
  </si>
  <si>
    <t>Cyprus</t>
  </si>
  <si>
    <t>Austria</t>
  </si>
  <si>
    <t>Turkey</t>
  </si>
  <si>
    <t>Spain</t>
  </si>
  <si>
    <t>Italy</t>
  </si>
  <si>
    <t>Portugal</t>
  </si>
  <si>
    <t>Non EU EEA countries</t>
  </si>
  <si>
    <t>1990-2006</t>
  </si>
  <si>
    <t>Iceland</t>
  </si>
  <si>
    <t>not considered (data only available until 2006)</t>
  </si>
  <si>
    <t>1995-2009</t>
  </si>
  <si>
    <t>1995-2008</t>
  </si>
  <si>
    <t>1995-2007</t>
  </si>
  <si>
    <t>%/year</t>
  </si>
  <si>
    <t>%</t>
  </si>
  <si>
    <t>Households</t>
  </si>
  <si>
    <t>Transport</t>
  </si>
  <si>
    <t>Total</t>
  </si>
  <si>
    <t>Services</t>
  </si>
  <si>
    <t>Agriculture</t>
  </si>
  <si>
    <t>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</si>
</sst>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7" x14ac:knownFonts="1">
    <font>
      <sz val="10"/>
      <name val="Arial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8"/>
      <name val="Arial"/>
      <family val="2"/>
    </font>
    <font>
      <sz val="9"/>
      <color theme="3"/>
      <name val="Arial"/>
      <family val="2"/>
    </font>
    <font>
      <sz val="10"/>
      <color theme="3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sz val="12"/>
      <color indexed="8"/>
      <name val="Verdana"/>
      <family val="2"/>
    </font>
    <font>
      <b/>
      <sz val="12"/>
      <name val="Times New Roman"/>
      <family val="1"/>
    </font>
    <font>
      <sz val="11"/>
      <name val="Arial"/>
      <family val="2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0">
    <xf numFmtId="0" fontId="0" fillId="0" borderId="0"/>
    <xf numFmtId="9" fontId="4" fillId="0" borderId="0" applyFont="0" applyFill="0" applyBorder="0" applyAlignment="0" applyProtection="0"/>
    <xf numFmtId="0" fontId="4" fillId="0" borderId="0" applyNumberFormat="0" applyFont="0" applyFill="0" applyBorder="0" applyProtection="0">
      <alignment horizontal="left" vertical="center" indent="5"/>
    </xf>
    <xf numFmtId="4" fontId="12" fillId="4" borderId="0" applyBorder="0">
      <alignment horizontal="right" vertical="center"/>
    </xf>
    <xf numFmtId="4" fontId="12" fillId="4" borderId="5">
      <alignment horizontal="right" vertical="center"/>
    </xf>
    <xf numFmtId="4" fontId="13" fillId="5" borderId="6">
      <alignment horizontal="right" vertical="center"/>
    </xf>
    <xf numFmtId="4" fontId="14" fillId="5" borderId="6">
      <alignment horizontal="right" vertical="center"/>
    </xf>
    <xf numFmtId="4" fontId="13" fillId="5" borderId="6">
      <alignment horizontal="right" vertical="center"/>
    </xf>
    <xf numFmtId="4" fontId="13" fillId="5" borderId="6">
      <alignment horizontal="right" vertical="center"/>
    </xf>
    <xf numFmtId="165" fontId="15" fillId="6" borderId="6">
      <alignment horizontal="right" vertical="center" indent="1"/>
    </xf>
    <xf numFmtId="0" fontId="16" fillId="6" borderId="6">
      <alignment horizontal="right" vertical="center" indent="1"/>
    </xf>
    <xf numFmtId="0" fontId="15" fillId="6" borderId="6">
      <alignment horizontal="left" vertical="center" indent="1"/>
    </xf>
    <xf numFmtId="0" fontId="4" fillId="7" borderId="7">
      <alignment vertical="center"/>
    </xf>
    <xf numFmtId="0" fontId="17" fillId="7" borderId="6">
      <alignment horizontal="center" vertical="center"/>
    </xf>
    <xf numFmtId="0" fontId="18" fillId="6" borderId="6">
      <alignment horizontal="center" vertical="center"/>
    </xf>
    <xf numFmtId="0" fontId="18" fillId="8" borderId="6">
      <alignment horizontal="center" vertical="center"/>
    </xf>
    <xf numFmtId="165" fontId="15" fillId="7" borderId="6">
      <alignment horizontal="right" vertical="center" indent="1"/>
    </xf>
    <xf numFmtId="0" fontId="4" fillId="7" borderId="0">
      <alignment vertical="center"/>
    </xf>
    <xf numFmtId="0" fontId="19" fillId="7" borderId="8">
      <alignment horizontal="left" vertical="center" indent="1"/>
    </xf>
    <xf numFmtId="0" fontId="18" fillId="7" borderId="9">
      <alignment horizontal="left" vertical="center" indent="1"/>
    </xf>
    <xf numFmtId="0" fontId="19" fillId="7" borderId="6">
      <alignment horizontal="left" vertical="center" indent="1"/>
    </xf>
    <xf numFmtId="0" fontId="16" fillId="7" borderId="6">
      <alignment horizontal="right" vertical="center" indent="1"/>
    </xf>
    <xf numFmtId="0" fontId="19" fillId="7" borderId="7">
      <alignment vertical="center"/>
    </xf>
    <xf numFmtId="0" fontId="20" fillId="9" borderId="6">
      <alignment horizontal="left" vertical="center" indent="1"/>
    </xf>
    <xf numFmtId="0" fontId="20" fillId="9" borderId="6">
      <alignment horizontal="left" vertical="center" indent="1"/>
    </xf>
    <xf numFmtId="0" fontId="15" fillId="7" borderId="6">
      <alignment horizontal="left" vertical="center" indent="1"/>
    </xf>
    <xf numFmtId="0" fontId="21" fillId="7" borderId="6">
      <alignment horizontal="left" vertical="center" wrapText="1" indent="1"/>
    </xf>
    <xf numFmtId="0" fontId="19" fillId="7" borderId="7">
      <alignment vertical="center"/>
    </xf>
    <xf numFmtId="0" fontId="17" fillId="5" borderId="6">
      <alignment horizontal="left" vertical="center" indent="1"/>
    </xf>
    <xf numFmtId="0" fontId="13" fillId="0" borderId="0" applyNumberFormat="0">
      <alignment horizontal="right"/>
    </xf>
    <xf numFmtId="0" fontId="4" fillId="0" borderId="10"/>
    <xf numFmtId="0" fontId="22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12" fillId="0" borderId="6" applyFill="0" applyBorder="0" applyProtection="0">
      <alignment horizontal="right" vertical="center"/>
    </xf>
    <xf numFmtId="0" fontId="24" fillId="0" borderId="0" applyNumberFormat="0" applyFill="0" applyBorder="0" applyProtection="0">
      <alignment horizontal="left" vertical="center"/>
    </xf>
    <xf numFmtId="0" fontId="4" fillId="10" borderId="0" applyNumberFormat="0" applyFont="0" applyBorder="0" applyAlignment="0" applyProtection="0"/>
    <xf numFmtId="4" fontId="4" fillId="10" borderId="0" applyNumberFormat="0" applyFont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0" fontId="26" fillId="0" borderId="0"/>
    <xf numFmtId="4" fontId="12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2" borderId="2" xfId="0" applyNumberFormat="1" applyFont="1" applyFill="1" applyBorder="1" applyAlignment="1">
      <alignment horizontal="center" shrinkToFit="1"/>
    </xf>
    <xf numFmtId="164" fontId="5" fillId="0" borderId="0" xfId="1" applyNumberFormat="1" applyFont="1"/>
    <xf numFmtId="0" fontId="2" fillId="0" borderId="0" xfId="0" applyFont="1" applyFill="1" applyBorder="1"/>
    <xf numFmtId="164" fontId="2" fillId="0" borderId="0" xfId="1" applyNumberFormat="1" applyFont="1" applyFill="1" applyBorder="1"/>
    <xf numFmtId="164" fontId="2" fillId="0" borderId="0" xfId="0" applyNumberFormat="1" applyFont="1" applyFill="1" applyBorder="1"/>
    <xf numFmtId="0" fontId="6" fillId="0" borderId="0" xfId="0" applyFont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2" fillId="2" borderId="0" xfId="0" applyNumberFormat="1" applyFont="1" applyFill="1" applyBorder="1" applyAlignment="1">
      <alignment horizontal="center" shrinkToFit="1"/>
    </xf>
    <xf numFmtId="0" fontId="6" fillId="0" borderId="3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6" fillId="0" borderId="0" xfId="0" applyFont="1"/>
    <xf numFmtId="1" fontId="4" fillId="0" borderId="0" xfId="0" applyNumberFormat="1" applyFont="1"/>
    <xf numFmtId="164" fontId="9" fillId="0" borderId="0" xfId="1" applyNumberFormat="1" applyFont="1"/>
    <xf numFmtId="165" fontId="10" fillId="0" borderId="0" xfId="0" applyNumberFormat="1" applyFont="1"/>
    <xf numFmtId="1" fontId="11" fillId="0" borderId="0" xfId="0" applyNumberFormat="1" applyFont="1"/>
    <xf numFmtId="164" fontId="2" fillId="3" borderId="0" xfId="1" applyNumberFormat="1" applyFont="1" applyFill="1"/>
    <xf numFmtId="164" fontId="4" fillId="0" borderId="0" xfId="1" applyNumberFormat="1" applyFont="1"/>
  </cellXfs>
  <cellStyles count="50">
    <cellStyle name="5x indented GHG Textfiels" xfId="2"/>
    <cellStyle name="AggBoldCells" xfId="3"/>
    <cellStyle name="AggCels_T(2)" xfId="4"/>
    <cellStyle name="AggOrange 2" xfId="5"/>
    <cellStyle name="AggOrange_bld_it" xfId="6"/>
    <cellStyle name="AggOrange9 2" xfId="7"/>
    <cellStyle name="AggOrange9_CRFReport-template" xfId="8"/>
    <cellStyle name="clsAltData" xfId="9"/>
    <cellStyle name="clsAltMRVData" xfId="10"/>
    <cellStyle name="clsAltRowHeader" xfId="11"/>
    <cellStyle name="clsBlank" xfId="12"/>
    <cellStyle name="clsColumnHeader" xfId="13"/>
    <cellStyle name="clsColumnHeader1" xfId="14"/>
    <cellStyle name="clsColumnHeader2" xfId="15"/>
    <cellStyle name="clsData" xfId="16"/>
    <cellStyle name="clsDefault" xfId="17"/>
    <cellStyle name="clsIndexTableData" xfId="18"/>
    <cellStyle name="clsIndexTableHdr" xfId="19"/>
    <cellStyle name="clsIndexTableTitle" xfId="20"/>
    <cellStyle name="clsMRVData" xfId="21"/>
    <cellStyle name="clsMRVRow" xfId="22"/>
    <cellStyle name="clsReportFooter" xfId="23"/>
    <cellStyle name="clsReportHeader" xfId="24"/>
    <cellStyle name="clsRowHeader" xfId="25"/>
    <cellStyle name="clsRptComment" xfId="26"/>
    <cellStyle name="clsScale" xfId="27"/>
    <cellStyle name="clsSection" xfId="28"/>
    <cellStyle name="Constants" xfId="29"/>
    <cellStyle name="Empty_TBorder" xfId="30"/>
    <cellStyle name="Headline" xfId="31"/>
    <cellStyle name="Normal" xfId="0" builtinId="0"/>
    <cellStyle name="Normal 2" xfId="32"/>
    <cellStyle name="Normal 2 2" xfId="33"/>
    <cellStyle name="Normal 2 3" xfId="34"/>
    <cellStyle name="Normal 3" xfId="35"/>
    <cellStyle name="Normal 4" xfId="36"/>
    <cellStyle name="Normal 5" xfId="37"/>
    <cellStyle name="Normal 6" xfId="38"/>
    <cellStyle name="Normal 7" xfId="39"/>
    <cellStyle name="Normal GHG Numbers (0.00)" xfId="40"/>
    <cellStyle name="Normal GHG Textfiels Bold" xfId="41"/>
    <cellStyle name="Normal GHG-Shade" xfId="42"/>
    <cellStyle name="Normal GHG-Shade 2" xfId="43"/>
    <cellStyle name="Percent" xfId="1" builtinId="5"/>
    <cellStyle name="Pourcentage 2" xfId="44"/>
    <cellStyle name="Pourcentage 3" xfId="45"/>
    <cellStyle name="Standard 2" xfId="46"/>
    <cellStyle name="Standard_CRFReport-template" xfId="47"/>
    <cellStyle name="Standaard_blad" xfId="48"/>
    <cellStyle name="Обычный_CRF2002 (1)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74313835755973"/>
          <c:y val="7.0401419383455316E-2"/>
          <c:w val="0.66929245398110193"/>
          <c:h val="0.77441561321801056"/>
        </c:manualLayout>
      </c:layout>
      <c:lineChart>
        <c:grouping val="standard"/>
        <c:varyColors val="0"/>
        <c:ser>
          <c:idx val="0"/>
          <c:order val="0"/>
          <c:tx>
            <c:strRef>
              <c:f>'Data for chart'!$A$61</c:f>
              <c:strCache>
                <c:ptCount val="1"/>
                <c:pt idx="0">
                  <c:v>Households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'Data for chart'!$B$60:$P$60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'Data for chart'!$B$61:$P$61</c:f>
              <c:numCache>
                <c:formatCode>0</c:formatCode>
                <c:ptCount val="15"/>
                <c:pt idx="0">
                  <c:v>100</c:v>
                </c:pt>
                <c:pt idx="1">
                  <c:v>108.4209631769593</c:v>
                </c:pt>
                <c:pt idx="2">
                  <c:v>104.17218863060617</c:v>
                </c:pt>
                <c:pt idx="3">
                  <c:v>103.80921479554613</c:v>
                </c:pt>
                <c:pt idx="4">
                  <c:v>102.18166794732564</c:v>
                </c:pt>
                <c:pt idx="5">
                  <c:v>102.57363268646348</c:v>
                </c:pt>
                <c:pt idx="6">
                  <c:v>105.57207856333457</c:v>
                </c:pt>
                <c:pt idx="7">
                  <c:v>102.33482284111233</c:v>
                </c:pt>
                <c:pt idx="8">
                  <c:v>103.60479591478607</c:v>
                </c:pt>
                <c:pt idx="9">
                  <c:v>104.31570582158645</c:v>
                </c:pt>
                <c:pt idx="10">
                  <c:v>104.15467065923028</c:v>
                </c:pt>
                <c:pt idx="11">
                  <c:v>102.80657367088328</c:v>
                </c:pt>
                <c:pt idx="12">
                  <c:v>97.175444162925089</c:v>
                </c:pt>
                <c:pt idx="13">
                  <c:v>101.01847164304564</c:v>
                </c:pt>
                <c:pt idx="14">
                  <c:v>99.996140964753437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for chart'!$A$62</c:f>
              <c:strCache>
                <c:ptCount val="1"/>
                <c:pt idx="0">
                  <c:v>Transport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'Data for chart'!$B$60:$P$60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'Data for chart'!$B$62:$P$62</c:f>
              <c:numCache>
                <c:formatCode>0</c:formatCode>
                <c:ptCount val="15"/>
                <c:pt idx="0">
                  <c:v>100</c:v>
                </c:pt>
                <c:pt idx="1">
                  <c:v>101.44270359929214</c:v>
                </c:pt>
                <c:pt idx="2">
                  <c:v>100.46457877695012</c:v>
                </c:pt>
                <c:pt idx="3">
                  <c:v>101.23873260294273</c:v>
                </c:pt>
                <c:pt idx="4">
                  <c:v>101.03266034519207</c:v>
                </c:pt>
                <c:pt idx="5">
                  <c:v>97.67597411334971</c:v>
                </c:pt>
                <c:pt idx="6">
                  <c:v>96.72545869448787</c:v>
                </c:pt>
                <c:pt idx="7">
                  <c:v>96.345110934716175</c:v>
                </c:pt>
                <c:pt idx="8">
                  <c:v>96.514063016857492</c:v>
                </c:pt>
                <c:pt idx="9">
                  <c:v>96.99449536653016</c:v>
                </c:pt>
                <c:pt idx="10">
                  <c:v>96.138494186082923</c:v>
                </c:pt>
                <c:pt idx="11">
                  <c:v>95.083085574398325</c:v>
                </c:pt>
                <c:pt idx="12">
                  <c:v>93.674950290099531</c:v>
                </c:pt>
                <c:pt idx="13">
                  <c:v>92.685543237998345</c:v>
                </c:pt>
                <c:pt idx="14">
                  <c:v>94.206416296130044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for chart'!$A$63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star"/>
            <c:size val="5"/>
            <c:spPr>
              <a:ln>
                <a:solidFill>
                  <a:srgbClr val="FF0000"/>
                </a:solidFill>
              </a:ln>
            </c:spPr>
          </c:marker>
          <c:cat>
            <c:numRef>
              <c:f>'Data for chart'!$B$60:$P$60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'Data for chart'!$B$63:$P$63</c:f>
              <c:numCache>
                <c:formatCode>0</c:formatCode>
                <c:ptCount val="15"/>
                <c:pt idx="0">
                  <c:v>100</c:v>
                </c:pt>
                <c:pt idx="1">
                  <c:v>102.45340502722971</c:v>
                </c:pt>
                <c:pt idx="2">
                  <c:v>98.616697967487923</c:v>
                </c:pt>
                <c:pt idx="3">
                  <c:v>96.442025605106622</c:v>
                </c:pt>
                <c:pt idx="4">
                  <c:v>93.408023820516377</c:v>
                </c:pt>
                <c:pt idx="5">
                  <c:v>90.535999942214801</c:v>
                </c:pt>
                <c:pt idx="6">
                  <c:v>90.703675439412237</c:v>
                </c:pt>
                <c:pt idx="7">
                  <c:v>88.612775500559849</c:v>
                </c:pt>
                <c:pt idx="8">
                  <c:v>90.550174887531483</c:v>
                </c:pt>
                <c:pt idx="9">
                  <c:v>89.414357769189664</c:v>
                </c:pt>
                <c:pt idx="10">
                  <c:v>88.187407898475939</c:v>
                </c:pt>
                <c:pt idx="11">
                  <c:v>85.479000712670853</c:v>
                </c:pt>
                <c:pt idx="12">
                  <c:v>81.195868328233928</c:v>
                </c:pt>
                <c:pt idx="13">
                  <c:v>81.439082245512381</c:v>
                </c:pt>
                <c:pt idx="14">
                  <c:v>80.630277423267998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'Data for chart'!$A$64</c:f>
              <c:strCache>
                <c:ptCount val="1"/>
                <c:pt idx="0">
                  <c:v>Services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'Data for chart'!$B$60:$P$60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'Data for chart'!$B$64:$P$64</c:f>
              <c:numCache>
                <c:formatCode>0</c:formatCode>
                <c:ptCount val="15"/>
                <c:pt idx="0">
                  <c:v>100</c:v>
                </c:pt>
                <c:pt idx="1">
                  <c:v>105.77649854609197</c:v>
                </c:pt>
                <c:pt idx="2">
                  <c:v>97.97896324947834</c:v>
                </c:pt>
                <c:pt idx="3">
                  <c:v>96.276955704140121</c:v>
                </c:pt>
                <c:pt idx="4">
                  <c:v>94.967982374262633</c:v>
                </c:pt>
                <c:pt idx="5">
                  <c:v>86.916800542732801</c:v>
                </c:pt>
                <c:pt idx="6">
                  <c:v>93.250454898688133</c:v>
                </c:pt>
                <c:pt idx="7">
                  <c:v>89.908005868162007</c:v>
                </c:pt>
                <c:pt idx="8">
                  <c:v>98.596969439255872</c:v>
                </c:pt>
                <c:pt idx="9">
                  <c:v>97.98695671780078</c:v>
                </c:pt>
                <c:pt idx="10">
                  <c:v>99.057404807851796</c:v>
                </c:pt>
                <c:pt idx="11">
                  <c:v>98.222815619391568</c:v>
                </c:pt>
                <c:pt idx="12">
                  <c:v>86.598587769510814</c:v>
                </c:pt>
                <c:pt idx="13">
                  <c:v>89.235273859447346</c:v>
                </c:pt>
                <c:pt idx="14">
                  <c:v>89.94449434641308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'Data for chart'!$A$65</c:f>
              <c:strCache>
                <c:ptCount val="1"/>
                <c:pt idx="0">
                  <c:v>Agriculture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'Data for chart'!$B$60:$P$60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'Data for chart'!$B$65:$P$65</c:f>
              <c:numCache>
                <c:formatCode>0</c:formatCode>
                <c:ptCount val="15"/>
                <c:pt idx="0">
                  <c:v>100</c:v>
                </c:pt>
                <c:pt idx="1">
                  <c:v>98.299279493628049</c:v>
                </c:pt>
                <c:pt idx="2">
                  <c:v>93.010011891250088</c:v>
                </c:pt>
                <c:pt idx="3">
                  <c:v>91.232329931036134</c:v>
                </c:pt>
                <c:pt idx="4">
                  <c:v>81.928433337585886</c:v>
                </c:pt>
                <c:pt idx="5">
                  <c:v>82.827235820939663</c:v>
                </c:pt>
                <c:pt idx="6">
                  <c:v>82.259378380840047</c:v>
                </c:pt>
                <c:pt idx="7">
                  <c:v>80.00706233685176</c:v>
                </c:pt>
                <c:pt idx="8">
                  <c:v>84.881604260726505</c:v>
                </c:pt>
                <c:pt idx="9">
                  <c:v>76.92380637279939</c:v>
                </c:pt>
                <c:pt idx="10">
                  <c:v>80.780774464382347</c:v>
                </c:pt>
                <c:pt idx="11">
                  <c:v>76.980953735883318</c:v>
                </c:pt>
                <c:pt idx="12">
                  <c:v>75.912234984954694</c:v>
                </c:pt>
                <c:pt idx="13">
                  <c:v>74.293516358452123</c:v>
                </c:pt>
                <c:pt idx="14">
                  <c:v>70.622346600494922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'Data for chart'!$A$66</c:f>
              <c:strCache>
                <c:ptCount val="1"/>
                <c:pt idx="0">
                  <c:v>Industry</c:v>
                </c:pt>
              </c:strCache>
            </c:strRef>
          </c:tx>
          <c:marker>
            <c:symbol val="none"/>
          </c:marker>
          <c:cat>
            <c:numRef>
              <c:f>'Data for chart'!$B$60:$P$60</c:f>
              <c:numCache>
                <c:formatCode>General</c:formatCode>
                <c:ptCount val="1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</c:numCache>
            </c:numRef>
          </c:cat>
          <c:val>
            <c:numRef>
              <c:f>'Data for chart'!$B$66:$P$66</c:f>
              <c:numCache>
                <c:formatCode>0</c:formatCode>
                <c:ptCount val="15"/>
                <c:pt idx="0">
                  <c:v>100</c:v>
                </c:pt>
                <c:pt idx="1">
                  <c:v>99.705769678738903</c:v>
                </c:pt>
                <c:pt idx="2">
                  <c:v>96.996193633924534</c:v>
                </c:pt>
                <c:pt idx="3">
                  <c:v>92.96754811952222</c:v>
                </c:pt>
                <c:pt idx="4">
                  <c:v>88.818455615732688</c:v>
                </c:pt>
                <c:pt idx="5">
                  <c:v>87.60689492619035</c:v>
                </c:pt>
                <c:pt idx="6">
                  <c:v>86.75468422632909</c:v>
                </c:pt>
                <c:pt idx="7">
                  <c:v>85.903482676568615</c:v>
                </c:pt>
                <c:pt idx="8">
                  <c:v>89.0734711400507</c:v>
                </c:pt>
                <c:pt idx="9">
                  <c:v>85.695169013736589</c:v>
                </c:pt>
                <c:pt idx="10">
                  <c:v>83.73728899205193</c:v>
                </c:pt>
                <c:pt idx="11">
                  <c:v>79.180752337363415</c:v>
                </c:pt>
                <c:pt idx="12">
                  <c:v>76.511635201955926</c:v>
                </c:pt>
                <c:pt idx="13">
                  <c:v>75.946611121228671</c:v>
                </c:pt>
                <c:pt idx="14">
                  <c:v>73.707422333041677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19040"/>
        <c:axId val="168920576"/>
      </c:lineChart>
      <c:catAx>
        <c:axId val="16891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920576"/>
        <c:crossesAt val="60"/>
        <c:auto val="1"/>
        <c:lblAlgn val="ctr"/>
        <c:lblOffset val="100"/>
        <c:tickLblSkip val="1"/>
        <c:tickMarkSkip val="1"/>
        <c:noMultiLvlLbl val="0"/>
      </c:catAx>
      <c:valAx>
        <c:axId val="168920576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 b="0"/>
                  <a:t>Index 1990=100</a:t>
                </a:r>
              </a:p>
            </c:rich>
          </c:tx>
          <c:layout>
            <c:manualLayout>
              <c:xMode val="edge"/>
              <c:yMode val="edge"/>
              <c:x val="4.1132274367844703E-2"/>
              <c:y val="0.33156797473486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919040"/>
        <c:crosses val="autoZero"/>
        <c:crossBetween val="midCat"/>
      </c:valAx>
      <c:spPr>
        <a:solidFill>
          <a:sysClr val="window" lastClr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2401941704859305"/>
          <c:y val="0.23761515037146957"/>
          <c:w val="0.16984511492638321"/>
          <c:h val="0.602208446859441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56" l="0.78740157499999996" r="0.78740157499999996" t="0.98425196899999956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r-FR"/>
              <a:t>EU-27 final energy intensity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'[1]Energy intensity by sector'!$A$6</c:f>
              <c:strCache>
                <c:ptCount val="1"/>
                <c:pt idx="0">
                  <c:v>EU-27</c:v>
                </c:pt>
              </c:strCache>
            </c:strRef>
          </c:tx>
          <c:cat>
            <c:numRef>
              <c:f>'[1]Energy intensity by sector'!$B$5:$U$5</c:f>
              <c:numCache>
                <c:formatCode>General</c:formatCode>
                <c:ptCount val="20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</c:numCache>
            </c:numRef>
          </c:cat>
          <c:val>
            <c:numRef>
              <c:f>'[1]Energy intensity by sector'!$B$6:$U$6</c:f>
              <c:numCache>
                <c:formatCode>General</c:formatCode>
                <c:ptCount val="20"/>
                <c:pt idx="0">
                  <c:v>146.22128812167153</c:v>
                </c:pt>
                <c:pt idx="1">
                  <c:v>145.24587639435387</c:v>
                </c:pt>
                <c:pt idx="2">
                  <c:v>140.06265394538389</c:v>
                </c:pt>
                <c:pt idx="3">
                  <c:v>140.62011642300959</c:v>
                </c:pt>
                <c:pt idx="4">
                  <c:v>135.91881978003505</c:v>
                </c:pt>
                <c:pt idx="5">
                  <c:v>134.37147736820339</c:v>
                </c:pt>
                <c:pt idx="6">
                  <c:v>137.66815394911771</c:v>
                </c:pt>
                <c:pt idx="7">
                  <c:v>132.51271399065251</c:v>
                </c:pt>
                <c:pt idx="8">
                  <c:v>129.59057460940275</c:v>
                </c:pt>
                <c:pt idx="9">
                  <c:v>125.51374158807118</c:v>
                </c:pt>
                <c:pt idx="10">
                  <c:v>121.6545606724298</c:v>
                </c:pt>
                <c:pt idx="11">
                  <c:v>121.87986871519847</c:v>
                </c:pt>
                <c:pt idx="12">
                  <c:v>119.07029557707165</c:v>
                </c:pt>
                <c:pt idx="13">
                  <c:v>121.67360775586795</c:v>
                </c:pt>
                <c:pt idx="14">
                  <c:v>120.1473935137511</c:v>
                </c:pt>
                <c:pt idx="15">
                  <c:v>118.4987228459058</c:v>
                </c:pt>
                <c:pt idx="16">
                  <c:v>114.85939609719293</c:v>
                </c:pt>
                <c:pt idx="17">
                  <c:v>109.10408783458907</c:v>
                </c:pt>
                <c:pt idx="18">
                  <c:v>109.43089796840121</c:v>
                </c:pt>
                <c:pt idx="19">
                  <c:v>108.34409497972617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937344"/>
        <c:axId val="168938880"/>
      </c:lineChart>
      <c:catAx>
        <c:axId val="1689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938880"/>
        <c:crosses val="autoZero"/>
        <c:auto val="1"/>
        <c:lblAlgn val="ctr"/>
        <c:lblOffset val="100"/>
        <c:noMultiLvlLbl val="0"/>
      </c:catAx>
      <c:valAx>
        <c:axId val="168938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8937344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'Data for chart'!$N$2:$N$32</c:f>
              <c:strCache>
                <c:ptCount val="31"/>
                <c:pt idx="0">
                  <c:v>Estonia</c:v>
                </c:pt>
                <c:pt idx="1">
                  <c:v>Slovakia</c:v>
                </c:pt>
                <c:pt idx="2">
                  <c:v>Romania</c:v>
                </c:pt>
                <c:pt idx="3">
                  <c:v>Bulgaria</c:v>
                </c:pt>
                <c:pt idx="4">
                  <c:v>Lithuania</c:v>
                </c:pt>
                <c:pt idx="5">
                  <c:v>Poland</c:v>
                </c:pt>
                <c:pt idx="6">
                  <c:v>Czech Republic</c:v>
                </c:pt>
                <c:pt idx="7">
                  <c:v>Luxembourg</c:v>
                </c:pt>
                <c:pt idx="8">
                  <c:v>Latvia</c:v>
                </c:pt>
                <c:pt idx="9">
                  <c:v>Ireland</c:v>
                </c:pt>
                <c:pt idx="10">
                  <c:v>Hungary</c:v>
                </c:pt>
                <c:pt idx="11">
                  <c:v>Norway</c:v>
                </c:pt>
                <c:pt idx="12">
                  <c:v>UK</c:v>
                </c:pt>
                <c:pt idx="13">
                  <c:v>Malta</c:v>
                </c:pt>
                <c:pt idx="14">
                  <c:v>Sweden</c:v>
                </c:pt>
                <c:pt idx="15">
                  <c:v>Germany</c:v>
                </c:pt>
                <c:pt idx="16">
                  <c:v>EU-27</c:v>
                </c:pt>
                <c:pt idx="17">
                  <c:v>Finland</c:v>
                </c:pt>
                <c:pt idx="18">
                  <c:v>Belgium</c:v>
                </c:pt>
                <c:pt idx="19">
                  <c:v>Slovenia</c:v>
                </c:pt>
                <c:pt idx="20">
                  <c:v>Netherlands</c:v>
                </c:pt>
                <c:pt idx="21">
                  <c:v>Denmark</c:v>
                </c:pt>
                <c:pt idx="22">
                  <c:v>Greece</c:v>
                </c:pt>
                <c:pt idx="23">
                  <c:v>Switzerland</c:v>
                </c:pt>
                <c:pt idx="24">
                  <c:v>France</c:v>
                </c:pt>
                <c:pt idx="25">
                  <c:v>Cyprus</c:v>
                </c:pt>
                <c:pt idx="26">
                  <c:v>Austria</c:v>
                </c:pt>
                <c:pt idx="27">
                  <c:v>Turkey</c:v>
                </c:pt>
                <c:pt idx="28">
                  <c:v>Spain</c:v>
                </c:pt>
                <c:pt idx="29">
                  <c:v>Italy</c:v>
                </c:pt>
                <c:pt idx="30">
                  <c:v>Portugal</c:v>
                </c:pt>
              </c:strCache>
            </c:strRef>
          </c:cat>
          <c:val>
            <c:numRef>
              <c:f>'Data for chart'!$O$2:$O$32</c:f>
              <c:numCache>
                <c:formatCode>0.0%</c:formatCode>
                <c:ptCount val="31"/>
                <c:pt idx="0">
                  <c:v>-5.3191471581428784E-2</c:v>
                </c:pt>
                <c:pt idx="1">
                  <c:v>-4.8972961260238423E-2</c:v>
                </c:pt>
                <c:pt idx="2">
                  <c:v>-4.7958491168669903E-2</c:v>
                </c:pt>
                <c:pt idx="3">
                  <c:v>-4.5608639356312985E-2</c:v>
                </c:pt>
                <c:pt idx="4">
                  <c:v>-4.4862202610533752E-2</c:v>
                </c:pt>
                <c:pt idx="5">
                  <c:v>-3.6203295861701457E-2</c:v>
                </c:pt>
                <c:pt idx="6">
                  <c:v>-3.4041433045439162E-2</c:v>
                </c:pt>
                <c:pt idx="7">
                  <c:v>-2.8165971756042962E-2</c:v>
                </c:pt>
                <c:pt idx="8">
                  <c:v>-2.6206905350780962E-2</c:v>
                </c:pt>
                <c:pt idx="9">
                  <c:v>-2.4151529122089399E-2</c:v>
                </c:pt>
                <c:pt idx="10">
                  <c:v>-2.1190998098119862E-2</c:v>
                </c:pt>
                <c:pt idx="11">
                  <c:v>-2.0553681093127163E-2</c:v>
                </c:pt>
                <c:pt idx="12">
                  <c:v>-1.9175388853385655E-2</c:v>
                </c:pt>
                <c:pt idx="13">
                  <c:v>-1.8964433701912919E-2</c:v>
                </c:pt>
                <c:pt idx="14">
                  <c:v>-1.7500710888004867E-2</c:v>
                </c:pt>
                <c:pt idx="15">
                  <c:v>-1.7415759151186538E-2</c:v>
                </c:pt>
                <c:pt idx="16">
                  <c:v>-1.5655574052389376E-2</c:v>
                </c:pt>
                <c:pt idx="17">
                  <c:v>-1.29370378073419E-2</c:v>
                </c:pt>
                <c:pt idx="18">
                  <c:v>-1.2583835201251614E-2</c:v>
                </c:pt>
                <c:pt idx="19">
                  <c:v>-1.2506602936797062E-2</c:v>
                </c:pt>
                <c:pt idx="20">
                  <c:v>-1.2445289756046529E-2</c:v>
                </c:pt>
                <c:pt idx="21">
                  <c:v>-1.0980356701150162E-2</c:v>
                </c:pt>
                <c:pt idx="22">
                  <c:v>-8.881746417523928E-3</c:v>
                </c:pt>
                <c:pt idx="23">
                  <c:v>-8.5567513973998643E-3</c:v>
                </c:pt>
                <c:pt idx="24">
                  <c:v>-8.0919678969929576E-3</c:v>
                </c:pt>
                <c:pt idx="25">
                  <c:v>-5.4708827129053006E-3</c:v>
                </c:pt>
                <c:pt idx="26">
                  <c:v>-4.0472685872535719E-3</c:v>
                </c:pt>
                <c:pt idx="27">
                  <c:v>-3.9453270160614284E-3</c:v>
                </c:pt>
                <c:pt idx="28">
                  <c:v>-2.9136376213737547E-3</c:v>
                </c:pt>
                <c:pt idx="29">
                  <c:v>-2.8176039486005333E-3</c:v>
                </c:pt>
                <c:pt idx="30">
                  <c:v>4.6346750159660388E-3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947072"/>
        <c:axId val="169051264"/>
      </c:barChart>
      <c:catAx>
        <c:axId val="16894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69051264"/>
        <c:crosses val="autoZero"/>
        <c:auto val="1"/>
        <c:lblAlgn val="ctr"/>
        <c:lblOffset val="100"/>
        <c:noMultiLvlLbl val="0"/>
      </c:catAx>
      <c:valAx>
        <c:axId val="1690512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 pitchFamily="34" charset="0"/>
                    <a:ea typeface="Calibri"/>
                    <a:cs typeface="Arial" pitchFamily="34" charset="0"/>
                  </a:defRPr>
                </a:pPr>
                <a:r>
                  <a:rPr lang="fr-FR" sz="900">
                    <a:latin typeface="Arial" pitchFamily="34" charset="0"/>
                    <a:cs typeface="Arial" pitchFamily="34" charset="0"/>
                  </a:rPr>
                  <a:t>%/year</a:t>
                </a:r>
              </a:p>
            </c:rich>
          </c:tx>
          <c:layout/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n-US"/>
          </a:p>
        </c:txPr>
        <c:crossAx val="168947072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120648</xdr:rowOff>
    </xdr:from>
    <xdr:to>
      <xdr:col>10</xdr:col>
      <xdr:colOff>338666</xdr:colOff>
      <xdr:row>56</xdr:row>
      <xdr:rowOff>66674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511174</xdr:colOff>
      <xdr:row>3</xdr:row>
      <xdr:rowOff>42333</xdr:rowOff>
    </xdr:from>
    <xdr:to>
      <xdr:col>27</xdr:col>
      <xdr:colOff>521757</xdr:colOff>
      <xdr:row>18</xdr:row>
      <xdr:rowOff>52917</xdr:rowOff>
    </xdr:to>
    <xdr:graphicFrame macro="">
      <xdr:nvGraphicFramePr>
        <xdr:cNvPr id="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1</xdr:row>
      <xdr:rowOff>193675</xdr:rowOff>
    </xdr:from>
    <xdr:to>
      <xdr:col>10</xdr:col>
      <xdr:colOff>285750</xdr:colOff>
      <xdr:row>19</xdr:row>
      <xdr:rowOff>130175</xdr:rowOff>
    </xdr:to>
    <xdr:graphicFrame macro="">
      <xdr:nvGraphicFramePr>
        <xdr:cNvPr id="4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P2012/4.0.2/Indicators/ENER/ENER21/ENER21_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7%20Total%20energy%20consumption%20intensity%20(200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Sectie_Energie/Projecten/3.634%20Update%20EEA-monitoring%20report%20E&amp;E/Indicatoren/EN21/EN21_2006%20update_unchang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EEA%20E&amp;E%20Framework%20Contract/Revised%20Fact%20Sheets/Spreadsheets/EN18%20Electricity%20consumption%20(20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e.nl/Projects/EEA%20E&amp;E%20Framework%20Contract/Factsheets/European%20Union/Revised%20Fact%20Sheets/Spreadsheets/EN26%20Total%20energy%20consumption%20by%20fuel%20(20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Eurostat"/>
      <sheetName val="EEA CO2"/>
      <sheetName val="Energy intensity by sector"/>
      <sheetName val="Data for chart"/>
      <sheetName val="Fig_eer"/>
    </sheetNames>
    <sheetDataSet>
      <sheetData sheetId="0" refreshError="1"/>
      <sheetData sheetId="1" refreshError="1"/>
      <sheetData sheetId="2" refreshError="1"/>
      <sheetData sheetId="3">
        <row r="5">
          <cell r="B5">
            <v>1990</v>
          </cell>
          <cell r="C5">
            <v>1991</v>
          </cell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  <cell r="J5">
            <v>1998</v>
          </cell>
          <cell r="K5">
            <v>1999</v>
          </cell>
          <cell r="L5">
            <v>2000</v>
          </cell>
          <cell r="M5">
            <v>2001</v>
          </cell>
          <cell r="N5">
            <v>2002</v>
          </cell>
          <cell r="O5">
            <v>2003</v>
          </cell>
          <cell r="P5">
            <v>2004</v>
          </cell>
          <cell r="Q5">
            <v>2005</v>
          </cell>
          <cell r="R5">
            <v>2006</v>
          </cell>
          <cell r="S5">
            <v>2007</v>
          </cell>
          <cell r="T5">
            <v>2008</v>
          </cell>
          <cell r="U5">
            <v>2009</v>
          </cell>
        </row>
        <row r="6">
          <cell r="A6" t="str">
            <v>EU-27</v>
          </cell>
          <cell r="B6">
            <v>146.22128812167153</v>
          </cell>
          <cell r="C6">
            <v>145.24587639435387</v>
          </cell>
          <cell r="D6">
            <v>140.06265394538389</v>
          </cell>
          <cell r="E6">
            <v>140.62011642300959</v>
          </cell>
          <cell r="F6">
            <v>135.91881978003505</v>
          </cell>
          <cell r="G6">
            <v>134.37147736820339</v>
          </cell>
          <cell r="H6">
            <v>137.66815394911771</v>
          </cell>
          <cell r="I6">
            <v>132.51271399065251</v>
          </cell>
          <cell r="J6">
            <v>129.59057460940275</v>
          </cell>
          <cell r="K6">
            <v>125.51374158807118</v>
          </cell>
          <cell r="L6">
            <v>121.6545606724298</v>
          </cell>
          <cell r="M6">
            <v>121.87986871519847</v>
          </cell>
          <cell r="N6">
            <v>119.07029557707165</v>
          </cell>
          <cell r="O6">
            <v>121.67360775586795</v>
          </cell>
          <cell r="P6">
            <v>120.1473935137511</v>
          </cell>
          <cell r="Q6">
            <v>118.4987228459058</v>
          </cell>
          <cell r="R6">
            <v>114.85939609719293</v>
          </cell>
          <cell r="S6">
            <v>109.10408783458907</v>
          </cell>
          <cell r="T6">
            <v>109.43089796840121</v>
          </cell>
          <cell r="U6">
            <v>108.34409497972617</v>
          </cell>
        </row>
        <row r="7">
          <cell r="B7">
            <v>155.08755164687872</v>
          </cell>
          <cell r="U7">
            <v>121.92179866531357</v>
          </cell>
        </row>
        <row r="8">
          <cell r="B8">
            <v>1000.8252067401486</v>
          </cell>
          <cell r="U8">
            <v>412.25100461306812</v>
          </cell>
        </row>
        <row r="9">
          <cell r="B9">
            <v>572.07204977749859</v>
          </cell>
          <cell r="U9">
            <v>296.25262134151905</v>
          </cell>
        </row>
        <row r="10">
          <cell r="B10">
            <v>100.10033853088908</v>
          </cell>
          <cell r="U10">
            <v>81.157559027802591</v>
          </cell>
        </row>
        <row r="11">
          <cell r="B11">
            <v>137.27801368890403</v>
          </cell>
          <cell r="U11">
            <v>98.316651973240667</v>
          </cell>
        </row>
        <row r="12">
          <cell r="B12">
            <v>896.93955484178298</v>
          </cell>
          <cell r="U12">
            <v>317.5003727876487</v>
          </cell>
        </row>
        <row r="13">
          <cell r="B13">
            <v>138.34982623733845</v>
          </cell>
          <cell r="U13">
            <v>86.944867660736065</v>
          </cell>
        </row>
        <row r="14">
          <cell r="B14">
            <v>133.39798350329357</v>
          </cell>
          <cell r="U14">
            <v>112.59867593515712</v>
          </cell>
        </row>
        <row r="15">
          <cell r="B15">
            <v>121.45076250592153</v>
          </cell>
          <cell r="U15">
            <v>114.90078464607495</v>
          </cell>
        </row>
        <row r="16">
          <cell r="B16">
            <v>114.30289355258185</v>
          </cell>
          <cell r="U16">
            <v>97.952146666946263</v>
          </cell>
        </row>
        <row r="17">
          <cell r="B17">
            <v>105.8401953567687</v>
          </cell>
          <cell r="U17">
            <v>100.31551100406426</v>
          </cell>
        </row>
        <row r="18">
          <cell r="B18">
            <v>162.16566142760865</v>
          </cell>
          <cell r="U18">
            <v>146.11387171414484</v>
          </cell>
        </row>
        <row r="19">
          <cell r="B19">
            <v>530.34056750239483</v>
          </cell>
          <cell r="U19">
            <v>320.20047333983013</v>
          </cell>
        </row>
        <row r="20">
          <cell r="B20">
            <v>563.24043356470838</v>
          </cell>
          <cell r="U20">
            <v>235.47696235252647</v>
          </cell>
        </row>
        <row r="21">
          <cell r="B21">
            <v>244.74048101180153</v>
          </cell>
          <cell r="U21">
            <v>142.21838391998998</v>
          </cell>
        </row>
        <row r="22">
          <cell r="B22">
            <v>402.78850491512736</v>
          </cell>
          <cell r="U22">
            <v>268.12555549746429</v>
          </cell>
        </row>
        <row r="23">
          <cell r="B23">
            <v>130.19296045583752</v>
          </cell>
          <cell r="U23">
            <v>90.489419070185477</v>
          </cell>
        </row>
        <row r="24">
          <cell r="B24">
            <v>136.22669376605214</v>
          </cell>
          <cell r="U24">
            <v>107.38023416330078</v>
          </cell>
        </row>
        <row r="25">
          <cell r="B25">
            <v>119.79439438411991</v>
          </cell>
          <cell r="U25">
            <v>110.91040965459798</v>
          </cell>
        </row>
        <row r="26">
          <cell r="B26">
            <v>468.74186604427143</v>
          </cell>
          <cell r="U26">
            <v>232.62535253641047</v>
          </cell>
        </row>
        <row r="27">
          <cell r="B27">
            <v>124.50773015888427</v>
          </cell>
          <cell r="U27">
            <v>135.94130275961291</v>
          </cell>
        </row>
        <row r="28">
          <cell r="B28">
            <v>916.97671120603695</v>
          </cell>
          <cell r="U28">
            <v>360.42931048801421</v>
          </cell>
        </row>
        <row r="29">
          <cell r="B29">
            <v>214.09050372543942</v>
          </cell>
          <cell r="U29">
            <v>168.55716223626865</v>
          </cell>
        </row>
        <row r="30">
          <cell r="B30">
            <v>817.05090535629643</v>
          </cell>
          <cell r="U30">
            <v>314.7121736766843</v>
          </cell>
        </row>
        <row r="31">
          <cell r="B31">
            <v>200.53237863807527</v>
          </cell>
          <cell r="U31">
            <v>156.58017376794874</v>
          </cell>
        </row>
        <row r="32">
          <cell r="B32">
            <v>142.2943712225624</v>
          </cell>
          <cell r="U32">
            <v>101.74202385421893</v>
          </cell>
        </row>
        <row r="33">
          <cell r="B33">
            <v>109.22068576727933</v>
          </cell>
          <cell r="U33">
            <v>75.603280339336649</v>
          </cell>
        </row>
        <row r="34">
          <cell r="B34">
            <v>190.48330063601557</v>
          </cell>
          <cell r="U34">
            <v>176.70029580431367</v>
          </cell>
        </row>
        <row r="35">
          <cell r="B35">
            <v>225.09794285870294</v>
          </cell>
          <cell r="R35">
            <v>195.94455641015097</v>
          </cell>
        </row>
        <row r="36">
          <cell r="B36">
            <v>126.64342519598171</v>
          </cell>
          <cell r="U36">
            <v>85.352211160143682</v>
          </cell>
        </row>
        <row r="37">
          <cell r="B37">
            <v>78.445503481085908</v>
          </cell>
          <cell r="U37">
            <v>67.203134453203418</v>
          </cell>
        </row>
        <row r="45">
          <cell r="G45">
            <v>37.965216818947987</v>
          </cell>
          <cell r="H45">
            <v>38.512942368474015</v>
          </cell>
          <cell r="I45">
            <v>38.141595158911919</v>
          </cell>
          <cell r="J45">
            <v>38.435504337462199</v>
          </cell>
          <cell r="K45">
            <v>38.357268558003454</v>
          </cell>
          <cell r="L45">
            <v>37.082895352152725</v>
          </cell>
          <cell r="M45">
            <v>36.722030112484298</v>
          </cell>
          <cell r="N45">
            <v>36.57763026082096</v>
          </cell>
          <cell r="O45">
            <v>36.641773285126035</v>
          </cell>
          <cell r="P45">
            <v>36.824170468347631</v>
          </cell>
          <cell r="Q45">
            <v>36.499187764218085</v>
          </cell>
          <cell r="R45">
            <v>36.098499596466183</v>
          </cell>
          <cell r="S45">
            <v>35.563897982678036</v>
          </cell>
          <cell r="T45">
            <v>35.188267450125856</v>
          </cell>
          <cell r="U45">
            <v>35.76567020418652</v>
          </cell>
        </row>
        <row r="46">
          <cell r="B46">
            <v>38.14032750796553</v>
          </cell>
          <cell r="U46">
            <v>39.317192714998569</v>
          </cell>
        </row>
        <row r="83">
          <cell r="G83">
            <v>204.51778785296094</v>
          </cell>
          <cell r="H83">
            <v>203.91603450872506</v>
          </cell>
          <cell r="I83">
            <v>198.37446952167699</v>
          </cell>
          <cell r="J83">
            <v>190.13517283518382</v>
          </cell>
          <cell r="K83">
            <v>181.64954063046045</v>
          </cell>
          <cell r="L83">
            <v>179.17168350971238</v>
          </cell>
          <cell r="M83">
            <v>177.42876103850989</v>
          </cell>
          <cell r="N83">
            <v>175.68790245876963</v>
          </cell>
          <cell r="O83">
            <v>182.17109273947727</v>
          </cell>
          <cell r="P83">
            <v>175.26186396375013</v>
          </cell>
          <cell r="Q83">
            <v>171.25765105458558</v>
          </cell>
          <cell r="R83">
            <v>161.93872308570732</v>
          </cell>
          <cell r="S83">
            <v>156.47990376516759</v>
          </cell>
          <cell r="T83">
            <v>155.32432901442769</v>
          </cell>
          <cell r="U83">
            <v>150.74478963897613</v>
          </cell>
        </row>
        <row r="121">
          <cell r="G121">
            <v>184.35216514261182</v>
          </cell>
          <cell r="H121">
            <v>181.21685006609073</v>
          </cell>
          <cell r="I121">
            <v>171.46597072092027</v>
          </cell>
          <cell r="J121">
            <v>168.1887755379162</v>
          </cell>
          <cell r="K121">
            <v>151.03684072526096</v>
          </cell>
          <cell r="L121">
            <v>152.69380256367921</v>
          </cell>
          <cell r="M121">
            <v>151.64694507793217</v>
          </cell>
          <cell r="N121">
            <v>147.49475168498535</v>
          </cell>
          <cell r="O121">
            <v>156.48107526243277</v>
          </cell>
          <cell r="P121">
            <v>141.8107025583661</v>
          </cell>
          <cell r="Q121">
            <v>148.92110674405893</v>
          </cell>
          <cell r="R121">
            <v>141.91605495953323</v>
          </cell>
          <cell r="S121">
            <v>139.94584880291123</v>
          </cell>
          <cell r="T121">
            <v>136.96170596738699</v>
          </cell>
          <cell r="U121">
            <v>130.19382503253212</v>
          </cell>
        </row>
        <row r="159">
          <cell r="G159">
            <v>590.78276085887239</v>
          </cell>
          <cell r="H159">
            <v>640.53235960662164</v>
          </cell>
          <cell r="I159">
            <v>615.43133203900754</v>
          </cell>
          <cell r="J159">
            <v>613.2869451950445</v>
          </cell>
          <cell r="K159">
            <v>603.67167899085587</v>
          </cell>
          <cell r="L159">
            <v>605.98733909832777</v>
          </cell>
          <cell r="M159">
            <v>623.7016404325658</v>
          </cell>
          <cell r="N159">
            <v>604.57649170075933</v>
          </cell>
          <cell r="O159">
            <v>612.07927368757328</v>
          </cell>
          <cell r="P159">
            <v>616.27920686218783</v>
          </cell>
          <cell r="Q159">
            <v>615.32783888406652</v>
          </cell>
          <cell r="R159">
            <v>607.36351427725481</v>
          </cell>
          <cell r="S159">
            <v>574.09577190260075</v>
          </cell>
          <cell r="T159">
            <v>596.79971575022216</v>
          </cell>
          <cell r="U159">
            <v>590.75996234390027</v>
          </cell>
        </row>
        <row r="197">
          <cell r="G197">
            <v>25.641353439386567</v>
          </cell>
          <cell r="H197">
            <v>27.122525848011037</v>
          </cell>
          <cell r="I197">
            <v>25.123132263045413</v>
          </cell>
          <cell r="J197">
            <v>24.686714492780215</v>
          </cell>
          <cell r="K197">
            <v>24.35107601483902</v>
          </cell>
          <cell r="L197">
            <v>22.28664402536878</v>
          </cell>
          <cell r="M197">
            <v>23.910678724408392</v>
          </cell>
          <cell r="N197">
            <v>23.053629554959837</v>
          </cell>
          <cell r="O197">
            <v>25.28159741444356</v>
          </cell>
          <cell r="P197">
            <v>25.125181896510036</v>
          </cell>
          <cell r="Q197">
            <v>25.399659274665179</v>
          </cell>
          <cell r="R197">
            <v>25.185659311085185</v>
          </cell>
          <cell r="S197">
            <v>22.205049963497657</v>
          </cell>
          <cell r="T197">
            <v>22.881131962905421</v>
          </cell>
          <cell r="U197">
            <v>23.062985694632847</v>
          </cell>
        </row>
      </sheetData>
      <sheetData sheetId="4">
        <row r="2">
          <cell r="N2" t="str">
            <v>Estonia</v>
          </cell>
          <cell r="O2">
            <v>-5.3191471581428784E-2</v>
          </cell>
        </row>
        <row r="3">
          <cell r="N3" t="str">
            <v>Slovakia</v>
          </cell>
          <cell r="O3">
            <v>-4.8972961260238423E-2</v>
          </cell>
        </row>
        <row r="4">
          <cell r="N4" t="str">
            <v>Romania</v>
          </cell>
          <cell r="O4">
            <v>-4.7958491168669903E-2</v>
          </cell>
        </row>
        <row r="5">
          <cell r="N5" t="str">
            <v>Bulgaria</v>
          </cell>
          <cell r="O5">
            <v>-4.5608639356312985E-2</v>
          </cell>
        </row>
        <row r="6">
          <cell r="N6" t="str">
            <v>Lithuania</v>
          </cell>
          <cell r="O6">
            <v>-4.4862202610533752E-2</v>
          </cell>
        </row>
        <row r="7">
          <cell r="N7" t="str">
            <v>Poland</v>
          </cell>
          <cell r="O7">
            <v>-3.6203295861701457E-2</v>
          </cell>
        </row>
        <row r="8">
          <cell r="N8" t="str">
            <v>Czech Republic</v>
          </cell>
          <cell r="O8">
            <v>-3.4041433045439162E-2</v>
          </cell>
        </row>
        <row r="9">
          <cell r="N9" t="str">
            <v>Luxembourg</v>
          </cell>
          <cell r="O9">
            <v>-2.8165971756042962E-2</v>
          </cell>
        </row>
        <row r="10">
          <cell r="N10" t="str">
            <v>Latvia</v>
          </cell>
          <cell r="O10">
            <v>-2.6206905350780962E-2</v>
          </cell>
        </row>
        <row r="11">
          <cell r="N11" t="str">
            <v>Ireland</v>
          </cell>
          <cell r="O11">
            <v>-2.4151529122089399E-2</v>
          </cell>
        </row>
        <row r="12">
          <cell r="N12" t="str">
            <v>Hungary</v>
          </cell>
          <cell r="O12">
            <v>-2.1190998098119862E-2</v>
          </cell>
        </row>
        <row r="13">
          <cell r="N13" t="str">
            <v>Norway</v>
          </cell>
          <cell r="O13">
            <v>-2.0553681093127163E-2</v>
          </cell>
        </row>
        <row r="14">
          <cell r="N14" t="str">
            <v>UK</v>
          </cell>
          <cell r="O14">
            <v>-1.9175388853385655E-2</v>
          </cell>
        </row>
        <row r="15">
          <cell r="N15" t="str">
            <v>Malta</v>
          </cell>
          <cell r="O15">
            <v>-1.8964433701912919E-2</v>
          </cell>
        </row>
        <row r="16">
          <cell r="N16" t="str">
            <v>Sweden</v>
          </cell>
          <cell r="O16">
            <v>-1.7500710888004867E-2</v>
          </cell>
        </row>
        <row r="17">
          <cell r="N17" t="str">
            <v>Germany</v>
          </cell>
          <cell r="O17">
            <v>-1.7415759151186538E-2</v>
          </cell>
        </row>
        <row r="18">
          <cell r="N18" t="str">
            <v>EU-27</v>
          </cell>
          <cell r="O18">
            <v>-1.5655574052389376E-2</v>
          </cell>
        </row>
        <row r="19">
          <cell r="N19" t="str">
            <v>Finland</v>
          </cell>
          <cell r="O19">
            <v>-1.29370378073419E-2</v>
          </cell>
        </row>
        <row r="20">
          <cell r="N20" t="str">
            <v>Belgium</v>
          </cell>
          <cell r="O20">
            <v>-1.2583835201251614E-2</v>
          </cell>
        </row>
        <row r="21">
          <cell r="N21" t="str">
            <v>Slovenia</v>
          </cell>
          <cell r="O21">
            <v>-1.2506602936797062E-2</v>
          </cell>
        </row>
        <row r="22">
          <cell r="N22" t="str">
            <v>Netherlands</v>
          </cell>
          <cell r="O22">
            <v>-1.2445289756046529E-2</v>
          </cell>
        </row>
        <row r="23">
          <cell r="N23" t="str">
            <v>Denmark</v>
          </cell>
          <cell r="O23">
            <v>-1.0980356701150162E-2</v>
          </cell>
        </row>
        <row r="24">
          <cell r="N24" t="str">
            <v>Greece</v>
          </cell>
          <cell r="O24">
            <v>-8.881746417523928E-3</v>
          </cell>
        </row>
        <row r="25">
          <cell r="N25" t="str">
            <v>Switzerland</v>
          </cell>
          <cell r="O25">
            <v>-8.5567513973998643E-3</v>
          </cell>
        </row>
        <row r="26">
          <cell r="N26" t="str">
            <v>France</v>
          </cell>
          <cell r="O26">
            <v>-8.0919678969929576E-3</v>
          </cell>
        </row>
        <row r="27">
          <cell r="N27" t="str">
            <v>Cyprus</v>
          </cell>
          <cell r="O27">
            <v>-5.4708827129053006E-3</v>
          </cell>
        </row>
        <row r="28">
          <cell r="N28" t="str">
            <v>Austria</v>
          </cell>
          <cell r="O28">
            <v>-4.0472685872535719E-3</v>
          </cell>
        </row>
        <row r="29">
          <cell r="N29" t="str">
            <v>Turkey</v>
          </cell>
          <cell r="O29">
            <v>-3.9453270160614284E-3</v>
          </cell>
        </row>
        <row r="30">
          <cell r="N30" t="str">
            <v>Spain</v>
          </cell>
          <cell r="O30">
            <v>-2.9136376213737547E-3</v>
          </cell>
        </row>
        <row r="31">
          <cell r="N31" t="str">
            <v>Italy</v>
          </cell>
          <cell r="O31">
            <v>-2.8176039486005333E-3</v>
          </cell>
        </row>
        <row r="32">
          <cell r="N32" t="str">
            <v>Portugal</v>
          </cell>
          <cell r="O32">
            <v>4.6346750159660388E-3</v>
          </cell>
        </row>
        <row r="60">
          <cell r="B60">
            <v>1995</v>
          </cell>
          <cell r="C60">
            <v>1996</v>
          </cell>
          <cell r="D60">
            <v>1997</v>
          </cell>
          <cell r="E60">
            <v>1998</v>
          </cell>
          <cell r="F60">
            <v>1999</v>
          </cell>
          <cell r="G60">
            <v>2000</v>
          </cell>
          <cell r="H60">
            <v>2001</v>
          </cell>
          <cell r="I60">
            <v>2002</v>
          </cell>
          <cell r="J60">
            <v>2003</v>
          </cell>
          <cell r="K60">
            <v>2004</v>
          </cell>
          <cell r="L60">
            <v>2005</v>
          </cell>
          <cell r="M60">
            <v>2006</v>
          </cell>
          <cell r="N60">
            <v>2007</v>
          </cell>
          <cell r="O60">
            <v>2008</v>
          </cell>
          <cell r="P60">
            <v>2009</v>
          </cell>
        </row>
        <row r="61">
          <cell r="A61" t="str">
            <v>Households</v>
          </cell>
          <cell r="B61">
            <v>100</v>
          </cell>
          <cell r="C61">
            <v>108.4209631769593</v>
          </cell>
          <cell r="D61">
            <v>104.17218863060617</v>
          </cell>
          <cell r="E61">
            <v>103.80921479554613</v>
          </cell>
          <cell r="F61">
            <v>102.18166794732564</v>
          </cell>
          <cell r="G61">
            <v>102.57363268646348</v>
          </cell>
          <cell r="H61">
            <v>105.57207856333457</v>
          </cell>
          <cell r="I61">
            <v>102.33482284111233</v>
          </cell>
          <cell r="J61">
            <v>103.60479591478607</v>
          </cell>
          <cell r="K61">
            <v>104.31570582158645</v>
          </cell>
          <cell r="L61">
            <v>104.15467065923028</v>
          </cell>
          <cell r="M61">
            <v>102.80657367088328</v>
          </cell>
          <cell r="N61">
            <v>97.175444162925089</v>
          </cell>
          <cell r="O61">
            <v>101.01847164304564</v>
          </cell>
          <cell r="P61">
            <v>99.996140964753437</v>
          </cell>
        </row>
        <row r="62">
          <cell r="A62" t="str">
            <v>Transport</v>
          </cell>
          <cell r="B62">
            <v>100</v>
          </cell>
          <cell r="C62">
            <v>101.44270359929214</v>
          </cell>
          <cell r="D62">
            <v>100.46457877695012</v>
          </cell>
          <cell r="E62">
            <v>101.23873260294273</v>
          </cell>
          <cell r="F62">
            <v>101.03266034519207</v>
          </cell>
          <cell r="G62">
            <v>97.67597411334971</v>
          </cell>
          <cell r="H62">
            <v>96.72545869448787</v>
          </cell>
          <cell r="I62">
            <v>96.345110934716175</v>
          </cell>
          <cell r="J62">
            <v>96.514063016857492</v>
          </cell>
          <cell r="K62">
            <v>96.99449536653016</v>
          </cell>
          <cell r="L62">
            <v>96.138494186082923</v>
          </cell>
          <cell r="M62">
            <v>95.083085574398325</v>
          </cell>
          <cell r="N62">
            <v>93.674950290099531</v>
          </cell>
          <cell r="O62">
            <v>92.685543237998345</v>
          </cell>
          <cell r="P62">
            <v>94.206416296130044</v>
          </cell>
        </row>
        <row r="63">
          <cell r="A63" t="str">
            <v>Total</v>
          </cell>
          <cell r="B63">
            <v>100</v>
          </cell>
          <cell r="C63">
            <v>102.45340502722971</v>
          </cell>
          <cell r="D63">
            <v>98.616697967487923</v>
          </cell>
          <cell r="E63">
            <v>96.442025605106622</v>
          </cell>
          <cell r="F63">
            <v>93.408023820516377</v>
          </cell>
          <cell r="G63">
            <v>90.535999942214801</v>
          </cell>
          <cell r="H63">
            <v>90.703675439412237</v>
          </cell>
          <cell r="I63">
            <v>88.612775500559849</v>
          </cell>
          <cell r="J63">
            <v>90.550174887531483</v>
          </cell>
          <cell r="K63">
            <v>89.414357769189664</v>
          </cell>
          <cell r="L63">
            <v>88.187407898475939</v>
          </cell>
          <cell r="M63">
            <v>85.479000712670853</v>
          </cell>
          <cell r="N63">
            <v>81.195868328233928</v>
          </cell>
          <cell r="O63">
            <v>81.439082245512381</v>
          </cell>
          <cell r="P63">
            <v>80.630277423267998</v>
          </cell>
        </row>
        <row r="64">
          <cell r="A64" t="str">
            <v>Services</v>
          </cell>
          <cell r="B64">
            <v>100</v>
          </cell>
          <cell r="C64">
            <v>105.77649854609197</v>
          </cell>
          <cell r="D64">
            <v>97.97896324947834</v>
          </cell>
          <cell r="E64">
            <v>96.276955704140121</v>
          </cell>
          <cell r="F64">
            <v>94.967982374262633</v>
          </cell>
          <cell r="G64">
            <v>86.916800542732801</v>
          </cell>
          <cell r="H64">
            <v>93.250454898688133</v>
          </cell>
          <cell r="I64">
            <v>89.908005868162007</v>
          </cell>
          <cell r="J64">
            <v>98.596969439255872</v>
          </cell>
          <cell r="K64">
            <v>97.98695671780078</v>
          </cell>
          <cell r="L64">
            <v>99.057404807851796</v>
          </cell>
          <cell r="M64">
            <v>98.222815619391568</v>
          </cell>
          <cell r="N64">
            <v>86.598587769510814</v>
          </cell>
          <cell r="O64">
            <v>89.235273859447346</v>
          </cell>
          <cell r="P64">
            <v>89.94449434641308</v>
          </cell>
        </row>
        <row r="65">
          <cell r="A65" t="str">
            <v>Agriculture</v>
          </cell>
          <cell r="B65">
            <v>100</v>
          </cell>
          <cell r="C65">
            <v>98.299279493628049</v>
          </cell>
          <cell r="D65">
            <v>93.010011891250088</v>
          </cell>
          <cell r="E65">
            <v>91.232329931036134</v>
          </cell>
          <cell r="F65">
            <v>81.928433337585886</v>
          </cell>
          <cell r="G65">
            <v>82.827235820939663</v>
          </cell>
          <cell r="H65">
            <v>82.259378380840047</v>
          </cell>
          <cell r="I65">
            <v>80.00706233685176</v>
          </cell>
          <cell r="J65">
            <v>84.881604260726505</v>
          </cell>
          <cell r="K65">
            <v>76.92380637279939</v>
          </cell>
          <cell r="L65">
            <v>80.780774464382347</v>
          </cell>
          <cell r="M65">
            <v>76.980953735883318</v>
          </cell>
          <cell r="N65">
            <v>75.912234984954694</v>
          </cell>
          <cell r="O65">
            <v>74.293516358452123</v>
          </cell>
          <cell r="P65">
            <v>70.622346600494922</v>
          </cell>
        </row>
        <row r="66">
          <cell r="A66" t="str">
            <v>Industry</v>
          </cell>
          <cell r="B66">
            <v>100</v>
          </cell>
          <cell r="C66">
            <v>99.705769678738903</v>
          </cell>
          <cell r="D66">
            <v>96.996193633924534</v>
          </cell>
          <cell r="E66">
            <v>92.96754811952222</v>
          </cell>
          <cell r="F66">
            <v>88.818455615732688</v>
          </cell>
          <cell r="G66">
            <v>87.60689492619035</v>
          </cell>
          <cell r="H66">
            <v>86.75468422632909</v>
          </cell>
          <cell r="I66">
            <v>85.903482676568615</v>
          </cell>
          <cell r="J66">
            <v>89.0734711400507</v>
          </cell>
          <cell r="K66">
            <v>85.695169013736589</v>
          </cell>
          <cell r="L66">
            <v>83.73728899205193</v>
          </cell>
          <cell r="M66">
            <v>79.180752337363415</v>
          </cell>
          <cell r="N66">
            <v>76.511635201955926</v>
          </cell>
          <cell r="O66">
            <v>75.946611121228671</v>
          </cell>
          <cell r="P66">
            <v>73.707422333041677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GIEC Projections"/>
      <sheetName val="Total energy intensity"/>
      <sheetName val="GDP"/>
      <sheetName val="GIEC"/>
      <sheetName val="New Cronos"/>
      <sheetName val="Projection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>
        <row r="56">
          <cell r="A56" t="str">
            <v>EU15 European Union (15 countries)</v>
          </cell>
          <cell r="C56">
            <v>5867546.2510000011</v>
          </cell>
          <cell r="D56">
            <v>6210073.2340000002</v>
          </cell>
          <cell r="E56">
            <v>6288555.7350000003</v>
          </cell>
          <cell r="F56">
            <v>6262244.023</v>
          </cell>
          <cell r="G56">
            <v>6435380.5470000003</v>
          </cell>
          <cell r="H56">
            <v>6588374.6409999998</v>
          </cell>
          <cell r="I56">
            <v>6693393.3140000002</v>
          </cell>
          <cell r="J56">
            <v>6860545.0109999999</v>
          </cell>
          <cell r="K56">
            <v>7058780.642</v>
          </cell>
          <cell r="L56">
            <v>7255186.9859999996</v>
          </cell>
          <cell r="M56">
            <v>7502733.7580000004</v>
          </cell>
        </row>
        <row r="57">
          <cell r="A57" t="str">
            <v>BE Belgium</v>
          </cell>
          <cell r="C57">
            <v>195567.26500000001</v>
          </cell>
          <cell r="D57">
            <v>199142.74299999999</v>
          </cell>
          <cell r="E57">
            <v>202169.91899999999</v>
          </cell>
          <cell r="F57">
            <v>200191.21599999999</v>
          </cell>
          <cell r="G57">
            <v>206655.747</v>
          </cell>
          <cell r="H57">
            <v>211707.66699999999</v>
          </cell>
          <cell r="I57">
            <v>214238.859</v>
          </cell>
          <cell r="J57">
            <v>221885.8</v>
          </cell>
          <cell r="K57">
            <v>226870.75099999999</v>
          </cell>
          <cell r="L57">
            <v>233721.397</v>
          </cell>
          <cell r="M57">
            <v>243135.67300000001</v>
          </cell>
        </row>
        <row r="58">
          <cell r="A58" t="str">
            <v>DK Denmark</v>
          </cell>
          <cell r="C58">
            <v>124988.079</v>
          </cell>
          <cell r="D58">
            <v>126381.63</v>
          </cell>
          <cell r="E58">
            <v>127153.46</v>
          </cell>
          <cell r="F58">
            <v>127151.686</v>
          </cell>
          <cell r="G58">
            <v>134101.83600000001</v>
          </cell>
          <cell r="H58">
            <v>137793.408</v>
          </cell>
          <cell r="I58">
            <v>141263.91200000001</v>
          </cell>
          <cell r="J58">
            <v>145458.89300000001</v>
          </cell>
          <cell r="K58">
            <v>149048.80100000001</v>
          </cell>
          <cell r="L58">
            <v>152491.467</v>
          </cell>
          <cell r="M58">
            <v>157101.70199999999</v>
          </cell>
        </row>
        <row r="59">
          <cell r="A59" t="str">
            <v>DE Federal Republic of Germany (including ex-GDR from 1991)</v>
          </cell>
          <cell r="C59">
            <v>1577232</v>
          </cell>
          <cell r="D59">
            <v>1785742.2220000001</v>
          </cell>
          <cell r="E59">
            <v>1825719.9680000001</v>
          </cell>
          <cell r="F59">
            <v>1805887.666</v>
          </cell>
          <cell r="G59">
            <v>1848266.1640000001</v>
          </cell>
          <cell r="H59">
            <v>1880206.608</v>
          </cell>
          <cell r="I59">
            <v>1894611.122</v>
          </cell>
          <cell r="J59">
            <v>1921019.398</v>
          </cell>
          <cell r="K59">
            <v>1958596.3910000001</v>
          </cell>
          <cell r="L59">
            <v>1998678.517</v>
          </cell>
          <cell r="M59">
            <v>2055774.6710000001</v>
          </cell>
        </row>
        <row r="60">
          <cell r="A60" t="str">
            <v>GR Greece</v>
          </cell>
          <cell r="C60">
            <v>84495.956999999995</v>
          </cell>
          <cell r="D60">
            <v>87098.433000000005</v>
          </cell>
          <cell r="E60">
            <v>87716.831999999995</v>
          </cell>
          <cell r="F60">
            <v>86278.275999999998</v>
          </cell>
          <cell r="G60">
            <v>88046.98</v>
          </cell>
          <cell r="H60">
            <v>89887.161999999997</v>
          </cell>
          <cell r="I60">
            <v>92008.214000000007</v>
          </cell>
          <cell r="J60">
            <v>95355.111999999994</v>
          </cell>
          <cell r="K60">
            <v>98562.557000000001</v>
          </cell>
          <cell r="L60">
            <v>102073.651</v>
          </cell>
          <cell r="M60">
            <v>106396.728</v>
          </cell>
        </row>
        <row r="61">
          <cell r="A61" t="str">
            <v>ES Spain</v>
          </cell>
          <cell r="C61">
            <v>414690.73200000002</v>
          </cell>
          <cell r="D61">
            <v>425237.98200000002</v>
          </cell>
          <cell r="E61">
            <v>429193.78499999997</v>
          </cell>
          <cell r="F61">
            <v>424767.43599999999</v>
          </cell>
          <cell r="G61">
            <v>434889.52100000001</v>
          </cell>
          <cell r="H61">
            <v>446881.08199999999</v>
          </cell>
          <cell r="I61">
            <v>457772.728</v>
          </cell>
          <cell r="J61">
            <v>476203.80300000001</v>
          </cell>
          <cell r="K61">
            <v>496855.05800000002</v>
          </cell>
          <cell r="L61">
            <v>517374.63400000002</v>
          </cell>
          <cell r="M61">
            <v>538573.02399999998</v>
          </cell>
        </row>
        <row r="62">
          <cell r="A62" t="str">
            <v>FR France</v>
          </cell>
          <cell r="C62">
            <v>1126971.4650000001</v>
          </cell>
          <cell r="D62">
            <v>1138197.132</v>
          </cell>
          <cell r="E62">
            <v>1155176.602</v>
          </cell>
          <cell r="F62">
            <v>1144928.0360000001</v>
          </cell>
          <cell r="G62">
            <v>1168582.6159999999</v>
          </cell>
          <cell r="H62">
            <v>1188100.524</v>
          </cell>
          <cell r="I62">
            <v>1201204.4739999999</v>
          </cell>
          <cell r="J62">
            <v>1224080.4920000001</v>
          </cell>
          <cell r="K62">
            <v>1265715.33</v>
          </cell>
          <cell r="L62">
            <v>1306383.74</v>
          </cell>
          <cell r="M62">
            <v>1355789.2860000001</v>
          </cell>
        </row>
        <row r="63">
          <cell r="A63" t="str">
            <v>IE Ireland</v>
          </cell>
          <cell r="C63">
            <v>40447.182999999997</v>
          </cell>
          <cell r="D63">
            <v>41227.667999999998</v>
          </cell>
          <cell r="E63">
            <v>42606.021999999997</v>
          </cell>
          <cell r="F63">
            <v>43753.235000000001</v>
          </cell>
          <cell r="G63">
            <v>46271.595999999998</v>
          </cell>
          <cell r="H63">
            <v>50890.067000000003</v>
          </cell>
          <cell r="I63">
            <v>54835.076000000001</v>
          </cell>
          <cell r="J63">
            <v>60774.875999999997</v>
          </cell>
          <cell r="K63">
            <v>66007.061000000002</v>
          </cell>
          <cell r="L63">
            <v>73168.44</v>
          </cell>
          <cell r="M63">
            <v>81555.514999999999</v>
          </cell>
        </row>
        <row r="64">
          <cell r="A64" t="str">
            <v>IT Italy</v>
          </cell>
          <cell r="C64">
            <v>787686.62300000002</v>
          </cell>
          <cell r="D64">
            <v>798636.72699999996</v>
          </cell>
          <cell r="E64">
            <v>804710.87399999995</v>
          </cell>
          <cell r="F64">
            <v>797599.28500000003</v>
          </cell>
          <cell r="G64">
            <v>815205.94499999995</v>
          </cell>
          <cell r="H64">
            <v>839041.53200000001</v>
          </cell>
          <cell r="I64">
            <v>848213.00300000003</v>
          </cell>
          <cell r="J64">
            <v>865400.25699999998</v>
          </cell>
          <cell r="K64">
            <v>880925.40300000005</v>
          </cell>
          <cell r="L64">
            <v>894957.71799999999</v>
          </cell>
          <cell r="M64">
            <v>920622.84400000004</v>
          </cell>
        </row>
        <row r="65">
          <cell r="A65" t="str">
            <v>LU Luxembourg</v>
          </cell>
          <cell r="C65">
            <v>11437.434999999999</v>
          </cell>
          <cell r="D65">
            <v>11961.269</v>
          </cell>
          <cell r="E65">
            <v>12403.835999999999</v>
          </cell>
          <cell r="F65">
            <v>12908.672</v>
          </cell>
          <cell r="G65">
            <v>13404.365</v>
          </cell>
          <cell r="H65">
            <v>13833.305</v>
          </cell>
          <cell r="I65">
            <v>14326.120999999999</v>
          </cell>
          <cell r="J65">
            <v>15617.523999999999</v>
          </cell>
          <cell r="K65">
            <v>16526.87</v>
          </cell>
          <cell r="L65">
            <v>17512.45</v>
          </cell>
          <cell r="M65">
            <v>18825.174999999999</v>
          </cell>
        </row>
        <row r="66">
          <cell r="A66" t="str">
            <v>NL Netherlands</v>
          </cell>
          <cell r="C66">
            <v>285604.71799999999</v>
          </cell>
          <cell r="D66">
            <v>292709.58399999997</v>
          </cell>
          <cell r="E66">
            <v>297709.34399999998</v>
          </cell>
          <cell r="F66">
            <v>300359.364</v>
          </cell>
          <cell r="G66">
            <v>308122.53600000002</v>
          </cell>
          <cell r="H66">
            <v>317323.06</v>
          </cell>
          <cell r="I66">
            <v>326967.70299999998</v>
          </cell>
          <cell r="J66">
            <v>339518.55</v>
          </cell>
          <cell r="K66">
            <v>354285.79499999998</v>
          </cell>
          <cell r="L66">
            <v>368441.98200000002</v>
          </cell>
          <cell r="M66">
            <v>380653.701</v>
          </cell>
        </row>
        <row r="67">
          <cell r="A67" t="str">
            <v>AT Austria</v>
          </cell>
          <cell r="C67">
            <v>162491.65400000001</v>
          </cell>
          <cell r="D67">
            <v>167889.64499999999</v>
          </cell>
          <cell r="E67">
            <v>171758.54300000001</v>
          </cell>
          <cell r="F67">
            <v>172474.19500000001</v>
          </cell>
          <cell r="G67">
            <v>176967.82</v>
          </cell>
          <cell r="H67">
            <v>179840.42600000001</v>
          </cell>
          <cell r="I67">
            <v>183439.93400000001</v>
          </cell>
          <cell r="J67">
            <v>186363.43400000001</v>
          </cell>
          <cell r="K67">
            <v>192925.44</v>
          </cell>
          <cell r="L67">
            <v>198340.88699999999</v>
          </cell>
          <cell r="M67">
            <v>204210.28700000001</v>
          </cell>
        </row>
        <row r="68">
          <cell r="A68" t="str">
            <v>PT Portugal</v>
          </cell>
          <cell r="C68">
            <v>75936.758000000002</v>
          </cell>
          <cell r="D68">
            <v>79253.831999999995</v>
          </cell>
          <cell r="E68">
            <v>80117.284</v>
          </cell>
          <cell r="F68">
            <v>78480.266000000003</v>
          </cell>
          <cell r="G68">
            <v>79237.472999999998</v>
          </cell>
          <cell r="H68">
            <v>82630.895000000004</v>
          </cell>
          <cell r="I68">
            <v>85560.476999999999</v>
          </cell>
          <cell r="J68">
            <v>88938.528999999995</v>
          </cell>
          <cell r="K68">
            <v>92985.01</v>
          </cell>
          <cell r="L68">
            <v>96200.097999999998</v>
          </cell>
          <cell r="M68">
            <v>99603.441999999995</v>
          </cell>
        </row>
        <row r="69">
          <cell r="A69" t="str">
            <v>FI Finland</v>
          </cell>
          <cell r="C69">
            <v>102294.704</v>
          </cell>
          <cell r="D69">
            <v>95894.650999999998</v>
          </cell>
          <cell r="E69">
            <v>92709.251000000004</v>
          </cell>
          <cell r="F69">
            <v>91644.531000000003</v>
          </cell>
          <cell r="G69">
            <v>95268.747000000003</v>
          </cell>
          <cell r="H69">
            <v>98898.2</v>
          </cell>
          <cell r="I69">
            <v>102863.37699999999</v>
          </cell>
          <cell r="J69">
            <v>109335.56299999999</v>
          </cell>
          <cell r="K69">
            <v>115168.23699999999</v>
          </cell>
          <cell r="L69">
            <v>119837.501</v>
          </cell>
          <cell r="M69">
            <v>127157.507</v>
          </cell>
        </row>
        <row r="70">
          <cell r="A70" t="str">
            <v>SE Sweden</v>
          </cell>
          <cell r="C70">
            <v>178292.514</v>
          </cell>
          <cell r="D70">
            <v>176320.144</v>
          </cell>
          <cell r="E70">
            <v>173243.50099999999</v>
          </cell>
          <cell r="F70">
            <v>170061.198</v>
          </cell>
          <cell r="G70">
            <v>177062.32800000001</v>
          </cell>
          <cell r="H70">
            <v>183597.315</v>
          </cell>
          <cell r="I70">
            <v>185576.75700000001</v>
          </cell>
          <cell r="J70">
            <v>189418.40900000001</v>
          </cell>
          <cell r="K70">
            <v>196205.11300000001</v>
          </cell>
          <cell r="L70">
            <v>205053.87899999999</v>
          </cell>
          <cell r="M70">
            <v>212455.56899999999</v>
          </cell>
        </row>
        <row r="71">
          <cell r="A71" t="str">
            <v>UK United Kingdom</v>
          </cell>
          <cell r="C71">
            <v>795342.55599999998</v>
          </cell>
          <cell r="D71">
            <v>784379.57</v>
          </cell>
          <cell r="E71">
            <v>786166.51500000001</v>
          </cell>
          <cell r="F71">
            <v>805758.96100000001</v>
          </cell>
          <cell r="G71">
            <v>843296.87199999997</v>
          </cell>
          <cell r="H71">
            <v>867743.39</v>
          </cell>
          <cell r="I71">
            <v>890511.55500000005</v>
          </cell>
          <cell r="J71">
            <v>921174.37300000002</v>
          </cell>
          <cell r="K71">
            <v>948102.826</v>
          </cell>
          <cell r="L71">
            <v>970950.625</v>
          </cell>
          <cell r="M71">
            <v>1000878.6360000001</v>
          </cell>
        </row>
        <row r="72">
          <cell r="A72" t="str">
            <v>IS Iceland</v>
          </cell>
          <cell r="C72">
            <v>5200.4530000000004</v>
          </cell>
          <cell r="D72">
            <v>5238.652</v>
          </cell>
          <cell r="E72">
            <v>5065.6000000000004</v>
          </cell>
          <cell r="F72">
            <v>5095.0349999999999</v>
          </cell>
          <cell r="G72">
            <v>5323.3609999999999</v>
          </cell>
          <cell r="H72">
            <v>5329.99</v>
          </cell>
          <cell r="I72">
            <v>5605.4979999999996</v>
          </cell>
          <cell r="J72">
            <v>5861.3739999999998</v>
          </cell>
          <cell r="K72">
            <v>6173.5280000000002</v>
          </cell>
          <cell r="L72">
            <v>6415.848</v>
          </cell>
          <cell r="M72">
            <v>6735.3530000000001</v>
          </cell>
        </row>
        <row r="73">
          <cell r="A73" t="str">
            <v>NO Norway</v>
          </cell>
          <cell r="C73">
            <v>93528.462</v>
          </cell>
          <cell r="D73">
            <v>97065.620999999999</v>
          </cell>
          <cell r="E73">
            <v>100268.833</v>
          </cell>
          <cell r="F73">
            <v>103001.478</v>
          </cell>
          <cell r="G73">
            <v>108415.476</v>
          </cell>
          <cell r="H73">
            <v>113139.492</v>
          </cell>
          <cell r="I73">
            <v>119084.039</v>
          </cell>
          <cell r="J73">
            <v>125262.96400000001</v>
          </cell>
          <cell r="K73">
            <v>128556.694</v>
          </cell>
          <cell r="L73">
            <v>131299.23499999999</v>
          </cell>
          <cell r="M73">
            <v>134451.15400000001</v>
          </cell>
        </row>
        <row r="74">
          <cell r="A74" t="str">
            <v>CAND Candidate countries (BG, CY, CZ, EE, HU, LV, LT, MT, PL, RO, SK, SI, TR)</v>
          </cell>
          <cell r="C74" t="str">
            <v xml:space="preserve">: </v>
          </cell>
          <cell r="D74" t="str">
            <v xml:space="preserve">: </v>
          </cell>
          <cell r="E74" t="str">
            <v xml:space="preserve">: </v>
          </cell>
          <cell r="F74" t="str">
            <v xml:space="preserve">: </v>
          </cell>
          <cell r="G74" t="str">
            <v xml:space="preserve">: </v>
          </cell>
          <cell r="H74" t="str">
            <v xml:space="preserve">: </v>
          </cell>
          <cell r="I74" t="str">
            <v xml:space="preserve">: </v>
          </cell>
          <cell r="J74" t="str">
            <v xml:space="preserve">: </v>
          </cell>
          <cell r="K74" t="str">
            <v xml:space="preserve">: </v>
          </cell>
          <cell r="L74" t="str">
            <v xml:space="preserve">: </v>
          </cell>
          <cell r="M74" t="str">
            <v xml:space="preserve">: </v>
          </cell>
        </row>
        <row r="75">
          <cell r="A75" t="str">
            <v>BG Bulgaria</v>
          </cell>
          <cell r="C75" t="str">
            <v xml:space="preserve">: </v>
          </cell>
          <cell r="D75">
            <v>10468.915999999999</v>
          </cell>
          <cell r="E75">
            <v>9709.6919999999991</v>
          </cell>
          <cell r="F75">
            <v>9565.9549999999999</v>
          </cell>
          <cell r="G75">
            <v>9739.8950000000004</v>
          </cell>
          <cell r="H75">
            <v>10019.222</v>
          </cell>
          <cell r="I75">
            <v>9077.41</v>
          </cell>
          <cell r="J75">
            <v>8569.0789999999997</v>
          </cell>
          <cell r="K75">
            <v>8911.8359999999993</v>
          </cell>
          <cell r="L75">
            <v>9116.8089999999993</v>
          </cell>
          <cell r="M75">
            <v>9609.116</v>
          </cell>
        </row>
        <row r="76">
          <cell r="A76" t="str">
            <v>CY Cyprus</v>
          </cell>
          <cell r="C76" t="str">
            <v xml:space="preserve">: </v>
          </cell>
          <cell r="D76" t="str">
            <v xml:space="preserve">: </v>
          </cell>
          <cell r="E76">
            <v>5981.3729999999996</v>
          </cell>
          <cell r="F76">
            <v>6023.2920000000004</v>
          </cell>
          <cell r="G76">
            <v>6378.5879999999997</v>
          </cell>
          <cell r="H76">
            <v>6772.2520000000004</v>
          </cell>
          <cell r="I76">
            <v>6899.192</v>
          </cell>
          <cell r="J76">
            <v>7064.8389999999999</v>
          </cell>
          <cell r="K76">
            <v>7418.1059999999998</v>
          </cell>
          <cell r="L76">
            <v>7758.527</v>
          </cell>
          <cell r="M76">
            <v>8154.2209999999995</v>
          </cell>
        </row>
        <row r="77">
          <cell r="A77" t="str">
            <v>CZ Czech Republic</v>
          </cell>
          <cell r="C77">
            <v>41773.777999999998</v>
          </cell>
          <cell r="D77">
            <v>36921.777999999998</v>
          </cell>
          <cell r="E77">
            <v>36734.752999999997</v>
          </cell>
          <cell r="F77">
            <v>36757.493999999999</v>
          </cell>
          <cell r="G77">
            <v>37573.322999999997</v>
          </cell>
          <cell r="H77">
            <v>39804.271000000001</v>
          </cell>
          <cell r="I77">
            <v>41513.430999999997</v>
          </cell>
          <cell r="J77">
            <v>41195.786</v>
          </cell>
          <cell r="K77">
            <v>40766.14</v>
          </cell>
          <cell r="L77">
            <v>40956.968999999997</v>
          </cell>
          <cell r="M77">
            <v>42289.745000000003</v>
          </cell>
        </row>
        <row r="78">
          <cell r="A78" t="str">
            <v>EE Estonia</v>
          </cell>
          <cell r="C78" t="str">
            <v xml:space="preserve">: </v>
          </cell>
          <cell r="D78" t="str">
            <v xml:space="preserve">: </v>
          </cell>
          <cell r="E78" t="str">
            <v xml:space="preserve">: </v>
          </cell>
          <cell r="F78">
            <v>2669.5720000000001</v>
          </cell>
          <cell r="G78">
            <v>2616.6460000000002</v>
          </cell>
          <cell r="H78">
            <v>2728.2719999999999</v>
          </cell>
          <cell r="I78">
            <v>2835.3490000000002</v>
          </cell>
          <cell r="J78">
            <v>3112.9270000000001</v>
          </cell>
          <cell r="K78">
            <v>3256.2069999999999</v>
          </cell>
          <cell r="L78">
            <v>3235.62</v>
          </cell>
          <cell r="M78">
            <v>3466.2719999999999</v>
          </cell>
        </row>
        <row r="79">
          <cell r="A79" t="str">
            <v>HU Hungary</v>
          </cell>
          <cell r="C79" t="str">
            <v xml:space="preserve">: </v>
          </cell>
          <cell r="D79" t="str">
            <v xml:space="preserve">: </v>
          </cell>
          <cell r="E79" t="str">
            <v xml:space="preserve">: </v>
          </cell>
          <cell r="F79" t="str">
            <v xml:space="preserve">: </v>
          </cell>
          <cell r="G79">
            <v>33614.366999999998</v>
          </cell>
          <cell r="H79">
            <v>34118.582000000002</v>
          </cell>
          <cell r="I79">
            <v>34575.671999999999</v>
          </cell>
          <cell r="J79">
            <v>36156.898999999998</v>
          </cell>
          <cell r="K79">
            <v>37913.349000000002</v>
          </cell>
          <cell r="L79">
            <v>39494.847000000002</v>
          </cell>
          <cell r="M79">
            <v>41545.224999999999</v>
          </cell>
        </row>
        <row r="80">
          <cell r="A80" t="str">
            <v>LT Lithuania</v>
          </cell>
          <cell r="C80" t="str">
            <v xml:space="preserve">: </v>
          </cell>
          <cell r="D80">
            <v>7493.1319999999996</v>
          </cell>
          <cell r="E80">
            <v>5900.2160000000003</v>
          </cell>
          <cell r="F80">
            <v>4942.7560000000003</v>
          </cell>
          <cell r="G80">
            <v>4460.0460000000003</v>
          </cell>
          <cell r="H80">
            <v>4606.7870000000003</v>
          </cell>
          <cell r="I80">
            <v>4823.83</v>
          </cell>
          <cell r="J80">
            <v>5174.875</v>
          </cell>
          <cell r="K80">
            <v>5439.4129999999996</v>
          </cell>
          <cell r="L80">
            <v>5227.4709999999995</v>
          </cell>
          <cell r="M80">
            <v>5425.6660000000002</v>
          </cell>
        </row>
        <row r="81">
          <cell r="A81" t="str">
            <v>LV Latvia</v>
          </cell>
          <cell r="C81" t="str">
            <v xml:space="preserve">: </v>
          </cell>
          <cell r="D81">
            <v>6153.9319999999998</v>
          </cell>
          <cell r="E81">
            <v>4008.7449999999999</v>
          </cell>
          <cell r="F81">
            <v>3412.6779999999999</v>
          </cell>
          <cell r="G81">
            <v>3434.8040000000001</v>
          </cell>
          <cell r="H81">
            <v>3378.22</v>
          </cell>
          <cell r="I81">
            <v>3502.558</v>
          </cell>
          <cell r="J81">
            <v>3795.9470000000001</v>
          </cell>
          <cell r="K81">
            <v>3976.558</v>
          </cell>
          <cell r="L81">
            <v>4089.4479999999999</v>
          </cell>
          <cell r="M81">
            <v>4369.335</v>
          </cell>
        </row>
        <row r="82">
          <cell r="A82" t="str">
            <v>MT Malta</v>
          </cell>
          <cell r="C82" t="str">
            <v xml:space="preserve">: </v>
          </cell>
          <cell r="D82" t="str">
            <v xml:space="preserve">: </v>
          </cell>
          <cell r="E82" t="str">
            <v xml:space="preserve">: </v>
          </cell>
          <cell r="F82" t="str">
            <v xml:space="preserve">: </v>
          </cell>
          <cell r="G82" t="str">
            <v xml:space="preserve">: </v>
          </cell>
          <cell r="H82">
            <v>2482.547</v>
          </cell>
          <cell r="I82">
            <v>2581.5259999999998</v>
          </cell>
          <cell r="J82">
            <v>2706.855</v>
          </cell>
          <cell r="K82">
            <v>2799.55</v>
          </cell>
          <cell r="L82">
            <v>2913.2049999999999</v>
          </cell>
          <cell r="M82">
            <v>3074.4470000000001</v>
          </cell>
        </row>
        <row r="83">
          <cell r="A83" t="str">
            <v>PL Poland</v>
          </cell>
          <cell r="C83" t="str">
            <v xml:space="preserve">: </v>
          </cell>
          <cell r="D83" t="str">
            <v xml:space="preserve">: </v>
          </cell>
          <cell r="E83" t="str">
            <v xml:space="preserve">: </v>
          </cell>
          <cell r="F83" t="str">
            <v xml:space="preserve">: </v>
          </cell>
          <cell r="G83" t="str">
            <v xml:space="preserve">: </v>
          </cell>
          <cell r="H83">
            <v>97178.574999999997</v>
          </cell>
          <cell r="I83">
            <v>103037.48</v>
          </cell>
          <cell r="J83">
            <v>110071.787</v>
          </cell>
          <cell r="K83">
            <v>115402.48699999999</v>
          </cell>
          <cell r="L83">
            <v>120076.288</v>
          </cell>
          <cell r="M83">
            <v>124856.694</v>
          </cell>
        </row>
        <row r="84">
          <cell r="A84" t="str">
            <v>RO Romania</v>
          </cell>
          <cell r="C84">
            <v>30215.868999999999</v>
          </cell>
          <cell r="D84">
            <v>26263.393</v>
          </cell>
          <cell r="E84">
            <v>23972.170999999998</v>
          </cell>
          <cell r="F84">
            <v>24336.79</v>
          </cell>
          <cell r="G84">
            <v>25294.351999999999</v>
          </cell>
          <cell r="H84">
            <v>27100.186000000002</v>
          </cell>
          <cell r="I84">
            <v>28170.118999999999</v>
          </cell>
          <cell r="J84">
            <v>26464.960999999999</v>
          </cell>
          <cell r="K84">
            <v>25190.004000000001</v>
          </cell>
          <cell r="L84">
            <v>24900.313999999998</v>
          </cell>
          <cell r="M84">
            <v>25341.743999999999</v>
          </cell>
        </row>
        <row r="85">
          <cell r="A85" t="str">
            <v>SI Slovenia</v>
          </cell>
          <cell r="C85" t="str">
            <v xml:space="preserve">: </v>
          </cell>
          <cell r="D85">
            <v>13453.816000000001</v>
          </cell>
          <cell r="E85">
            <v>12718.744000000001</v>
          </cell>
          <cell r="F85">
            <v>13080.391</v>
          </cell>
          <cell r="G85">
            <v>13777.246999999999</v>
          </cell>
          <cell r="H85">
            <v>14343.098</v>
          </cell>
          <cell r="I85">
            <v>14849.561</v>
          </cell>
          <cell r="J85">
            <v>15526.627</v>
          </cell>
          <cell r="K85">
            <v>16115.418</v>
          </cell>
          <cell r="L85">
            <v>16954.687999999998</v>
          </cell>
          <cell r="M85">
            <v>17736.448</v>
          </cell>
        </row>
        <row r="86">
          <cell r="A86" t="str">
            <v>SK Slovak Republic</v>
          </cell>
          <cell r="C86" t="str">
            <v xml:space="preserve">: </v>
          </cell>
          <cell r="D86" t="str">
            <v xml:space="preserve">: </v>
          </cell>
          <cell r="E86" t="str">
            <v xml:space="preserve">: </v>
          </cell>
          <cell r="F86">
            <v>13071.949000000001</v>
          </cell>
          <cell r="G86">
            <v>13748.678</v>
          </cell>
          <cell r="H86">
            <v>14638.477999999999</v>
          </cell>
          <cell r="I86">
            <v>15493.08</v>
          </cell>
          <cell r="J86">
            <v>16366.67</v>
          </cell>
          <cell r="K86">
            <v>17015.147000000001</v>
          </cell>
          <cell r="L86">
            <v>17239.489000000001</v>
          </cell>
          <cell r="M86">
            <v>17618.751</v>
          </cell>
        </row>
        <row r="87">
          <cell r="A87" t="str">
            <v>TR Turkey</v>
          </cell>
          <cell r="C87">
            <v>110624.27499999999</v>
          </cell>
          <cell r="D87">
            <v>111649.224</v>
          </cell>
          <cell r="E87">
            <v>118330.633</v>
          </cell>
          <cell r="F87">
            <v>127846.807</v>
          </cell>
          <cell r="G87">
            <v>120871.916</v>
          </cell>
          <cell r="H87">
            <v>129564.08</v>
          </cell>
          <cell r="I87">
            <v>138640.45499999999</v>
          </cell>
          <cell r="J87">
            <v>149078.427</v>
          </cell>
          <cell r="K87">
            <v>153687.72399999999</v>
          </cell>
          <cell r="L87">
            <v>146450.64799999999</v>
          </cell>
          <cell r="M87">
            <v>157229.02299999999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 Index EI &amp; EI by sector"/>
      <sheetName val="Chart1 incl projections"/>
      <sheetName val="Data for main graph"/>
      <sheetName val="Chart avgchange in EI by sector"/>
      <sheetName val="Main table"/>
      <sheetName val="Final energy intensity"/>
      <sheetName val="Chart Final E int per sector"/>
      <sheetName val="Chart Final E int"/>
      <sheetName val="Transport intensity"/>
      <sheetName val="Chart Transp int"/>
      <sheetName val="Services intensity"/>
      <sheetName val="Chart Serv int"/>
      <sheetName val="Industry intensity"/>
      <sheetName val="Chart Industry int"/>
      <sheetName val="Household intensity"/>
      <sheetName val="Chart Hous int"/>
      <sheetName val="GDP at 1995 prices"/>
      <sheetName val="GDP at current prices"/>
      <sheetName val="Industry VA at 95 prices"/>
      <sheetName val="Service VA at 95 prices"/>
      <sheetName val="Total FEC"/>
      <sheetName val="Households FEC"/>
      <sheetName val="Transport FEC"/>
      <sheetName val="Industry FEC"/>
      <sheetName val="Services FEC"/>
      <sheetName val="Population by country"/>
      <sheetName val="Total FEC projections"/>
      <sheetName val="Transport FEC proj"/>
      <sheetName val="Services FEC proj"/>
      <sheetName val="Household FEC proj"/>
      <sheetName val="Industry FEC proj"/>
      <sheetName val="GDP projections 2000 prices"/>
      <sheetName val="Population projections"/>
      <sheetName val="GDP projections 1995 prices"/>
      <sheetName val="Projections of FE intensity"/>
      <sheetName val="Proj of services EI"/>
      <sheetName val="Proj of industry EI"/>
      <sheetName val="Proj of transport EI"/>
      <sheetName val="Proj of household EI"/>
      <sheetName val="Industry VA projections"/>
      <sheetName val="Service VA projections"/>
      <sheetName val="New Cronos data"/>
      <sheetName val="Eurostat Detailed industry"/>
      <sheetName val="Eurostat GVA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373">
          <cell r="B373" t="str">
            <v>table</v>
          </cell>
          <cell r="C373" t="str">
            <v>a_gdp_k</v>
          </cell>
        </row>
        <row r="374">
          <cell r="C374" t="str">
            <v>GDP and main components - Constant prices</v>
          </cell>
        </row>
        <row r="376">
          <cell r="I376" t="str">
            <v>Ameco data used to calculate rate of change - numbers taken from Ricardo's spreadsheet</v>
          </cell>
        </row>
        <row r="377">
          <cell r="B377" t="str">
            <v>unit</v>
          </cell>
          <cell r="C377" t="str">
            <v>mio_eur_kp95</v>
          </cell>
          <cell r="I377" t="str">
            <v>Repeated data</v>
          </cell>
        </row>
        <row r="378">
          <cell r="C378" t="str">
            <v>Millions of euro (at 1995 prices and exchange rates)</v>
          </cell>
        </row>
        <row r="379">
          <cell r="B379" t="str">
            <v>indic_na</v>
          </cell>
          <cell r="C379" t="str">
            <v>b1gm</v>
          </cell>
        </row>
        <row r="380">
          <cell r="C380" t="str">
            <v>Gross domestic product at market prices</v>
          </cell>
        </row>
        <row r="382">
          <cell r="D382" t="str">
            <v>time</v>
          </cell>
          <cell r="E382" t="str">
            <v>1990a00</v>
          </cell>
          <cell r="F382" t="str">
            <v>1991a00</v>
          </cell>
          <cell r="G382" t="str">
            <v>1992a00</v>
          </cell>
          <cell r="H382" t="str">
            <v>1993a00</v>
          </cell>
          <cell r="I382" t="str">
            <v>1994a00</v>
          </cell>
          <cell r="J382" t="str">
            <v>1995a00</v>
          </cell>
          <cell r="K382" t="str">
            <v>1996a00</v>
          </cell>
          <cell r="L382" t="str">
            <v>1997a00</v>
          </cell>
          <cell r="M382" t="str">
            <v>1998a00</v>
          </cell>
          <cell r="N382" t="str">
            <v>1999a00</v>
          </cell>
          <cell r="O382" t="str">
            <v>2000a00</v>
          </cell>
          <cell r="P382" t="str">
            <v>2001a00</v>
          </cell>
          <cell r="Q382" t="str">
            <v>2002a00</v>
          </cell>
          <cell r="R382" t="str">
            <v>2003a00</v>
          </cell>
          <cell r="S382" t="str">
            <v>2004a00</v>
          </cell>
        </row>
        <row r="384">
          <cell r="B384" t="str">
            <v>geo</v>
          </cell>
        </row>
        <row r="385">
          <cell r="A385" t="str">
            <v>eu25 European Union (25 countries)</v>
          </cell>
          <cell r="B385" t="str">
            <v>eu25</v>
          </cell>
          <cell r="C385" t="str">
            <v>European Union (25 countries)</v>
          </cell>
          <cell r="E385">
            <v>6380038.0025159027</v>
          </cell>
          <cell r="F385">
            <v>6492535.7633954529</v>
          </cell>
          <cell r="G385">
            <v>6574543.1869592862</v>
          </cell>
          <cell r="H385">
            <v>6554570.6799724828</v>
          </cell>
          <cell r="I385">
            <v>6741215.5934812427</v>
          </cell>
          <cell r="J385">
            <v>6945120.1394750932</v>
          </cell>
          <cell r="K385">
            <v>7067345.2359162048</v>
          </cell>
          <cell r="L385">
            <v>7259119.7635035422</v>
          </cell>
          <cell r="M385">
            <v>7471332.7534725927</v>
          </cell>
          <cell r="N385">
            <v>7696974.5000000019</v>
          </cell>
          <cell r="O385">
            <v>7996607.7999999989</v>
          </cell>
          <cell r="P385">
            <v>8144835.9999999991</v>
          </cell>
          <cell r="Q385">
            <v>8232571.9999999991</v>
          </cell>
          <cell r="R385">
            <v>8322006.9000000004</v>
          </cell>
          <cell r="S385">
            <v>8517553.9000000022</v>
          </cell>
        </row>
        <row r="386">
          <cell r="A386" t="str">
            <v>eu15 European Union (15 countries)</v>
          </cell>
          <cell r="B386" t="str">
            <v>eu15</v>
          </cell>
          <cell r="C386" t="str">
            <v>European Union (15 countries)</v>
          </cell>
          <cell r="E386">
            <v>6148079.054559486</v>
          </cell>
          <cell r="F386">
            <v>6279709.5000000009</v>
          </cell>
          <cell r="G386">
            <v>6364220</v>
          </cell>
          <cell r="H386">
            <v>6341095.9000000013</v>
          </cell>
          <cell r="I386">
            <v>6519349.9000000004</v>
          </cell>
          <cell r="J386">
            <v>6711011.0999999996</v>
          </cell>
          <cell r="K386">
            <v>6822178.5999999996</v>
          </cell>
          <cell r="L386">
            <v>7001879.3000000007</v>
          </cell>
          <cell r="M386">
            <v>7204260.4999999981</v>
          </cell>
          <cell r="N386">
            <v>7420255.5000000019</v>
          </cell>
          <cell r="O386">
            <v>7707590.1999999993</v>
          </cell>
          <cell r="P386">
            <v>7848806.6999999993</v>
          </cell>
          <cell r="Q386">
            <v>7929475.2999999989</v>
          </cell>
          <cell r="R386">
            <v>8007564.4000000004</v>
          </cell>
          <cell r="S386">
            <v>8186912.1000000015</v>
          </cell>
        </row>
        <row r="387">
          <cell r="A387" t="str">
            <v>nms10 New Member States (CZ, EE, CY, LV, LT, HU, MT, PL, SI, SK)</v>
          </cell>
          <cell r="B387" t="str">
            <v>nms10</v>
          </cell>
          <cell r="C387" t="str">
            <v>New Member States (CZ, EE, CY, LV, LT, HU, MT, PL, SI, SK)</v>
          </cell>
          <cell r="E387">
            <v>231958.94795641655</v>
          </cell>
          <cell r="F387">
            <v>212826.26339545177</v>
          </cell>
          <cell r="G387">
            <v>210323.18695928628</v>
          </cell>
          <cell r="H387">
            <v>213474.77997248108</v>
          </cell>
          <cell r="I387">
            <v>221865.69348124223</v>
          </cell>
          <cell r="J387">
            <v>234109.03947509371</v>
          </cell>
          <cell r="K387">
            <v>245166.63591620547</v>
          </cell>
          <cell r="L387">
            <v>257240.46350354108</v>
          </cell>
          <cell r="M387">
            <v>267072.2534725942</v>
          </cell>
          <cell r="N387">
            <v>276719</v>
          </cell>
          <cell r="O387">
            <v>289017.59999999998</v>
          </cell>
          <cell r="P387">
            <v>296029.3</v>
          </cell>
          <cell r="Q387">
            <v>303096.7</v>
          </cell>
          <cell r="R387">
            <v>314442.5</v>
          </cell>
          <cell r="S387">
            <v>330641.8</v>
          </cell>
        </row>
        <row r="388">
          <cell r="A388" t="str">
            <v>be Belgium</v>
          </cell>
          <cell r="B388" t="str">
            <v>be</v>
          </cell>
          <cell r="C388" t="str">
            <v>Belgium</v>
          </cell>
          <cell r="E388">
            <v>197122.9</v>
          </cell>
          <cell r="F388">
            <v>200736.3</v>
          </cell>
          <cell r="G388">
            <v>203808.9</v>
          </cell>
          <cell r="H388">
            <v>201848.5</v>
          </cell>
          <cell r="I388">
            <v>208362.1</v>
          </cell>
          <cell r="J388">
            <v>217418.8</v>
          </cell>
          <cell r="K388">
            <v>219933.9</v>
          </cell>
          <cell r="L388">
            <v>227275.8</v>
          </cell>
          <cell r="M388">
            <v>231637.2</v>
          </cell>
          <cell r="N388">
            <v>238767.1</v>
          </cell>
          <cell r="O388">
            <v>247994</v>
          </cell>
          <cell r="P388">
            <v>250593</v>
          </cell>
          <cell r="Q388">
            <v>254358.8</v>
          </cell>
          <cell r="R388">
            <v>256685.3</v>
          </cell>
          <cell r="S388">
            <v>263333.2</v>
          </cell>
        </row>
        <row r="389">
          <cell r="A389" t="str">
            <v>cz Czech Republic</v>
          </cell>
          <cell r="B389" t="str">
            <v>cz</v>
          </cell>
          <cell r="C389" t="str">
            <v>Czech Republic</v>
          </cell>
          <cell r="E389">
            <v>44364.029030975718</v>
          </cell>
          <cell r="F389">
            <v>39211.172631239002</v>
          </cell>
          <cell r="G389">
            <v>39012.551435611625</v>
          </cell>
          <cell r="H389">
            <v>39036.701863004135</v>
          </cell>
          <cell r="I389">
            <v>39903.117576277167</v>
          </cell>
          <cell r="J389">
            <v>42272.4</v>
          </cell>
          <cell r="K389">
            <v>44030.5</v>
          </cell>
          <cell r="L389">
            <v>43710.400000000001</v>
          </cell>
          <cell r="M389">
            <v>43208.7</v>
          </cell>
          <cell r="N389">
            <v>43730.5</v>
          </cell>
          <cell r="O389">
            <v>45431.7</v>
          </cell>
          <cell r="P389">
            <v>46630.6</v>
          </cell>
          <cell r="Q389">
            <v>47325.3</v>
          </cell>
          <cell r="R389">
            <v>48843.8</v>
          </cell>
          <cell r="S389">
            <v>51135.1</v>
          </cell>
        </row>
        <row r="390">
          <cell r="A390" t="str">
            <v>dk Denmark</v>
          </cell>
          <cell r="B390" t="str">
            <v>dk</v>
          </cell>
          <cell r="C390" t="str">
            <v>Denmark</v>
          </cell>
          <cell r="E390">
            <v>123945.8</v>
          </cell>
          <cell r="F390">
            <v>125557.6</v>
          </cell>
          <cell r="G390">
            <v>128037.9</v>
          </cell>
          <cell r="H390">
            <v>127923.2</v>
          </cell>
          <cell r="I390">
            <v>134991.4</v>
          </cell>
          <cell r="J390">
            <v>139129.20000000001</v>
          </cell>
          <cell r="K390">
            <v>143072.9</v>
          </cell>
          <cell r="L390">
            <v>147649.1</v>
          </cell>
          <cell r="M390">
            <v>150838.9</v>
          </cell>
          <cell r="N390">
            <v>154701.1</v>
          </cell>
          <cell r="O390">
            <v>160160</v>
          </cell>
          <cell r="P390">
            <v>161289</v>
          </cell>
          <cell r="Q390">
            <v>162040.29999999999</v>
          </cell>
          <cell r="R390">
            <v>163163.9</v>
          </cell>
          <cell r="S390">
            <v>166215.4</v>
          </cell>
        </row>
        <row r="391">
          <cell r="A391" t="str">
            <v>de Germany (including ex-GDR from 1991)</v>
          </cell>
          <cell r="B391" t="str">
            <v>de</v>
          </cell>
          <cell r="C391" t="str">
            <v>Germany (including ex-GDR from 1991)</v>
          </cell>
          <cell r="E391">
            <v>1730832.6545594854</v>
          </cell>
          <cell r="F391">
            <v>1819035.4</v>
          </cell>
          <cell r="G391">
            <v>1859524.7</v>
          </cell>
          <cell r="H391">
            <v>1844607.6</v>
          </cell>
          <cell r="I391">
            <v>1893621</v>
          </cell>
          <cell r="J391">
            <v>1929422</v>
          </cell>
          <cell r="K391">
            <v>1948601.2</v>
          </cell>
          <cell r="L391">
            <v>1983762.9</v>
          </cell>
          <cell r="M391">
            <v>2024039.1</v>
          </cell>
          <cell r="N391">
            <v>2064741.6</v>
          </cell>
          <cell r="O391">
            <v>2131016.2000000002</v>
          </cell>
          <cell r="P391">
            <v>2157440.7999999998</v>
          </cell>
          <cell r="Q391">
            <v>2158719.4</v>
          </cell>
          <cell r="R391">
            <v>2154670.4</v>
          </cell>
          <cell r="S391">
            <v>2189832.2000000002</v>
          </cell>
        </row>
        <row r="392">
          <cell r="A392" t="str">
            <v>ee Estonia</v>
          </cell>
          <cell r="B392" t="str">
            <v>ee</v>
          </cell>
          <cell r="C392" t="str">
            <v>Estonia</v>
          </cell>
          <cell r="E392">
            <v>2795.2</v>
          </cell>
          <cell r="F392">
            <v>2795.2</v>
          </cell>
          <cell r="G392">
            <v>2795.2</v>
          </cell>
          <cell r="H392">
            <v>2795.2</v>
          </cell>
          <cell r="I392">
            <v>2749.3</v>
          </cell>
          <cell r="J392">
            <v>2873.7</v>
          </cell>
          <cell r="K392">
            <v>3000.2</v>
          </cell>
          <cell r="L392">
            <v>3333.1</v>
          </cell>
          <cell r="M392">
            <v>3481.2</v>
          </cell>
          <cell r="N392">
            <v>3491.9</v>
          </cell>
          <cell r="O392">
            <v>3766.1</v>
          </cell>
          <cell r="P392">
            <v>4009.6</v>
          </cell>
          <cell r="Q392">
            <v>4299.8999999999996</v>
          </cell>
          <cell r="R392">
            <v>4587.5</v>
          </cell>
          <cell r="S392">
            <v>4945.8</v>
          </cell>
        </row>
        <row r="393">
          <cell r="A393" t="str">
            <v>gr Greece</v>
          </cell>
          <cell r="B393" t="str">
            <v>gr</v>
          </cell>
          <cell r="C393" t="str">
            <v>Greece</v>
          </cell>
          <cell r="E393">
            <v>84488.3</v>
          </cell>
          <cell r="F393">
            <v>87108.9</v>
          </cell>
          <cell r="G393">
            <v>87716.2</v>
          </cell>
          <cell r="H393">
            <v>86313.5</v>
          </cell>
          <cell r="I393">
            <v>88039.6</v>
          </cell>
          <cell r="J393">
            <v>89888.3</v>
          </cell>
          <cell r="K393">
            <v>92008.2</v>
          </cell>
          <cell r="L393">
            <v>95355.1</v>
          </cell>
          <cell r="M393">
            <v>98562.6</v>
          </cell>
          <cell r="N393">
            <v>101933.1</v>
          </cell>
          <cell r="O393">
            <v>106496.7</v>
          </cell>
          <cell r="P393">
            <v>111913.3</v>
          </cell>
          <cell r="Q393">
            <v>116197.9</v>
          </cell>
          <cell r="R393">
            <v>121720.5</v>
          </cell>
          <cell r="S393">
            <v>127412.6</v>
          </cell>
        </row>
        <row r="394">
          <cell r="A394" t="str">
            <v>es Spain</v>
          </cell>
          <cell r="B394" t="str">
            <v>es</v>
          </cell>
          <cell r="C394" t="str">
            <v>Spain</v>
          </cell>
          <cell r="E394">
            <v>414690.7</v>
          </cell>
          <cell r="F394">
            <v>425238</v>
          </cell>
          <cell r="G394">
            <v>429193.8</v>
          </cell>
          <cell r="H394">
            <v>424767.4</v>
          </cell>
          <cell r="I394">
            <v>434889.5</v>
          </cell>
          <cell r="J394">
            <v>456495.7</v>
          </cell>
          <cell r="K394">
            <v>467499.7</v>
          </cell>
          <cell r="L394">
            <v>485572.1</v>
          </cell>
          <cell r="M394">
            <v>507338.7</v>
          </cell>
          <cell r="N394">
            <v>531428.6</v>
          </cell>
          <cell r="O394">
            <v>558225.30000000005</v>
          </cell>
          <cell r="P394">
            <v>578010.19999999995</v>
          </cell>
          <cell r="Q394">
            <v>593502.69999999995</v>
          </cell>
          <cell r="R394">
            <v>611297.5</v>
          </cell>
          <cell r="S394">
            <v>630214.80000000005</v>
          </cell>
        </row>
        <row r="395">
          <cell r="A395" t="str">
            <v>fr France</v>
          </cell>
          <cell r="B395" t="str">
            <v>fr</v>
          </cell>
          <cell r="C395" t="str">
            <v>France</v>
          </cell>
          <cell r="E395">
            <v>1130049.2</v>
          </cell>
          <cell r="F395">
            <v>1144255.1000000001</v>
          </cell>
          <cell r="G395">
            <v>1164628.3</v>
          </cell>
          <cell r="H395">
            <v>1151819.7</v>
          </cell>
          <cell r="I395">
            <v>1175247.2</v>
          </cell>
          <cell r="J395">
            <v>1201128</v>
          </cell>
          <cell r="K395">
            <v>1214074.8999999999</v>
          </cell>
          <cell r="L395">
            <v>1240962.7</v>
          </cell>
          <cell r="M395">
            <v>1284065.5</v>
          </cell>
          <cell r="N395">
            <v>1325627.3999999999</v>
          </cell>
          <cell r="O395">
            <v>1378974.9</v>
          </cell>
          <cell r="P395">
            <v>1404547.8</v>
          </cell>
          <cell r="Q395">
            <v>1418976.3</v>
          </cell>
          <cell r="R395">
            <v>1434406.2</v>
          </cell>
          <cell r="S395">
            <v>1467673</v>
          </cell>
        </row>
        <row r="396">
          <cell r="A396" t="str">
            <v>ie Ireland</v>
          </cell>
          <cell r="B396" t="str">
            <v>ie</v>
          </cell>
          <cell r="C396" t="str">
            <v>Ireland</v>
          </cell>
          <cell r="E396">
            <v>40447.199999999997</v>
          </cell>
          <cell r="F396">
            <v>41227.699999999997</v>
          </cell>
          <cell r="G396">
            <v>42606</v>
          </cell>
          <cell r="H396">
            <v>43753.2</v>
          </cell>
          <cell r="I396">
            <v>46271.6</v>
          </cell>
          <cell r="J396">
            <v>51324.5</v>
          </cell>
          <cell r="K396">
            <v>55562</v>
          </cell>
          <cell r="L396">
            <v>62052.1</v>
          </cell>
          <cell r="M396">
            <v>67342.3</v>
          </cell>
          <cell r="N396">
            <v>74563</v>
          </cell>
          <cell r="O396">
            <v>81434.8</v>
          </cell>
          <cell r="P396">
            <v>86468.6</v>
          </cell>
          <cell r="Q396">
            <v>91755.6</v>
          </cell>
          <cell r="R396">
            <v>95833.7</v>
          </cell>
          <cell r="S396">
            <v>100120.2</v>
          </cell>
        </row>
        <row r="397">
          <cell r="A397" t="str">
            <v>it Italy</v>
          </cell>
          <cell r="B397" t="str">
            <v>it</v>
          </cell>
          <cell r="C397" t="str">
            <v>Italy</v>
          </cell>
          <cell r="E397">
            <v>808405.9</v>
          </cell>
          <cell r="F397">
            <v>820804.7</v>
          </cell>
          <cell r="G397">
            <v>827149</v>
          </cell>
          <cell r="H397">
            <v>819802.1</v>
          </cell>
          <cell r="I397">
            <v>837443.4</v>
          </cell>
          <cell r="J397">
            <v>861117.6</v>
          </cell>
          <cell r="K397">
            <v>867278.2</v>
          </cell>
          <cell r="L397">
            <v>883665.3</v>
          </cell>
          <cell r="M397">
            <v>896380.6</v>
          </cell>
          <cell r="N397">
            <v>913637.2</v>
          </cell>
          <cell r="O397">
            <v>946362.6</v>
          </cell>
          <cell r="P397">
            <v>963354.2</v>
          </cell>
          <cell r="Q397">
            <v>966648.5</v>
          </cell>
          <cell r="R397">
            <v>967007.6</v>
          </cell>
          <cell r="S397">
            <v>977309.4</v>
          </cell>
        </row>
        <row r="398">
          <cell r="A398" t="str">
            <v>cy Cyprus</v>
          </cell>
          <cell r="B398" t="str">
            <v>cy</v>
          </cell>
          <cell r="C398" t="str">
            <v>Cyprus</v>
          </cell>
          <cell r="E398">
            <v>5413.1066486668924</v>
          </cell>
          <cell r="F398">
            <v>5453.1661732799776</v>
          </cell>
          <cell r="G398">
            <v>5981.3772045706573</v>
          </cell>
          <cell r="H398">
            <v>6023.2960320138873</v>
          </cell>
          <cell r="I398">
            <v>6378.5919001012489</v>
          </cell>
          <cell r="J398">
            <v>7011.6</v>
          </cell>
          <cell r="K398">
            <v>7137.9</v>
          </cell>
          <cell r="L398">
            <v>7301.8</v>
          </cell>
          <cell r="M398">
            <v>7664.9</v>
          </cell>
          <cell r="N398">
            <v>8033.4</v>
          </cell>
          <cell r="O398">
            <v>8438.4</v>
          </cell>
          <cell r="P398">
            <v>8785.4</v>
          </cell>
          <cell r="Q398">
            <v>8970.6</v>
          </cell>
          <cell r="R398">
            <v>9142.6</v>
          </cell>
          <cell r="S398">
            <v>9501.1</v>
          </cell>
        </row>
        <row r="399">
          <cell r="A399" t="str">
            <v>lv Latvia</v>
          </cell>
          <cell r="B399" t="str">
            <v>lv</v>
          </cell>
          <cell r="C399" t="str">
            <v>Latvia</v>
          </cell>
          <cell r="E399">
            <v>7026.5</v>
          </cell>
          <cell r="F399">
            <v>6141.1</v>
          </cell>
          <cell r="G399">
            <v>4169.8</v>
          </cell>
          <cell r="H399">
            <v>3694.5</v>
          </cell>
          <cell r="I399">
            <v>3775.8</v>
          </cell>
          <cell r="J399">
            <v>3741.8</v>
          </cell>
          <cell r="K399">
            <v>3883.6</v>
          </cell>
          <cell r="L399">
            <v>4205.3</v>
          </cell>
          <cell r="M399">
            <v>4403.8999999999996</v>
          </cell>
          <cell r="N399">
            <v>4610.8999999999996</v>
          </cell>
          <cell r="O399">
            <v>4929.7</v>
          </cell>
          <cell r="P399">
            <v>5326.2</v>
          </cell>
          <cell r="Q399">
            <v>5670.9</v>
          </cell>
          <cell r="R399">
            <v>6079</v>
          </cell>
          <cell r="S399">
            <v>6598.2</v>
          </cell>
        </row>
        <row r="400">
          <cell r="A400" t="str">
            <v>lt Lithuania</v>
          </cell>
          <cell r="B400" t="str">
            <v>lt</v>
          </cell>
          <cell r="C400" t="str">
            <v>Lithuania</v>
          </cell>
          <cell r="E400">
            <v>8426.9</v>
          </cell>
          <cell r="F400">
            <v>7948.6</v>
          </cell>
          <cell r="G400">
            <v>6258.9</v>
          </cell>
          <cell r="H400">
            <v>5243.2</v>
          </cell>
          <cell r="I400">
            <v>4731.1000000000004</v>
          </cell>
          <cell r="J400">
            <v>4886.8</v>
          </cell>
          <cell r="K400">
            <v>5115.3999999999996</v>
          </cell>
          <cell r="L400">
            <v>5473.8</v>
          </cell>
          <cell r="M400">
            <v>5872.3</v>
          </cell>
          <cell r="N400">
            <v>5772.7</v>
          </cell>
          <cell r="O400">
            <v>5998.9</v>
          </cell>
          <cell r="P400">
            <v>6385.4</v>
          </cell>
          <cell r="Q400">
            <v>6816.5</v>
          </cell>
          <cell r="R400">
            <v>7532.3</v>
          </cell>
          <cell r="S400">
            <v>8058</v>
          </cell>
        </row>
        <row r="401">
          <cell r="A401" t="str">
            <v>lu Luxembourg (Grand-Duché)</v>
          </cell>
          <cell r="B401" t="str">
            <v>lu</v>
          </cell>
          <cell r="C401" t="str">
            <v>Luxembourg (Grand-Duché)</v>
          </cell>
          <cell r="E401">
            <v>11391.5</v>
          </cell>
          <cell r="F401">
            <v>12376.2</v>
          </cell>
          <cell r="G401">
            <v>12601.4</v>
          </cell>
          <cell r="H401">
            <v>13130.7</v>
          </cell>
          <cell r="I401">
            <v>13632.4</v>
          </cell>
          <cell r="J401">
            <v>15811.2</v>
          </cell>
          <cell r="K401">
            <v>16051.1</v>
          </cell>
          <cell r="L401">
            <v>17004.400000000001</v>
          </cell>
          <cell r="M401">
            <v>18108</v>
          </cell>
          <cell r="N401">
            <v>19632.2</v>
          </cell>
          <cell r="O401">
            <v>21289.8</v>
          </cell>
          <cell r="P401">
            <v>21825.7</v>
          </cell>
          <cell r="Q401">
            <v>22619.5</v>
          </cell>
          <cell r="R401">
            <v>23080.400000000001</v>
          </cell>
          <cell r="S401">
            <v>24061.1</v>
          </cell>
        </row>
        <row r="402">
          <cell r="A402" t="str">
            <v>hu Hungary</v>
          </cell>
          <cell r="B402" t="str">
            <v>hu</v>
          </cell>
          <cell r="C402" t="str">
            <v>Hungary</v>
          </cell>
          <cell r="E402">
            <v>38101.140548137737</v>
          </cell>
          <cell r="F402">
            <v>33568.5</v>
          </cell>
          <cell r="G402">
            <v>32864.199999999997</v>
          </cell>
          <cell r="H402">
            <v>32667</v>
          </cell>
          <cell r="I402">
            <v>33614.400000000001</v>
          </cell>
          <cell r="J402">
            <v>34118.6</v>
          </cell>
          <cell r="K402">
            <v>34568.9</v>
          </cell>
          <cell r="L402">
            <v>36147.4</v>
          </cell>
          <cell r="M402">
            <v>37904.199999999997</v>
          </cell>
          <cell r="N402">
            <v>39478.6</v>
          </cell>
          <cell r="O402">
            <v>41848</v>
          </cell>
          <cell r="P402">
            <v>43660.2</v>
          </cell>
          <cell r="Q402">
            <v>45326.5</v>
          </cell>
          <cell r="R402">
            <v>46859.8</v>
          </cell>
          <cell r="S402">
            <v>49304.7</v>
          </cell>
        </row>
        <row r="403">
          <cell r="A403" t="str">
            <v>mt Malta</v>
          </cell>
          <cell r="B403" t="str">
            <v>mt</v>
          </cell>
          <cell r="C403" t="str">
            <v>Malta</v>
          </cell>
          <cell r="E403">
            <v>2020.8883830268396</v>
          </cell>
          <cell r="F403">
            <v>2020.8883830268396</v>
          </cell>
          <cell r="G403">
            <v>2115.59382253169</v>
          </cell>
          <cell r="H403">
            <v>2210.5159792894119</v>
          </cell>
          <cell r="I403">
            <v>2336.8621377135023</v>
          </cell>
          <cell r="J403">
            <v>2482.5394750937321</v>
          </cell>
          <cell r="K403">
            <v>2581.5359162054388</v>
          </cell>
          <cell r="L403">
            <v>2706.8635035410334</v>
          </cell>
          <cell r="M403">
            <v>2799.5534725941789</v>
          </cell>
          <cell r="N403">
            <v>2913.2</v>
          </cell>
          <cell r="O403">
            <v>3100</v>
          </cell>
          <cell r="P403">
            <v>3087.1</v>
          </cell>
          <cell r="Q403">
            <v>3140.3</v>
          </cell>
          <cell r="R403">
            <v>3059.5</v>
          </cell>
          <cell r="S403">
            <v>3042.8</v>
          </cell>
        </row>
        <row r="404">
          <cell r="A404" t="str">
            <v>nl Netherlands</v>
          </cell>
          <cell r="B404" t="str">
            <v>nl</v>
          </cell>
          <cell r="C404" t="str">
            <v>Netherlands</v>
          </cell>
          <cell r="E404">
            <v>282415.5</v>
          </cell>
          <cell r="F404">
            <v>289208.40000000002</v>
          </cell>
          <cell r="G404">
            <v>293516</v>
          </cell>
          <cell r="H404">
            <v>295427.40000000002</v>
          </cell>
          <cell r="I404">
            <v>303890.3</v>
          </cell>
          <cell r="J404">
            <v>320502.2</v>
          </cell>
          <cell r="K404">
            <v>331419.5</v>
          </cell>
          <cell r="L404">
            <v>345599.1</v>
          </cell>
          <cell r="M404">
            <v>359158.8</v>
          </cell>
          <cell r="N404">
            <v>375983.5</v>
          </cell>
          <cell r="O404">
            <v>390800.7</v>
          </cell>
          <cell r="P404">
            <v>398326.7</v>
          </cell>
          <cell r="Q404">
            <v>398630.6</v>
          </cell>
          <cell r="R404">
            <v>398101.4</v>
          </cell>
          <cell r="S404">
            <v>404928.9</v>
          </cell>
        </row>
        <row r="405">
          <cell r="A405" t="str">
            <v>at Austria</v>
          </cell>
          <cell r="B405" t="str">
            <v>at</v>
          </cell>
          <cell r="C405" t="str">
            <v>Austria</v>
          </cell>
          <cell r="E405">
            <v>164598.39999999999</v>
          </cell>
          <cell r="F405">
            <v>170518.6</v>
          </cell>
          <cell r="G405">
            <v>174545.3</v>
          </cell>
          <cell r="H405">
            <v>175126.9</v>
          </cell>
          <cell r="I405">
            <v>179786.8</v>
          </cell>
          <cell r="J405">
            <v>183220.6</v>
          </cell>
          <cell r="K405">
            <v>188019.4</v>
          </cell>
          <cell r="L405">
            <v>191477.9</v>
          </cell>
          <cell r="M405">
            <v>198296.3</v>
          </cell>
          <cell r="N405">
            <v>204882.4</v>
          </cell>
          <cell r="O405">
            <v>211758.7</v>
          </cell>
          <cell r="P405">
            <v>213519.1</v>
          </cell>
          <cell r="Q405">
            <v>215577</v>
          </cell>
          <cell r="R405">
            <v>218603.4</v>
          </cell>
          <cell r="S405">
            <v>223939.9</v>
          </cell>
        </row>
        <row r="406">
          <cell r="A406" t="str">
            <v>pl Poland</v>
          </cell>
          <cell r="B406" t="str">
            <v>pl</v>
          </cell>
          <cell r="C406" t="str">
            <v>Poland</v>
          </cell>
          <cell r="E406">
            <v>95513.783345609365</v>
          </cell>
          <cell r="F406">
            <v>88812.936207905965</v>
          </cell>
          <cell r="G406">
            <v>91046.564496572319</v>
          </cell>
          <cell r="H406">
            <v>94450.16609817362</v>
          </cell>
          <cell r="I406">
            <v>99449.221867150321</v>
          </cell>
          <cell r="J406">
            <v>106362.8</v>
          </cell>
          <cell r="K406">
            <v>112998.7</v>
          </cell>
          <cell r="L406">
            <v>121006.1</v>
          </cell>
          <cell r="M406">
            <v>127034.2</v>
          </cell>
          <cell r="N406">
            <v>132781.5</v>
          </cell>
          <cell r="O406">
            <v>138348.20000000001</v>
          </cell>
          <cell r="P406">
            <v>139899</v>
          </cell>
          <cell r="Q406">
            <v>141857.4</v>
          </cell>
          <cell r="R406">
            <v>147306.4</v>
          </cell>
          <cell r="S406">
            <v>155064.4</v>
          </cell>
        </row>
        <row r="407">
          <cell r="A407" t="str">
            <v>pt Portugal</v>
          </cell>
          <cell r="B407" t="str">
            <v>pt</v>
          </cell>
          <cell r="C407" t="str">
            <v>Portugal</v>
          </cell>
          <cell r="E407">
            <v>75936.800000000003</v>
          </cell>
          <cell r="F407">
            <v>79253.8</v>
          </cell>
          <cell r="G407">
            <v>80117.3</v>
          </cell>
          <cell r="H407">
            <v>78480.3</v>
          </cell>
          <cell r="I407">
            <v>79237.5</v>
          </cell>
          <cell r="J407">
            <v>87038.3</v>
          </cell>
          <cell r="K407">
            <v>90192.1</v>
          </cell>
          <cell r="L407">
            <v>93970.8</v>
          </cell>
          <cell r="M407">
            <v>98444.6</v>
          </cell>
          <cell r="N407">
            <v>102319.4</v>
          </cell>
          <cell r="O407">
            <v>106335.3</v>
          </cell>
          <cell r="P407">
            <v>108479.1</v>
          </cell>
          <cell r="Q407">
            <v>109306.4</v>
          </cell>
          <cell r="R407">
            <v>108082.5</v>
          </cell>
          <cell r="S407">
            <v>109360</v>
          </cell>
        </row>
        <row r="408">
          <cell r="A408" t="str">
            <v>si Slovenia</v>
          </cell>
          <cell r="B408" t="str">
            <v>si</v>
          </cell>
          <cell r="C408" t="str">
            <v>Slovenia</v>
          </cell>
          <cell r="E408">
            <v>15985.5</v>
          </cell>
          <cell r="F408">
            <v>14562.8</v>
          </cell>
          <cell r="G408">
            <v>13767.1</v>
          </cell>
          <cell r="H408">
            <v>14158.5</v>
          </cell>
          <cell r="I408">
            <v>14912.8</v>
          </cell>
          <cell r="J408">
            <v>15525.3</v>
          </cell>
          <cell r="K408">
            <v>16104.7</v>
          </cell>
          <cell r="L408">
            <v>16884.5</v>
          </cell>
          <cell r="M408">
            <v>17538.5</v>
          </cell>
          <cell r="N408">
            <v>18489.099999999999</v>
          </cell>
          <cell r="O408">
            <v>19247.2</v>
          </cell>
          <cell r="P408">
            <v>19758.599999999999</v>
          </cell>
          <cell r="Q408">
            <v>20441</v>
          </cell>
          <cell r="R408">
            <v>20982.7</v>
          </cell>
          <cell r="S408">
            <v>21857</v>
          </cell>
        </row>
        <row r="409">
          <cell r="A409" t="str">
            <v>sk Slovakia</v>
          </cell>
          <cell r="B409" t="str">
            <v>sk</v>
          </cell>
          <cell r="C409" t="str">
            <v>Slovakia</v>
          </cell>
          <cell r="E409">
            <v>12311.9</v>
          </cell>
          <cell r="F409">
            <v>12311.9</v>
          </cell>
          <cell r="G409">
            <v>12311.9</v>
          </cell>
          <cell r="H409">
            <v>13195.7</v>
          </cell>
          <cell r="I409">
            <v>14014.5</v>
          </cell>
          <cell r="J409">
            <v>14833.5</v>
          </cell>
          <cell r="K409">
            <v>15745.2</v>
          </cell>
          <cell r="L409">
            <v>16471.2</v>
          </cell>
          <cell r="M409">
            <v>17164.8</v>
          </cell>
          <cell r="N409">
            <v>17417.2</v>
          </cell>
          <cell r="O409">
            <v>17909.400000000001</v>
          </cell>
          <cell r="P409">
            <v>18487.2</v>
          </cell>
          <cell r="Q409">
            <v>19248.3</v>
          </cell>
          <cell r="R409">
            <v>20048.900000000001</v>
          </cell>
          <cell r="S409">
            <v>21134.7</v>
          </cell>
        </row>
        <row r="410">
          <cell r="A410" t="str">
            <v>fi Finland</v>
          </cell>
          <cell r="B410" t="str">
            <v>fi</v>
          </cell>
          <cell r="C410" t="str">
            <v>Finland</v>
          </cell>
          <cell r="E410">
            <v>104578.3</v>
          </cell>
          <cell r="F410">
            <v>98048.2</v>
          </cell>
          <cell r="G410">
            <v>94386</v>
          </cell>
          <cell r="H410">
            <v>93517.5</v>
          </cell>
          <cell r="I410">
            <v>96861.7</v>
          </cell>
          <cell r="J410">
            <v>100139.7</v>
          </cell>
          <cell r="K410">
            <v>103937.5</v>
          </cell>
          <cell r="L410">
            <v>110371.4</v>
          </cell>
          <cell r="M410">
            <v>115844.6</v>
          </cell>
          <cell r="N410">
            <v>119757.6</v>
          </cell>
          <cell r="O410">
            <v>125718.9</v>
          </cell>
          <cell r="P410">
            <v>127012</v>
          </cell>
          <cell r="Q410">
            <v>129809.7</v>
          </cell>
          <cell r="R410">
            <v>132971.4</v>
          </cell>
          <cell r="S410">
            <v>137784.6</v>
          </cell>
        </row>
        <row r="411">
          <cell r="A411" t="str">
            <v>se Sweden</v>
          </cell>
          <cell r="B411" t="str">
            <v>se</v>
          </cell>
          <cell r="C411" t="str">
            <v>Sweden</v>
          </cell>
          <cell r="E411">
            <v>182508.9</v>
          </cell>
          <cell r="F411">
            <v>180538.7</v>
          </cell>
          <cell r="G411">
            <v>178404</v>
          </cell>
          <cell r="H411">
            <v>177462.2</v>
          </cell>
          <cell r="I411">
            <v>184387.5</v>
          </cell>
          <cell r="J411">
            <v>191588.5</v>
          </cell>
          <cell r="K411">
            <v>194157.4</v>
          </cell>
          <cell r="L411">
            <v>198688.7</v>
          </cell>
          <cell r="M411">
            <v>205967.2</v>
          </cell>
          <cell r="N411">
            <v>215287.9</v>
          </cell>
          <cell r="O411">
            <v>224616.6</v>
          </cell>
          <cell r="P411">
            <v>227016.9</v>
          </cell>
          <cell r="Q411">
            <v>231549.3</v>
          </cell>
          <cell r="R411">
            <v>235469.6</v>
          </cell>
          <cell r="S411">
            <v>244287.2</v>
          </cell>
        </row>
        <row r="412">
          <cell r="A412" t="str">
            <v>uk United Kingdom</v>
          </cell>
          <cell r="B412" t="str">
            <v>uk</v>
          </cell>
          <cell r="C412" t="str">
            <v>United Kingdom</v>
          </cell>
          <cell r="E412">
            <v>796667</v>
          </cell>
          <cell r="F412">
            <v>785801.9</v>
          </cell>
          <cell r="G412">
            <v>787985.2</v>
          </cell>
          <cell r="H412">
            <v>807115.7</v>
          </cell>
          <cell r="I412">
            <v>842687.9</v>
          </cell>
          <cell r="J412">
            <v>866786.5</v>
          </cell>
          <cell r="K412">
            <v>890370.6</v>
          </cell>
          <cell r="L412">
            <v>918471.9</v>
          </cell>
          <cell r="M412">
            <v>948236.1</v>
          </cell>
          <cell r="N412">
            <v>976993.4</v>
          </cell>
          <cell r="O412">
            <v>1016405.7</v>
          </cell>
          <cell r="P412">
            <v>1039010.3</v>
          </cell>
          <cell r="Q412">
            <v>1059783.3</v>
          </cell>
          <cell r="R412">
            <v>1086470.6000000001</v>
          </cell>
          <cell r="S412">
            <v>1120439.6000000001</v>
          </cell>
        </row>
        <row r="413">
          <cell r="A413" t="str">
            <v>bg Bulgaria</v>
          </cell>
          <cell r="B413" t="str">
            <v>bg</v>
          </cell>
          <cell r="C413" t="str">
            <v>Bulgaria</v>
          </cell>
          <cell r="E413">
            <v>10469.4</v>
          </cell>
          <cell r="F413">
            <v>10469.4</v>
          </cell>
          <cell r="G413">
            <v>9710.1</v>
          </cell>
          <cell r="H413">
            <v>9566.4</v>
          </cell>
          <cell r="I413">
            <v>9740.2999999999993</v>
          </cell>
          <cell r="J413">
            <v>10018.9</v>
          </cell>
          <cell r="K413">
            <v>9077.4</v>
          </cell>
          <cell r="L413">
            <v>8589.9</v>
          </cell>
          <cell r="M413">
            <v>8924.5</v>
          </cell>
          <cell r="N413">
            <v>9133.7000000000007</v>
          </cell>
          <cell r="O413">
            <v>9626.1</v>
          </cell>
          <cell r="P413">
            <v>10018.6</v>
          </cell>
          <cell r="Q413">
            <v>10509.8</v>
          </cell>
          <cell r="R413">
            <v>10977.6</v>
          </cell>
          <cell r="S413">
            <v>11588.4</v>
          </cell>
        </row>
        <row r="414">
          <cell r="A414" t="str">
            <v>hr Croatia</v>
          </cell>
          <cell r="B414" t="str">
            <v>hr</v>
          </cell>
          <cell r="C414" t="str">
            <v>Croatia</v>
          </cell>
          <cell r="E414">
            <v>14390.9</v>
          </cell>
          <cell r="F414">
            <v>14390.9</v>
          </cell>
          <cell r="G414">
            <v>14390.9</v>
          </cell>
          <cell r="H414">
            <v>14390.9</v>
          </cell>
          <cell r="I414">
            <v>14390.9</v>
          </cell>
          <cell r="J414">
            <v>14390.9</v>
          </cell>
          <cell r="K414">
            <v>15246.3</v>
          </cell>
          <cell r="L414">
            <v>16277</v>
          </cell>
          <cell r="M414">
            <v>16687.8</v>
          </cell>
          <cell r="N414">
            <v>16544.2</v>
          </cell>
          <cell r="O414">
            <v>17016.8</v>
          </cell>
          <cell r="P414">
            <v>17772.900000000001</v>
          </cell>
          <cell r="Q414">
            <v>18699.5</v>
          </cell>
          <cell r="R414">
            <v>19503.5</v>
          </cell>
          <cell r="S414">
            <v>20244</v>
          </cell>
        </row>
        <row r="415">
          <cell r="A415" t="str">
            <v>ro Romania</v>
          </cell>
          <cell r="B415" t="str">
            <v>ro</v>
          </cell>
          <cell r="C415" t="str">
            <v>Romania</v>
          </cell>
          <cell r="E415">
            <v>30215.947498926686</v>
          </cell>
          <cell r="F415">
            <v>26263.461270905587</v>
          </cell>
          <cell r="G415">
            <v>23972.233172646098</v>
          </cell>
          <cell r="H415">
            <v>24336.8533087912</v>
          </cell>
          <cell r="I415">
            <v>25294.417383640775</v>
          </cell>
          <cell r="J415">
            <v>27100.25683252966</v>
          </cell>
          <cell r="K415">
            <v>28170.208956782553</v>
          </cell>
          <cell r="L415">
            <v>26465.041221571741</v>
          </cell>
          <cell r="M415">
            <v>25190.087400064145</v>
          </cell>
          <cell r="N415">
            <v>24900.400000000001</v>
          </cell>
          <cell r="O415">
            <v>25435.5</v>
          </cell>
          <cell r="P415">
            <v>26896.7</v>
          </cell>
          <cell r="Q415">
            <v>28273.9</v>
          </cell>
          <cell r="R415">
            <v>29751</v>
          </cell>
          <cell r="S415">
            <v>32264.5</v>
          </cell>
        </row>
        <row r="416">
          <cell r="A416" t="str">
            <v>tr Turkey</v>
          </cell>
          <cell r="B416" t="str">
            <v>tr</v>
          </cell>
          <cell r="C416" t="str">
            <v>Turkey</v>
          </cell>
          <cell r="E416">
            <v>110624.3</v>
          </cell>
          <cell r="F416">
            <v>111649.2</v>
          </cell>
          <cell r="G416">
            <v>118330.6</v>
          </cell>
          <cell r="H416">
            <v>127846.8</v>
          </cell>
          <cell r="I416">
            <v>120871.9</v>
          </cell>
          <cell r="J416">
            <v>129564.1</v>
          </cell>
          <cell r="K416">
            <v>138640.5</v>
          </cell>
          <cell r="L416">
            <v>149078.39999999999</v>
          </cell>
          <cell r="M416">
            <v>153687.70000000001</v>
          </cell>
          <cell r="N416">
            <v>146450.70000000001</v>
          </cell>
          <cell r="O416">
            <v>157229</v>
          </cell>
          <cell r="P416">
            <v>145444</v>
          </cell>
          <cell r="Q416">
            <v>156994.6</v>
          </cell>
          <cell r="R416">
            <v>166091.70000000001</v>
          </cell>
          <cell r="S416">
            <v>180925.3</v>
          </cell>
        </row>
        <row r="417">
          <cell r="A417" t="str">
            <v>is Iceland</v>
          </cell>
          <cell r="B417" t="str">
            <v>is</v>
          </cell>
          <cell r="C417" t="str">
            <v>Iceland</v>
          </cell>
          <cell r="E417">
            <v>5289.7</v>
          </cell>
          <cell r="F417">
            <v>5277.5</v>
          </cell>
          <cell r="G417">
            <v>5101.2</v>
          </cell>
          <cell r="H417">
            <v>5169.5</v>
          </cell>
          <cell r="I417">
            <v>5351.1</v>
          </cell>
          <cell r="J417">
            <v>5357.6</v>
          </cell>
          <cell r="K417">
            <v>5614.9</v>
          </cell>
          <cell r="L417">
            <v>5888.1</v>
          </cell>
          <cell r="M417">
            <v>6227.1</v>
          </cell>
          <cell r="N417">
            <v>6494</v>
          </cell>
          <cell r="O417">
            <v>6763.4</v>
          </cell>
          <cell r="P417">
            <v>7020.3</v>
          </cell>
          <cell r="Q417">
            <v>6947</v>
          </cell>
          <cell r="R417">
            <v>7156.9</v>
          </cell>
          <cell r="S417">
            <v>7744.7</v>
          </cell>
        </row>
        <row r="418">
          <cell r="A418" t="str">
            <v>no Norway</v>
          </cell>
          <cell r="B418" t="str">
            <v>no</v>
          </cell>
          <cell r="C418" t="str">
            <v>Norway</v>
          </cell>
          <cell r="E418">
            <v>93678</v>
          </cell>
          <cell r="F418">
            <v>97065.600000000006</v>
          </cell>
          <cell r="G418">
            <v>100268.8</v>
          </cell>
          <cell r="H418">
            <v>103001.5</v>
          </cell>
          <cell r="I418">
            <v>108415.5</v>
          </cell>
          <cell r="J418">
            <v>113139.5</v>
          </cell>
          <cell r="K418">
            <v>119084</v>
          </cell>
          <cell r="L418">
            <v>125263</v>
          </cell>
          <cell r="M418">
            <v>128556.7</v>
          </cell>
          <cell r="N418">
            <v>131299.20000000001</v>
          </cell>
          <cell r="O418">
            <v>135024.29999999999</v>
          </cell>
          <cell r="P418">
            <v>138705.60000000001</v>
          </cell>
          <cell r="Q418">
            <v>140240</v>
          </cell>
          <cell r="R418">
            <v>141822.39999999999</v>
          </cell>
          <cell r="S418">
            <v>146187.79999999999</v>
          </cell>
        </row>
        <row r="419">
          <cell r="A419" t="str">
            <v>ch Switzerland</v>
          </cell>
          <cell r="B419" t="str">
            <v>ch</v>
          </cell>
          <cell r="C419" t="str">
            <v>Switzerland</v>
          </cell>
          <cell r="E419">
            <v>239852.6</v>
          </cell>
          <cell r="F419">
            <v>237863.7</v>
          </cell>
          <cell r="G419">
            <v>237927.7</v>
          </cell>
          <cell r="H419">
            <v>237381.9</v>
          </cell>
          <cell r="I419">
            <v>239913.5</v>
          </cell>
          <cell r="J419">
            <v>240823.3</v>
          </cell>
          <cell r="K419">
            <v>242079.9</v>
          </cell>
          <cell r="L419">
            <v>246697.8</v>
          </cell>
          <cell r="M419">
            <v>253588.4</v>
          </cell>
          <cell r="N419">
            <v>256919</v>
          </cell>
          <cell r="O419">
            <v>266196.7</v>
          </cell>
          <cell r="P419">
            <v>268968.8</v>
          </cell>
          <cell r="Q419">
            <v>269792</v>
          </cell>
          <cell r="R419">
            <v>269052.09999999998</v>
          </cell>
          <cell r="S419">
            <v>274608.09999999998</v>
          </cell>
        </row>
      </sheetData>
      <sheetData sheetId="42"/>
      <sheetData sheetId="4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"/>
      <sheetName val="Chart Electricity consumption"/>
      <sheetName val="Data for graphs"/>
      <sheetName val="Elec as % of FEC"/>
      <sheetName val="Elec cons per capita"/>
      <sheetName val="Industry Elec cons"/>
      <sheetName val="Transport Elec cons"/>
      <sheetName val="Services Elec cons"/>
      <sheetName val="Household Elec cons"/>
      <sheetName val="Final elec cons by country"/>
      <sheetName val="Summary of final elec cons"/>
      <sheetName val="Population by country"/>
      <sheetName val="Final energy consumption"/>
      <sheetName val="New Cronos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44">
          <cell r="A244" t="str">
            <v>EU15 European Union (15 countries)</v>
          </cell>
          <cell r="C244">
            <v>363763372</v>
          </cell>
          <cell r="D244">
            <v>365382016</v>
          </cell>
          <cell r="E244">
            <v>367061153</v>
          </cell>
          <cell r="F244">
            <v>368935291</v>
          </cell>
          <cell r="G244">
            <v>370323473</v>
          </cell>
          <cell r="H244">
            <v>371441978</v>
          </cell>
          <cell r="I244">
            <v>372475571</v>
          </cell>
          <cell r="J244">
            <v>373486609</v>
          </cell>
          <cell r="K244">
            <v>374345104</v>
          </cell>
          <cell r="L244">
            <v>375276804</v>
          </cell>
          <cell r="M244">
            <v>376481775</v>
          </cell>
          <cell r="N244" t="str">
            <v xml:space="preserve">: </v>
          </cell>
        </row>
        <row r="245">
          <cell r="A245" t="str">
            <v>BE Belgium</v>
          </cell>
          <cell r="C245">
            <v>9947782</v>
          </cell>
          <cell r="D245">
            <v>9986975</v>
          </cell>
          <cell r="E245">
            <v>10021997</v>
          </cell>
          <cell r="F245">
            <v>10068319</v>
          </cell>
          <cell r="G245">
            <v>10100631</v>
          </cell>
          <cell r="H245">
            <v>10130574</v>
          </cell>
          <cell r="I245">
            <v>10143047</v>
          </cell>
          <cell r="J245">
            <v>10170226</v>
          </cell>
          <cell r="K245">
            <v>10192264</v>
          </cell>
          <cell r="L245">
            <v>10213752</v>
          </cell>
          <cell r="M245">
            <v>10239085</v>
          </cell>
          <cell r="N245">
            <v>10263414</v>
          </cell>
        </row>
        <row r="246">
          <cell r="A246" t="str">
            <v>DK Denmark</v>
          </cell>
          <cell r="C246">
            <v>5135409</v>
          </cell>
          <cell r="D246">
            <v>5146469</v>
          </cell>
          <cell r="E246">
            <v>5162126</v>
          </cell>
          <cell r="F246">
            <v>5180614</v>
          </cell>
          <cell r="G246">
            <v>5196642</v>
          </cell>
          <cell r="H246">
            <v>5215718</v>
          </cell>
          <cell r="I246">
            <v>5251027</v>
          </cell>
          <cell r="J246">
            <v>5275121</v>
          </cell>
          <cell r="K246">
            <v>5294860</v>
          </cell>
          <cell r="L246">
            <v>5313577</v>
          </cell>
          <cell r="M246">
            <v>5330020</v>
          </cell>
          <cell r="N246">
            <v>5349212</v>
          </cell>
        </row>
        <row r="247">
          <cell r="A247" t="str">
            <v>DE Federal Republic of Germany (including ex-GDR from 1991)</v>
          </cell>
          <cell r="C247">
            <v>79112831</v>
          </cell>
          <cell r="D247">
            <v>79753227</v>
          </cell>
          <cell r="E247">
            <v>80274564</v>
          </cell>
          <cell r="F247">
            <v>80974632</v>
          </cell>
          <cell r="G247">
            <v>81338093</v>
          </cell>
          <cell r="H247">
            <v>81538603</v>
          </cell>
          <cell r="I247">
            <v>81817499</v>
          </cell>
          <cell r="J247">
            <v>82012162</v>
          </cell>
          <cell r="K247">
            <v>82057379</v>
          </cell>
          <cell r="L247">
            <v>82037011</v>
          </cell>
          <cell r="M247">
            <v>82163475</v>
          </cell>
          <cell r="N247">
            <v>82259540</v>
          </cell>
        </row>
        <row r="248">
          <cell r="A248" t="str">
            <v>GR Greece</v>
          </cell>
          <cell r="C248">
            <v>10120892</v>
          </cell>
          <cell r="D248">
            <v>10200104</v>
          </cell>
          <cell r="E248">
            <v>10294472</v>
          </cell>
          <cell r="F248">
            <v>10349200</v>
          </cell>
          <cell r="G248">
            <v>10409605</v>
          </cell>
          <cell r="H248">
            <v>10442863</v>
          </cell>
          <cell r="I248">
            <v>10465059</v>
          </cell>
          <cell r="J248">
            <v>10486595</v>
          </cell>
          <cell r="K248">
            <v>10510965</v>
          </cell>
          <cell r="L248">
            <v>10521669</v>
          </cell>
          <cell r="M248">
            <v>10554404</v>
          </cell>
          <cell r="N248" t="str">
            <v xml:space="preserve">: </v>
          </cell>
        </row>
        <row r="249">
          <cell r="A249" t="str">
            <v>ES Spain</v>
          </cell>
          <cell r="C249">
            <v>38826297</v>
          </cell>
          <cell r="D249">
            <v>38874573</v>
          </cell>
          <cell r="E249">
            <v>38965077</v>
          </cell>
          <cell r="F249">
            <v>39056587</v>
          </cell>
          <cell r="G249">
            <v>39135618</v>
          </cell>
          <cell r="H249">
            <v>39196779</v>
          </cell>
          <cell r="I249">
            <v>39249083</v>
          </cell>
          <cell r="J249">
            <v>39308484</v>
          </cell>
          <cell r="K249">
            <v>39387525</v>
          </cell>
          <cell r="L249">
            <v>39519207</v>
          </cell>
          <cell r="M249">
            <v>39733002</v>
          </cell>
          <cell r="N249">
            <v>40121673</v>
          </cell>
        </row>
        <row r="250">
          <cell r="A250" t="str">
            <v>FR France</v>
          </cell>
          <cell r="C250">
            <v>56577000</v>
          </cell>
          <cell r="D250">
            <v>56840661</v>
          </cell>
          <cell r="E250">
            <v>57110533</v>
          </cell>
          <cell r="F250">
            <v>57369161</v>
          </cell>
          <cell r="G250">
            <v>57565008</v>
          </cell>
          <cell r="H250">
            <v>57752535</v>
          </cell>
          <cell r="I250">
            <v>57935959</v>
          </cell>
          <cell r="J250">
            <v>58116018</v>
          </cell>
          <cell r="K250">
            <v>58298962</v>
          </cell>
          <cell r="L250">
            <v>58496613</v>
          </cell>
          <cell r="M250">
            <v>58748743</v>
          </cell>
          <cell r="N250">
            <v>59037225</v>
          </cell>
        </row>
        <row r="251">
          <cell r="A251" t="str">
            <v>IE Ireland</v>
          </cell>
          <cell r="C251">
            <v>3506970</v>
          </cell>
          <cell r="D251">
            <v>3520977</v>
          </cell>
          <cell r="E251">
            <v>3547492</v>
          </cell>
          <cell r="F251">
            <v>3569367</v>
          </cell>
          <cell r="G251">
            <v>3583154</v>
          </cell>
          <cell r="H251">
            <v>3597617</v>
          </cell>
          <cell r="I251">
            <v>3620065</v>
          </cell>
          <cell r="J251">
            <v>3652177</v>
          </cell>
          <cell r="K251">
            <v>3693999</v>
          </cell>
          <cell r="L251">
            <v>3734901</v>
          </cell>
          <cell r="M251">
            <v>3776577</v>
          </cell>
          <cell r="N251">
            <v>3826159</v>
          </cell>
        </row>
        <row r="252">
          <cell r="A252" t="str">
            <v>IT Italy</v>
          </cell>
          <cell r="C252">
            <v>56694360</v>
          </cell>
          <cell r="D252">
            <v>56744119</v>
          </cell>
          <cell r="E252">
            <v>56757236</v>
          </cell>
          <cell r="F252">
            <v>56960300</v>
          </cell>
          <cell r="G252">
            <v>57138489</v>
          </cell>
          <cell r="H252">
            <v>57268578</v>
          </cell>
          <cell r="I252">
            <v>57332996</v>
          </cell>
          <cell r="J252">
            <v>57460977</v>
          </cell>
          <cell r="K252">
            <v>57563354</v>
          </cell>
          <cell r="L252">
            <v>57612615</v>
          </cell>
          <cell r="M252">
            <v>57679895</v>
          </cell>
          <cell r="N252">
            <v>57844017</v>
          </cell>
        </row>
        <row r="253">
          <cell r="A253" t="str">
            <v>LU Luxembourg</v>
          </cell>
          <cell r="C253">
            <v>379300</v>
          </cell>
          <cell r="D253">
            <v>384400</v>
          </cell>
          <cell r="E253">
            <v>389800</v>
          </cell>
          <cell r="F253">
            <v>395200</v>
          </cell>
          <cell r="G253">
            <v>400900</v>
          </cell>
          <cell r="H253">
            <v>406600</v>
          </cell>
          <cell r="I253">
            <v>412800</v>
          </cell>
          <cell r="J253">
            <v>418300</v>
          </cell>
          <cell r="K253">
            <v>423700</v>
          </cell>
          <cell r="L253">
            <v>429200</v>
          </cell>
          <cell r="M253">
            <v>435700</v>
          </cell>
          <cell r="N253">
            <v>441300</v>
          </cell>
        </row>
        <row r="254">
          <cell r="A254" t="str">
            <v>NL Netherlands</v>
          </cell>
          <cell r="C254">
            <v>14892574</v>
          </cell>
          <cell r="D254">
            <v>15010445</v>
          </cell>
          <cell r="E254">
            <v>15129150</v>
          </cell>
          <cell r="F254">
            <v>15239182</v>
          </cell>
          <cell r="G254">
            <v>15341553</v>
          </cell>
          <cell r="H254">
            <v>15424122</v>
          </cell>
          <cell r="I254">
            <v>15493889</v>
          </cell>
          <cell r="J254">
            <v>15567107</v>
          </cell>
          <cell r="K254">
            <v>15654192</v>
          </cell>
          <cell r="L254">
            <v>15760225</v>
          </cell>
          <cell r="M254">
            <v>15863950</v>
          </cell>
          <cell r="N254">
            <v>15987075</v>
          </cell>
        </row>
        <row r="255">
          <cell r="A255" t="str">
            <v>AT Austria</v>
          </cell>
          <cell r="C255">
            <v>7689529</v>
          </cell>
          <cell r="D255">
            <v>7768944</v>
          </cell>
          <cell r="E255">
            <v>7867796</v>
          </cell>
          <cell r="F255">
            <v>7962003</v>
          </cell>
          <cell r="G255">
            <v>8015027</v>
          </cell>
          <cell r="H255">
            <v>8039865</v>
          </cell>
          <cell r="I255">
            <v>8054802</v>
          </cell>
          <cell r="J255">
            <v>8067812</v>
          </cell>
          <cell r="K255">
            <v>8075425</v>
          </cell>
          <cell r="L255">
            <v>8082819</v>
          </cell>
          <cell r="M255">
            <v>8102557</v>
          </cell>
          <cell r="N255">
            <v>8121345</v>
          </cell>
        </row>
        <row r="256">
          <cell r="A256" t="str">
            <v>PT Portugal</v>
          </cell>
          <cell r="C256">
            <v>9919690</v>
          </cell>
          <cell r="D256">
            <v>9877480</v>
          </cell>
          <cell r="E256">
            <v>9960534</v>
          </cell>
          <cell r="F256">
            <v>9964810</v>
          </cell>
          <cell r="G256">
            <v>9982809</v>
          </cell>
          <cell r="H256">
            <v>10012790</v>
          </cell>
          <cell r="I256">
            <v>10041399</v>
          </cell>
          <cell r="J256">
            <v>10069761</v>
          </cell>
          <cell r="K256">
            <v>10107916</v>
          </cell>
          <cell r="L256">
            <v>10150102</v>
          </cell>
          <cell r="M256">
            <v>10198233</v>
          </cell>
          <cell r="N256">
            <v>10262877</v>
          </cell>
        </row>
        <row r="257">
          <cell r="A257" t="str">
            <v>FI Finland</v>
          </cell>
          <cell r="C257">
            <v>4974383</v>
          </cell>
          <cell r="D257">
            <v>4998478</v>
          </cell>
          <cell r="E257">
            <v>5029002</v>
          </cell>
          <cell r="F257">
            <v>5054982</v>
          </cell>
          <cell r="G257">
            <v>5077912</v>
          </cell>
          <cell r="H257">
            <v>5098754</v>
          </cell>
          <cell r="I257">
            <v>5116826</v>
          </cell>
          <cell r="J257">
            <v>5132320</v>
          </cell>
          <cell r="K257">
            <v>5147349</v>
          </cell>
          <cell r="L257">
            <v>5159646</v>
          </cell>
          <cell r="M257">
            <v>5171302</v>
          </cell>
          <cell r="N257">
            <v>5181115</v>
          </cell>
        </row>
        <row r="258">
          <cell r="A258" t="str">
            <v>SE Sweden</v>
          </cell>
          <cell r="C258">
            <v>8527036</v>
          </cell>
          <cell r="D258">
            <v>8590630</v>
          </cell>
          <cell r="E258">
            <v>8644119</v>
          </cell>
          <cell r="F258">
            <v>8692013</v>
          </cell>
          <cell r="G258">
            <v>8745109</v>
          </cell>
          <cell r="H258">
            <v>8816381</v>
          </cell>
          <cell r="I258">
            <v>8837496</v>
          </cell>
          <cell r="J258">
            <v>8844499</v>
          </cell>
          <cell r="K258">
            <v>8847625</v>
          </cell>
          <cell r="L258">
            <v>8854322</v>
          </cell>
          <cell r="M258">
            <v>8861426</v>
          </cell>
          <cell r="N258">
            <v>8882792</v>
          </cell>
        </row>
        <row r="259">
          <cell r="A259" t="str">
            <v>UK United Kingdom</v>
          </cell>
          <cell r="C259">
            <v>57459319</v>
          </cell>
          <cell r="D259">
            <v>57684514</v>
          </cell>
          <cell r="E259">
            <v>57907255</v>
          </cell>
          <cell r="F259">
            <v>58098921</v>
          </cell>
          <cell r="G259">
            <v>58292923</v>
          </cell>
          <cell r="H259">
            <v>58500199</v>
          </cell>
          <cell r="I259">
            <v>58703624</v>
          </cell>
          <cell r="J259">
            <v>58905050</v>
          </cell>
          <cell r="K259">
            <v>59089589</v>
          </cell>
          <cell r="L259">
            <v>59391145</v>
          </cell>
          <cell r="M259">
            <v>59623406</v>
          </cell>
          <cell r="N259">
            <v>59862820</v>
          </cell>
        </row>
        <row r="260">
          <cell r="A260" t="str">
            <v>EEA European Economic Area (EEA) (EU-15 plus IS, LI, NO)</v>
          </cell>
          <cell r="C260">
            <v>368278725</v>
          </cell>
          <cell r="D260">
            <v>369916744</v>
          </cell>
          <cell r="E260">
            <v>371623900</v>
          </cell>
          <cell r="F260">
            <v>373526712</v>
          </cell>
          <cell r="G260">
            <v>374943662</v>
          </cell>
          <cell r="H260">
            <v>376087995</v>
          </cell>
          <cell r="I260">
            <v>377144409</v>
          </cell>
          <cell r="J260">
            <v>378180340</v>
          </cell>
          <cell r="K260">
            <v>379066404</v>
          </cell>
          <cell r="L260">
            <v>380029860</v>
          </cell>
          <cell r="M260">
            <v>381271747</v>
          </cell>
          <cell r="N260" t="str">
            <v xml:space="preserve">: </v>
          </cell>
        </row>
        <row r="261">
          <cell r="A261" t="str">
            <v>IS Iceland</v>
          </cell>
          <cell r="C261">
            <v>253785</v>
          </cell>
          <cell r="D261">
            <v>255866</v>
          </cell>
          <cell r="E261">
            <v>259727</v>
          </cell>
          <cell r="F261">
            <v>262386</v>
          </cell>
          <cell r="G261">
            <v>265064</v>
          </cell>
          <cell r="H261">
            <v>266978</v>
          </cell>
          <cell r="I261">
            <v>267958</v>
          </cell>
          <cell r="J261">
            <v>269874</v>
          </cell>
          <cell r="K261">
            <v>272381</v>
          </cell>
          <cell r="L261">
            <v>275712</v>
          </cell>
          <cell r="M261">
            <v>279049</v>
          </cell>
          <cell r="N261">
            <v>283361</v>
          </cell>
        </row>
        <row r="262">
          <cell r="A262" t="str">
            <v>LI Liechtenstein</v>
          </cell>
          <cell r="C262">
            <v>28452</v>
          </cell>
          <cell r="D262">
            <v>29032</v>
          </cell>
          <cell r="E262">
            <v>29386</v>
          </cell>
          <cell r="F262">
            <v>29868</v>
          </cell>
          <cell r="G262">
            <v>30310</v>
          </cell>
          <cell r="H262">
            <v>30629</v>
          </cell>
          <cell r="I262">
            <v>30923</v>
          </cell>
          <cell r="J262">
            <v>31143</v>
          </cell>
          <cell r="K262">
            <v>31320</v>
          </cell>
          <cell r="L262">
            <v>32015</v>
          </cell>
          <cell r="M262">
            <v>32426</v>
          </cell>
          <cell r="N262">
            <v>32863</v>
          </cell>
        </row>
        <row r="263">
          <cell r="A263" t="str">
            <v>NO Norway</v>
          </cell>
          <cell r="C263">
            <v>4233116</v>
          </cell>
          <cell r="D263">
            <v>4249830</v>
          </cell>
          <cell r="E263">
            <v>4273634</v>
          </cell>
          <cell r="F263">
            <v>4299167</v>
          </cell>
          <cell r="G263">
            <v>4324815</v>
          </cell>
          <cell r="H263">
            <v>4348410</v>
          </cell>
          <cell r="I263">
            <v>4369957</v>
          </cell>
          <cell r="J263">
            <v>4392714</v>
          </cell>
          <cell r="K263">
            <v>4417599</v>
          </cell>
          <cell r="L263">
            <v>4445329</v>
          </cell>
          <cell r="M263">
            <v>4478497</v>
          </cell>
          <cell r="N263">
            <v>4503436</v>
          </cell>
        </row>
        <row r="264">
          <cell r="A264" t="str">
            <v>BG Bulgaria</v>
          </cell>
          <cell r="C264">
            <v>8767308</v>
          </cell>
          <cell r="D264">
            <v>8669269</v>
          </cell>
          <cell r="E264">
            <v>8595465</v>
          </cell>
          <cell r="F264">
            <v>8484863</v>
          </cell>
          <cell r="G264">
            <v>8459763</v>
          </cell>
          <cell r="H264">
            <v>8427418</v>
          </cell>
          <cell r="I264">
            <v>8384715</v>
          </cell>
          <cell r="J264">
            <v>8340936</v>
          </cell>
          <cell r="K264">
            <v>8283200</v>
          </cell>
          <cell r="L264">
            <v>8230371</v>
          </cell>
          <cell r="M264">
            <v>8190876</v>
          </cell>
          <cell r="N264">
            <v>8149468</v>
          </cell>
        </row>
        <row r="265">
          <cell r="A265" t="str">
            <v>CY Cyprus</v>
          </cell>
          <cell r="C265">
            <v>675100</v>
          </cell>
          <cell r="D265">
            <v>687100</v>
          </cell>
          <cell r="E265">
            <v>699800</v>
          </cell>
          <cell r="F265">
            <v>713700</v>
          </cell>
          <cell r="G265">
            <v>722800</v>
          </cell>
          <cell r="H265">
            <v>729800</v>
          </cell>
          <cell r="I265">
            <v>735900</v>
          </cell>
          <cell r="J265">
            <v>741000</v>
          </cell>
          <cell r="K265">
            <v>746100</v>
          </cell>
          <cell r="L265">
            <v>751500</v>
          </cell>
          <cell r="M265">
            <v>754800</v>
          </cell>
          <cell r="N265">
            <v>759100</v>
          </cell>
        </row>
        <row r="266">
          <cell r="A266" t="str">
            <v>CZ Czech Republic</v>
          </cell>
          <cell r="C266">
            <v>10362102</v>
          </cell>
          <cell r="D266">
            <v>10364124</v>
          </cell>
          <cell r="E266">
            <v>10312548</v>
          </cell>
          <cell r="F266">
            <v>10325697</v>
          </cell>
          <cell r="G266">
            <v>10334013</v>
          </cell>
          <cell r="H266">
            <v>10333161</v>
          </cell>
          <cell r="I266">
            <v>10321344</v>
          </cell>
          <cell r="J266">
            <v>10309137</v>
          </cell>
          <cell r="K266">
            <v>10299125</v>
          </cell>
          <cell r="L266">
            <v>10289621</v>
          </cell>
          <cell r="M266">
            <v>10278098</v>
          </cell>
          <cell r="N266">
            <v>10266546</v>
          </cell>
        </row>
        <row r="267">
          <cell r="A267" t="str">
            <v>EE Estonia</v>
          </cell>
          <cell r="C267">
            <v>1571648</v>
          </cell>
          <cell r="D267">
            <v>1570451</v>
          </cell>
          <cell r="E267">
            <v>1562216</v>
          </cell>
          <cell r="F267">
            <v>1526531</v>
          </cell>
          <cell r="G267">
            <v>1506927</v>
          </cell>
          <cell r="H267">
            <v>1491583</v>
          </cell>
          <cell r="I267">
            <v>1476301</v>
          </cell>
          <cell r="J267">
            <v>1462130</v>
          </cell>
          <cell r="K267">
            <v>1453844</v>
          </cell>
          <cell r="L267">
            <v>1445580</v>
          </cell>
          <cell r="M267">
            <v>1371835</v>
          </cell>
          <cell r="N267">
            <v>1366723</v>
          </cell>
        </row>
        <row r="268">
          <cell r="A268" t="str">
            <v>HU Hungary</v>
          </cell>
          <cell r="C268">
            <v>10374823</v>
          </cell>
          <cell r="D268">
            <v>10354842</v>
          </cell>
          <cell r="E268">
            <v>10337236</v>
          </cell>
          <cell r="F268">
            <v>10310179</v>
          </cell>
          <cell r="G268">
            <v>10276968</v>
          </cell>
          <cell r="H268">
            <v>10245677</v>
          </cell>
          <cell r="I268">
            <v>10212300</v>
          </cell>
          <cell r="J268">
            <v>10174442</v>
          </cell>
          <cell r="K268">
            <v>10135358</v>
          </cell>
          <cell r="L268">
            <v>10091789</v>
          </cell>
          <cell r="M268">
            <v>10043224</v>
          </cell>
          <cell r="N268" t="str">
            <v xml:space="preserve">: </v>
          </cell>
        </row>
        <row r="269">
          <cell r="A269" t="str">
            <v>LT Lithuania</v>
          </cell>
          <cell r="C269">
            <v>3708251</v>
          </cell>
          <cell r="D269">
            <v>3736498</v>
          </cell>
          <cell r="E269">
            <v>3746860</v>
          </cell>
          <cell r="F269">
            <v>3736490</v>
          </cell>
          <cell r="G269">
            <v>3723970</v>
          </cell>
          <cell r="H269">
            <v>3717734</v>
          </cell>
          <cell r="I269">
            <v>3711855</v>
          </cell>
          <cell r="J269">
            <v>3707213</v>
          </cell>
          <cell r="K269">
            <v>3703961</v>
          </cell>
          <cell r="L269">
            <v>3700799</v>
          </cell>
          <cell r="M269">
            <v>3698521</v>
          </cell>
          <cell r="N269">
            <v>3692645</v>
          </cell>
        </row>
        <row r="270">
          <cell r="A270" t="str">
            <v>LV Latvia</v>
          </cell>
          <cell r="C270">
            <v>2673470</v>
          </cell>
          <cell r="D270">
            <v>2667870</v>
          </cell>
          <cell r="E270">
            <v>2656958</v>
          </cell>
          <cell r="F270">
            <v>2606176</v>
          </cell>
          <cell r="G270">
            <v>2565854</v>
          </cell>
          <cell r="H270">
            <v>2529543</v>
          </cell>
          <cell r="I270">
            <v>2501660</v>
          </cell>
          <cell r="J270">
            <v>2479870</v>
          </cell>
          <cell r="K270">
            <v>2458403</v>
          </cell>
          <cell r="L270">
            <v>2439445</v>
          </cell>
          <cell r="M270">
            <v>2379934</v>
          </cell>
          <cell r="N270">
            <v>2366131</v>
          </cell>
        </row>
        <row r="271">
          <cell r="A271" t="str">
            <v>MT Malta</v>
          </cell>
          <cell r="C271">
            <v>352430</v>
          </cell>
          <cell r="D271">
            <v>355910</v>
          </cell>
          <cell r="E271">
            <v>359543</v>
          </cell>
          <cell r="F271">
            <v>362977</v>
          </cell>
          <cell r="G271">
            <v>366431</v>
          </cell>
          <cell r="H271">
            <v>369451</v>
          </cell>
          <cell r="I271">
            <v>371173</v>
          </cell>
          <cell r="J271">
            <v>373958</v>
          </cell>
          <cell r="K271">
            <v>376513</v>
          </cell>
          <cell r="L271">
            <v>378518</v>
          </cell>
          <cell r="M271">
            <v>380201</v>
          </cell>
          <cell r="N271">
            <v>391415</v>
          </cell>
        </row>
        <row r="272">
          <cell r="A272" t="str">
            <v>PL Poland</v>
          </cell>
          <cell r="C272">
            <v>38038403</v>
          </cell>
          <cell r="D272">
            <v>38183160</v>
          </cell>
          <cell r="E272">
            <v>38309226</v>
          </cell>
          <cell r="F272">
            <v>38418108</v>
          </cell>
          <cell r="G272">
            <v>38504707</v>
          </cell>
          <cell r="H272">
            <v>38580597</v>
          </cell>
          <cell r="I272">
            <v>38609399</v>
          </cell>
          <cell r="J272">
            <v>38639341</v>
          </cell>
          <cell r="K272">
            <v>38659979</v>
          </cell>
          <cell r="L272">
            <v>38666983</v>
          </cell>
          <cell r="M272">
            <v>38653559</v>
          </cell>
          <cell r="N272">
            <v>38644211</v>
          </cell>
        </row>
        <row r="273">
          <cell r="A273" t="str">
            <v>RO Romania</v>
          </cell>
          <cell r="C273">
            <v>23211395</v>
          </cell>
          <cell r="D273">
            <v>23192274</v>
          </cell>
          <cell r="E273">
            <v>22811392</v>
          </cell>
          <cell r="F273">
            <v>22778533</v>
          </cell>
          <cell r="G273">
            <v>22748027</v>
          </cell>
          <cell r="H273">
            <v>22712394</v>
          </cell>
          <cell r="I273">
            <v>22656145</v>
          </cell>
          <cell r="J273">
            <v>22581862</v>
          </cell>
          <cell r="K273">
            <v>22526093</v>
          </cell>
          <cell r="L273">
            <v>22488595</v>
          </cell>
          <cell r="M273">
            <v>22455485</v>
          </cell>
          <cell r="N273">
            <v>22430457</v>
          </cell>
        </row>
        <row r="274">
          <cell r="A274" t="str">
            <v>SI Slovenia</v>
          </cell>
          <cell r="C274">
            <v>1996377</v>
          </cell>
          <cell r="D274">
            <v>1999945</v>
          </cell>
          <cell r="E274">
            <v>1998912</v>
          </cell>
          <cell r="F274">
            <v>1994084</v>
          </cell>
          <cell r="G274">
            <v>1989408</v>
          </cell>
          <cell r="H274">
            <v>1989477</v>
          </cell>
          <cell r="I274">
            <v>1990266</v>
          </cell>
          <cell r="J274">
            <v>1986989</v>
          </cell>
          <cell r="K274">
            <v>1984923</v>
          </cell>
          <cell r="L274">
            <v>1978334</v>
          </cell>
          <cell r="M274">
            <v>1987755</v>
          </cell>
          <cell r="N274">
            <v>1990094</v>
          </cell>
        </row>
        <row r="275">
          <cell r="A275" t="str">
            <v>SK Slovak Republic</v>
          </cell>
          <cell r="C275">
            <v>5287663</v>
          </cell>
          <cell r="D275">
            <v>5271711</v>
          </cell>
          <cell r="E275">
            <v>5295877</v>
          </cell>
          <cell r="F275">
            <v>5314155</v>
          </cell>
          <cell r="G275">
            <v>5336455</v>
          </cell>
          <cell r="H275">
            <v>5356207</v>
          </cell>
          <cell r="I275">
            <v>5367790</v>
          </cell>
          <cell r="J275">
            <v>5378932</v>
          </cell>
          <cell r="K275">
            <v>5387650</v>
          </cell>
          <cell r="L275">
            <v>5393382</v>
          </cell>
          <cell r="M275">
            <v>5398657</v>
          </cell>
          <cell r="N275">
            <v>5402547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GIEC by fuel"/>
      <sheetName val="Chart Growth rates"/>
      <sheetName val="Chart Share of fuels"/>
      <sheetName val="Data for graphs"/>
      <sheetName val="Coal, lignite &amp; derivatives"/>
      <sheetName val="Crude oil &amp; oil products"/>
      <sheetName val="Natural gas"/>
      <sheetName val="Nuclear energy"/>
      <sheetName val="Renewables"/>
      <sheetName val="Other"/>
      <sheetName val="Total energy consumption"/>
      <sheetName val="Coal, lignite &amp; der projn"/>
      <sheetName val="Crude oil &amp; oil products projn"/>
      <sheetName val="Natural gas projn"/>
      <sheetName val="Nuclear energy projn"/>
      <sheetName val="Renewables projn"/>
      <sheetName val="Other projn"/>
      <sheetName val="Total energy consumption projn"/>
      <sheetName val="New Cronos data"/>
    </sheetNames>
    <sheetDataSet>
      <sheetData sheetId="0" refreshError="1"/>
      <sheetData sheetId="1" refreshError="1"/>
      <sheetData sheetId="2"/>
      <sheetData sheetId="3">
        <row r="2">
          <cell r="B2">
            <v>1990</v>
          </cell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</row>
        <row r="3">
          <cell r="A3" t="str">
            <v>Crude oil and oil products</v>
          </cell>
          <cell r="B3">
            <v>545.45722999999998</v>
          </cell>
          <cell r="C3">
            <v>562.72516000000007</v>
          </cell>
          <cell r="D3">
            <v>570.99618000000009</v>
          </cell>
          <cell r="E3">
            <v>564.45447999999999</v>
          </cell>
          <cell r="F3">
            <v>567.65104000000008</v>
          </cell>
          <cell r="G3">
            <v>575.13715999999999</v>
          </cell>
          <cell r="H3">
            <v>587.03172999999992</v>
          </cell>
          <cell r="I3">
            <v>587.26431000000002</v>
          </cell>
          <cell r="J3">
            <v>601.12046999999995</v>
          </cell>
          <cell r="K3">
            <v>596.63562000000002</v>
          </cell>
          <cell r="L3">
            <v>586.98718000000008</v>
          </cell>
        </row>
        <row r="4">
          <cell r="A4" t="str">
            <v>Coal, lignite and derivatives</v>
          </cell>
          <cell r="B4">
            <v>302.75872999999996</v>
          </cell>
          <cell r="C4">
            <v>286.29505</v>
          </cell>
          <cell r="D4">
            <v>266.16807</v>
          </cell>
          <cell r="E4">
            <v>246.57804999999999</v>
          </cell>
          <cell r="F4">
            <v>242.6225</v>
          </cell>
          <cell r="G4">
            <v>237.74218999999999</v>
          </cell>
          <cell r="H4">
            <v>234.90236999999999</v>
          </cell>
          <cell r="I4">
            <v>223.50903</v>
          </cell>
          <cell r="J4">
            <v>223.15218999999999</v>
          </cell>
          <cell r="K4">
            <v>204.32166000000001</v>
          </cell>
          <cell r="L4">
            <v>214.50929000000002</v>
          </cell>
        </row>
        <row r="5">
          <cell r="A5" t="str">
            <v>Natural &amp; derived gas</v>
          </cell>
          <cell r="B5">
            <v>222.08442000000002</v>
          </cell>
          <cell r="C5">
            <v>239.71668</v>
          </cell>
          <cell r="D5">
            <v>237.14785000000001</v>
          </cell>
          <cell r="E5">
            <v>252.2664</v>
          </cell>
          <cell r="F5">
            <v>253.68087</v>
          </cell>
          <cell r="G5">
            <v>273.40024</v>
          </cell>
          <cell r="H5">
            <v>305.19895000000002</v>
          </cell>
          <cell r="I5">
            <v>302.61018999999999</v>
          </cell>
          <cell r="J5">
            <v>315.54715999999996</v>
          </cell>
          <cell r="K5">
            <v>329.60009000000002</v>
          </cell>
          <cell r="L5">
            <v>338.67453</v>
          </cell>
        </row>
        <row r="6">
          <cell r="A6" t="str">
            <v>Nuclear Energy</v>
          </cell>
          <cell r="B6">
            <v>181.43870999999999</v>
          </cell>
          <cell r="C6">
            <v>187.02055999999999</v>
          </cell>
          <cell r="D6">
            <v>188.26723000000001</v>
          </cell>
          <cell r="E6">
            <v>197.55837</v>
          </cell>
          <cell r="F6">
            <v>197.27132999999998</v>
          </cell>
          <cell r="G6">
            <v>201.23948999999999</v>
          </cell>
          <cell r="H6">
            <v>208.86391</v>
          </cell>
          <cell r="I6">
            <v>212.61462</v>
          </cell>
          <cell r="J6">
            <v>212.05232999999998</v>
          </cell>
          <cell r="K6">
            <v>220.20554999999999</v>
          </cell>
          <cell r="L6">
            <v>222.84637000000001</v>
          </cell>
        </row>
        <row r="7">
          <cell r="A7" t="str">
            <v>Renewables</v>
          </cell>
          <cell r="B7">
            <v>65.689309999999992</v>
          </cell>
          <cell r="C7">
            <v>68.769190000000009</v>
          </cell>
          <cell r="D7">
            <v>70.690219999999997</v>
          </cell>
          <cell r="E7">
            <v>72.280199999999994</v>
          </cell>
          <cell r="F7">
            <v>72.503419999999991</v>
          </cell>
          <cell r="G7">
            <v>73.207279999999997</v>
          </cell>
          <cell r="H7">
            <v>75.737449999999995</v>
          </cell>
          <cell r="I7">
            <v>78.220070000000007</v>
          </cell>
          <cell r="J7">
            <v>82.173810000000003</v>
          </cell>
          <cell r="K7">
            <v>83.267229999999998</v>
          </cell>
          <cell r="L7">
            <v>86.593530000000001</v>
          </cell>
        </row>
        <row r="8">
          <cell r="A8" t="str">
            <v>Other fuels</v>
          </cell>
          <cell r="B8">
            <v>3.0802000000001279</v>
          </cell>
          <cell r="C8">
            <v>1.951960000000021</v>
          </cell>
          <cell r="D8">
            <v>2.4855499999999591</v>
          </cell>
          <cell r="E8">
            <v>2.8193999999998631</v>
          </cell>
          <cell r="F8">
            <v>2.506239999999889</v>
          </cell>
          <cell r="G8">
            <v>2.6593399999999967</v>
          </cell>
          <cell r="H8">
            <v>1.1622900000000809</v>
          </cell>
          <cell r="I8">
            <v>2.5804799999998651</v>
          </cell>
          <cell r="J8">
            <v>2.9056400000002176</v>
          </cell>
          <cell r="K8">
            <v>4.0378500000000788</v>
          </cell>
          <cell r="L8">
            <v>5.584599999999889</v>
          </cell>
        </row>
        <row r="9">
          <cell r="A9" t="str">
            <v>GIEC total</v>
          </cell>
          <cell r="B9">
            <v>1320.5086000000001</v>
          </cell>
          <cell r="C9">
            <v>1346.4786000000001</v>
          </cell>
          <cell r="D9">
            <v>1335.7551000000001</v>
          </cell>
          <cell r="E9">
            <v>1335.9568999999999</v>
          </cell>
          <cell r="F9">
            <v>1336.2353999999998</v>
          </cell>
          <cell r="G9">
            <v>1363.3857</v>
          </cell>
          <cell r="H9">
            <v>1412.8967</v>
          </cell>
          <cell r="I9">
            <v>1406.7987000000001</v>
          </cell>
          <cell r="J9">
            <v>1436.9516000000001</v>
          </cell>
          <cell r="K9">
            <v>1438.068</v>
          </cell>
          <cell r="L9">
            <v>1455.1955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A7" t="str">
            <v>EU15 European Union (15 countries)</v>
          </cell>
          <cell r="C7">
            <v>1320508.6000000001</v>
          </cell>
          <cell r="D7">
            <v>1346478.6</v>
          </cell>
          <cell r="E7">
            <v>1335755.1000000001</v>
          </cell>
          <cell r="F7">
            <v>1335956.8999999999</v>
          </cell>
          <cell r="G7">
            <v>1336235.3999999999</v>
          </cell>
          <cell r="H7">
            <v>1363385.7</v>
          </cell>
          <cell r="I7">
            <v>1412896.7</v>
          </cell>
          <cell r="J7">
            <v>1406798.7</v>
          </cell>
          <cell r="K7">
            <v>1436951.6</v>
          </cell>
          <cell r="L7">
            <v>1438068</v>
          </cell>
          <cell r="M7">
            <v>1455195.5</v>
          </cell>
        </row>
        <row r="8">
          <cell r="A8" t="str">
            <v>BE Belgium</v>
          </cell>
          <cell r="C8">
            <v>47264.32</v>
          </cell>
          <cell r="D8">
            <v>49493.09</v>
          </cell>
          <cell r="E8">
            <v>50258.82</v>
          </cell>
          <cell r="F8">
            <v>48882.54</v>
          </cell>
          <cell r="G8">
            <v>49750.720000000001</v>
          </cell>
          <cell r="H8">
            <v>50458.58</v>
          </cell>
          <cell r="I8">
            <v>53974.95</v>
          </cell>
          <cell r="J8">
            <v>55119.97</v>
          </cell>
          <cell r="K8">
            <v>56210.69</v>
          </cell>
          <cell r="L8">
            <v>56869.37</v>
          </cell>
          <cell r="M8">
            <v>57161.13</v>
          </cell>
        </row>
        <row r="9">
          <cell r="A9" t="str">
            <v>DK Denmark</v>
          </cell>
          <cell r="C9">
            <v>17882.68</v>
          </cell>
          <cell r="D9">
            <v>19740.07</v>
          </cell>
          <cell r="E9">
            <v>18867.79</v>
          </cell>
          <cell r="F9">
            <v>19322.990000000002</v>
          </cell>
          <cell r="G9">
            <v>20041.099999999999</v>
          </cell>
          <cell r="H9">
            <v>20137.810000000001</v>
          </cell>
          <cell r="I9">
            <v>22750.240000000002</v>
          </cell>
          <cell r="J9">
            <v>21243.9</v>
          </cell>
          <cell r="K9">
            <v>20869.310000000001</v>
          </cell>
          <cell r="L9">
            <v>20180.21</v>
          </cell>
          <cell r="M9">
            <v>19634.64</v>
          </cell>
        </row>
        <row r="10">
          <cell r="A10" t="str">
            <v>DE Federal Republic of Germany (including ex-GDR from 1991)</v>
          </cell>
          <cell r="C10">
            <v>356073.61</v>
          </cell>
          <cell r="D10">
            <v>347162.89</v>
          </cell>
          <cell r="E10">
            <v>340431.68</v>
          </cell>
          <cell r="F10">
            <v>339011.89</v>
          </cell>
          <cell r="G10">
            <v>335993.29</v>
          </cell>
          <cell r="H10">
            <v>337063.75</v>
          </cell>
          <cell r="I10">
            <v>348768.88</v>
          </cell>
          <cell r="J10">
            <v>345250.94</v>
          </cell>
          <cell r="K10">
            <v>344630.01</v>
          </cell>
          <cell r="L10">
            <v>336275.27</v>
          </cell>
          <cell r="M10">
            <v>339277.77</v>
          </cell>
        </row>
        <row r="11">
          <cell r="A11" t="str">
            <v>GR Greece</v>
          </cell>
          <cell r="C11">
            <v>22245.11</v>
          </cell>
          <cell r="D11">
            <v>22413.71</v>
          </cell>
          <cell r="E11">
            <v>23040.21</v>
          </cell>
          <cell r="F11">
            <v>22605.32</v>
          </cell>
          <cell r="G11">
            <v>23606.41</v>
          </cell>
          <cell r="H11">
            <v>24136.69</v>
          </cell>
          <cell r="I11">
            <v>25405.37</v>
          </cell>
          <cell r="J11">
            <v>25585.39</v>
          </cell>
          <cell r="K11">
            <v>26875.22</v>
          </cell>
          <cell r="L11">
            <v>26759.35</v>
          </cell>
          <cell r="M11">
            <v>28075.919999999998</v>
          </cell>
        </row>
        <row r="12">
          <cell r="A12" t="str">
            <v>ES Spain</v>
          </cell>
          <cell r="C12">
            <v>89085.38</v>
          </cell>
          <cell r="D12">
            <v>94131.93</v>
          </cell>
          <cell r="E12">
            <v>95459.95</v>
          </cell>
          <cell r="F12">
            <v>91692.97</v>
          </cell>
          <cell r="G12">
            <v>97405.33</v>
          </cell>
          <cell r="H12">
            <v>102287.33</v>
          </cell>
          <cell r="I12">
            <v>100902.79</v>
          </cell>
          <cell r="J12">
            <v>106102.78</v>
          </cell>
          <cell r="K12">
            <v>111113.11</v>
          </cell>
          <cell r="L12">
            <v>117485.4</v>
          </cell>
          <cell r="M12">
            <v>122582.04</v>
          </cell>
        </row>
        <row r="13">
          <cell r="A13" t="str">
            <v>FR France</v>
          </cell>
          <cell r="C13">
            <v>223194.82</v>
          </cell>
          <cell r="D13">
            <v>235847.66</v>
          </cell>
          <cell r="E13">
            <v>233021.14</v>
          </cell>
          <cell r="F13">
            <v>235954.51</v>
          </cell>
          <cell r="G13">
            <v>226662.77</v>
          </cell>
          <cell r="H13">
            <v>235704.43</v>
          </cell>
          <cell r="I13">
            <v>249206.6</v>
          </cell>
          <cell r="J13">
            <v>243157.15</v>
          </cell>
          <cell r="K13">
            <v>250697.16</v>
          </cell>
          <cell r="L13">
            <v>250745.61</v>
          </cell>
          <cell r="M13">
            <v>256904.91</v>
          </cell>
        </row>
        <row r="14">
          <cell r="A14" t="str">
            <v>IE Ireland</v>
          </cell>
          <cell r="C14">
            <v>10251.18</v>
          </cell>
          <cell r="D14">
            <v>10244.780000000001</v>
          </cell>
          <cell r="E14">
            <v>10162.67</v>
          </cell>
          <cell r="F14">
            <v>10268.57</v>
          </cell>
          <cell r="G14">
            <v>10954.47</v>
          </cell>
          <cell r="H14">
            <v>11024.02</v>
          </cell>
          <cell r="I14">
            <v>11687.08</v>
          </cell>
          <cell r="J14">
            <v>12247.1</v>
          </cell>
          <cell r="K14">
            <v>13040.59</v>
          </cell>
          <cell r="L14">
            <v>13867.54</v>
          </cell>
          <cell r="M14">
            <v>14028.61</v>
          </cell>
        </row>
        <row r="15">
          <cell r="A15" t="str">
            <v>IT Italy</v>
          </cell>
          <cell r="C15">
            <v>154796.78</v>
          </cell>
          <cell r="D15">
            <v>156737</v>
          </cell>
          <cell r="E15">
            <v>158689.47</v>
          </cell>
          <cell r="F15">
            <v>156245.13</v>
          </cell>
          <cell r="G15">
            <v>154121.35</v>
          </cell>
          <cell r="H15">
            <v>162681.57</v>
          </cell>
          <cell r="I15">
            <v>162450.81</v>
          </cell>
          <cell r="J15">
            <v>164869.98000000001</v>
          </cell>
          <cell r="K15">
            <v>170509.68</v>
          </cell>
          <cell r="L15">
            <v>173189.52</v>
          </cell>
          <cell r="M15">
            <v>175639.37</v>
          </cell>
        </row>
        <row r="16">
          <cell r="A16" t="str">
            <v>LU Luxembourg</v>
          </cell>
          <cell r="C16">
            <v>3551.38</v>
          </cell>
          <cell r="D16">
            <v>3772.84</v>
          </cell>
          <cell r="E16">
            <v>3789.72</v>
          </cell>
          <cell r="F16">
            <v>3842.61</v>
          </cell>
          <cell r="G16">
            <v>3754.97</v>
          </cell>
          <cell r="H16">
            <v>3335.17</v>
          </cell>
          <cell r="I16">
            <v>3400.96</v>
          </cell>
          <cell r="J16">
            <v>3351.26</v>
          </cell>
          <cell r="K16">
            <v>3274</v>
          </cell>
          <cell r="L16">
            <v>3439.94</v>
          </cell>
          <cell r="M16">
            <v>3627.59</v>
          </cell>
        </row>
        <row r="17">
          <cell r="A17" t="str">
            <v>NL Netherlands</v>
          </cell>
          <cell r="C17">
            <v>66817.34</v>
          </cell>
          <cell r="D17">
            <v>69938.31</v>
          </cell>
          <cell r="E17">
            <v>69542.94</v>
          </cell>
          <cell r="F17">
            <v>70784.25</v>
          </cell>
          <cell r="G17">
            <v>70605.41</v>
          </cell>
          <cell r="H17">
            <v>73355.23</v>
          </cell>
          <cell r="I17">
            <v>76254.080000000002</v>
          </cell>
          <cell r="J17">
            <v>75036.5</v>
          </cell>
          <cell r="K17">
            <v>75010.05</v>
          </cell>
          <cell r="L17">
            <v>74474.98</v>
          </cell>
          <cell r="M17">
            <v>75601.36</v>
          </cell>
        </row>
        <row r="18">
          <cell r="A18" t="str">
            <v>AT Austria</v>
          </cell>
          <cell r="C18">
            <v>25654.13</v>
          </cell>
          <cell r="D18">
            <v>27006.639999999999</v>
          </cell>
          <cell r="E18">
            <v>25729.91</v>
          </cell>
          <cell r="F18">
            <v>25639.98</v>
          </cell>
          <cell r="G18">
            <v>25662.53</v>
          </cell>
          <cell r="H18">
            <v>26369.79</v>
          </cell>
          <cell r="I18">
            <v>28042.62</v>
          </cell>
          <cell r="J18">
            <v>28482.01</v>
          </cell>
          <cell r="K18">
            <v>28791.200000000001</v>
          </cell>
          <cell r="L18">
            <v>28387.98</v>
          </cell>
          <cell r="M18">
            <v>28408.82</v>
          </cell>
        </row>
        <row r="19">
          <cell r="A19" t="str">
            <v>PT Portugal</v>
          </cell>
          <cell r="C19">
            <v>16740.91</v>
          </cell>
          <cell r="D19">
            <v>17050.78</v>
          </cell>
          <cell r="E19">
            <v>18438.47</v>
          </cell>
          <cell r="F19">
            <v>18210.04</v>
          </cell>
          <cell r="G19">
            <v>18709.32</v>
          </cell>
          <cell r="H19">
            <v>19615.48</v>
          </cell>
          <cell r="I19">
            <v>19663.900000000001</v>
          </cell>
          <cell r="J19">
            <v>20911.650000000001</v>
          </cell>
          <cell r="K19">
            <v>22245.68</v>
          </cell>
          <cell r="L19">
            <v>23973.06</v>
          </cell>
          <cell r="M19">
            <v>24130.720000000001</v>
          </cell>
        </row>
        <row r="20">
          <cell r="A20" t="str">
            <v>FI Finland</v>
          </cell>
          <cell r="C20">
            <v>28463.9</v>
          </cell>
          <cell r="D20">
            <v>28935.77</v>
          </cell>
          <cell r="E20">
            <v>27962.35</v>
          </cell>
          <cell r="F20">
            <v>28997.16</v>
          </cell>
          <cell r="G20">
            <v>30663.119999999999</v>
          </cell>
          <cell r="H20">
            <v>28843.85</v>
          </cell>
          <cell r="I20">
            <v>30935.03</v>
          </cell>
          <cell r="J20">
            <v>32551.79</v>
          </cell>
          <cell r="K20">
            <v>33102.129999999997</v>
          </cell>
          <cell r="L20">
            <v>33058.01</v>
          </cell>
          <cell r="M20">
            <v>32618.99</v>
          </cell>
        </row>
        <row r="21">
          <cell r="A21" t="str">
            <v>SE Sweden</v>
          </cell>
          <cell r="C21">
            <v>46944.01</v>
          </cell>
          <cell r="D21">
            <v>48559.37</v>
          </cell>
          <cell r="E21">
            <v>46152.42</v>
          </cell>
          <cell r="F21">
            <v>46502.11</v>
          </cell>
          <cell r="G21">
            <v>48993.78</v>
          </cell>
          <cell r="H21">
            <v>49920.52</v>
          </cell>
          <cell r="I21">
            <v>51732.53</v>
          </cell>
          <cell r="J21">
            <v>50347.76</v>
          </cell>
          <cell r="K21">
            <v>50619.71</v>
          </cell>
          <cell r="L21">
            <v>50761.2</v>
          </cell>
          <cell r="M21">
            <v>47534.17</v>
          </cell>
        </row>
        <row r="22">
          <cell r="A22" t="str">
            <v>UK United Kingdom</v>
          </cell>
          <cell r="C22">
            <v>211542.98</v>
          </cell>
          <cell r="D22">
            <v>215443.73</v>
          </cell>
          <cell r="E22">
            <v>214207.51</v>
          </cell>
          <cell r="F22">
            <v>217996.83</v>
          </cell>
          <cell r="G22">
            <v>219310.8</v>
          </cell>
          <cell r="H22">
            <v>218451.52</v>
          </cell>
          <cell r="I22">
            <v>227720.82</v>
          </cell>
          <cell r="J22">
            <v>222540.57</v>
          </cell>
          <cell r="K22">
            <v>229963.01</v>
          </cell>
          <cell r="L22">
            <v>228600.59</v>
          </cell>
          <cell r="M22">
            <v>229969.47</v>
          </cell>
        </row>
        <row r="23">
          <cell r="A23" t="str">
            <v>IS Iceland</v>
          </cell>
          <cell r="C23">
            <v>2213.94</v>
          </cell>
          <cell r="D23">
            <v>2032.8</v>
          </cell>
          <cell r="E23">
            <v>2075.8000000000002</v>
          </cell>
          <cell r="F23">
            <v>2153.89</v>
          </cell>
          <cell r="G23">
            <v>2138.9499999999998</v>
          </cell>
          <cell r="H23">
            <v>2141.19</v>
          </cell>
          <cell r="I23" t="str">
            <v xml:space="preserve">: </v>
          </cell>
          <cell r="J23" t="str">
            <v xml:space="preserve">: </v>
          </cell>
          <cell r="K23" t="str">
            <v xml:space="preserve">: </v>
          </cell>
          <cell r="L23" t="str">
            <v xml:space="preserve">- </v>
          </cell>
          <cell r="M23" t="str">
            <v xml:space="preserve">- </v>
          </cell>
        </row>
        <row r="24">
          <cell r="A24" t="str">
            <v>NO Norway</v>
          </cell>
          <cell r="C24">
            <v>21567.74</v>
          </cell>
          <cell r="D24">
            <v>21995.27</v>
          </cell>
          <cell r="E24">
            <v>22420.22</v>
          </cell>
          <cell r="F24">
            <v>23492.57</v>
          </cell>
          <cell r="G24">
            <v>23517.59</v>
          </cell>
          <cell r="H24">
            <v>23886.28</v>
          </cell>
          <cell r="I24">
            <v>23207.599999999999</v>
          </cell>
          <cell r="J24">
            <v>24446.13</v>
          </cell>
          <cell r="K24">
            <v>25523.01</v>
          </cell>
          <cell r="L24">
            <v>26702.53</v>
          </cell>
          <cell r="M24">
            <v>26310.66</v>
          </cell>
        </row>
        <row r="25">
          <cell r="A25" t="str">
            <v>BG Bulgaria</v>
          </cell>
          <cell r="C25" t="str">
            <v xml:space="preserve">: </v>
          </cell>
          <cell r="D25" t="str">
            <v xml:space="preserve">: </v>
          </cell>
          <cell r="E25">
            <v>20237.54</v>
          </cell>
          <cell r="F25">
            <v>21688.21</v>
          </cell>
          <cell r="G25">
            <v>20970.14</v>
          </cell>
          <cell r="H25">
            <v>22850.11</v>
          </cell>
          <cell r="I25">
            <v>22630.57</v>
          </cell>
          <cell r="J25">
            <v>20548.09</v>
          </cell>
          <cell r="K25">
            <v>19519.22</v>
          </cell>
          <cell r="L25">
            <v>17747.04</v>
          </cell>
          <cell r="M25">
            <v>18335.169999999998</v>
          </cell>
        </row>
        <row r="26">
          <cell r="A26" t="str">
            <v>CY Cyprus</v>
          </cell>
          <cell r="C26" t="str">
            <v xml:space="preserve">: </v>
          </cell>
          <cell r="D26" t="str">
            <v xml:space="preserve">: </v>
          </cell>
          <cell r="E26" t="str">
            <v xml:space="preserve">: </v>
          </cell>
          <cell r="F26" t="str">
            <v xml:space="preserve">: </v>
          </cell>
          <cell r="G26" t="str">
            <v xml:space="preserve">: </v>
          </cell>
          <cell r="H26" t="str">
            <v xml:space="preserve">: </v>
          </cell>
          <cell r="I26" t="str">
            <v xml:space="preserve">: </v>
          </cell>
          <cell r="J26" t="str">
            <v xml:space="preserve">: </v>
          </cell>
          <cell r="K26" t="str">
            <v xml:space="preserve">: </v>
          </cell>
          <cell r="L26">
            <v>2171.46</v>
          </cell>
          <cell r="M26">
            <v>2345.83</v>
          </cell>
        </row>
        <row r="27">
          <cell r="A27" t="str">
            <v>CZ Czech Republic</v>
          </cell>
          <cell r="C27" t="str">
            <v xml:space="preserve">: </v>
          </cell>
          <cell r="D27" t="str">
            <v xml:space="preserve">: </v>
          </cell>
          <cell r="E27" t="str">
            <v xml:space="preserve">: </v>
          </cell>
          <cell r="F27" t="str">
            <v xml:space="preserve">: </v>
          </cell>
          <cell r="G27" t="str">
            <v xml:space="preserve">: </v>
          </cell>
          <cell r="H27" t="str">
            <v xml:space="preserve">: </v>
          </cell>
          <cell r="I27" t="str">
            <v xml:space="preserve">: </v>
          </cell>
          <cell r="J27" t="str">
            <v xml:space="preserve">: </v>
          </cell>
          <cell r="K27" t="str">
            <v xml:space="preserve">: </v>
          </cell>
          <cell r="L27">
            <v>7591.29</v>
          </cell>
          <cell r="M27" t="str">
            <v xml:space="preserve">: </v>
          </cell>
        </row>
        <row r="28">
          <cell r="A28" t="str">
            <v>EE Estonia</v>
          </cell>
          <cell r="C28" t="str">
            <v xml:space="preserve">: </v>
          </cell>
          <cell r="D28" t="str">
            <v xml:space="preserve">: </v>
          </cell>
          <cell r="E28">
            <v>6702.77</v>
          </cell>
          <cell r="F28">
            <v>5719.17</v>
          </cell>
          <cell r="G28">
            <v>5796.99</v>
          </cell>
          <cell r="H28">
            <v>5348.09</v>
          </cell>
          <cell r="I28">
            <v>5636.43</v>
          </cell>
          <cell r="J28">
            <v>5501.16</v>
          </cell>
          <cell r="K28">
            <v>5274.27</v>
          </cell>
          <cell r="L28">
            <v>4826.46</v>
          </cell>
          <cell r="M28" t="str">
            <v xml:space="preserve">- </v>
          </cell>
        </row>
        <row r="29">
          <cell r="A29" t="str">
            <v>HU Hungary</v>
          </cell>
          <cell r="C29" t="str">
            <v xml:space="preserve">- </v>
          </cell>
          <cell r="D29" t="str">
            <v xml:space="preserve">- </v>
          </cell>
          <cell r="E29" t="str">
            <v xml:space="preserve">- </v>
          </cell>
          <cell r="F29" t="str">
            <v xml:space="preserve">- </v>
          </cell>
          <cell r="G29" t="str">
            <v xml:space="preserve">- </v>
          </cell>
          <cell r="H29" t="str">
            <v xml:space="preserve">- </v>
          </cell>
          <cell r="I29" t="str">
            <v xml:space="preserve">- </v>
          </cell>
          <cell r="J29" t="str">
            <v xml:space="preserve">- </v>
          </cell>
          <cell r="K29" t="str">
            <v xml:space="preserve">- </v>
          </cell>
          <cell r="L29" t="str">
            <v xml:space="preserve">- </v>
          </cell>
          <cell r="M29">
            <v>24872</v>
          </cell>
        </row>
        <row r="30">
          <cell r="A30" t="str">
            <v>PL Poland</v>
          </cell>
          <cell r="C30">
            <v>99594.559999999998</v>
          </cell>
          <cell r="D30">
            <v>97287.93</v>
          </cell>
          <cell r="E30">
            <v>97078.61</v>
          </cell>
          <cell r="F30">
            <v>100513.33</v>
          </cell>
          <cell r="G30">
            <v>95453.58</v>
          </cell>
          <cell r="H30">
            <v>98287.85</v>
          </cell>
          <cell r="I30">
            <v>105645.47</v>
          </cell>
          <cell r="J30">
            <v>102659.51</v>
          </cell>
          <cell r="K30">
            <v>93189.93</v>
          </cell>
          <cell r="L30">
            <v>92731.51</v>
          </cell>
          <cell r="M30">
            <v>88671.07</v>
          </cell>
        </row>
        <row r="31">
          <cell r="A31" t="str">
            <v>RO Romania</v>
          </cell>
          <cell r="C31" t="str">
            <v xml:space="preserve">: </v>
          </cell>
          <cell r="D31" t="str">
            <v xml:space="preserve">: </v>
          </cell>
          <cell r="E31" t="str">
            <v xml:space="preserve">: </v>
          </cell>
          <cell r="F31">
            <v>44068.34</v>
          </cell>
          <cell r="G31">
            <v>41714.769999999997</v>
          </cell>
          <cell r="H31">
            <v>44905.08</v>
          </cell>
          <cell r="I31">
            <v>48461.57</v>
          </cell>
          <cell r="J31">
            <v>43685.5</v>
          </cell>
          <cell r="K31">
            <v>46160.04</v>
          </cell>
          <cell r="L31">
            <v>35363.370000000003</v>
          </cell>
          <cell r="M31" t="str">
            <v xml:space="preserve">: </v>
          </cell>
        </row>
        <row r="32">
          <cell r="A32" t="str">
            <v>SI Slovenia</v>
          </cell>
          <cell r="C32" t="str">
            <v xml:space="preserve">: </v>
          </cell>
          <cell r="D32" t="str">
            <v xml:space="preserve">: </v>
          </cell>
          <cell r="E32">
            <v>5089.3999999999996</v>
          </cell>
          <cell r="F32">
            <v>5370.24</v>
          </cell>
          <cell r="G32">
            <v>5614.65</v>
          </cell>
          <cell r="H32">
            <v>6011.91</v>
          </cell>
          <cell r="I32">
            <v>6279.54</v>
          </cell>
          <cell r="J32">
            <v>6458.37</v>
          </cell>
          <cell r="K32">
            <v>6373.68</v>
          </cell>
          <cell r="L32">
            <v>6243.26</v>
          </cell>
          <cell r="M32" t="str">
            <v xml:space="preserve">: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abSelected="1" zoomScale="90" zoomScaleNormal="90" workbookViewId="0">
      <selection activeCell="L16" sqref="L16"/>
    </sheetView>
  </sheetViews>
  <sheetFormatPr defaultColWidth="9.140625" defaultRowHeight="11.25" x14ac:dyDescent="0.2"/>
  <cols>
    <col min="1" max="1" width="34" style="2" customWidth="1"/>
    <col min="2" max="3" width="11" style="2" customWidth="1"/>
    <col min="4" max="15" width="6.28515625" style="2" bestFit="1" customWidth="1"/>
    <col min="16" max="16" width="8.7109375" style="2" bestFit="1" customWidth="1"/>
    <col min="17" max="20" width="8" style="2" customWidth="1"/>
    <col min="21" max="21" width="9.140625" style="2"/>
    <col min="22" max="23" width="9.140625" style="2" customWidth="1"/>
    <col min="24" max="16384" width="9.140625" style="2"/>
  </cols>
  <sheetData>
    <row r="1" spans="1:16" ht="20.25" customHeight="1" x14ac:dyDescent="0.25">
      <c r="A1" s="1" t="s">
        <v>0</v>
      </c>
      <c r="N1" s="3"/>
      <c r="O1" s="4" t="s">
        <v>1</v>
      </c>
    </row>
    <row r="2" spans="1:16" ht="20.25" customHeight="1" x14ac:dyDescent="0.2">
      <c r="A2" s="5"/>
      <c r="N2" s="6" t="s">
        <v>2</v>
      </c>
      <c r="O2" s="7">
        <f>(('[1]Energy intensity by sector'!U12/'[1]Energy intensity by sector'!$B12)^(1/19))-1</f>
        <v>-5.3191471581428784E-2</v>
      </c>
      <c r="P2" s="7"/>
    </row>
    <row r="3" spans="1:16" ht="20.25" customHeight="1" x14ac:dyDescent="0.2">
      <c r="A3" s="5"/>
      <c r="N3" s="6" t="s">
        <v>3</v>
      </c>
      <c r="O3" s="7">
        <f>(('[1]Energy intensity by sector'!U30/'[1]Energy intensity by sector'!$B30)^(1/19))-1</f>
        <v>-4.8972961260238423E-2</v>
      </c>
      <c r="P3" s="7"/>
    </row>
    <row r="4" spans="1:16" ht="20.25" customHeight="1" x14ac:dyDescent="0.2">
      <c r="A4" s="5"/>
      <c r="N4" s="6" t="s">
        <v>4</v>
      </c>
      <c r="O4" s="7">
        <f>(('[1]Energy intensity by sector'!U28/'[1]Energy intensity by sector'!$B28)^(1/19))-1</f>
        <v>-4.7958491168669903E-2</v>
      </c>
      <c r="P4" s="7"/>
    </row>
    <row r="5" spans="1:16" ht="20.25" customHeight="1" x14ac:dyDescent="0.2">
      <c r="A5" s="5"/>
      <c r="N5" s="6" t="s">
        <v>5</v>
      </c>
      <c r="O5" s="7">
        <f>(('[1]Energy intensity by sector'!U8/'[1]Energy intensity by sector'!$B8)^(1/19))-1</f>
        <v>-4.5608639356312985E-2</v>
      </c>
      <c r="P5" s="7"/>
    </row>
    <row r="6" spans="1:16" ht="20.25" customHeight="1" x14ac:dyDescent="0.2">
      <c r="A6" s="5"/>
      <c r="N6" s="6" t="s">
        <v>6</v>
      </c>
      <c r="O6" s="7">
        <f>(('[1]Energy intensity by sector'!U20/'[1]Energy intensity by sector'!$B20)^(1/19))-1</f>
        <v>-4.4862202610533752E-2</v>
      </c>
      <c r="P6" s="7"/>
    </row>
    <row r="7" spans="1:16" ht="20.25" customHeight="1" x14ac:dyDescent="0.2">
      <c r="A7" s="5"/>
      <c r="N7" s="6" t="s">
        <v>7</v>
      </c>
      <c r="O7" s="7">
        <f>(('[1]Energy intensity by sector'!U26/'[1]Energy intensity by sector'!$B26)^(1/19))-1</f>
        <v>-3.6203295861701457E-2</v>
      </c>
      <c r="P7" s="7"/>
    </row>
    <row r="8" spans="1:16" ht="20.25" customHeight="1" x14ac:dyDescent="0.2">
      <c r="A8" s="5"/>
      <c r="N8" s="6" t="s">
        <v>8</v>
      </c>
      <c r="O8" s="7">
        <f>(('[1]Energy intensity by sector'!U9/'[1]Energy intensity by sector'!$B9)^(1/19))-1</f>
        <v>-3.4041433045439162E-2</v>
      </c>
      <c r="P8" s="7"/>
    </row>
    <row r="9" spans="1:16" ht="20.25" customHeight="1" x14ac:dyDescent="0.2">
      <c r="A9" s="5"/>
      <c r="N9" s="6" t="s">
        <v>9</v>
      </c>
      <c r="O9" s="7">
        <f>(('[1]Energy intensity by sector'!U21/'[1]Energy intensity by sector'!$B21)^(1/19))-1</f>
        <v>-2.8165971756042962E-2</v>
      </c>
      <c r="P9" s="7"/>
    </row>
    <row r="10" spans="1:16" ht="20.25" customHeight="1" x14ac:dyDescent="0.2">
      <c r="A10" s="5"/>
      <c r="N10" s="6" t="s">
        <v>10</v>
      </c>
      <c r="O10" s="7">
        <f>(('[1]Energy intensity by sector'!U19/'[1]Energy intensity by sector'!$B19)^(1/19))-1</f>
        <v>-2.6206905350780962E-2</v>
      </c>
      <c r="P10" s="7"/>
    </row>
    <row r="11" spans="1:16" ht="20.25" customHeight="1" x14ac:dyDescent="0.2">
      <c r="A11" s="5"/>
      <c r="N11" s="6" t="s">
        <v>11</v>
      </c>
      <c r="O11" s="7">
        <f>(('[1]Energy intensity by sector'!U13/'[1]Energy intensity by sector'!$B13)^(1/19))-1</f>
        <v>-2.4151529122089399E-2</v>
      </c>
      <c r="P11" s="7"/>
    </row>
    <row r="12" spans="1:16" ht="20.25" customHeight="1" x14ac:dyDescent="0.2">
      <c r="A12" s="5"/>
      <c r="N12" s="6" t="s">
        <v>12</v>
      </c>
      <c r="O12" s="7">
        <f>(('[1]Energy intensity by sector'!U22/'[1]Energy intensity by sector'!$B22)^(1/19))-1</f>
        <v>-2.1190998098119862E-2</v>
      </c>
      <c r="P12" s="7"/>
    </row>
    <row r="13" spans="1:16" ht="20.25" customHeight="1" x14ac:dyDescent="0.2">
      <c r="A13" s="5"/>
      <c r="N13" s="6" t="s">
        <v>13</v>
      </c>
      <c r="O13" s="7">
        <f>(('[1]Energy intensity by sector'!U36/'[1]Energy intensity by sector'!$B36)^(1/19))-1</f>
        <v>-2.0553681093127163E-2</v>
      </c>
      <c r="P13" s="7"/>
    </row>
    <row r="14" spans="1:16" ht="20.25" customHeight="1" x14ac:dyDescent="0.2">
      <c r="A14" s="5"/>
      <c r="N14" s="6" t="s">
        <v>14</v>
      </c>
      <c r="O14" s="7">
        <f>(('[1]Energy intensity by sector'!U33/'[1]Energy intensity by sector'!$B33)^(1/19))-1</f>
        <v>-1.9175388853385655E-2</v>
      </c>
      <c r="P14" s="7"/>
    </row>
    <row r="15" spans="1:16" ht="20.25" customHeight="1" x14ac:dyDescent="0.2">
      <c r="A15" s="5"/>
      <c r="N15" s="6" t="s">
        <v>15</v>
      </c>
      <c r="O15" s="7">
        <f>(('[1]Energy intensity by sector'!U23/'[1]Energy intensity by sector'!$B23)^(1/19))-1</f>
        <v>-1.8964433701912919E-2</v>
      </c>
      <c r="P15" s="7"/>
    </row>
    <row r="16" spans="1:16" ht="20.25" customHeight="1" x14ac:dyDescent="0.2">
      <c r="A16" s="5"/>
      <c r="N16" s="6" t="s">
        <v>16</v>
      </c>
      <c r="O16" s="7">
        <f>(('[1]Energy intensity by sector'!U32/'[1]Energy intensity by sector'!$B32)^(1/19))-1</f>
        <v>-1.7500710888004867E-2</v>
      </c>
      <c r="P16" s="7"/>
    </row>
    <row r="17" spans="1:33" ht="20.25" customHeight="1" x14ac:dyDescent="0.2">
      <c r="A17" s="5"/>
      <c r="N17" s="6" t="s">
        <v>17</v>
      </c>
      <c r="O17" s="7">
        <f>(('[1]Energy intensity by sector'!U11/'[1]Energy intensity by sector'!$B11)^(1/19))-1</f>
        <v>-1.7415759151186538E-2</v>
      </c>
      <c r="P17" s="7"/>
      <c r="R17" s="8"/>
      <c r="S17" s="8"/>
    </row>
    <row r="18" spans="1:33" ht="12.75" customHeight="1" x14ac:dyDescent="0.2">
      <c r="A18" s="5"/>
      <c r="N18" s="6" t="s">
        <v>18</v>
      </c>
      <c r="O18" s="7">
        <f>(('[1]Energy intensity by sector'!U6/'[1]Energy intensity by sector'!$B6)^(1/19))-1</f>
        <v>-1.5655574052389376E-2</v>
      </c>
      <c r="P18" s="7"/>
      <c r="R18" s="8"/>
      <c r="S18" s="8"/>
    </row>
    <row r="19" spans="1:33" ht="12.75" customHeight="1" x14ac:dyDescent="0.2">
      <c r="A19" s="5"/>
      <c r="N19" s="6" t="s">
        <v>19</v>
      </c>
      <c r="O19" s="7">
        <f>(('[1]Energy intensity by sector'!U31/'[1]Energy intensity by sector'!$B31)^(1/19))-1</f>
        <v>-1.29370378073419E-2</v>
      </c>
      <c r="P19" s="7"/>
      <c r="R19" s="8"/>
    </row>
    <row r="20" spans="1:33" ht="12.75" customHeight="1" thickBot="1" x14ac:dyDescent="0.25">
      <c r="N20" s="6" t="s">
        <v>20</v>
      </c>
      <c r="O20" s="7">
        <f>(('[1]Energy intensity by sector'!U7/'[1]Energy intensity by sector'!$B7)^(1/19))-1</f>
        <v>-1.2583835201251614E-2</v>
      </c>
      <c r="P20" s="7"/>
      <c r="T20" s="8"/>
      <c r="U20" s="8"/>
      <c r="V20" s="9"/>
      <c r="W20" s="10"/>
      <c r="X20" s="8"/>
    </row>
    <row r="21" spans="1:33" ht="12.75" x14ac:dyDescent="0.2">
      <c r="N21" s="6" t="s">
        <v>21</v>
      </c>
      <c r="O21" s="7">
        <f>(('[1]Energy intensity by sector'!U29/'[1]Energy intensity by sector'!$B29)^(1/19))-1</f>
        <v>-1.2506602936797062E-2</v>
      </c>
      <c r="P21" s="7"/>
      <c r="T21" s="11" t="s">
        <v>22</v>
      </c>
      <c r="U21" s="4"/>
      <c r="V21" s="12" t="s">
        <v>23</v>
      </c>
      <c r="W21" s="12" t="s">
        <v>24</v>
      </c>
      <c r="X21" s="12" t="s">
        <v>25</v>
      </c>
      <c r="Y21" s="12" t="s">
        <v>26</v>
      </c>
      <c r="Z21" s="12" t="s">
        <v>27</v>
      </c>
      <c r="AA21" s="12" t="s">
        <v>28</v>
      </c>
      <c r="AB21" s="12" t="s">
        <v>29</v>
      </c>
      <c r="AC21" s="12" t="s">
        <v>30</v>
      </c>
      <c r="AD21" s="12" t="s">
        <v>31</v>
      </c>
      <c r="AE21" s="12" t="s">
        <v>32</v>
      </c>
      <c r="AF21" s="12" t="s">
        <v>33</v>
      </c>
      <c r="AG21" s="12" t="s">
        <v>34</v>
      </c>
    </row>
    <row r="22" spans="1:33" ht="15" x14ac:dyDescent="0.25">
      <c r="A22" s="1" t="s">
        <v>35</v>
      </c>
      <c r="B22" s="13"/>
      <c r="C22" s="13"/>
      <c r="D22" s="13"/>
      <c r="E22" s="13"/>
      <c r="F22" s="13"/>
      <c r="N22" s="6" t="s">
        <v>36</v>
      </c>
      <c r="O22" s="7">
        <f>(('[1]Energy intensity by sector'!U24/'[1]Energy intensity by sector'!$B24)^(1/19))-1</f>
        <v>-1.2445289756046529E-2</v>
      </c>
      <c r="P22" s="7"/>
      <c r="V22" s="14">
        <f>(('[1]Energy intensity by sector'!E6/'[1]Energy intensity by sector'!B6)^(1/3))-1</f>
        <v>-1.2935310874017336E-2</v>
      </c>
      <c r="W22" s="14">
        <f>(('[1]Energy intensity by sector'!H6/'[1]Energy intensity by sector'!E6)^(1/3))-1</f>
        <v>-7.0470313868897794E-3</v>
      </c>
      <c r="X22" s="14">
        <f>(('[1]Energy intensity by sector'!L6/'[1]Energy intensity by sector'!H6)^(1/4))-1</f>
        <v>-3.0442151093450498E-2</v>
      </c>
      <c r="Y22" s="14">
        <f>(('[1]Energy intensity by sector'!L6/'[1]Energy intensity by sector'!B6)^(1/10))-1</f>
        <v>-1.8225429673024762E-2</v>
      </c>
      <c r="Z22" s="14">
        <f>(('[1]Energy intensity by sector'!Q6/'[1]Energy intensity by sector'!L6)^(1/5))-1</f>
        <v>-5.2428830198256726E-3</v>
      </c>
      <c r="AA22" s="14">
        <f>(('[1]Energy intensity by sector'!R6/'[1]Energy intensity by sector'!L6)^(1/6))-1</f>
        <v>-9.5337331956202309E-3</v>
      </c>
      <c r="AB22" s="14">
        <f>(('[1]Energy intensity by sector'!R6/'[1]Energy intensity by sector'!Q6))-1</f>
        <v>-3.0711949135902583E-2</v>
      </c>
      <c r="AC22" s="14">
        <f>'[1]Energy intensity by sector'!S6/'[1]Energy intensity by sector'!R6-1</f>
        <v>-5.0107422275960545E-2</v>
      </c>
      <c r="AD22" s="14">
        <f>'[1]Energy intensity by sector'!T6/'[1]Energy intensity by sector'!S6-1</f>
        <v>2.9953977004748555E-3</v>
      </c>
      <c r="AE22" s="14">
        <f>'[1]Energy intensity by sector'!U6/'[1]Energy intensity by sector'!T6-1</f>
        <v>-9.9314088511717191E-3</v>
      </c>
      <c r="AF22" s="15">
        <f>(('[1]Energy intensity by sector'!T6/'[1]Energy intensity by sector'!B6)^(1/18))-1</f>
        <v>-1.5972611088454269E-2</v>
      </c>
      <c r="AG22" s="15">
        <f>(('[1]Energy intensity by sector'!U6/'[1]Energy intensity by sector'!B6)^(1/19))-1</f>
        <v>-1.5655574052389376E-2</v>
      </c>
    </row>
    <row r="23" spans="1:33" x14ac:dyDescent="0.2">
      <c r="N23" s="6" t="s">
        <v>37</v>
      </c>
      <c r="O23" s="7">
        <f>(('[1]Energy intensity by sector'!U10/'[1]Energy intensity by sector'!$B10)^(1/19))-1</f>
        <v>-1.0980356701150162E-2</v>
      </c>
      <c r="P23" s="7"/>
      <c r="W23" s="14"/>
      <c r="X23" s="14"/>
    </row>
    <row r="24" spans="1:33" x14ac:dyDescent="0.2">
      <c r="N24" s="6" t="s">
        <v>38</v>
      </c>
      <c r="O24" s="7">
        <f>(('[1]Energy intensity by sector'!U14/'[1]Energy intensity by sector'!$B14)^(1/19))-1</f>
        <v>-8.881746417523928E-3</v>
      </c>
      <c r="P24" s="7"/>
      <c r="W24" s="14"/>
      <c r="X24" s="14"/>
    </row>
    <row r="25" spans="1:33" x14ac:dyDescent="0.2">
      <c r="N25" s="6" t="s">
        <v>39</v>
      </c>
      <c r="O25" s="7">
        <f>(('[1]Energy intensity by sector'!U37/'[1]Energy intensity by sector'!$B37)^(1/18))-1</f>
        <v>-8.5567513973998643E-3</v>
      </c>
      <c r="P25" s="7"/>
      <c r="W25" s="14"/>
      <c r="X25" s="14"/>
    </row>
    <row r="26" spans="1:33" x14ac:dyDescent="0.2">
      <c r="N26" s="6" t="s">
        <v>40</v>
      </c>
      <c r="O26" s="7">
        <f>(('[1]Energy intensity by sector'!U16/'[1]Energy intensity by sector'!$B16)^(1/19))-1</f>
        <v>-8.0919678969929576E-3</v>
      </c>
      <c r="P26" s="7"/>
      <c r="W26" s="14"/>
      <c r="X26" s="14"/>
    </row>
    <row r="27" spans="1:33" x14ac:dyDescent="0.2">
      <c r="N27" s="6" t="s">
        <v>41</v>
      </c>
      <c r="O27" s="7">
        <f>(('[1]Energy intensity by sector'!U18/'[1]Energy intensity by sector'!$B18)^(1/19))-1</f>
        <v>-5.4708827129053006E-3</v>
      </c>
      <c r="P27" s="7"/>
      <c r="W27" s="14"/>
      <c r="X27" s="14"/>
    </row>
    <row r="28" spans="1:33" x14ac:dyDescent="0.2">
      <c r="N28" s="6" t="s">
        <v>42</v>
      </c>
      <c r="O28" s="7">
        <f>(('[1]Energy intensity by sector'!U25/'[1]Energy intensity by sector'!$B25)^(1/19))-1</f>
        <v>-4.0472685872535719E-3</v>
      </c>
      <c r="P28" s="7"/>
      <c r="W28" s="14"/>
      <c r="X28" s="14"/>
    </row>
    <row r="29" spans="1:33" x14ac:dyDescent="0.2">
      <c r="N29" s="6" t="s">
        <v>43</v>
      </c>
      <c r="O29" s="7">
        <f>(('[1]Energy intensity by sector'!U34/'[1]Energy intensity by sector'!$B34)^(1/19))-1</f>
        <v>-3.9453270160614284E-3</v>
      </c>
      <c r="P29" s="7"/>
      <c r="W29" s="14"/>
      <c r="X29" s="14"/>
    </row>
    <row r="30" spans="1:33" x14ac:dyDescent="0.2">
      <c r="N30" s="6" t="s">
        <v>44</v>
      </c>
      <c r="O30" s="7">
        <f>(('[1]Energy intensity by sector'!U15/'[1]Energy intensity by sector'!$B15)^(1/19))-1</f>
        <v>-2.9136376213737547E-3</v>
      </c>
      <c r="P30" s="7"/>
      <c r="W30" s="14"/>
      <c r="X30" s="14"/>
    </row>
    <row r="31" spans="1:33" x14ac:dyDescent="0.2">
      <c r="N31" s="6" t="s">
        <v>45</v>
      </c>
      <c r="O31" s="7">
        <f>(('[1]Energy intensity by sector'!U17/'[1]Energy intensity by sector'!$B17)^(1/19))-1</f>
        <v>-2.8176039486005333E-3</v>
      </c>
      <c r="P31" s="7"/>
      <c r="W31" s="14"/>
      <c r="X31" s="14"/>
    </row>
    <row r="32" spans="1:33" x14ac:dyDescent="0.2">
      <c r="N32" s="6" t="s">
        <v>46</v>
      </c>
      <c r="O32" s="7">
        <f>(('[1]Energy intensity by sector'!U27/'[1]Energy intensity by sector'!$B27)^(1/19))-1</f>
        <v>4.6346750159660388E-3</v>
      </c>
      <c r="P32" s="7"/>
      <c r="W32" s="14"/>
      <c r="X32" s="14"/>
    </row>
    <row r="33" spans="9:24" x14ac:dyDescent="0.2">
      <c r="N33" s="2" t="s">
        <v>47</v>
      </c>
      <c r="O33" s="14">
        <f>(('[1]Energy intensity by sector'!U46/'[1]Energy intensity by sector'!$B46)^(1/19))-1</f>
        <v>1.6007382235199152E-3</v>
      </c>
      <c r="P33" s="7"/>
      <c r="W33" s="14"/>
      <c r="X33" s="14"/>
    </row>
    <row r="34" spans="9:24" x14ac:dyDescent="0.2">
      <c r="W34" s="14"/>
      <c r="X34" s="14"/>
    </row>
    <row r="35" spans="9:24" x14ac:dyDescent="0.2">
      <c r="O35" s="2" t="s">
        <v>48</v>
      </c>
      <c r="W35" s="14"/>
      <c r="X35" s="14"/>
    </row>
    <row r="36" spans="9:24" x14ac:dyDescent="0.2">
      <c r="N36" s="6" t="s">
        <v>49</v>
      </c>
      <c r="O36" s="7">
        <f>(('[1]Energy intensity by sector'!R35/'[1]Energy intensity by sector'!$B35)^(1/16))-1</f>
        <v>-8.6315242216609134E-3</v>
      </c>
      <c r="R36" s="2" t="s">
        <v>50</v>
      </c>
      <c r="W36" s="14"/>
      <c r="X36" s="14"/>
    </row>
    <row r="37" spans="9:24" x14ac:dyDescent="0.2">
      <c r="I37" s="16"/>
      <c r="J37" s="14"/>
      <c r="K37" s="7"/>
      <c r="W37" s="14"/>
      <c r="X37" s="14"/>
    </row>
    <row r="38" spans="9:24" x14ac:dyDescent="0.2">
      <c r="W38" s="14"/>
      <c r="X38" s="14"/>
    </row>
    <row r="39" spans="9:24" x14ac:dyDescent="0.2">
      <c r="W39" s="14"/>
      <c r="X39" s="14"/>
    </row>
    <row r="40" spans="9:24" x14ac:dyDescent="0.2">
      <c r="W40" s="14"/>
      <c r="X40" s="14"/>
    </row>
    <row r="41" spans="9:24" x14ac:dyDescent="0.2">
      <c r="W41" s="14"/>
      <c r="X41" s="14"/>
    </row>
    <row r="42" spans="9:24" x14ac:dyDescent="0.2">
      <c r="W42" s="14"/>
      <c r="X42" s="14"/>
    </row>
    <row r="43" spans="9:24" x14ac:dyDescent="0.2">
      <c r="W43" s="14"/>
      <c r="X43" s="14"/>
    </row>
    <row r="44" spans="9:24" x14ac:dyDescent="0.2">
      <c r="W44" s="14"/>
      <c r="X44" s="14"/>
    </row>
    <row r="46" spans="9:24" x14ac:dyDescent="0.2">
      <c r="W46" s="14"/>
      <c r="X46" s="14"/>
    </row>
    <row r="47" spans="9:24" x14ac:dyDescent="0.2">
      <c r="W47" s="14"/>
      <c r="X47" s="14"/>
    </row>
    <row r="48" spans="9:24" x14ac:dyDescent="0.2">
      <c r="W48" s="14"/>
      <c r="X48" s="14"/>
    </row>
    <row r="49" spans="1:24" x14ac:dyDescent="0.2">
      <c r="W49" s="14"/>
      <c r="X49" s="14"/>
    </row>
    <row r="50" spans="1:24" x14ac:dyDescent="0.2">
      <c r="W50" s="14"/>
      <c r="X50" s="14"/>
    </row>
    <row r="51" spans="1:24" x14ac:dyDescent="0.2">
      <c r="W51" s="14"/>
      <c r="X51" s="14"/>
    </row>
    <row r="52" spans="1:24" x14ac:dyDescent="0.2">
      <c r="W52" s="14"/>
      <c r="X52" s="14"/>
    </row>
    <row r="53" spans="1:24" x14ac:dyDescent="0.2">
      <c r="W53" s="14"/>
      <c r="X53" s="14"/>
    </row>
    <row r="56" spans="1:24" x14ac:dyDescent="0.2">
      <c r="W56" s="14"/>
      <c r="X56" s="14"/>
    </row>
    <row r="57" spans="1:24" x14ac:dyDescent="0.2">
      <c r="W57" s="14"/>
      <c r="X57" s="14"/>
    </row>
    <row r="58" spans="1:24" ht="13.5" thickBot="1" x14ac:dyDescent="0.25"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24" ht="13.5" thickBot="1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7" t="s">
        <v>51</v>
      </c>
      <c r="R59" s="17"/>
      <c r="S59" s="17" t="s">
        <v>52</v>
      </c>
      <c r="T59" s="17"/>
      <c r="U59" s="17" t="s">
        <v>53</v>
      </c>
      <c r="V59" s="17"/>
    </row>
    <row r="60" spans="1:24" ht="12.75" x14ac:dyDescent="0.2">
      <c r="A60" s="13"/>
      <c r="B60" s="18">
        <v>1995</v>
      </c>
      <c r="C60" s="18">
        <v>1996</v>
      </c>
      <c r="D60" s="18">
        <v>1997</v>
      </c>
      <c r="E60" s="18">
        <v>1998</v>
      </c>
      <c r="F60" s="18">
        <v>1999</v>
      </c>
      <c r="G60" s="18">
        <v>2000</v>
      </c>
      <c r="H60" s="18">
        <v>2001</v>
      </c>
      <c r="I60" s="18">
        <v>2002</v>
      </c>
      <c r="J60" s="18">
        <v>2003</v>
      </c>
      <c r="K60" s="18">
        <v>2004</v>
      </c>
      <c r="L60" s="18">
        <v>2005</v>
      </c>
      <c r="M60" s="18">
        <v>2006</v>
      </c>
      <c r="N60" s="18">
        <v>2007</v>
      </c>
      <c r="O60" s="18">
        <v>2008</v>
      </c>
      <c r="P60" s="18">
        <v>2009</v>
      </c>
      <c r="Q60" s="19" t="s">
        <v>54</v>
      </c>
      <c r="R60" s="19" t="s">
        <v>55</v>
      </c>
      <c r="S60" s="19" t="s">
        <v>54</v>
      </c>
      <c r="T60" s="19" t="s">
        <v>55</v>
      </c>
      <c r="U60" s="19" t="s">
        <v>54</v>
      </c>
      <c r="V60" s="19" t="s">
        <v>55</v>
      </c>
    </row>
    <row r="61" spans="1:24" ht="12.75" x14ac:dyDescent="0.2">
      <c r="A61" s="20" t="s">
        <v>56</v>
      </c>
      <c r="B61" s="21">
        <f>'[1]Energy intensity by sector'!G159/'[1]Energy intensity by sector'!$G$159*100</f>
        <v>100</v>
      </c>
      <c r="C61" s="21">
        <f>'[1]Energy intensity by sector'!H159/'[1]Energy intensity by sector'!$G$159*100</f>
        <v>108.4209631769593</v>
      </c>
      <c r="D61" s="21">
        <f>'[1]Energy intensity by sector'!I159/'[1]Energy intensity by sector'!$G$159*100</f>
        <v>104.17218863060617</v>
      </c>
      <c r="E61" s="21">
        <f>'[1]Energy intensity by sector'!J159/'[1]Energy intensity by sector'!$G$159*100</f>
        <v>103.80921479554613</v>
      </c>
      <c r="F61" s="21">
        <f>'[1]Energy intensity by sector'!K159/'[1]Energy intensity by sector'!$G$159*100</f>
        <v>102.18166794732564</v>
      </c>
      <c r="G61" s="21">
        <f>'[1]Energy intensity by sector'!L159/'[1]Energy intensity by sector'!$G$159*100</f>
        <v>102.57363268646348</v>
      </c>
      <c r="H61" s="21">
        <f>'[1]Energy intensity by sector'!M159/'[1]Energy intensity by sector'!$G$159*100</f>
        <v>105.57207856333457</v>
      </c>
      <c r="I61" s="21">
        <f>'[1]Energy intensity by sector'!N159/'[1]Energy intensity by sector'!$G$159*100</f>
        <v>102.33482284111233</v>
      </c>
      <c r="J61" s="21">
        <f>'[1]Energy intensity by sector'!O159/'[1]Energy intensity by sector'!$G$159*100</f>
        <v>103.60479591478607</v>
      </c>
      <c r="K61" s="21">
        <f>'[1]Energy intensity by sector'!P159/'[1]Energy intensity by sector'!$G$159*100</f>
        <v>104.31570582158645</v>
      </c>
      <c r="L61" s="21">
        <f>'[1]Energy intensity by sector'!Q159/'[1]Energy intensity by sector'!$G$159*100</f>
        <v>104.15467065923028</v>
      </c>
      <c r="M61" s="21">
        <f>'[1]Energy intensity by sector'!R159/'[1]Energy intensity by sector'!$G$159*100</f>
        <v>102.80657367088328</v>
      </c>
      <c r="N61" s="21">
        <f>'[1]Energy intensity by sector'!S159/'[1]Energy intensity by sector'!$G$159*100</f>
        <v>97.175444162925089</v>
      </c>
      <c r="O61" s="21">
        <f>'[1]Energy intensity by sector'!T159/'[1]Energy intensity by sector'!$G$159*100</f>
        <v>101.01847164304564</v>
      </c>
      <c r="P61" s="21">
        <f>'[1]Energy intensity by sector'!U159/'[1]Energy intensity by sector'!$G$159*100</f>
        <v>99.996140964753437</v>
      </c>
      <c r="Q61" s="22">
        <f>((P61/B61)^(1/14))-1</f>
        <v>-2.7565031359699788E-6</v>
      </c>
      <c r="R61" s="23">
        <f>100-P61</f>
        <v>3.8590352465632805E-3</v>
      </c>
      <c r="S61" s="22">
        <f t="shared" ref="S61:S66" si="0">((O61/B61)^(1/13))-1</f>
        <v>7.7978092396979726E-4</v>
      </c>
      <c r="T61" s="23">
        <f t="shared" ref="T61:T66" si="1">100-O61</f>
        <v>-1.0184716430456433</v>
      </c>
      <c r="U61" s="22">
        <f>((N61/B61)^(1/12))-1</f>
        <v>-2.3848299726624278E-3</v>
      </c>
      <c r="V61" s="23">
        <f>N61-B61</f>
        <v>-2.8245558370749109</v>
      </c>
    </row>
    <row r="62" spans="1:24" ht="12.75" x14ac:dyDescent="0.2">
      <c r="A62" s="20" t="s">
        <v>57</v>
      </c>
      <c r="B62" s="21">
        <f>'[1]Energy intensity by sector'!G45/'[1]Energy intensity by sector'!$G$45*100</f>
        <v>100</v>
      </c>
      <c r="C62" s="21">
        <f>'[1]Energy intensity by sector'!H45/'[1]Energy intensity by sector'!$G$45*100</f>
        <v>101.44270359929214</v>
      </c>
      <c r="D62" s="21">
        <f>'[1]Energy intensity by sector'!I45/'[1]Energy intensity by sector'!$G$45*100</f>
        <v>100.46457877695012</v>
      </c>
      <c r="E62" s="21">
        <f>'[1]Energy intensity by sector'!J45/'[1]Energy intensity by sector'!$G$45*100</f>
        <v>101.23873260294273</v>
      </c>
      <c r="F62" s="21">
        <f>'[1]Energy intensity by sector'!K45/'[1]Energy intensity by sector'!$G$45*100</f>
        <v>101.03266034519207</v>
      </c>
      <c r="G62" s="21">
        <f>'[1]Energy intensity by sector'!L45/'[1]Energy intensity by sector'!$G$45*100</f>
        <v>97.67597411334971</v>
      </c>
      <c r="H62" s="21">
        <f>'[1]Energy intensity by sector'!M45/'[1]Energy intensity by sector'!$G$45*100</f>
        <v>96.72545869448787</v>
      </c>
      <c r="I62" s="21">
        <f>'[1]Energy intensity by sector'!N45/'[1]Energy intensity by sector'!$G$45*100</f>
        <v>96.345110934716175</v>
      </c>
      <c r="J62" s="21">
        <f>'[1]Energy intensity by sector'!O45/'[1]Energy intensity by sector'!$G$45*100</f>
        <v>96.514063016857492</v>
      </c>
      <c r="K62" s="21">
        <f>'[1]Energy intensity by sector'!P45/'[1]Energy intensity by sector'!$G$45*100</f>
        <v>96.99449536653016</v>
      </c>
      <c r="L62" s="21">
        <f>'[1]Energy intensity by sector'!Q45/'[1]Energy intensity by sector'!$G$45*100</f>
        <v>96.138494186082923</v>
      </c>
      <c r="M62" s="21">
        <f>'[1]Energy intensity by sector'!R45/'[1]Energy intensity by sector'!$G$45*100</f>
        <v>95.083085574398325</v>
      </c>
      <c r="N62" s="21">
        <f>'[1]Energy intensity by sector'!S45/'[1]Energy intensity by sector'!$G$45*100</f>
        <v>93.674950290099531</v>
      </c>
      <c r="O62" s="21">
        <f>'[1]Energy intensity by sector'!T45/'[1]Energy intensity by sector'!$G$45*100</f>
        <v>92.685543237998345</v>
      </c>
      <c r="P62" s="21">
        <f>'[1]Energy intensity by sector'!U45/'[1]Energy intensity by sector'!$G$45*100</f>
        <v>94.206416296130044</v>
      </c>
      <c r="Q62" s="22">
        <f t="shared" ref="Q62:Q66" si="2">((P62/B62)^(1/14))-1</f>
        <v>-4.2539187161286796E-3</v>
      </c>
      <c r="R62" s="23">
        <f t="shared" ref="R62:R66" si="3">100-P62</f>
        <v>5.793583703869956</v>
      </c>
      <c r="S62" s="22">
        <f t="shared" si="0"/>
        <v>-5.8258617517401579E-3</v>
      </c>
      <c r="T62" s="23">
        <f t="shared" si="1"/>
        <v>7.3144567620016545</v>
      </c>
      <c r="U62" s="22">
        <f t="shared" ref="U62:U66" si="4">((N62/B62)^(1/12))-1</f>
        <v>-5.4301508050184077E-3</v>
      </c>
      <c r="V62" s="23">
        <f t="shared" ref="V62:V66" si="5">N62-B62</f>
        <v>-6.325049709900469</v>
      </c>
    </row>
    <row r="63" spans="1:24" ht="12.75" x14ac:dyDescent="0.2">
      <c r="A63" s="20" t="s">
        <v>58</v>
      </c>
      <c r="B63" s="21">
        <f>'[1]Energy intensity by sector'!G6/'[1]Energy intensity by sector'!$G$6*100</f>
        <v>100</v>
      </c>
      <c r="C63" s="21">
        <f>'[1]Energy intensity by sector'!H6/'[1]Energy intensity by sector'!$G$6*100</f>
        <v>102.45340502722971</v>
      </c>
      <c r="D63" s="21">
        <f>'[1]Energy intensity by sector'!I6/'[1]Energy intensity by sector'!$G$6*100</f>
        <v>98.616697967487923</v>
      </c>
      <c r="E63" s="21">
        <f>'[1]Energy intensity by sector'!J6/'[1]Energy intensity by sector'!$G$6*100</f>
        <v>96.442025605106622</v>
      </c>
      <c r="F63" s="21">
        <f>'[1]Energy intensity by sector'!K6/'[1]Energy intensity by sector'!$G$6*100</f>
        <v>93.408023820516377</v>
      </c>
      <c r="G63" s="21">
        <f>'[1]Energy intensity by sector'!L6/'[1]Energy intensity by sector'!$G$6*100</f>
        <v>90.535999942214801</v>
      </c>
      <c r="H63" s="21">
        <f>'[1]Energy intensity by sector'!M6/'[1]Energy intensity by sector'!$G$6*100</f>
        <v>90.703675439412237</v>
      </c>
      <c r="I63" s="21">
        <f>'[1]Energy intensity by sector'!N6/'[1]Energy intensity by sector'!$G$6*100</f>
        <v>88.612775500559849</v>
      </c>
      <c r="J63" s="21">
        <f>'[1]Energy intensity by sector'!O6/'[1]Energy intensity by sector'!$G$6*100</f>
        <v>90.550174887531483</v>
      </c>
      <c r="K63" s="21">
        <f>'[1]Energy intensity by sector'!P6/'[1]Energy intensity by sector'!$G$6*100</f>
        <v>89.414357769189664</v>
      </c>
      <c r="L63" s="21">
        <f>'[1]Energy intensity by sector'!Q6/'[1]Energy intensity by sector'!$G$6*100</f>
        <v>88.187407898475939</v>
      </c>
      <c r="M63" s="21">
        <f>'[1]Energy intensity by sector'!R6/'[1]Energy intensity by sector'!$G$6*100</f>
        <v>85.479000712670853</v>
      </c>
      <c r="N63" s="21">
        <f>'[1]Energy intensity by sector'!S6/'[1]Energy intensity by sector'!$G$6*100</f>
        <v>81.195868328233928</v>
      </c>
      <c r="O63" s="21">
        <f>'[1]Energy intensity by sector'!T6/'[1]Energy intensity by sector'!$G$6*100</f>
        <v>81.439082245512381</v>
      </c>
      <c r="P63" s="21">
        <f>'[1]Energy intensity by sector'!U6/'[1]Energy intensity by sector'!$G$6*100</f>
        <v>80.630277423267998</v>
      </c>
      <c r="Q63" s="22">
        <f t="shared" si="2"/>
        <v>-1.5260640642176915E-2</v>
      </c>
      <c r="R63" s="23">
        <f t="shared" si="3"/>
        <v>19.369722576732002</v>
      </c>
      <c r="S63" s="22">
        <f t="shared" si="0"/>
        <v>-1.5669391415279454E-2</v>
      </c>
      <c r="T63" s="23">
        <f t="shared" si="1"/>
        <v>18.560917754487619</v>
      </c>
      <c r="U63" s="22">
        <f t="shared" si="4"/>
        <v>-1.7209022287884235E-2</v>
      </c>
      <c r="V63" s="23">
        <f t="shared" si="5"/>
        <v>-18.804131671766072</v>
      </c>
    </row>
    <row r="64" spans="1:24" ht="12.75" x14ac:dyDescent="0.2">
      <c r="A64" s="20" t="s">
        <v>59</v>
      </c>
      <c r="B64" s="21">
        <f>'[1]Energy intensity by sector'!G197/'[1]Energy intensity by sector'!$G$197*100</f>
        <v>100</v>
      </c>
      <c r="C64" s="21">
        <f>'[1]Energy intensity by sector'!H197/'[1]Energy intensity by sector'!$G$197*100</f>
        <v>105.77649854609197</v>
      </c>
      <c r="D64" s="21">
        <f>'[1]Energy intensity by sector'!I197/'[1]Energy intensity by sector'!$G$197*100</f>
        <v>97.97896324947834</v>
      </c>
      <c r="E64" s="21">
        <f>'[1]Energy intensity by sector'!J197/'[1]Energy intensity by sector'!$G$197*100</f>
        <v>96.276955704140121</v>
      </c>
      <c r="F64" s="21">
        <f>'[1]Energy intensity by sector'!K197/'[1]Energy intensity by sector'!$G$197*100</f>
        <v>94.967982374262633</v>
      </c>
      <c r="G64" s="21">
        <f>'[1]Energy intensity by sector'!L197/'[1]Energy intensity by sector'!$G$197*100</f>
        <v>86.916800542732801</v>
      </c>
      <c r="H64" s="21">
        <f>'[1]Energy intensity by sector'!M197/'[1]Energy intensity by sector'!$G$197*100</f>
        <v>93.250454898688133</v>
      </c>
      <c r="I64" s="21">
        <f>'[1]Energy intensity by sector'!N197/'[1]Energy intensity by sector'!$G$197*100</f>
        <v>89.908005868162007</v>
      </c>
      <c r="J64" s="21">
        <f>'[1]Energy intensity by sector'!O197/'[1]Energy intensity by sector'!$G$197*100</f>
        <v>98.596969439255872</v>
      </c>
      <c r="K64" s="21">
        <f>'[1]Energy intensity by sector'!P197/'[1]Energy intensity by sector'!$G$197*100</f>
        <v>97.98695671780078</v>
      </c>
      <c r="L64" s="21">
        <f>'[1]Energy intensity by sector'!Q197/'[1]Energy intensity by sector'!$G$197*100</f>
        <v>99.057404807851796</v>
      </c>
      <c r="M64" s="21">
        <f>'[1]Energy intensity by sector'!R197/'[1]Energy intensity by sector'!$G$197*100</f>
        <v>98.222815619391568</v>
      </c>
      <c r="N64" s="21">
        <f>'[1]Energy intensity by sector'!S197/'[1]Energy intensity by sector'!$G$197*100</f>
        <v>86.598587769510814</v>
      </c>
      <c r="O64" s="21">
        <f>'[1]Energy intensity by sector'!T197/'[1]Energy intensity by sector'!$G$197*100</f>
        <v>89.235273859447346</v>
      </c>
      <c r="P64" s="21">
        <f>'[1]Energy intensity by sector'!U197/'[1]Energy intensity by sector'!$G$197*100</f>
        <v>89.94449434641308</v>
      </c>
      <c r="Q64" s="22">
        <f t="shared" si="2"/>
        <v>-7.5412379086682302E-3</v>
      </c>
      <c r="R64" s="23">
        <f t="shared" si="3"/>
        <v>10.05550565358692</v>
      </c>
      <c r="S64" s="22">
        <f t="shared" si="0"/>
        <v>-8.7227935721877481E-3</v>
      </c>
      <c r="T64" s="23">
        <f t="shared" si="1"/>
        <v>10.764726140552654</v>
      </c>
      <c r="U64" s="22">
        <f t="shared" si="4"/>
        <v>-1.1918956244068357E-2</v>
      </c>
      <c r="V64" s="23">
        <f t="shared" si="5"/>
        <v>-13.401412230489186</v>
      </c>
    </row>
    <row r="65" spans="1:23" ht="12.75" x14ac:dyDescent="0.2">
      <c r="A65" s="20" t="s">
        <v>60</v>
      </c>
      <c r="B65" s="24">
        <f>'[1]Energy intensity by sector'!G121/'[1]Energy intensity by sector'!$G$121*100</f>
        <v>100</v>
      </c>
      <c r="C65" s="24">
        <f>'[1]Energy intensity by sector'!H121/'[1]Energy intensity by sector'!$G$121*100</f>
        <v>98.299279493628049</v>
      </c>
      <c r="D65" s="24">
        <f>'[1]Energy intensity by sector'!I121/'[1]Energy intensity by sector'!$G$121*100</f>
        <v>93.010011891250088</v>
      </c>
      <c r="E65" s="24">
        <f>'[1]Energy intensity by sector'!J121/'[1]Energy intensity by sector'!$G$121*100</f>
        <v>91.232329931036134</v>
      </c>
      <c r="F65" s="24">
        <f>'[1]Energy intensity by sector'!K121/'[1]Energy intensity by sector'!$G$121*100</f>
        <v>81.928433337585886</v>
      </c>
      <c r="G65" s="24">
        <f>'[1]Energy intensity by sector'!L121/'[1]Energy intensity by sector'!$G$121*100</f>
        <v>82.827235820939663</v>
      </c>
      <c r="H65" s="24">
        <f>'[1]Energy intensity by sector'!M121/'[1]Energy intensity by sector'!$G$121*100</f>
        <v>82.259378380840047</v>
      </c>
      <c r="I65" s="24">
        <f>'[1]Energy intensity by sector'!N121/'[1]Energy intensity by sector'!$G$121*100</f>
        <v>80.00706233685176</v>
      </c>
      <c r="J65" s="24">
        <f>'[1]Energy intensity by sector'!O121/'[1]Energy intensity by sector'!$G$121*100</f>
        <v>84.881604260726505</v>
      </c>
      <c r="K65" s="24">
        <f>'[1]Energy intensity by sector'!P121/'[1]Energy intensity by sector'!$G$121*100</f>
        <v>76.92380637279939</v>
      </c>
      <c r="L65" s="24">
        <f>'[1]Energy intensity by sector'!Q121/'[1]Energy intensity by sector'!$G$121*100</f>
        <v>80.780774464382347</v>
      </c>
      <c r="M65" s="24">
        <f>'[1]Energy intensity by sector'!R121/'[1]Energy intensity by sector'!$G$121*100</f>
        <v>76.980953735883318</v>
      </c>
      <c r="N65" s="24">
        <f>'[1]Energy intensity by sector'!S121/'[1]Energy intensity by sector'!$G$121*100</f>
        <v>75.912234984954694</v>
      </c>
      <c r="O65" s="24">
        <f>'[1]Energy intensity by sector'!T121/'[1]Energy intensity by sector'!$G$121*100</f>
        <v>74.293516358452123</v>
      </c>
      <c r="P65" s="24">
        <f>'[1]Energy intensity by sector'!U121/'[1]Energy intensity by sector'!$G$121*100</f>
        <v>70.622346600494922</v>
      </c>
      <c r="Q65" s="22">
        <f t="shared" si="2"/>
        <v>-2.4538455028154993E-2</v>
      </c>
      <c r="R65" s="23">
        <f t="shared" si="3"/>
        <v>29.377653399505078</v>
      </c>
      <c r="S65" s="22">
        <f t="shared" si="0"/>
        <v>-2.2598171296547398E-2</v>
      </c>
      <c r="T65" s="23">
        <f t="shared" si="1"/>
        <v>25.706483641547877</v>
      </c>
      <c r="U65" s="22">
        <f t="shared" si="4"/>
        <v>-2.2704314459008557E-2</v>
      </c>
      <c r="V65" s="23">
        <f t="shared" si="5"/>
        <v>-24.087765015045306</v>
      </c>
      <c r="W65" s="25">
        <f>+P65/O65-1</f>
        <v>-4.9414403004489738E-2</v>
      </c>
    </row>
    <row r="66" spans="1:23" ht="12.75" x14ac:dyDescent="0.2">
      <c r="A66" s="20" t="s">
        <v>61</v>
      </c>
      <c r="B66" s="21">
        <f>'[1]Energy intensity by sector'!G83/'[1]Energy intensity by sector'!$G$83*100</f>
        <v>100</v>
      </c>
      <c r="C66" s="21">
        <f>'[1]Energy intensity by sector'!H83/'[1]Energy intensity by sector'!$G$83*100</f>
        <v>99.705769678738903</v>
      </c>
      <c r="D66" s="21">
        <f>'[1]Energy intensity by sector'!I83/'[1]Energy intensity by sector'!$G$83*100</f>
        <v>96.996193633924534</v>
      </c>
      <c r="E66" s="21">
        <f>'[1]Energy intensity by sector'!J83/'[1]Energy intensity by sector'!$G$83*100</f>
        <v>92.96754811952222</v>
      </c>
      <c r="F66" s="21">
        <f>'[1]Energy intensity by sector'!K83/'[1]Energy intensity by sector'!$G$83*100</f>
        <v>88.818455615732688</v>
      </c>
      <c r="G66" s="21">
        <f>'[1]Energy intensity by sector'!L83/'[1]Energy intensity by sector'!$G$83*100</f>
        <v>87.60689492619035</v>
      </c>
      <c r="H66" s="21">
        <f>'[1]Energy intensity by sector'!M83/'[1]Energy intensity by sector'!$G$83*100</f>
        <v>86.75468422632909</v>
      </c>
      <c r="I66" s="21">
        <f>'[1]Energy intensity by sector'!N83/'[1]Energy intensity by sector'!$G$83*100</f>
        <v>85.903482676568615</v>
      </c>
      <c r="J66" s="21">
        <f>'[1]Energy intensity by sector'!O83/'[1]Energy intensity by sector'!$G$83*100</f>
        <v>89.0734711400507</v>
      </c>
      <c r="K66" s="21">
        <f>'[1]Energy intensity by sector'!P83/'[1]Energy intensity by sector'!$G$83*100</f>
        <v>85.695169013736589</v>
      </c>
      <c r="L66" s="21">
        <f>'[1]Energy intensity by sector'!Q83/'[1]Energy intensity by sector'!$G$83*100</f>
        <v>83.73728899205193</v>
      </c>
      <c r="M66" s="21">
        <f>'[1]Energy intensity by sector'!R83/'[1]Energy intensity by sector'!$G$83*100</f>
        <v>79.180752337363415</v>
      </c>
      <c r="N66" s="21">
        <f>'[1]Energy intensity by sector'!S83/'[1]Energy intensity by sector'!$G$83*100</f>
        <v>76.511635201955926</v>
      </c>
      <c r="O66" s="21">
        <f>'[1]Energy intensity by sector'!T83/'[1]Energy intensity by sector'!$G$83*100</f>
        <v>75.946611121228671</v>
      </c>
      <c r="P66" s="21">
        <f>'[1]Energy intensity by sector'!U83/'[1]Energy intensity by sector'!$G$83*100</f>
        <v>73.707422333041677</v>
      </c>
      <c r="Q66" s="22">
        <f t="shared" si="2"/>
        <v>-2.1554779910505473E-2</v>
      </c>
      <c r="R66" s="23">
        <f t="shared" si="3"/>
        <v>26.292577666958323</v>
      </c>
      <c r="S66" s="22">
        <f t="shared" si="0"/>
        <v>-2.0942184873947944E-2</v>
      </c>
      <c r="T66" s="23">
        <f t="shared" si="1"/>
        <v>24.053388878771329</v>
      </c>
      <c r="U66" s="22">
        <f t="shared" si="4"/>
        <v>-2.2063572433317136E-2</v>
      </c>
      <c r="V66" s="23">
        <f t="shared" si="5"/>
        <v>-23.488364798044074</v>
      </c>
    </row>
    <row r="67" spans="1:23" ht="12.75" x14ac:dyDescent="0.2">
      <c r="A67" s="13"/>
      <c r="B67" s="13"/>
      <c r="C67" s="13"/>
      <c r="D67" s="13"/>
      <c r="E67" s="13"/>
      <c r="F67" s="13"/>
      <c r="G67" s="26"/>
      <c r="H67" s="13"/>
      <c r="I67" s="13"/>
      <c r="J67" s="13"/>
      <c r="K67" s="13"/>
      <c r="L67" s="13"/>
      <c r="M67" s="13"/>
      <c r="N67" s="26"/>
      <c r="O67" s="13"/>
      <c r="P67" s="13"/>
      <c r="Q67" s="13"/>
      <c r="R67" s="13"/>
    </row>
    <row r="68" spans="1:23" ht="12.75" x14ac:dyDescent="0.2">
      <c r="A68" s="13"/>
      <c r="B68" s="13"/>
      <c r="C68" s="13"/>
      <c r="D68" s="13"/>
      <c r="E68" s="13"/>
      <c r="F68" s="13"/>
      <c r="G68" s="26"/>
      <c r="H68" s="13"/>
      <c r="I68" s="13"/>
      <c r="J68" s="13"/>
      <c r="K68" s="13"/>
      <c r="L68" s="13"/>
      <c r="M68" s="13"/>
      <c r="N68" s="26"/>
      <c r="O68" s="13"/>
      <c r="P68" s="13"/>
      <c r="Q68" s="13"/>
      <c r="R68" s="13"/>
    </row>
    <row r="69" spans="1:23" ht="12.75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23" ht="12.75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</sheetData>
  <mergeCells count="3">
    <mergeCell ref="Q59:R59"/>
    <mergeCell ref="S59:T59"/>
    <mergeCell ref="U59:V59"/>
  </mergeCells>
  <pageMargins left="0.78740157499999996" right="0.78740157499999996" top="0.984251969" bottom="0.984251969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for chart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2012-02-03T11:04:11Z</dcterms:created>
  <dcterms:modified xsi:type="dcterms:W3CDTF">2012-02-03T11:04:53Z</dcterms:modified>
</cp:coreProperties>
</file>