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90" windowWidth="15480" windowHeight="9075" activeTab="1"/>
  </bookViews>
  <sheets>
    <sheet name="Figure 9.2" sheetId="1" r:id="rId1"/>
    <sheet name="Figure 9.4 (right)" sheetId="2" r:id="rId2"/>
  </sheets>
  <definedNames>
    <definedName name="_xlnm.Print_Area" localSheetId="0">'Figure 9.2'!$A$1:$M$41</definedName>
    <definedName name="_xlnm.Print_Area" localSheetId="1">'Figure 9.4 (right)'!$L$1:$U$55</definedName>
  </definedNames>
  <calcPr fullCalcOnLoad="1"/>
</workbook>
</file>

<file path=xl/sharedStrings.xml><?xml version="1.0" encoding="utf-8"?>
<sst xmlns="http://schemas.openxmlformats.org/spreadsheetml/2006/main" count="136" uniqueCount="36">
  <si>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</si>
  <si>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</si>
  <si>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</si>
  <si>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</si>
  <si>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</si>
  <si>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</si>
  <si>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</si>
  <si>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</si>
  <si>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</si>
  <si>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</si>
  <si>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EU12</t>
  </si>
  <si>
    <t>EU-27</t>
  </si>
  <si>
    <t>EU-15</t>
  </si>
  <si>
    <t>DMC total</t>
  </si>
  <si>
    <t>Fossil Energy Materials/Carriers</t>
  </si>
  <si>
    <t>Metal ores (gross ores)</t>
  </si>
  <si>
    <t>Biomass</t>
  </si>
  <si>
    <t>Non metallic minerals</t>
  </si>
  <si>
    <t>FOSSIL FUELS</t>
  </si>
  <si>
    <t>METAL</t>
  </si>
  <si>
    <t>BIOMASS</t>
  </si>
  <si>
    <t>MINERALS</t>
  </si>
  <si>
    <t>Biomass as % of total</t>
  </si>
  <si>
    <t>Metal ores as % of total</t>
  </si>
  <si>
    <t>Fossil fuels as % of total</t>
  </si>
  <si>
    <t>Non-metallic minerals as % of total</t>
  </si>
  <si>
    <t>EU12 as % as EU27</t>
  </si>
  <si>
    <t>EU-12</t>
  </si>
  <si>
    <t>% change 2000-2009</t>
  </si>
  <si>
    <t>EU27</t>
  </si>
  <si>
    <t>EU15</t>
  </si>
  <si>
    <t>METAL ORES</t>
  </si>
  <si>
    <t>EU27 - % change on previous year</t>
  </si>
  <si>
    <t>EU15 - % change on previous year</t>
  </si>
  <si>
    <t>EU12 - % change on previous year</t>
  </si>
  <si>
    <t>DMC/capita --&gt;</t>
  </si>
</sst>
</file>

<file path=xl/styles.xml><?xml version="1.0" encoding="utf-8"?>
<styleSheet xmlns="http://schemas.openxmlformats.org/spreadsheetml/2006/main">
  <numFmts count="4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[$-809]dd\ mmmm\ yyyy"/>
    <numFmt numFmtId="193" formatCode="0.0%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12"/>
      <name val="Arial"/>
      <family val="0"/>
    </font>
    <font>
      <b/>
      <sz val="12"/>
      <color indexed="10"/>
      <name val="Arial"/>
      <family val="0"/>
    </font>
    <font>
      <b/>
      <sz val="15.25"/>
      <color indexed="8"/>
      <name val="Arial"/>
      <family val="0"/>
    </font>
    <font>
      <b/>
      <sz val="15.25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9" fontId="0" fillId="0" borderId="0" xfId="57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38" borderId="0" xfId="0" applyFont="1" applyFill="1" applyAlignment="1">
      <alignment/>
    </xf>
    <xf numFmtId="0" fontId="4" fillId="38" borderId="0" xfId="0" applyFont="1" applyFill="1" applyAlignment="1">
      <alignment/>
    </xf>
    <xf numFmtId="0" fontId="5" fillId="38" borderId="0" xfId="0" applyFont="1" applyFill="1" applyAlignment="1">
      <alignment/>
    </xf>
    <xf numFmtId="193" fontId="0" fillId="0" borderId="0" xfId="57" applyNumberFormat="1" applyFont="1" applyAlignment="1">
      <alignment/>
    </xf>
    <xf numFmtId="0" fontId="6" fillId="0" borderId="0" xfId="0" applyFont="1" applyAlignment="1">
      <alignment horizontal="right" vertical="top"/>
    </xf>
    <xf numFmtId="9" fontId="6" fillId="0" borderId="0" xfId="57" applyFont="1" applyAlignment="1">
      <alignment vertical="top"/>
    </xf>
    <xf numFmtId="0" fontId="0" fillId="0" borderId="0" xfId="0" applyAlignment="1">
      <alignment vertical="top"/>
    </xf>
    <xf numFmtId="0" fontId="2" fillId="39" borderId="0" xfId="0" applyFont="1" applyFill="1" applyAlignment="1">
      <alignment/>
    </xf>
    <xf numFmtId="193" fontId="2" fillId="39" borderId="0" xfId="57" applyNumberFormat="1" applyFont="1" applyFill="1" applyAlignment="1">
      <alignment/>
    </xf>
    <xf numFmtId="193" fontId="2" fillId="39" borderId="0" xfId="57" applyNumberFormat="1" applyFont="1" applyFill="1" applyAlignment="1">
      <alignment vertical="top"/>
    </xf>
    <xf numFmtId="0" fontId="0" fillId="34" borderId="0" xfId="0" applyFont="1" applyFill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19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10"/>
      </font>
    </dxf>
    <dxf>
      <font>
        <b/>
        <i val="0"/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DMC in EU-27, 2009</a:t>
            </a:r>
          </a:p>
        </c:rich>
      </c:tx>
      <c:layout>
        <c:manualLayout>
          <c:xMode val="factor"/>
          <c:yMode val="factor"/>
          <c:x val="0.02925"/>
          <c:y val="0.04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25"/>
          <c:y val="0.169"/>
          <c:w val="0.47575"/>
          <c:h val="0.79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('Figure 9.2'!$L$16,'Figure 9.2'!$L$23,'Figure 9.2'!$L$30,'Figure 9.2'!$L$37)</c:f>
              <c:strCache/>
            </c:strRef>
          </c:cat>
          <c:val>
            <c:numRef>
              <c:f>('Figure 9.2'!$K$17,'Figure 9.2'!$K$24,'Figure 9.2'!$K$31,'Figure 9.2'!$K$38)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DMC by category, 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EU-15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7625"/>
          <c:w val="0.71425"/>
          <c:h val="0.78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9.4 (right)'!$A$15</c:f>
              <c:strCache>
                <c:ptCount val="1"/>
                <c:pt idx="0">
                  <c:v>FOSSIL FUELS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9.4 (right)'!$B$13:$K$13</c:f>
              <c:strCache/>
            </c:strRef>
          </c:cat>
          <c:val>
            <c:numRef>
              <c:f>'Figure 9.4 (right)'!$B$15:$K$15</c:f>
              <c:numCache/>
            </c:numRef>
          </c:val>
        </c:ser>
        <c:ser>
          <c:idx val="1"/>
          <c:order val="1"/>
          <c:tx>
            <c:strRef>
              <c:f>'Figure 9.4 (right)'!$A$16</c:f>
              <c:strCache>
                <c:ptCount val="1"/>
                <c:pt idx="0">
                  <c:v>METAL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9.4 (right)'!$B$13:$K$13</c:f>
              <c:strCache/>
            </c:strRef>
          </c:cat>
          <c:val>
            <c:numRef>
              <c:f>'Figure 9.4 (right)'!$B$16:$K$16</c:f>
              <c:numCache/>
            </c:numRef>
          </c:val>
        </c:ser>
        <c:ser>
          <c:idx val="2"/>
          <c:order val="2"/>
          <c:tx>
            <c:strRef>
              <c:f>'Figure 9.4 (right)'!$A$17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9.4 (right)'!$B$13:$K$13</c:f>
              <c:strCache/>
            </c:strRef>
          </c:cat>
          <c:val>
            <c:numRef>
              <c:f>'Figure 9.4 (right)'!$B$17:$K$17</c:f>
              <c:numCache/>
            </c:numRef>
          </c:val>
        </c:ser>
        <c:ser>
          <c:idx val="3"/>
          <c:order val="3"/>
          <c:tx>
            <c:strRef>
              <c:f>'Figure 9.4 (right)'!$A$18</c:f>
              <c:strCache>
                <c:ptCount val="1"/>
                <c:pt idx="0">
                  <c:v>MINERALS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9.4 (right)'!$B$13:$K$13</c:f>
              <c:strCache/>
            </c:strRef>
          </c:cat>
          <c:val>
            <c:numRef>
              <c:f>'Figure 9.4 (right)'!$B$18:$K$18</c:f>
              <c:numCache/>
            </c:numRef>
          </c:val>
        </c:ser>
        <c:overlap val="100"/>
        <c:axId val="14209911"/>
        <c:axId val="60780336"/>
      </c:barChart>
      <c:catAx>
        <c:axId val="14209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80336"/>
        <c:crosses val="autoZero"/>
        <c:auto val="1"/>
        <c:lblOffset val="100"/>
        <c:tickLblSkip val="1"/>
        <c:noMultiLvlLbl val="0"/>
      </c:catAx>
      <c:valAx>
        <c:axId val="60780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tonnes</a:t>
                </a:r>
              </a:p>
            </c:rich>
          </c:tx>
          <c:layout>
            <c:manualLayout>
              <c:xMode val="factor"/>
              <c:yMode val="factor"/>
              <c:x val="-0.03425"/>
              <c:y val="0.07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09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8725"/>
          <c:w val="0.199"/>
          <c:h val="0.2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DMC by category,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EU-12</a:t>
            </a:r>
          </a:p>
        </c:rich>
      </c:tx>
      <c:layout>
        <c:manualLayout>
          <c:xMode val="factor"/>
          <c:yMode val="factor"/>
          <c:x val="0.016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7625"/>
          <c:w val="0.71425"/>
          <c:h val="0.78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9.4 (right)'!$A$25</c:f>
              <c:strCache>
                <c:ptCount val="1"/>
                <c:pt idx="0">
                  <c:v>FOSSIL FUELS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9.4 (right)'!$B$23:$K$23</c:f>
              <c:strCache/>
            </c:strRef>
          </c:cat>
          <c:val>
            <c:numRef>
              <c:f>'Figure 9.4 (right)'!$B$25:$K$25</c:f>
              <c:numCache/>
            </c:numRef>
          </c:val>
        </c:ser>
        <c:ser>
          <c:idx val="1"/>
          <c:order val="1"/>
          <c:tx>
            <c:strRef>
              <c:f>'Figure 9.4 (right)'!$A$26</c:f>
              <c:strCache>
                <c:ptCount val="1"/>
                <c:pt idx="0">
                  <c:v>METAL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9.4 (right)'!$B$23:$K$23</c:f>
              <c:strCache/>
            </c:strRef>
          </c:cat>
          <c:val>
            <c:numRef>
              <c:f>'Figure 9.4 (right)'!$B$26:$K$26</c:f>
              <c:numCache/>
            </c:numRef>
          </c:val>
        </c:ser>
        <c:ser>
          <c:idx val="2"/>
          <c:order val="2"/>
          <c:tx>
            <c:strRef>
              <c:f>'Figure 9.4 (right)'!$A$27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9.4 (right)'!$B$23:$K$23</c:f>
              <c:strCache/>
            </c:strRef>
          </c:cat>
          <c:val>
            <c:numRef>
              <c:f>'Figure 9.4 (right)'!$B$27:$K$27</c:f>
              <c:numCache/>
            </c:numRef>
          </c:val>
        </c:ser>
        <c:ser>
          <c:idx val="3"/>
          <c:order val="3"/>
          <c:tx>
            <c:strRef>
              <c:f>'Figure 9.4 (right)'!$A$28</c:f>
              <c:strCache>
                <c:ptCount val="1"/>
                <c:pt idx="0">
                  <c:v>MINERALS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9.4 (right)'!$B$23:$K$23</c:f>
              <c:strCache/>
            </c:strRef>
          </c:cat>
          <c:val>
            <c:numRef>
              <c:f>'Figure 9.4 (right)'!$B$28:$K$28</c:f>
              <c:numCache/>
            </c:numRef>
          </c:val>
        </c:ser>
        <c:overlap val="100"/>
        <c:axId val="10152113"/>
        <c:axId val="24260154"/>
      </c:barChart>
      <c:catAx>
        <c:axId val="10152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60154"/>
        <c:crosses val="autoZero"/>
        <c:auto val="1"/>
        <c:lblOffset val="100"/>
        <c:tickLblSkip val="1"/>
        <c:noMultiLvlLbl val="0"/>
      </c:catAx>
      <c:valAx>
        <c:axId val="24260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tonnes</a:t>
                </a:r>
              </a:p>
            </c:rich>
          </c:tx>
          <c:layout>
            <c:manualLayout>
              <c:xMode val="factor"/>
              <c:yMode val="factor"/>
              <c:x val="-0.03425"/>
              <c:y val="0.07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52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8725"/>
          <c:w val="0.199"/>
          <c:h val="0.2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DMC by component, </a:t>
            </a:r>
            <a:r>
              <a:rPr lang="en-US" cap="none" sz="15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EU12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2000-2009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675"/>
          <c:w val="0.71275"/>
          <c:h val="0.804"/>
        </c:manualLayout>
      </c:layout>
      <c:lineChart>
        <c:grouping val="standard"/>
        <c:varyColors val="0"/>
        <c:ser>
          <c:idx val="0"/>
          <c:order val="0"/>
          <c:tx>
            <c:strRef>
              <c:f>'Figure 9.4 (right)'!$A$25</c:f>
              <c:strCache>
                <c:ptCount val="1"/>
                <c:pt idx="0">
                  <c:v>FOSSIL FUELS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9.4 (right)'!$B$23:$K$23</c:f>
              <c:strCache/>
            </c:strRef>
          </c:cat>
          <c:val>
            <c:numRef>
              <c:f>'Figure 9.4 (right)'!$B$25:$K$25</c:f>
              <c:numCache/>
            </c:numRef>
          </c:val>
          <c:smooth val="0"/>
        </c:ser>
        <c:ser>
          <c:idx val="1"/>
          <c:order val="1"/>
          <c:tx>
            <c:strRef>
              <c:f>'Figure 9.4 (right)'!$A$26</c:f>
              <c:strCache>
                <c:ptCount val="1"/>
                <c:pt idx="0">
                  <c:v>METAL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9.4 (right)'!$B$23:$K$23</c:f>
              <c:strCache/>
            </c:strRef>
          </c:cat>
          <c:val>
            <c:numRef>
              <c:f>'Figure 9.4 (right)'!$B$26:$K$26</c:f>
              <c:numCache/>
            </c:numRef>
          </c:val>
          <c:smooth val="0"/>
        </c:ser>
        <c:ser>
          <c:idx val="2"/>
          <c:order val="2"/>
          <c:tx>
            <c:strRef>
              <c:f>'Figure 9.4 (right)'!$A$27</c:f>
              <c:strCache>
                <c:ptCount val="1"/>
                <c:pt idx="0">
                  <c:v>BIOMASS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9.4 (right)'!$B$23:$K$23</c:f>
              <c:strCache/>
            </c:strRef>
          </c:cat>
          <c:val>
            <c:numRef>
              <c:f>'Figure 9.4 (right)'!$B$27:$K$27</c:f>
              <c:numCache/>
            </c:numRef>
          </c:val>
          <c:smooth val="0"/>
        </c:ser>
        <c:ser>
          <c:idx val="3"/>
          <c:order val="3"/>
          <c:tx>
            <c:strRef>
              <c:f>'Figure 9.4 (right)'!$A$28</c:f>
              <c:strCache>
                <c:ptCount val="1"/>
                <c:pt idx="0">
                  <c:v>MINERALS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'Figure 9.4 (right)'!$B$23:$K$23</c:f>
              <c:strCache/>
            </c:strRef>
          </c:cat>
          <c:val>
            <c:numRef>
              <c:f>'Figure 9.4 (right)'!$B$28:$K$28</c:f>
              <c:numCache/>
            </c:numRef>
          </c:val>
          <c:smooth val="0"/>
        </c:ser>
        <c:marker val="1"/>
        <c:axId val="17014795"/>
        <c:axId val="18915428"/>
      </c:lineChart>
      <c:catAx>
        <c:axId val="17014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15428"/>
        <c:crosses val="autoZero"/>
        <c:auto val="1"/>
        <c:lblOffset val="100"/>
        <c:tickLblSkip val="1"/>
        <c:noMultiLvlLbl val="0"/>
      </c:catAx>
      <c:valAx>
        <c:axId val="18915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tonnes</a:t>
                </a:r>
              </a:p>
            </c:rich>
          </c:tx>
          <c:layout>
            <c:manualLayout>
              <c:xMode val="factor"/>
              <c:yMode val="factor"/>
              <c:x val="-0.03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14795"/>
        <c:crossesAt val="1"/>
        <c:crossBetween val="between"/>
        <c:dispUnits/>
        <c:majorUnit val="1500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25"/>
          <c:y val="0.4375"/>
          <c:w val="0.211"/>
          <c:h val="0.2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42</xdr:row>
      <xdr:rowOff>47625</xdr:rowOff>
    </xdr:from>
    <xdr:to>
      <xdr:col>4</xdr:col>
      <xdr:colOff>352425</xdr:colOff>
      <xdr:row>58</xdr:row>
      <xdr:rowOff>76200</xdr:rowOff>
    </xdr:to>
    <xdr:graphicFrame>
      <xdr:nvGraphicFramePr>
        <xdr:cNvPr id="1" name="Chart 81"/>
        <xdr:cNvGraphicFramePr/>
      </xdr:nvGraphicFramePr>
      <xdr:xfrm>
        <a:off x="342900" y="6962775"/>
        <a:ext cx="43243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30</xdr:row>
      <xdr:rowOff>142875</xdr:rowOff>
    </xdr:from>
    <xdr:to>
      <xdr:col>7</xdr:col>
      <xdr:colOff>581025</xdr:colOff>
      <xdr:row>48</xdr:row>
      <xdr:rowOff>19050</xdr:rowOff>
    </xdr:to>
    <xdr:graphicFrame>
      <xdr:nvGraphicFramePr>
        <xdr:cNvPr id="1" name="Chart 2"/>
        <xdr:cNvGraphicFramePr/>
      </xdr:nvGraphicFramePr>
      <xdr:xfrm>
        <a:off x="819150" y="4838700"/>
        <a:ext cx="54483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857250</xdr:colOff>
      <xdr:row>48</xdr:row>
      <xdr:rowOff>123825</xdr:rowOff>
    </xdr:from>
    <xdr:to>
      <xdr:col>7</xdr:col>
      <xdr:colOff>619125</xdr:colOff>
      <xdr:row>66</xdr:row>
      <xdr:rowOff>0</xdr:rowOff>
    </xdr:to>
    <xdr:graphicFrame>
      <xdr:nvGraphicFramePr>
        <xdr:cNvPr id="2" name="Chart 3"/>
        <xdr:cNvGraphicFramePr/>
      </xdr:nvGraphicFramePr>
      <xdr:xfrm>
        <a:off x="857250" y="7734300"/>
        <a:ext cx="54483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390525</xdr:colOff>
      <xdr:row>75</xdr:row>
      <xdr:rowOff>133350</xdr:rowOff>
    </xdr:from>
    <xdr:to>
      <xdr:col>9</xdr:col>
      <xdr:colOff>314325</xdr:colOff>
      <xdr:row>97</xdr:row>
      <xdr:rowOff>9525</xdr:rowOff>
    </xdr:to>
    <xdr:graphicFrame>
      <xdr:nvGraphicFramePr>
        <xdr:cNvPr id="3" name="Chart 51"/>
        <xdr:cNvGraphicFramePr/>
      </xdr:nvGraphicFramePr>
      <xdr:xfrm>
        <a:off x="390525" y="12115800"/>
        <a:ext cx="6943725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1"/>
  <sheetViews>
    <sheetView zoomScalePageLayoutView="0" workbookViewId="0" topLeftCell="A16">
      <selection activeCell="G56" sqref="G56"/>
    </sheetView>
  </sheetViews>
  <sheetFormatPr defaultColWidth="9.140625" defaultRowHeight="12.75"/>
  <cols>
    <col min="1" max="1" width="34.28125" style="0" customWidth="1"/>
    <col min="2" max="2" width="9.57421875" style="0" bestFit="1" customWidth="1"/>
    <col min="3" max="3" width="11.7109375" style="0" bestFit="1" customWidth="1"/>
    <col min="9" max="9" width="13.421875" style="0" bestFit="1" customWidth="1"/>
    <col min="11" max="11" width="13.421875" style="0" bestFit="1" customWidth="1"/>
  </cols>
  <sheetData>
    <row r="2" spans="1:13" ht="12.75">
      <c r="A2" s="3" t="s">
        <v>13</v>
      </c>
      <c r="L2" s="18" t="s">
        <v>28</v>
      </c>
      <c r="M2" s="9"/>
    </row>
    <row r="3" spans="1:12" ht="12.75">
      <c r="A3" s="8" t="s">
        <v>13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19" t="str">
        <f>A3</f>
        <v>DMC total</v>
      </c>
    </row>
    <row r="4" spans="1:12" ht="12.75">
      <c r="A4" t="s">
        <v>11</v>
      </c>
      <c r="B4">
        <v>7564346</v>
      </c>
      <c r="C4">
        <v>7586657</v>
      </c>
      <c r="D4">
        <v>7509869</v>
      </c>
      <c r="E4">
        <v>7471234</v>
      </c>
      <c r="F4">
        <v>7836541</v>
      </c>
      <c r="G4">
        <v>7932054</v>
      </c>
      <c r="H4">
        <v>8124642</v>
      </c>
      <c r="I4">
        <v>8316297</v>
      </c>
      <c r="J4">
        <v>8274591</v>
      </c>
      <c r="K4">
        <v>7324777</v>
      </c>
      <c r="L4" s="19">
        <f>(K4-B4)/B4</f>
        <v>-0.03167081463486731</v>
      </c>
    </row>
    <row r="5" spans="1:12" ht="12.75">
      <c r="A5" t="s">
        <v>12</v>
      </c>
      <c r="B5">
        <v>6241295</v>
      </c>
      <c r="C5">
        <v>6164794</v>
      </c>
      <c r="D5">
        <v>6118213</v>
      </c>
      <c r="E5">
        <v>6013463</v>
      </c>
      <c r="F5">
        <v>6268575</v>
      </c>
      <c r="G5">
        <v>6291727</v>
      </c>
      <c r="H5">
        <v>6451593</v>
      </c>
      <c r="I5">
        <v>6515082</v>
      </c>
      <c r="J5">
        <v>6307126</v>
      </c>
      <c r="K5">
        <v>5625333</v>
      </c>
      <c r="L5" s="19">
        <f>(K5-B5)/B5</f>
        <v>-0.0986913773503736</v>
      </c>
    </row>
    <row r="6" spans="1:12" ht="12.75">
      <c r="A6" t="s">
        <v>27</v>
      </c>
      <c r="B6">
        <f>B4-B5</f>
        <v>1323051</v>
      </c>
      <c r="C6">
        <f aca="true" t="shared" si="0" ref="C6:K6">C4-C5</f>
        <v>1421863</v>
      </c>
      <c r="D6">
        <f t="shared" si="0"/>
        <v>1391656</v>
      </c>
      <c r="E6">
        <f t="shared" si="0"/>
        <v>1457771</v>
      </c>
      <c r="F6">
        <f t="shared" si="0"/>
        <v>1567966</v>
      </c>
      <c r="G6">
        <f t="shared" si="0"/>
        <v>1640327</v>
      </c>
      <c r="H6">
        <f t="shared" si="0"/>
        <v>1673049</v>
      </c>
      <c r="I6">
        <f t="shared" si="0"/>
        <v>1801215</v>
      </c>
      <c r="J6">
        <f t="shared" si="0"/>
        <v>1967465</v>
      </c>
      <c r="K6">
        <f t="shared" si="0"/>
        <v>1699444</v>
      </c>
      <c r="L6" s="19">
        <f>(K6-B6)/B6</f>
        <v>0.28448865538818985</v>
      </c>
    </row>
    <row r="7" spans="1:12" s="17" customFormat="1" ht="21.75" customHeight="1">
      <c r="A7" s="15" t="s">
        <v>26</v>
      </c>
      <c r="B7" s="16">
        <f>B6/B4</f>
        <v>0.17490619810357697</v>
      </c>
      <c r="C7" s="16">
        <f aca="true" t="shared" si="1" ref="C7:K7">C6/C4</f>
        <v>0.18741627570615094</v>
      </c>
      <c r="D7" s="16">
        <f t="shared" si="1"/>
        <v>0.18531028970012658</v>
      </c>
      <c r="E7" s="16">
        <f t="shared" si="1"/>
        <v>0.19511783461741394</v>
      </c>
      <c r="F7" s="16">
        <f t="shared" si="1"/>
        <v>0.20008394009550898</v>
      </c>
      <c r="G7" s="16">
        <f t="shared" si="1"/>
        <v>0.20679725579276187</v>
      </c>
      <c r="H7" s="16">
        <f t="shared" si="1"/>
        <v>0.20592279635213465</v>
      </c>
      <c r="I7" s="16">
        <f t="shared" si="1"/>
        <v>0.2165885850397118</v>
      </c>
      <c r="J7" s="16">
        <f t="shared" si="1"/>
        <v>0.23777187295420402</v>
      </c>
      <c r="K7" s="16">
        <f t="shared" si="1"/>
        <v>0.23201307015899597</v>
      </c>
      <c r="L7" s="20"/>
    </row>
    <row r="8" spans="1:12" ht="12.75">
      <c r="A8" s="22" t="s">
        <v>32</v>
      </c>
      <c r="B8" s="1"/>
      <c r="C8" s="14">
        <f>(C4-B4)/B4</f>
        <v>0.0029494949067639157</v>
      </c>
      <c r="D8" s="14">
        <f aca="true" t="shared" si="2" ref="D8:K8">(D4-C4)/C4</f>
        <v>-0.010121454021184825</v>
      </c>
      <c r="E8" s="14">
        <f t="shared" si="2"/>
        <v>-0.005144563773349442</v>
      </c>
      <c r="F8" s="14">
        <f t="shared" si="2"/>
        <v>0.04889513566299757</v>
      </c>
      <c r="G8" s="14">
        <f t="shared" si="2"/>
        <v>0.012188158015124274</v>
      </c>
      <c r="H8" s="14">
        <f t="shared" si="2"/>
        <v>0.02427971367819735</v>
      </c>
      <c r="I8" s="14">
        <f t="shared" si="2"/>
        <v>0.02358934707523113</v>
      </c>
      <c r="J8" s="14">
        <f t="shared" si="2"/>
        <v>-0.005014972408994051</v>
      </c>
      <c r="K8" s="14">
        <f t="shared" si="2"/>
        <v>-0.11478682148761189</v>
      </c>
      <c r="L8" s="19"/>
    </row>
    <row r="9" spans="1:12" ht="12.75">
      <c r="A9" s="22" t="s">
        <v>33</v>
      </c>
      <c r="B9" s="1"/>
      <c r="C9" s="14">
        <f aca="true" t="shared" si="3" ref="C9:K9">(C5-B5)/B5</f>
        <v>-0.01225723187255209</v>
      </c>
      <c r="D9" s="14">
        <f t="shared" si="3"/>
        <v>-0.007555970240043707</v>
      </c>
      <c r="E9" s="14">
        <f t="shared" si="3"/>
        <v>-0.017121012295583694</v>
      </c>
      <c r="F9" s="14">
        <f t="shared" si="3"/>
        <v>0.04242347545831745</v>
      </c>
      <c r="G9" s="14">
        <f t="shared" si="3"/>
        <v>0.003693343383464344</v>
      </c>
      <c r="H9" s="14">
        <f t="shared" si="3"/>
        <v>0.025408921906497215</v>
      </c>
      <c r="I9" s="14">
        <f t="shared" si="3"/>
        <v>0.009840825358946233</v>
      </c>
      <c r="J9" s="14">
        <f t="shared" si="3"/>
        <v>-0.03191916847708133</v>
      </c>
      <c r="K9" s="14">
        <f t="shared" si="3"/>
        <v>-0.10809883931286611</v>
      </c>
      <c r="L9" s="19"/>
    </row>
    <row r="10" spans="1:12" ht="12.75">
      <c r="A10" s="22" t="s">
        <v>34</v>
      </c>
      <c r="B10" s="1"/>
      <c r="C10" s="14">
        <f aca="true" t="shared" si="4" ref="C10:K10">(C6-B6)/B6</f>
        <v>0.07468495167608807</v>
      </c>
      <c r="D10" s="14">
        <f t="shared" si="4"/>
        <v>-0.021244662812099337</v>
      </c>
      <c r="E10" s="14">
        <f t="shared" si="4"/>
        <v>0.04750814856545008</v>
      </c>
      <c r="F10" s="14">
        <f t="shared" si="4"/>
        <v>0.07559143377114787</v>
      </c>
      <c r="G10" s="14">
        <f t="shared" si="4"/>
        <v>0.046149597631581295</v>
      </c>
      <c r="H10" s="14">
        <f t="shared" si="4"/>
        <v>0.01994846149578712</v>
      </c>
      <c r="I10" s="14">
        <f t="shared" si="4"/>
        <v>0.07660624404903861</v>
      </c>
      <c r="J10" s="14">
        <f t="shared" si="4"/>
        <v>0.09229880941475616</v>
      </c>
      <c r="K10" s="14">
        <f t="shared" si="4"/>
        <v>-0.13622656565682237</v>
      </c>
      <c r="L10" s="19"/>
    </row>
    <row r="11" spans="1:12" ht="12.75">
      <c r="A11" s="2"/>
      <c r="B11" s="1"/>
      <c r="C11" s="14"/>
      <c r="D11" s="14"/>
      <c r="E11" s="14"/>
      <c r="F11" s="14"/>
      <c r="G11" s="14"/>
      <c r="H11" s="14"/>
      <c r="I11" s="14"/>
      <c r="J11" s="14"/>
      <c r="K11" s="14"/>
      <c r="L11" s="19"/>
    </row>
    <row r="12" spans="1:12" ht="12.75">
      <c r="A12" s="2"/>
      <c r="B12" s="1"/>
      <c r="C12" s="14"/>
      <c r="D12" s="14"/>
      <c r="E12" s="14"/>
      <c r="F12" s="14"/>
      <c r="G12" s="14"/>
      <c r="H12" s="14" t="s">
        <v>29</v>
      </c>
      <c r="I12" s="14">
        <f>(I4-C4)/C4</f>
        <v>0.09617411199689138</v>
      </c>
      <c r="J12" s="14"/>
      <c r="K12" s="14">
        <f>(K4-I4)/I4</f>
        <v>-0.11922614115392945</v>
      </c>
      <c r="L12" s="19"/>
    </row>
    <row r="13" spans="1:12" ht="12.75">
      <c r="A13" s="2"/>
      <c r="B13" s="1"/>
      <c r="C13" s="14"/>
      <c r="D13" s="14"/>
      <c r="E13" s="14"/>
      <c r="F13" s="14"/>
      <c r="G13" s="14"/>
      <c r="H13" s="14" t="s">
        <v>30</v>
      </c>
      <c r="I13" s="14">
        <f>(I5-C5)/C5</f>
        <v>0.05682071452833622</v>
      </c>
      <c r="J13" s="14"/>
      <c r="K13" s="14">
        <f>(K5-I5)/I5</f>
        <v>-0.13656758272574313</v>
      </c>
      <c r="L13" s="19"/>
    </row>
    <row r="14" spans="8:12" ht="12.75">
      <c r="H14" t="s">
        <v>10</v>
      </c>
      <c r="I14" s="14">
        <f>(I6-C6)/C6</f>
        <v>0.2667992626575134</v>
      </c>
      <c r="K14" s="14">
        <f>(K6-I6)/I6</f>
        <v>-0.056501306062852016</v>
      </c>
      <c r="L14" s="19"/>
    </row>
    <row r="15" spans="1:12" ht="12.75">
      <c r="A15" t="s">
        <v>14</v>
      </c>
      <c r="L15" s="19"/>
    </row>
    <row r="16" spans="1:12" ht="12.75">
      <c r="A16" s="6" t="s">
        <v>18</v>
      </c>
      <c r="B16" s="6" t="s">
        <v>0</v>
      </c>
      <c r="C16" s="6" t="s">
        <v>1</v>
      </c>
      <c r="D16" s="6" t="s">
        <v>2</v>
      </c>
      <c r="E16" s="6" t="s">
        <v>3</v>
      </c>
      <c r="F16" s="6" t="s">
        <v>4</v>
      </c>
      <c r="G16" s="6" t="s">
        <v>5</v>
      </c>
      <c r="H16" s="6" t="s">
        <v>6</v>
      </c>
      <c r="I16" s="6" t="s">
        <v>7</v>
      </c>
      <c r="J16" s="6" t="s">
        <v>8</v>
      </c>
      <c r="K16" s="6" t="s">
        <v>9</v>
      </c>
      <c r="L16" s="19" t="str">
        <f>A16</f>
        <v>FOSSIL FUELS</v>
      </c>
    </row>
    <row r="17" spans="1:12" ht="12.75">
      <c r="A17" t="s">
        <v>11</v>
      </c>
      <c r="B17">
        <v>1851060</v>
      </c>
      <c r="C17">
        <v>1870412</v>
      </c>
      <c r="D17">
        <v>1864663</v>
      </c>
      <c r="E17">
        <v>1908942</v>
      </c>
      <c r="F17">
        <v>1930771</v>
      </c>
      <c r="G17">
        <v>1943721</v>
      </c>
      <c r="H17">
        <v>1945052</v>
      </c>
      <c r="I17">
        <v>1901880</v>
      </c>
      <c r="J17">
        <v>1896308</v>
      </c>
      <c r="K17">
        <v>1749627</v>
      </c>
      <c r="L17" s="19">
        <f>(K17-B17)/B17</f>
        <v>-0.054797251304657874</v>
      </c>
    </row>
    <row r="18" spans="1:12" ht="12.75">
      <c r="A18" t="s">
        <v>12</v>
      </c>
      <c r="B18">
        <v>1442131</v>
      </c>
      <c r="C18">
        <v>1454532</v>
      </c>
      <c r="D18">
        <v>1465894</v>
      </c>
      <c r="E18">
        <v>1492458</v>
      </c>
      <c r="F18">
        <v>1514183</v>
      </c>
      <c r="G18">
        <v>1526800</v>
      </c>
      <c r="H18">
        <v>1528668</v>
      </c>
      <c r="I18">
        <v>1483467</v>
      </c>
      <c r="J18">
        <v>1473706</v>
      </c>
      <c r="K18">
        <v>1361639</v>
      </c>
      <c r="L18" s="19">
        <f>(K18-B18)/B18</f>
        <v>-0.05581462433024462</v>
      </c>
    </row>
    <row r="19" spans="1:12" ht="12.75">
      <c r="A19" t="s">
        <v>10</v>
      </c>
      <c r="B19">
        <f aca="true" t="shared" si="5" ref="B19:K19">B17-B18</f>
        <v>408929</v>
      </c>
      <c r="C19">
        <f t="shared" si="5"/>
        <v>415880</v>
      </c>
      <c r="D19">
        <f t="shared" si="5"/>
        <v>398769</v>
      </c>
      <c r="E19">
        <f t="shared" si="5"/>
        <v>416484</v>
      </c>
      <c r="F19">
        <f t="shared" si="5"/>
        <v>416588</v>
      </c>
      <c r="G19">
        <f t="shared" si="5"/>
        <v>416921</v>
      </c>
      <c r="H19">
        <f t="shared" si="5"/>
        <v>416384</v>
      </c>
      <c r="I19">
        <f t="shared" si="5"/>
        <v>418413</v>
      </c>
      <c r="J19">
        <f t="shared" si="5"/>
        <v>422602</v>
      </c>
      <c r="K19">
        <f t="shared" si="5"/>
        <v>387988</v>
      </c>
      <c r="L19" s="19">
        <f>(K19-B19)/B19</f>
        <v>-0.051209378645192684</v>
      </c>
    </row>
    <row r="20" spans="1:12" ht="12.75">
      <c r="A20" s="2" t="s">
        <v>24</v>
      </c>
      <c r="B20" s="1">
        <f>B17/B4</f>
        <v>0.244708531312555</v>
      </c>
      <c r="C20" s="1">
        <f aca="true" t="shared" si="6" ref="C20:K20">C17/C4</f>
        <v>0.24653968144335509</v>
      </c>
      <c r="D20" s="1">
        <f t="shared" si="6"/>
        <v>0.24829501020590372</v>
      </c>
      <c r="E20" s="1">
        <f t="shared" si="6"/>
        <v>0.25550558314730876</v>
      </c>
      <c r="F20" s="1">
        <f t="shared" si="6"/>
        <v>0.24638051405588257</v>
      </c>
      <c r="G20" s="1">
        <f t="shared" si="6"/>
        <v>0.24504636503987492</v>
      </c>
      <c r="H20" s="1">
        <f t="shared" si="6"/>
        <v>0.2394015637858259</v>
      </c>
      <c r="I20" s="1">
        <f t="shared" si="6"/>
        <v>0.2286931310894741</v>
      </c>
      <c r="J20" s="1">
        <f t="shared" si="6"/>
        <v>0.2291724146849071</v>
      </c>
      <c r="K20" s="1">
        <f t="shared" si="6"/>
        <v>0.23886420023435526</v>
      </c>
      <c r="L20" s="19"/>
    </row>
    <row r="21" ht="12.75">
      <c r="L21" s="19"/>
    </row>
    <row r="22" spans="1:12" ht="12.75">
      <c r="A22" t="s">
        <v>15</v>
      </c>
      <c r="L22" s="19"/>
    </row>
    <row r="23" spans="1:12" ht="12.75">
      <c r="A23" s="21" t="s">
        <v>31</v>
      </c>
      <c r="B23" s="5" t="s">
        <v>0</v>
      </c>
      <c r="C23" s="5" t="s">
        <v>1</v>
      </c>
      <c r="D23" s="5" t="s">
        <v>2</v>
      </c>
      <c r="E23" s="5" t="s">
        <v>3</v>
      </c>
      <c r="F23" s="5" t="s">
        <v>4</v>
      </c>
      <c r="G23" s="5" t="s">
        <v>5</v>
      </c>
      <c r="H23" s="5" t="s">
        <v>6</v>
      </c>
      <c r="I23" s="5" t="s">
        <v>7</v>
      </c>
      <c r="J23" s="5" t="s">
        <v>8</v>
      </c>
      <c r="K23" s="5" t="s">
        <v>9</v>
      </c>
      <c r="L23" s="19" t="str">
        <f>A23</f>
        <v>METAL ORES</v>
      </c>
    </row>
    <row r="24" spans="1:12" ht="12.75">
      <c r="A24" t="s">
        <v>11</v>
      </c>
      <c r="B24">
        <v>299722</v>
      </c>
      <c r="C24">
        <v>283193</v>
      </c>
      <c r="D24">
        <v>272698</v>
      </c>
      <c r="E24">
        <v>277540</v>
      </c>
      <c r="F24">
        <v>302882</v>
      </c>
      <c r="G24">
        <v>287545</v>
      </c>
      <c r="H24">
        <v>319071</v>
      </c>
      <c r="I24">
        <v>324838</v>
      </c>
      <c r="J24">
        <v>306397</v>
      </c>
      <c r="K24">
        <v>203390</v>
      </c>
      <c r="L24" s="19">
        <f>(K24-B24)/B24</f>
        <v>-0.3214045015047277</v>
      </c>
    </row>
    <row r="25" spans="1:12" ht="12.75">
      <c r="A25" t="s">
        <v>12</v>
      </c>
      <c r="B25">
        <v>218951</v>
      </c>
      <c r="C25">
        <v>201831</v>
      </c>
      <c r="D25">
        <v>190635</v>
      </c>
      <c r="E25">
        <v>193018</v>
      </c>
      <c r="F25">
        <v>211558</v>
      </c>
      <c r="G25">
        <v>204154</v>
      </c>
      <c r="H25">
        <v>227486</v>
      </c>
      <c r="I25">
        <v>239654</v>
      </c>
      <c r="J25">
        <v>222608</v>
      </c>
      <c r="K25">
        <v>140413</v>
      </c>
      <c r="L25" s="19">
        <f>(K25-B25)/B25</f>
        <v>-0.3587012619261844</v>
      </c>
    </row>
    <row r="26" spans="1:12" ht="12.75">
      <c r="A26" t="s">
        <v>10</v>
      </c>
      <c r="B26">
        <f aca="true" t="shared" si="7" ref="B26:K26">B24-B25</f>
        <v>80771</v>
      </c>
      <c r="C26">
        <f t="shared" si="7"/>
        <v>81362</v>
      </c>
      <c r="D26">
        <f t="shared" si="7"/>
        <v>82063</v>
      </c>
      <c r="E26">
        <f t="shared" si="7"/>
        <v>84522</v>
      </c>
      <c r="F26">
        <f t="shared" si="7"/>
        <v>91324</v>
      </c>
      <c r="G26">
        <f t="shared" si="7"/>
        <v>83391</v>
      </c>
      <c r="H26">
        <f t="shared" si="7"/>
        <v>91585</v>
      </c>
      <c r="I26">
        <f t="shared" si="7"/>
        <v>85184</v>
      </c>
      <c r="J26">
        <f t="shared" si="7"/>
        <v>83789</v>
      </c>
      <c r="K26">
        <f t="shared" si="7"/>
        <v>62977</v>
      </c>
      <c r="L26" s="19">
        <f>(K26-B26)/B26</f>
        <v>-0.22030184100729222</v>
      </c>
    </row>
    <row r="27" spans="1:12" ht="12.75">
      <c r="A27" s="2" t="s">
        <v>23</v>
      </c>
      <c r="B27" s="1">
        <f>B24/B4</f>
        <v>0.03962298921810293</v>
      </c>
      <c r="C27" s="1">
        <f aca="true" t="shared" si="8" ref="C27:K27">C24/C4</f>
        <v>0.03732777163907634</v>
      </c>
      <c r="D27" s="1">
        <f t="shared" si="8"/>
        <v>0.036311951646560016</v>
      </c>
      <c r="E27" s="1">
        <f t="shared" si="8"/>
        <v>0.037147812530031854</v>
      </c>
      <c r="F27" s="1">
        <f t="shared" si="8"/>
        <v>0.038649960486393166</v>
      </c>
      <c r="G27" s="1">
        <f t="shared" si="8"/>
        <v>0.036251013924010096</v>
      </c>
      <c r="H27" s="1">
        <f t="shared" si="8"/>
        <v>0.039272007308137395</v>
      </c>
      <c r="I27" s="1">
        <f t="shared" si="8"/>
        <v>0.03906041354703903</v>
      </c>
      <c r="J27" s="1">
        <f t="shared" si="8"/>
        <v>0.03702865797233966</v>
      </c>
      <c r="K27" s="1">
        <f t="shared" si="8"/>
        <v>0.027767398242977227</v>
      </c>
      <c r="L27" s="19"/>
    </row>
    <row r="28" ht="12.75">
      <c r="L28" s="19"/>
    </row>
    <row r="29" spans="1:12" ht="12.75">
      <c r="A29" t="s">
        <v>16</v>
      </c>
      <c r="L29" s="19"/>
    </row>
    <row r="30" spans="1:12" ht="12.75">
      <c r="A30" s="4" t="s">
        <v>20</v>
      </c>
      <c r="B30" s="4" t="s">
        <v>0</v>
      </c>
      <c r="C30" s="4" t="s">
        <v>1</v>
      </c>
      <c r="D30" s="4" t="s">
        <v>2</v>
      </c>
      <c r="E30" s="4" t="s">
        <v>3</v>
      </c>
      <c r="F30" s="4" t="s">
        <v>4</v>
      </c>
      <c r="G30" s="4" t="s">
        <v>5</v>
      </c>
      <c r="H30" s="4" t="s">
        <v>6</v>
      </c>
      <c r="I30" s="4" t="s">
        <v>7</v>
      </c>
      <c r="J30" s="4" t="s">
        <v>8</v>
      </c>
      <c r="K30" s="4" t="s">
        <v>9</v>
      </c>
      <c r="L30" s="19" t="str">
        <f>A30</f>
        <v>BIOMASS</v>
      </c>
    </row>
    <row r="31" spans="1:12" ht="12.75">
      <c r="A31" t="s">
        <v>11</v>
      </c>
      <c r="B31">
        <v>1724886</v>
      </c>
      <c r="C31">
        <v>1705014</v>
      </c>
      <c r="D31">
        <v>1722185</v>
      </c>
      <c r="E31">
        <v>1596686</v>
      </c>
      <c r="F31">
        <v>1810266</v>
      </c>
      <c r="G31">
        <v>1737203</v>
      </c>
      <c r="H31">
        <v>1667429</v>
      </c>
      <c r="I31">
        <v>1736171</v>
      </c>
      <c r="J31">
        <v>1762817</v>
      </c>
      <c r="K31">
        <v>1712509</v>
      </c>
      <c r="L31" s="19">
        <f>(K31-B31)/B31</f>
        <v>-0.007175546673809168</v>
      </c>
    </row>
    <row r="32" spans="1:12" ht="12.75">
      <c r="A32" t="s">
        <v>12</v>
      </c>
      <c r="B32">
        <v>1371362</v>
      </c>
      <c r="C32">
        <v>1315915</v>
      </c>
      <c r="D32">
        <v>1353372</v>
      </c>
      <c r="E32">
        <v>1245534</v>
      </c>
      <c r="F32">
        <v>1388610</v>
      </c>
      <c r="G32">
        <v>1345351</v>
      </c>
      <c r="H32">
        <v>1302647</v>
      </c>
      <c r="I32">
        <v>1373618</v>
      </c>
      <c r="J32">
        <v>1374153</v>
      </c>
      <c r="K32">
        <v>1338417</v>
      </c>
      <c r="L32" s="19">
        <f>(K32-B32)/B32</f>
        <v>-0.02402356197707097</v>
      </c>
    </row>
    <row r="33" spans="1:12" ht="12.75">
      <c r="A33" t="s">
        <v>10</v>
      </c>
      <c r="B33">
        <f aca="true" t="shared" si="9" ref="B33:K33">B31-B32</f>
        <v>353524</v>
      </c>
      <c r="C33">
        <f t="shared" si="9"/>
        <v>389099</v>
      </c>
      <c r="D33">
        <f t="shared" si="9"/>
        <v>368813</v>
      </c>
      <c r="E33">
        <f t="shared" si="9"/>
        <v>351152</v>
      </c>
      <c r="F33">
        <f t="shared" si="9"/>
        <v>421656</v>
      </c>
      <c r="G33">
        <f t="shared" si="9"/>
        <v>391852</v>
      </c>
      <c r="H33">
        <f t="shared" si="9"/>
        <v>364782</v>
      </c>
      <c r="I33">
        <f t="shared" si="9"/>
        <v>362553</v>
      </c>
      <c r="J33">
        <f t="shared" si="9"/>
        <v>388664</v>
      </c>
      <c r="K33">
        <f t="shared" si="9"/>
        <v>374092</v>
      </c>
      <c r="L33" s="19">
        <f>(K33-B33)/B33</f>
        <v>0.05817992554960908</v>
      </c>
    </row>
    <row r="34" spans="1:12" ht="12.75">
      <c r="A34" s="2" t="s">
        <v>22</v>
      </c>
      <c r="B34" s="1">
        <f>B31/B4</f>
        <v>0.22802843762038383</v>
      </c>
      <c r="C34" s="1">
        <f aca="true" t="shared" si="10" ref="C34:K34">C31/C4</f>
        <v>0.22473851131005396</v>
      </c>
      <c r="D34" s="1">
        <f t="shared" si="10"/>
        <v>0.22932290829573726</v>
      </c>
      <c r="E34" s="1">
        <f t="shared" si="10"/>
        <v>0.21371114865362267</v>
      </c>
      <c r="F34" s="1">
        <f t="shared" si="10"/>
        <v>0.231003193883628</v>
      </c>
      <c r="G34" s="1">
        <f t="shared" si="10"/>
        <v>0.21901048580859384</v>
      </c>
      <c r="H34" s="1">
        <f t="shared" si="10"/>
        <v>0.2052310735660722</v>
      </c>
      <c r="I34" s="1">
        <f t="shared" si="10"/>
        <v>0.2087673155492162</v>
      </c>
      <c r="J34" s="1">
        <f t="shared" si="10"/>
        <v>0.21303977441301933</v>
      </c>
      <c r="K34" s="1">
        <f t="shared" si="10"/>
        <v>0.23379674220798805</v>
      </c>
      <c r="L34" s="19"/>
    </row>
    <row r="35" ht="12.75">
      <c r="L35" s="19"/>
    </row>
    <row r="36" spans="1:12" ht="12.75">
      <c r="A36" t="s">
        <v>17</v>
      </c>
      <c r="L36" s="19"/>
    </row>
    <row r="37" spans="1:12" ht="12.75">
      <c r="A37" s="7" t="s">
        <v>21</v>
      </c>
      <c r="B37" s="7" t="s">
        <v>0</v>
      </c>
      <c r="C37" s="7" t="s">
        <v>1</v>
      </c>
      <c r="D37" s="7" t="s">
        <v>2</v>
      </c>
      <c r="E37" s="7" t="s">
        <v>3</v>
      </c>
      <c r="F37" s="7" t="s">
        <v>4</v>
      </c>
      <c r="G37" s="7" t="s">
        <v>5</v>
      </c>
      <c r="H37" s="7" t="s">
        <v>6</v>
      </c>
      <c r="I37" s="7" t="s">
        <v>7</v>
      </c>
      <c r="J37" s="7" t="s">
        <v>8</v>
      </c>
      <c r="K37" s="7" t="s">
        <v>9</v>
      </c>
      <c r="L37" s="19" t="str">
        <f>A37</f>
        <v>MINERALS</v>
      </c>
    </row>
    <row r="38" spans="1:12" ht="12.75">
      <c r="A38" t="s">
        <v>11</v>
      </c>
      <c r="B38">
        <v>3700378</v>
      </c>
      <c r="C38">
        <v>3741557</v>
      </c>
      <c r="D38">
        <v>3662854</v>
      </c>
      <c r="E38">
        <v>3691217</v>
      </c>
      <c r="F38">
        <v>3798518</v>
      </c>
      <c r="G38">
        <v>3971500</v>
      </c>
      <c r="H38">
        <v>4196275</v>
      </c>
      <c r="I38">
        <v>4357573</v>
      </c>
      <c r="J38">
        <v>4317019</v>
      </c>
      <c r="K38">
        <v>3661748</v>
      </c>
      <c r="L38" s="19">
        <f>(K38-B38)/B38</f>
        <v>-0.010439474021302688</v>
      </c>
    </row>
    <row r="39" spans="1:12" ht="12.75">
      <c r="A39" t="s">
        <v>12</v>
      </c>
      <c r="B39">
        <v>3220825</v>
      </c>
      <c r="C39">
        <v>3205388</v>
      </c>
      <c r="D39">
        <v>3123896</v>
      </c>
      <c r="E39">
        <v>3088965</v>
      </c>
      <c r="F39">
        <v>3159181</v>
      </c>
      <c r="G39">
        <v>3221846</v>
      </c>
      <c r="H39">
        <v>3394905</v>
      </c>
      <c r="I39">
        <v>3421307</v>
      </c>
      <c r="J39">
        <v>3243097</v>
      </c>
      <c r="K39">
        <v>2786819</v>
      </c>
      <c r="L39" s="19">
        <f>(K39-B39)/B39</f>
        <v>-0.13474994760659148</v>
      </c>
    </row>
    <row r="40" spans="1:12" ht="12.75">
      <c r="A40" t="s">
        <v>10</v>
      </c>
      <c r="B40">
        <f aca="true" t="shared" si="11" ref="B40:K40">B38-B39</f>
        <v>479553</v>
      </c>
      <c r="C40">
        <f t="shared" si="11"/>
        <v>536169</v>
      </c>
      <c r="D40">
        <f t="shared" si="11"/>
        <v>538958</v>
      </c>
      <c r="E40">
        <f t="shared" si="11"/>
        <v>602252</v>
      </c>
      <c r="F40">
        <f t="shared" si="11"/>
        <v>639337</v>
      </c>
      <c r="G40">
        <f t="shared" si="11"/>
        <v>749654</v>
      </c>
      <c r="H40">
        <f t="shared" si="11"/>
        <v>801370</v>
      </c>
      <c r="I40">
        <f t="shared" si="11"/>
        <v>936266</v>
      </c>
      <c r="J40">
        <f t="shared" si="11"/>
        <v>1073922</v>
      </c>
      <c r="K40">
        <f t="shared" si="11"/>
        <v>874929</v>
      </c>
      <c r="L40" s="19">
        <f>(K40-B40)/B40</f>
        <v>0.8244677856253636</v>
      </c>
    </row>
    <row r="41" spans="1:12" ht="12.75">
      <c r="A41" s="2" t="s">
        <v>25</v>
      </c>
      <c r="B41" s="1">
        <f>B38/B4</f>
        <v>0.4891867717314887</v>
      </c>
      <c r="C41" s="1">
        <f aca="true" t="shared" si="12" ref="C41:K41">C38/C4</f>
        <v>0.49317597988152095</v>
      </c>
      <c r="D41" s="1">
        <f t="shared" si="12"/>
        <v>0.48773873419096925</v>
      </c>
      <c r="E41" s="1">
        <f t="shared" si="12"/>
        <v>0.49405720661406133</v>
      </c>
      <c r="F41" s="1">
        <f t="shared" si="12"/>
        <v>0.48471870433651787</v>
      </c>
      <c r="G41" s="1">
        <f t="shared" si="12"/>
        <v>0.5006899852169439</v>
      </c>
      <c r="H41" s="1">
        <f t="shared" si="12"/>
        <v>0.5164873726128487</v>
      </c>
      <c r="I41" s="1">
        <f t="shared" si="12"/>
        <v>0.5239799636785458</v>
      </c>
      <c r="J41" s="1">
        <f t="shared" si="12"/>
        <v>0.5217199254923899</v>
      </c>
      <c r="K41" s="1">
        <f t="shared" si="12"/>
        <v>0.4999125570648772</v>
      </c>
      <c r="L41" s="19"/>
    </row>
  </sheetData>
  <sheetProtection/>
  <conditionalFormatting sqref="L4:L41">
    <cfRule type="cellIs" priority="2" dxfId="0" operator="lessThan" stopIfTrue="1">
      <formula>0</formula>
    </cfRule>
  </conditionalFormatting>
  <conditionalFormatting sqref="C8:K12 I13:I14 K13:K14">
    <cfRule type="cellIs" priority="3" dxfId="1" operator="lessThan" stopIfTrue="1">
      <formula>0</formula>
    </cfRule>
  </conditionalFormatting>
  <conditionalFormatting sqref="L3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25">
      <selection activeCell="L11" sqref="A1:L11"/>
    </sheetView>
  </sheetViews>
  <sheetFormatPr defaultColWidth="9.140625" defaultRowHeight="12.75"/>
  <cols>
    <col min="1" max="1" width="25.28125" style="0" customWidth="1"/>
    <col min="2" max="11" width="10.00390625" style="0" bestFit="1" customWidth="1"/>
  </cols>
  <sheetData>
    <row r="1" spans="1:11" ht="12.75">
      <c r="A1" t="s">
        <v>35</v>
      </c>
      <c r="B1" s="24">
        <f>B4/B2*1000</f>
        <v>15.514777740546386</v>
      </c>
      <c r="C1" s="24">
        <f>C4/C2*1000</f>
        <v>15.526806976351164</v>
      </c>
      <c r="D1" s="24">
        <f>D4/D2*1000</f>
        <v>15.495924058281052</v>
      </c>
      <c r="E1" s="24">
        <f aca="true" t="shared" si="0" ref="E1:K1">E4/E2*1000</f>
        <v>15.35249904410004</v>
      </c>
      <c r="F1" s="24">
        <f t="shared" si="0"/>
        <v>16.03227128239326</v>
      </c>
      <c r="G1" s="24">
        <f t="shared" si="0"/>
        <v>16.150457616191826</v>
      </c>
      <c r="H1" s="24">
        <f t="shared" si="0"/>
        <v>16.472973906103608</v>
      </c>
      <c r="I1" s="24">
        <f t="shared" si="0"/>
        <v>16.79069772841542</v>
      </c>
      <c r="J1" s="24">
        <f t="shared" si="0"/>
        <v>16.626123309379256</v>
      </c>
      <c r="K1" s="24">
        <f t="shared" si="0"/>
        <v>14.658742832944831</v>
      </c>
    </row>
    <row r="2" spans="2:11" ht="12.75" hidden="1">
      <c r="B2" s="23">
        <v>487557484</v>
      </c>
      <c r="C2" s="23">
        <v>488616688</v>
      </c>
      <c r="D2" s="23">
        <v>484635119</v>
      </c>
      <c r="E2" s="23">
        <v>486646114</v>
      </c>
      <c r="F2" s="23">
        <v>488797929</v>
      </c>
      <c r="G2" s="23">
        <v>491134938</v>
      </c>
      <c r="H2" s="23">
        <v>493210397</v>
      </c>
      <c r="I2" s="23">
        <v>495291925</v>
      </c>
      <c r="J2" s="23">
        <v>497686132</v>
      </c>
      <c r="K2" s="23">
        <v>499686575</v>
      </c>
    </row>
    <row r="3" spans="1:11" ht="12.75">
      <c r="A3" s="13" t="s">
        <v>11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</row>
    <row r="4" spans="1:11" ht="12.75">
      <c r="A4" s="8" t="s">
        <v>13</v>
      </c>
      <c r="B4">
        <v>7564346</v>
      </c>
      <c r="C4">
        <v>7586657</v>
      </c>
      <c r="D4">
        <v>7509869</v>
      </c>
      <c r="E4">
        <v>7471234</v>
      </c>
      <c r="F4">
        <v>7836541</v>
      </c>
      <c r="G4">
        <v>7932054</v>
      </c>
      <c r="H4">
        <v>8124642</v>
      </c>
      <c r="I4">
        <v>8316297</v>
      </c>
      <c r="J4">
        <v>8274591</v>
      </c>
      <c r="K4">
        <v>7324777</v>
      </c>
    </row>
    <row r="5" spans="1:11" ht="12.75">
      <c r="A5" s="6" t="s">
        <v>18</v>
      </c>
      <c r="B5">
        <v>1851060</v>
      </c>
      <c r="C5">
        <v>1870412</v>
      </c>
      <c r="D5">
        <v>1864663</v>
      </c>
      <c r="E5">
        <v>1908942</v>
      </c>
      <c r="F5">
        <v>1930771</v>
      </c>
      <c r="G5">
        <v>1943721</v>
      </c>
      <c r="H5">
        <v>1945052</v>
      </c>
      <c r="I5">
        <v>1901880</v>
      </c>
      <c r="J5">
        <v>1896308</v>
      </c>
      <c r="K5">
        <v>1749627</v>
      </c>
    </row>
    <row r="6" spans="1:11" ht="12.75">
      <c r="A6" s="5" t="s">
        <v>19</v>
      </c>
      <c r="B6">
        <v>299722</v>
      </c>
      <c r="C6">
        <v>283193</v>
      </c>
      <c r="D6">
        <v>272698</v>
      </c>
      <c r="E6">
        <v>277540</v>
      </c>
      <c r="F6">
        <v>302882</v>
      </c>
      <c r="G6">
        <v>287545</v>
      </c>
      <c r="H6">
        <v>319071</v>
      </c>
      <c r="I6">
        <v>324838</v>
      </c>
      <c r="J6">
        <v>306397</v>
      </c>
      <c r="K6">
        <v>203390</v>
      </c>
    </row>
    <row r="7" spans="1:11" ht="12.75">
      <c r="A7" s="4" t="s">
        <v>20</v>
      </c>
      <c r="B7">
        <v>1724886</v>
      </c>
      <c r="C7">
        <v>1705014</v>
      </c>
      <c r="D7">
        <v>1722185</v>
      </c>
      <c r="E7">
        <v>1596686</v>
      </c>
      <c r="F7">
        <v>1810266</v>
      </c>
      <c r="G7">
        <v>1737203</v>
      </c>
      <c r="H7">
        <v>1667429</v>
      </c>
      <c r="I7">
        <v>1736171</v>
      </c>
      <c r="J7">
        <v>1762817</v>
      </c>
      <c r="K7">
        <v>1712509</v>
      </c>
    </row>
    <row r="8" spans="1:11" ht="12.75">
      <c r="A8" s="7" t="s">
        <v>21</v>
      </c>
      <c r="B8">
        <v>3700378</v>
      </c>
      <c r="C8">
        <v>3741557</v>
      </c>
      <c r="D8">
        <v>3662854</v>
      </c>
      <c r="E8">
        <v>3691217</v>
      </c>
      <c r="F8">
        <v>3798518</v>
      </c>
      <c r="G8">
        <v>3971500</v>
      </c>
      <c r="H8">
        <v>4196275</v>
      </c>
      <c r="I8">
        <v>4357573</v>
      </c>
      <c r="J8">
        <v>4317019</v>
      </c>
      <c r="K8">
        <v>3661748</v>
      </c>
    </row>
    <row r="13" spans="1:11" ht="12.75">
      <c r="A13" s="12" t="s">
        <v>12</v>
      </c>
      <c r="B13" s="10" t="s">
        <v>0</v>
      </c>
      <c r="C13" s="10" t="s">
        <v>1</v>
      </c>
      <c r="D13" s="10" t="s">
        <v>2</v>
      </c>
      <c r="E13" s="10" t="s">
        <v>3</v>
      </c>
      <c r="F13" s="10" t="s">
        <v>4</v>
      </c>
      <c r="G13" s="10" t="s">
        <v>5</v>
      </c>
      <c r="H13" s="10" t="s">
        <v>6</v>
      </c>
      <c r="I13" s="10" t="s">
        <v>7</v>
      </c>
      <c r="J13" s="10" t="s">
        <v>8</v>
      </c>
      <c r="K13" s="10" t="s">
        <v>9</v>
      </c>
    </row>
    <row r="14" spans="1:11" ht="12.75">
      <c r="A14" s="8" t="s">
        <v>13</v>
      </c>
      <c r="B14">
        <v>6241295</v>
      </c>
      <c r="C14">
        <v>6164794</v>
      </c>
      <c r="D14">
        <v>6118213</v>
      </c>
      <c r="E14">
        <v>6013463</v>
      </c>
      <c r="F14">
        <v>6268575</v>
      </c>
      <c r="G14">
        <v>6291727</v>
      </c>
      <c r="H14">
        <v>6451593</v>
      </c>
      <c r="I14">
        <v>6515082</v>
      </c>
      <c r="J14">
        <v>6307126</v>
      </c>
      <c r="K14">
        <v>5625333</v>
      </c>
    </row>
    <row r="15" spans="1:11" ht="12.75">
      <c r="A15" s="6" t="s">
        <v>18</v>
      </c>
      <c r="B15">
        <v>1442131</v>
      </c>
      <c r="C15">
        <v>1454532</v>
      </c>
      <c r="D15">
        <v>1465894</v>
      </c>
      <c r="E15">
        <v>1492458</v>
      </c>
      <c r="F15">
        <v>1514183</v>
      </c>
      <c r="G15">
        <v>1526800</v>
      </c>
      <c r="H15">
        <v>1528668</v>
      </c>
      <c r="I15">
        <v>1483467</v>
      </c>
      <c r="J15">
        <v>1473706</v>
      </c>
      <c r="K15">
        <v>1361639</v>
      </c>
    </row>
    <row r="16" spans="1:11" ht="12.75">
      <c r="A16" s="5" t="s">
        <v>19</v>
      </c>
      <c r="B16">
        <v>218951</v>
      </c>
      <c r="C16">
        <v>201831</v>
      </c>
      <c r="D16">
        <v>190635</v>
      </c>
      <c r="E16">
        <v>193018</v>
      </c>
      <c r="F16">
        <v>211558</v>
      </c>
      <c r="G16">
        <v>204154</v>
      </c>
      <c r="H16">
        <v>227486</v>
      </c>
      <c r="I16">
        <v>239654</v>
      </c>
      <c r="J16">
        <v>222608</v>
      </c>
      <c r="K16">
        <v>140413</v>
      </c>
    </row>
    <row r="17" spans="1:11" ht="12.75">
      <c r="A17" s="4" t="s">
        <v>20</v>
      </c>
      <c r="B17">
        <v>1371362</v>
      </c>
      <c r="C17">
        <v>1315915</v>
      </c>
      <c r="D17">
        <v>1353372</v>
      </c>
      <c r="E17">
        <v>1245534</v>
      </c>
      <c r="F17">
        <v>1388610</v>
      </c>
      <c r="G17">
        <v>1345351</v>
      </c>
      <c r="H17">
        <v>1302647</v>
      </c>
      <c r="I17">
        <v>1373618</v>
      </c>
      <c r="J17">
        <v>1374153</v>
      </c>
      <c r="K17">
        <v>1338417</v>
      </c>
    </row>
    <row r="18" spans="1:11" ht="12.75">
      <c r="A18" s="7" t="s">
        <v>21</v>
      </c>
      <c r="B18">
        <v>3220825</v>
      </c>
      <c r="C18">
        <v>3205388</v>
      </c>
      <c r="D18">
        <v>3123896</v>
      </c>
      <c r="E18">
        <v>3088965</v>
      </c>
      <c r="F18">
        <v>3159181</v>
      </c>
      <c r="G18">
        <v>3221846</v>
      </c>
      <c r="H18">
        <v>3394905</v>
      </c>
      <c r="I18">
        <v>3421307</v>
      </c>
      <c r="J18">
        <v>3243097</v>
      </c>
      <c r="K18">
        <v>2786819</v>
      </c>
    </row>
    <row r="23" spans="1:11" ht="12.75">
      <c r="A23" s="11" t="s">
        <v>27</v>
      </c>
      <c r="B23" s="10" t="s">
        <v>0</v>
      </c>
      <c r="C23" s="10" t="s">
        <v>1</v>
      </c>
      <c r="D23" s="10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</row>
    <row r="24" spans="1:11" ht="12.75">
      <c r="A24" s="8" t="s">
        <v>13</v>
      </c>
      <c r="B24">
        <v>1323051</v>
      </c>
      <c r="C24">
        <v>1421863</v>
      </c>
      <c r="D24">
        <v>1391656</v>
      </c>
      <c r="E24">
        <v>1457771</v>
      </c>
      <c r="F24">
        <v>1567966</v>
      </c>
      <c r="G24">
        <v>1640327</v>
      </c>
      <c r="H24">
        <v>1673049</v>
      </c>
      <c r="I24">
        <v>1801215</v>
      </c>
      <c r="J24">
        <v>1967465</v>
      </c>
      <c r="K24">
        <v>1699444</v>
      </c>
    </row>
    <row r="25" spans="1:11" ht="12.75">
      <c r="A25" s="6" t="s">
        <v>18</v>
      </c>
      <c r="B25">
        <v>408929</v>
      </c>
      <c r="C25">
        <v>415880</v>
      </c>
      <c r="D25">
        <v>398769</v>
      </c>
      <c r="E25">
        <v>416484</v>
      </c>
      <c r="F25">
        <v>416588</v>
      </c>
      <c r="G25">
        <v>416921</v>
      </c>
      <c r="H25">
        <v>416384</v>
      </c>
      <c r="I25">
        <v>418413</v>
      </c>
      <c r="J25">
        <v>422602</v>
      </c>
      <c r="K25">
        <v>387988</v>
      </c>
    </row>
    <row r="26" spans="1:11" ht="12.75">
      <c r="A26" s="5" t="s">
        <v>19</v>
      </c>
      <c r="B26">
        <v>80771</v>
      </c>
      <c r="C26">
        <v>81362</v>
      </c>
      <c r="D26">
        <v>82063</v>
      </c>
      <c r="E26">
        <v>84522</v>
      </c>
      <c r="F26">
        <v>91324</v>
      </c>
      <c r="G26">
        <v>83391</v>
      </c>
      <c r="H26">
        <v>91585</v>
      </c>
      <c r="I26">
        <v>85184</v>
      </c>
      <c r="J26">
        <v>83789</v>
      </c>
      <c r="K26">
        <v>62977</v>
      </c>
    </row>
    <row r="27" spans="1:11" ht="12.75">
      <c r="A27" s="4" t="s">
        <v>20</v>
      </c>
      <c r="B27">
        <v>353524</v>
      </c>
      <c r="C27">
        <v>389099</v>
      </c>
      <c r="D27">
        <v>368813</v>
      </c>
      <c r="E27">
        <v>351152</v>
      </c>
      <c r="F27">
        <v>421656</v>
      </c>
      <c r="G27">
        <v>391852</v>
      </c>
      <c r="H27">
        <v>364782</v>
      </c>
      <c r="I27">
        <v>362553</v>
      </c>
      <c r="J27">
        <v>388664</v>
      </c>
      <c r="K27">
        <v>374092</v>
      </c>
    </row>
    <row r="28" spans="1:11" ht="12.75">
      <c r="A28" s="7" t="s">
        <v>21</v>
      </c>
      <c r="B28">
        <v>479553</v>
      </c>
      <c r="C28">
        <v>536169</v>
      </c>
      <c r="D28">
        <v>538958</v>
      </c>
      <c r="E28">
        <v>602252</v>
      </c>
      <c r="F28">
        <v>639337</v>
      </c>
      <c r="G28">
        <v>749654</v>
      </c>
      <c r="H28">
        <v>801370</v>
      </c>
      <c r="I28">
        <v>936266</v>
      </c>
      <c r="J28">
        <v>1073922</v>
      </c>
      <c r="K28">
        <v>874929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 Kazmierczyk</dc:creator>
  <cp:keywords/>
  <dc:description/>
  <cp:lastModifiedBy>Mona Mandrup Poulsen</cp:lastModifiedBy>
  <cp:lastPrinted>2012-03-20T15:58:32Z</cp:lastPrinted>
  <dcterms:created xsi:type="dcterms:W3CDTF">2012-03-17T21:14:10Z</dcterms:created>
  <dcterms:modified xsi:type="dcterms:W3CDTF">2012-06-12T13:20:35Z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-992465449</vt:i4>
  </property>
  <property fmtid="{D5CDD505-2E9C-101B-9397-08002B2CF9AE}" pid="3" name="_NewReviewCycle">
    <vt:lpwstr/>
  </property>
  <property fmtid="{D5CDD505-2E9C-101B-9397-08002B2CF9AE}" pid="4" name="_EmailSubject">
    <vt:lpwstr>Ind Rep 2012 - Figure 9.2 and 9.4 (right).xls</vt:lpwstr>
  </property>
  <property fmtid="{D5CDD505-2E9C-101B-9397-08002B2CF9AE}" pid="5" name="_AuthorEmail">
    <vt:lpwstr>Thomas.Henrichs@eea.europa.eu</vt:lpwstr>
  </property>
  <property fmtid="{D5CDD505-2E9C-101B-9397-08002B2CF9AE}" pid="6" name="_AuthorEmailDisplayName">
    <vt:lpwstr>Thomas Henrichs</vt:lpwstr>
  </property>
  <property fmtid="{D5CDD505-2E9C-101B-9397-08002B2CF9AE}" pid="7" name="_PreviousAdHocReviewCycleID">
    <vt:i4>1274668527</vt:i4>
  </property>
  <property fmtid="{D5CDD505-2E9C-101B-9397-08002B2CF9AE}" pid="8" name="_ReviewingToolsShownOnce">
    <vt:lpwstr/>
  </property>
</Properties>
</file>