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7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Latest year" sheetId="8" r:id="rId8"/>
    <sheet name="Summary" sheetId="9" r:id="rId9"/>
  </sheets>
  <definedNames>
    <definedName name="Extract_Impact_1995">'1995'!$A$1:$D$15</definedName>
    <definedName name="Extract_Impact_1996">'1996'!$A$1:$G$15</definedName>
    <definedName name="Extract_Impact_1997">'1997'!$A$1:$G$15</definedName>
    <definedName name="Extract_Impact_1998">'1998'!$A$1:$G$15</definedName>
    <definedName name="Extract_Impact_1999">'1999'!$A$1:$G$15</definedName>
    <definedName name="Extract_Impact_2000">'2000'!$A$1:$G$15</definedName>
    <definedName name="Extract_Impact_2001">'2001'!$A$1:$G$15</definedName>
  </definedNames>
  <calcPr fullCalcOnLoad="1"/>
</workbook>
</file>

<file path=xl/sharedStrings.xml><?xml version="1.0" encoding="utf-8"?>
<sst xmlns="http://schemas.openxmlformats.org/spreadsheetml/2006/main" count="334" uniqueCount="40">
  <si>
    <t>CRY_CD</t>
  </si>
  <si>
    <t>WB_Impact_ID</t>
  </si>
  <si>
    <t>YEAR</t>
  </si>
  <si>
    <t>UNIT</t>
  </si>
  <si>
    <t>AVERAGE</t>
  </si>
  <si>
    <t>GB</t>
  </si>
  <si>
    <t>Fluoroanthene</t>
  </si>
  <si>
    <t>µg/l</t>
  </si>
  <si>
    <t>SI</t>
  </si>
  <si>
    <t>CRY_CD</t>
  </si>
  <si>
    <t>WB_Impact_ID</t>
  </si>
  <si>
    <t>UNIT</t>
  </si>
  <si>
    <t>AVERAGE</t>
  </si>
  <si>
    <t>GB</t>
  </si>
  <si>
    <t>µg/l</t>
  </si>
  <si>
    <t>SI</t>
  </si>
  <si>
    <t>ng/l</t>
  </si>
  <si>
    <t>log ng/l</t>
  </si>
  <si>
    <t>average</t>
  </si>
  <si>
    <t>count</t>
  </si>
  <si>
    <t>median</t>
  </si>
  <si>
    <t>AT</t>
  </si>
  <si>
    <t>country</t>
  </si>
  <si>
    <t>GB (7)</t>
  </si>
  <si>
    <t>SL (6)</t>
  </si>
  <si>
    <t>AT (4)</t>
  </si>
  <si>
    <t>GB (11)</t>
  </si>
  <si>
    <t>SL (7)</t>
  </si>
  <si>
    <t>&lt;2.5</t>
  </si>
  <si>
    <t>2.5 to &lt;5</t>
  </si>
  <si>
    <t>5 to &lt;10</t>
  </si>
  <si>
    <t>10 to &lt;20</t>
  </si>
  <si>
    <t>&gt;20</t>
  </si>
  <si>
    <t>90 ng/l</t>
  </si>
  <si>
    <t xml:space="preserve">ng/l </t>
  </si>
  <si>
    <t>PS QS</t>
  </si>
  <si>
    <t>PS MAC</t>
  </si>
  <si>
    <t>5 to &lt;9</t>
  </si>
  <si>
    <t>9 to &lt;90</t>
  </si>
  <si>
    <t>&gt;90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</si>
</sst>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year'!$H$1</c:f>
              <c:strCache>
                <c:ptCount val="1"/>
                <c:pt idx="0">
                  <c:v>&lt;2.5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year'!$H$2:$H$4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'Latest year'!$I$1</c:f>
              <c:strCache>
                <c:ptCount val="1"/>
                <c:pt idx="0">
                  <c:v>2.5 to &lt;5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year'!$I$2:$I$4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'Latest year'!$J$1</c:f>
              <c:strCache>
                <c:ptCount val="1"/>
                <c:pt idx="0">
                  <c:v>5 to &lt;10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year'!$J$2:$J$4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'Latest year'!$K$1</c:f>
              <c:strCache>
                <c:ptCount val="1"/>
                <c:pt idx="0">
                  <c:v>10 to &lt;20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year'!$K$2:$K$4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'Latest year'!$L$1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year'!$L$2:$L$4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5043574"/>
        <c:axId val="46956711"/>
      </c:barChart>
      <c:catAx>
        <c:axId val="3504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Fluoroanthene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year'!$H$31</c:f>
              <c:strCache>
                <c:ptCount val="1"/>
                <c:pt idx="0">
                  <c:v>&lt;2.5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year'!$H$32:$H$34</c:f>
              <c:numCache/>
            </c:numRef>
          </c:val>
        </c:ser>
        <c:ser>
          <c:idx val="1"/>
          <c:order val="1"/>
          <c:tx>
            <c:strRef>
              <c:f>'Latest year'!$I$31</c:f>
              <c:strCache>
                <c:ptCount val="1"/>
                <c:pt idx="0">
                  <c:v>2.5 to &lt;5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year'!$I$32:$I$34</c:f>
              <c:numCache/>
            </c:numRef>
          </c:val>
        </c:ser>
        <c:ser>
          <c:idx val="2"/>
          <c:order val="2"/>
          <c:tx>
            <c:strRef>
              <c:f>'Latest year'!$J$31</c:f>
              <c:strCache>
                <c:ptCount val="1"/>
                <c:pt idx="0">
                  <c:v>5 to &lt;9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year'!$J$32:$J$34</c:f>
              <c:numCache/>
            </c:numRef>
          </c:val>
        </c:ser>
        <c:ser>
          <c:idx val="3"/>
          <c:order val="3"/>
          <c:tx>
            <c:strRef>
              <c:f>'Latest year'!$K$31</c:f>
              <c:strCache>
                <c:ptCount val="1"/>
                <c:pt idx="0">
                  <c:v>9 to &lt;90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year'!$K$32:$K$34</c:f>
              <c:numCache/>
            </c:numRef>
          </c:val>
        </c:ser>
        <c:ser>
          <c:idx val="4"/>
          <c:order val="4"/>
          <c:tx>
            <c:strRef>
              <c:f>'Latest year'!$L$31</c:f>
              <c:strCache>
                <c:ptCount val="1"/>
                <c:pt idx="0">
                  <c:v>&gt;90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year'!$L$32:$L$34</c:f>
              <c:numCache/>
            </c:numRef>
          </c:val>
        </c:ser>
        <c:overlap val="100"/>
        <c:axId val="19957216"/>
        <c:axId val="45397217"/>
      </c:barChart>
      <c:catAx>
        <c:axId val="1995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GB (7)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SL (6)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AT (4)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21770"/>
        <c:axId val="53295931"/>
      </c:line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152400</xdr:rowOff>
    </xdr:from>
    <xdr:to>
      <xdr:col>13</xdr:col>
      <xdr:colOff>409575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676650" y="800100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34</xdr:row>
      <xdr:rowOff>57150</xdr:rowOff>
    </xdr:from>
    <xdr:to>
      <xdr:col>13</xdr:col>
      <xdr:colOff>495300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3762375" y="5562600"/>
        <a:ext cx="4657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971550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8" sqref="G8:J15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  <c r="K1" t="s">
        <v>6</v>
      </c>
    </row>
    <row r="2" spans="1:6" ht="12.75">
      <c r="A2" t="s">
        <v>5</v>
      </c>
      <c r="B2">
        <v>3</v>
      </c>
      <c r="C2" t="s">
        <v>7</v>
      </c>
      <c r="D2">
        <v>0.007</v>
      </c>
      <c r="E2">
        <f>D2*1000</f>
        <v>7</v>
      </c>
      <c r="F2">
        <f>LOG(E2)</f>
        <v>0.8450980400142568</v>
      </c>
    </row>
    <row r="3" spans="1:6" ht="12.75">
      <c r="A3" t="s">
        <v>5</v>
      </c>
      <c r="B3">
        <v>8</v>
      </c>
      <c r="C3" t="s">
        <v>7</v>
      </c>
      <c r="D3">
        <v>0.028833333333333336</v>
      </c>
      <c r="E3">
        <f aca="true" t="shared" si="0" ref="E3:E15">D3*1000</f>
        <v>28.833333333333336</v>
      </c>
      <c r="F3">
        <f aca="true" t="shared" si="1" ref="F3:F15">LOG(E3)</f>
        <v>1.4598948527451518</v>
      </c>
    </row>
    <row r="4" spans="1:6" ht="12.75">
      <c r="A4" t="s">
        <v>5</v>
      </c>
      <c r="B4">
        <v>9</v>
      </c>
      <c r="C4" t="s">
        <v>7</v>
      </c>
      <c r="D4">
        <v>0.01525</v>
      </c>
      <c r="E4">
        <f t="shared" si="0"/>
        <v>15.25</v>
      </c>
      <c r="F4">
        <f t="shared" si="1"/>
        <v>1.1832698436828046</v>
      </c>
    </row>
    <row r="5" spans="1:6" ht="12.75">
      <c r="A5" t="s">
        <v>5</v>
      </c>
      <c r="B5">
        <v>15</v>
      </c>
      <c r="C5" t="s">
        <v>7</v>
      </c>
      <c r="D5">
        <v>0.03184615384615385</v>
      </c>
      <c r="E5">
        <f t="shared" si="0"/>
        <v>31.84615384615385</v>
      </c>
      <c r="F5">
        <f t="shared" si="1"/>
        <v>1.5030569888140621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0.015250000000000001</v>
      </c>
      <c r="E7">
        <f t="shared" si="0"/>
        <v>15.250000000000002</v>
      </c>
      <c r="F7">
        <f t="shared" si="1"/>
        <v>1.1832698436828046</v>
      </c>
    </row>
    <row r="8" spans="1:10" ht="12.75">
      <c r="A8" t="s">
        <v>5</v>
      </c>
      <c r="B8">
        <v>51</v>
      </c>
      <c r="C8" t="s">
        <v>7</v>
      </c>
      <c r="D8">
        <v>0.032100000000000004</v>
      </c>
      <c r="E8">
        <f t="shared" si="0"/>
        <v>32.1</v>
      </c>
      <c r="F8">
        <f t="shared" si="1"/>
        <v>1.506505032404872</v>
      </c>
      <c r="G8">
        <f>AVERAGE(F2:F8)</f>
        <v>1.1971520865257101</v>
      </c>
      <c r="H8">
        <f>COUNT(F2:F8)</f>
        <v>7</v>
      </c>
      <c r="I8">
        <f>10^(G8)</f>
        <v>15.745341574598724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0.0025</v>
      </c>
      <c r="E10">
        <f t="shared" si="0"/>
        <v>2.5</v>
      </c>
      <c r="F10">
        <f t="shared" si="1"/>
        <v>0.3979400086720376</v>
      </c>
    </row>
    <row r="11" spans="1:6" ht="12.75">
      <c r="A11" t="s">
        <v>8</v>
      </c>
      <c r="B11">
        <v>1990</v>
      </c>
      <c r="C11" t="s">
        <v>7</v>
      </c>
      <c r="D11">
        <v>0.0025</v>
      </c>
      <c r="E11">
        <f t="shared" si="0"/>
        <v>2.5</v>
      </c>
      <c r="F11">
        <f t="shared" si="1"/>
        <v>0.3979400086720376</v>
      </c>
    </row>
    <row r="12" spans="1:6" ht="12.75">
      <c r="A12" t="s">
        <v>8</v>
      </c>
      <c r="B12">
        <v>1984</v>
      </c>
      <c r="C12" t="s">
        <v>7</v>
      </c>
      <c r="D12">
        <v>0.0025</v>
      </c>
      <c r="E12">
        <f t="shared" si="0"/>
        <v>2.5</v>
      </c>
      <c r="F12">
        <f t="shared" si="1"/>
        <v>0.3979400086720376</v>
      </c>
    </row>
    <row r="13" spans="1:6" ht="12.75">
      <c r="A13" t="s">
        <v>8</v>
      </c>
      <c r="B13">
        <v>1976</v>
      </c>
      <c r="C13" t="s">
        <v>7</v>
      </c>
      <c r="D13">
        <v>0.0025</v>
      </c>
      <c r="E13">
        <f t="shared" si="0"/>
        <v>2.5</v>
      </c>
      <c r="F13">
        <f t="shared" si="1"/>
        <v>0.3979400086720376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0.39794000867203755</v>
      </c>
      <c r="H15">
        <f>COUNT(F10:F15)</f>
        <v>6</v>
      </c>
      <c r="I15">
        <f>10^(G15)</f>
        <v>2.5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J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0.0025</v>
      </c>
      <c r="E2">
        <f>D2*1000</f>
        <v>2.5</v>
      </c>
      <c r="F2">
        <f>LOG(E2)</f>
        <v>0.3979400086720376</v>
      </c>
    </row>
    <row r="3" spans="1:6" ht="12.75">
      <c r="A3" t="s">
        <v>5</v>
      </c>
      <c r="B3">
        <v>8</v>
      </c>
      <c r="C3" t="s">
        <v>7</v>
      </c>
      <c r="D3">
        <v>0.09039999999999997</v>
      </c>
      <c r="E3">
        <f aca="true" t="shared" si="0" ref="E3:E15">D3*1000</f>
        <v>90.39999999999996</v>
      </c>
      <c r="F3">
        <f aca="true" t="shared" si="1" ref="F3:F15">LOG(E3)</f>
        <v>1.956168430475363</v>
      </c>
    </row>
    <row r="4" spans="1:6" ht="12.75">
      <c r="A4" t="s">
        <v>5</v>
      </c>
      <c r="B4">
        <v>9</v>
      </c>
      <c r="C4" t="s">
        <v>7</v>
      </c>
      <c r="D4">
        <v>0.10159999999999995</v>
      </c>
      <c r="E4">
        <f t="shared" si="0"/>
        <v>101.59999999999995</v>
      </c>
      <c r="F4">
        <f t="shared" si="1"/>
        <v>2.0068937079479</v>
      </c>
    </row>
    <row r="5" spans="1:6" ht="12.75">
      <c r="A5" t="s">
        <v>5</v>
      </c>
      <c r="B5">
        <v>15</v>
      </c>
      <c r="C5" t="s">
        <v>7</v>
      </c>
      <c r="D5">
        <v>0.056461538461538445</v>
      </c>
      <c r="E5">
        <f t="shared" si="0"/>
        <v>56.461538461538446</v>
      </c>
      <c r="F5">
        <f t="shared" si="1"/>
        <v>1.7517527076092336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0.0057666666666666665</v>
      </c>
      <c r="E7">
        <f t="shared" si="0"/>
        <v>5.766666666666667</v>
      </c>
      <c r="F7">
        <f t="shared" si="1"/>
        <v>0.760924848409133</v>
      </c>
    </row>
    <row r="8" spans="1:10" ht="12.75">
      <c r="A8" t="s">
        <v>5</v>
      </c>
      <c r="B8">
        <v>51</v>
      </c>
      <c r="C8" t="s">
        <v>7</v>
      </c>
      <c r="D8">
        <v>0.01323266666666667</v>
      </c>
      <c r="E8">
        <f t="shared" si="0"/>
        <v>13.23266666666667</v>
      </c>
      <c r="F8">
        <f t="shared" si="1"/>
        <v>1.1216473726771214</v>
      </c>
      <c r="G8">
        <f>AVERAGE(F2:F8)</f>
        <v>1.2420424400181154</v>
      </c>
      <c r="H8">
        <f>COUNT(F2:F8)</f>
        <v>7</v>
      </c>
      <c r="I8">
        <f>10^(G8)</f>
        <v>17.459927660579883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0.0025</v>
      </c>
      <c r="E10">
        <f t="shared" si="0"/>
        <v>2.5</v>
      </c>
      <c r="F10">
        <f t="shared" si="1"/>
        <v>0.3979400086720376</v>
      </c>
    </row>
    <row r="11" spans="1:6" ht="12.75">
      <c r="A11" t="s">
        <v>8</v>
      </c>
      <c r="B11">
        <v>1990</v>
      </c>
      <c r="C11" t="s">
        <v>7</v>
      </c>
      <c r="D11">
        <v>0.0025</v>
      </c>
      <c r="E11">
        <f t="shared" si="0"/>
        <v>2.5</v>
      </c>
      <c r="F11">
        <f t="shared" si="1"/>
        <v>0.3979400086720376</v>
      </c>
    </row>
    <row r="12" spans="1:6" ht="12.75">
      <c r="A12" t="s">
        <v>8</v>
      </c>
      <c r="B12">
        <v>1984</v>
      </c>
      <c r="C12" t="s">
        <v>7</v>
      </c>
      <c r="D12">
        <v>0.0025</v>
      </c>
      <c r="E12">
        <f t="shared" si="0"/>
        <v>2.5</v>
      </c>
      <c r="F12">
        <f t="shared" si="1"/>
        <v>0.3979400086720376</v>
      </c>
    </row>
    <row r="13" spans="1:6" ht="12.75">
      <c r="A13" t="s">
        <v>8</v>
      </c>
      <c r="B13">
        <v>1976</v>
      </c>
      <c r="C13" t="s">
        <v>7</v>
      </c>
      <c r="D13">
        <v>0.0025</v>
      </c>
      <c r="E13">
        <f t="shared" si="0"/>
        <v>2.5</v>
      </c>
      <c r="F13">
        <f t="shared" si="1"/>
        <v>0.3979400086720376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0.39794000867203755</v>
      </c>
      <c r="H15">
        <f>COUNT(F10:F15)</f>
        <v>6</v>
      </c>
      <c r="I15">
        <f>10^(G15)</f>
        <v>2.5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0.0005</v>
      </c>
      <c r="E2">
        <f>D2*1000</f>
        <v>0.5</v>
      </c>
      <c r="F2">
        <f>LOG(E2)</f>
        <v>-0.3010299956639812</v>
      </c>
    </row>
    <row r="3" spans="1:6" ht="12.75">
      <c r="A3" t="s">
        <v>5</v>
      </c>
      <c r="B3">
        <v>8</v>
      </c>
      <c r="C3" t="s">
        <v>7</v>
      </c>
      <c r="D3">
        <v>0.002749999985098839</v>
      </c>
      <c r="E3">
        <f aca="true" t="shared" si="0" ref="E3:E15">D3*1000</f>
        <v>2.749999985098839</v>
      </c>
      <c r="F3">
        <f aca="true" t="shared" si="1" ref="F3:F15">LOG(E3)</f>
        <v>0.4393326914769928</v>
      </c>
    </row>
    <row r="4" spans="1:6" ht="12.75">
      <c r="A4" t="s">
        <v>5</v>
      </c>
      <c r="B4">
        <v>9</v>
      </c>
      <c r="C4" t="s">
        <v>7</v>
      </c>
      <c r="D4">
        <v>0.006372727329080754</v>
      </c>
      <c r="E4">
        <f t="shared" si="0"/>
        <v>6.372727329080754</v>
      </c>
      <c r="F4">
        <f t="shared" si="1"/>
        <v>0.8043253366488625</v>
      </c>
    </row>
    <row r="5" spans="1:6" ht="12.75">
      <c r="A5" t="s">
        <v>5</v>
      </c>
      <c r="B5">
        <v>15</v>
      </c>
      <c r="C5" t="s">
        <v>7</v>
      </c>
      <c r="D5">
        <v>0.004474999914566675</v>
      </c>
      <c r="E5">
        <f t="shared" si="0"/>
        <v>4.474999914566675</v>
      </c>
      <c r="F5">
        <f t="shared" si="1"/>
        <v>0.650793031360708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0.012469000000000003</v>
      </c>
      <c r="E7">
        <f t="shared" si="0"/>
        <v>12.469000000000003</v>
      </c>
      <c r="F7">
        <f t="shared" si="1"/>
        <v>1.0958316249383337</v>
      </c>
    </row>
    <row r="8" spans="1:10" ht="12.75">
      <c r="A8" t="s">
        <v>5</v>
      </c>
      <c r="B8">
        <v>51</v>
      </c>
      <c r="C8" t="s">
        <v>7</v>
      </c>
      <c r="D8">
        <v>0.02548333333333333</v>
      </c>
      <c r="E8">
        <f t="shared" si="0"/>
        <v>25.48333333333333</v>
      </c>
      <c r="F8">
        <f t="shared" si="1"/>
        <v>1.4062562350286765</v>
      </c>
      <c r="G8">
        <f>AVERAGE(F2:F8)</f>
        <v>0.6849255611608015</v>
      </c>
      <c r="H8">
        <f>COUNT(F2:F8)</f>
        <v>7</v>
      </c>
      <c r="I8">
        <f>10^(G8)</f>
        <v>4.8408938669917445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0.0005</v>
      </c>
      <c r="E10">
        <f t="shared" si="0"/>
        <v>0.5</v>
      </c>
      <c r="F10">
        <f t="shared" si="1"/>
        <v>-0.3010299956639812</v>
      </c>
    </row>
    <row r="11" spans="1:6" ht="12.75">
      <c r="A11" t="s">
        <v>8</v>
      </c>
      <c r="B11">
        <v>1990</v>
      </c>
      <c r="C11" t="s">
        <v>7</v>
      </c>
      <c r="D11">
        <v>0.0005</v>
      </c>
      <c r="E11">
        <f t="shared" si="0"/>
        <v>0.5</v>
      </c>
      <c r="F11">
        <f t="shared" si="1"/>
        <v>-0.3010299956639812</v>
      </c>
    </row>
    <row r="12" spans="1:6" ht="12.75">
      <c r="A12" t="s">
        <v>8</v>
      </c>
      <c r="B12">
        <v>1984</v>
      </c>
      <c r="C12" t="s">
        <v>7</v>
      </c>
      <c r="D12">
        <v>0.0005</v>
      </c>
      <c r="E12">
        <f t="shared" si="0"/>
        <v>0.5</v>
      </c>
      <c r="F12">
        <f t="shared" si="1"/>
        <v>-0.3010299956639812</v>
      </c>
    </row>
    <row r="13" spans="1:6" ht="12.75">
      <c r="A13" t="s">
        <v>8</v>
      </c>
      <c r="B13">
        <v>1976</v>
      </c>
      <c r="C13" t="s">
        <v>7</v>
      </c>
      <c r="D13">
        <v>0.0005</v>
      </c>
      <c r="E13">
        <f t="shared" si="0"/>
        <v>0.5</v>
      </c>
      <c r="F13">
        <f t="shared" si="1"/>
        <v>-0.3010299956639812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-0.0680399942186416</v>
      </c>
      <c r="H15">
        <f>COUNT(F10:F15)</f>
        <v>6</v>
      </c>
      <c r="I15">
        <f>10^(G15)</f>
        <v>0.8549879733383484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0.005</v>
      </c>
      <c r="E2">
        <f>D2*1000</f>
        <v>5</v>
      </c>
      <c r="F2">
        <f>LOG(E2)</f>
        <v>0.6989700043360189</v>
      </c>
    </row>
    <row r="3" spans="1:6" ht="12.75">
      <c r="A3" t="s">
        <v>5</v>
      </c>
      <c r="B3">
        <v>8</v>
      </c>
      <c r="C3" t="s">
        <v>7</v>
      </c>
      <c r="D3">
        <v>0.017233333163791234</v>
      </c>
      <c r="E3">
        <f aca="true" t="shared" si="0" ref="E3:E15">D3*1000</f>
        <v>17.233333163791233</v>
      </c>
      <c r="F3">
        <f aca="true" t="shared" si="1" ref="F3:F15">LOG(E3)</f>
        <v>1.2363692841016767</v>
      </c>
    </row>
    <row r="4" spans="1:6" ht="12.75">
      <c r="A4" t="s">
        <v>5</v>
      </c>
      <c r="B4">
        <v>9</v>
      </c>
      <c r="C4" t="s">
        <v>7</v>
      </c>
      <c r="D4">
        <v>0.019199999968210858</v>
      </c>
      <c r="E4">
        <f t="shared" si="0"/>
        <v>19.199999968210857</v>
      </c>
      <c r="F4">
        <f t="shared" si="1"/>
        <v>1.2833012279844949</v>
      </c>
    </row>
    <row r="5" spans="1:6" ht="12.75">
      <c r="A5" t="s">
        <v>5</v>
      </c>
      <c r="B5">
        <v>15</v>
      </c>
      <c r="C5" t="s">
        <v>7</v>
      </c>
      <c r="D5">
        <v>0.03872999992370606</v>
      </c>
      <c r="E5">
        <f t="shared" si="0"/>
        <v>38.72999992370606</v>
      </c>
      <c r="F5">
        <f t="shared" si="1"/>
        <v>1.5880474961305693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0.013116666666666667</v>
      </c>
      <c r="E7">
        <f t="shared" si="0"/>
        <v>13.116666666666667</v>
      </c>
      <c r="F7">
        <f t="shared" si="1"/>
        <v>1.117823481975421</v>
      </c>
    </row>
    <row r="8" spans="1:10" ht="12.75">
      <c r="A8" t="s">
        <v>5</v>
      </c>
      <c r="B8">
        <v>51</v>
      </c>
      <c r="C8" t="s">
        <v>7</v>
      </c>
      <c r="D8">
        <v>0.01550909090909091</v>
      </c>
      <c r="E8">
        <f t="shared" si="0"/>
        <v>15.50909090909091</v>
      </c>
      <c r="F8">
        <f t="shared" si="1"/>
        <v>1.1905863416732791</v>
      </c>
      <c r="G8">
        <f>AVERAGE(F2:F8)</f>
        <v>1.1162954057910681</v>
      </c>
      <c r="H8">
        <f>COUNT(F2:F8)</f>
        <v>7</v>
      </c>
      <c r="I8">
        <f>10^(G8)</f>
        <v>13.070596438436285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1990</v>
      </c>
      <c r="C11" t="s">
        <v>7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8</v>
      </c>
      <c r="B12">
        <v>1984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1976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1974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1972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0.0015</v>
      </c>
      <c r="E2">
        <f>D2*1000</f>
        <v>1.5</v>
      </c>
      <c r="F2">
        <f>LOG(E2)</f>
        <v>0.17609125905568124</v>
      </c>
    </row>
    <row r="3" spans="1:6" ht="12.75">
      <c r="A3" t="s">
        <v>5</v>
      </c>
      <c r="B3">
        <v>8</v>
      </c>
      <c r="C3" t="s">
        <v>7</v>
      </c>
      <c r="D3">
        <v>0.007961538534898026</v>
      </c>
      <c r="E3">
        <f aca="true" t="shared" si="0" ref="E3:E15">D3*1000</f>
        <v>7.961538534898025</v>
      </c>
      <c r="F3">
        <f aca="true" t="shared" si="1" ref="F3:F15">LOG(E3)</f>
        <v>0.9009970014877954</v>
      </c>
    </row>
    <row r="4" spans="1:6" ht="12.75">
      <c r="A4" t="s">
        <v>5</v>
      </c>
      <c r="B4">
        <v>9</v>
      </c>
      <c r="C4" t="s">
        <v>7</v>
      </c>
      <c r="D4">
        <v>0.006290909160267222</v>
      </c>
      <c r="E4">
        <f t="shared" si="0"/>
        <v>6.290909160267222</v>
      </c>
      <c r="F4">
        <f t="shared" si="1"/>
        <v>0.7987134140866886</v>
      </c>
    </row>
    <row r="5" spans="1:6" ht="12.75">
      <c r="A5" t="s">
        <v>5</v>
      </c>
      <c r="B5">
        <v>15</v>
      </c>
      <c r="C5" t="s">
        <v>7</v>
      </c>
      <c r="D5">
        <v>0.00597499998410543</v>
      </c>
      <c r="E5">
        <f t="shared" si="0"/>
        <v>5.9749999841054295</v>
      </c>
      <c r="F5">
        <f t="shared" si="1"/>
        <v>0.7763379084648742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0.0035285714285714282</v>
      </c>
      <c r="E7">
        <f t="shared" si="0"/>
        <v>3.528571428571428</v>
      </c>
      <c r="F7">
        <f t="shared" si="1"/>
        <v>0.5475989132454089</v>
      </c>
    </row>
    <row r="8" spans="1:10" ht="12.75">
      <c r="A8" t="s">
        <v>5</v>
      </c>
      <c r="B8">
        <v>51</v>
      </c>
      <c r="C8" t="s">
        <v>7</v>
      </c>
      <c r="D8">
        <v>0.006</v>
      </c>
      <c r="E8">
        <f t="shared" si="0"/>
        <v>6</v>
      </c>
      <c r="F8">
        <f t="shared" si="1"/>
        <v>0.7781512503836436</v>
      </c>
      <c r="G8">
        <f>AVERAGE(F2:F8)</f>
        <v>0.6681228215800158</v>
      </c>
      <c r="H8">
        <f>COUNT(F2:F8)</f>
        <v>7</v>
      </c>
      <c r="I8">
        <f>10^(G8)</f>
        <v>4.65717783214654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1990</v>
      </c>
      <c r="C11" t="s">
        <v>7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8</v>
      </c>
      <c r="B12">
        <v>1984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1976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1974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1972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0.0015</v>
      </c>
      <c r="E2">
        <f>D2*1000</f>
        <v>1.5</v>
      </c>
      <c r="F2">
        <f>LOG(E2)</f>
        <v>0.17609125905568124</v>
      </c>
    </row>
    <row r="3" spans="1:6" ht="12.75">
      <c r="A3" t="s">
        <v>5</v>
      </c>
      <c r="B3">
        <v>8</v>
      </c>
      <c r="C3" t="s">
        <v>7</v>
      </c>
      <c r="D3">
        <v>0.005833333333333333</v>
      </c>
      <c r="E3">
        <f aca="true" t="shared" si="0" ref="E3:E15">D3*1000</f>
        <v>5.833333333333333</v>
      </c>
      <c r="F3">
        <f aca="true" t="shared" si="1" ref="F3:F15">LOG(E3)</f>
        <v>0.7659167939666319</v>
      </c>
    </row>
    <row r="4" spans="1:6" ht="12.75">
      <c r="A4" t="s">
        <v>5</v>
      </c>
      <c r="B4">
        <v>9</v>
      </c>
      <c r="C4" t="s">
        <v>7</v>
      </c>
      <c r="D4">
        <v>0.005999999999999999</v>
      </c>
      <c r="E4">
        <f t="shared" si="0"/>
        <v>5.999999999999999</v>
      </c>
      <c r="F4">
        <f t="shared" si="1"/>
        <v>0.7781512503836435</v>
      </c>
    </row>
    <row r="5" spans="1:6" ht="12.75">
      <c r="A5" t="s">
        <v>5</v>
      </c>
      <c r="B5">
        <v>15</v>
      </c>
      <c r="C5" t="s">
        <v>7</v>
      </c>
      <c r="D5">
        <v>0.005666666666666668</v>
      </c>
      <c r="E5">
        <f t="shared" si="0"/>
        <v>5.666666666666668</v>
      </c>
      <c r="F5">
        <f t="shared" si="1"/>
        <v>0.7533276666586116</v>
      </c>
    </row>
    <row r="6" spans="1:6" ht="12.75">
      <c r="A6" t="s">
        <v>5</v>
      </c>
      <c r="B6">
        <v>140</v>
      </c>
      <c r="C6" t="s">
        <v>7</v>
      </c>
      <c r="D6">
        <v>0.006999999999999999</v>
      </c>
      <c r="E6">
        <f t="shared" si="0"/>
        <v>6.999999999999999</v>
      </c>
      <c r="F6">
        <f t="shared" si="1"/>
        <v>0.8450980400142568</v>
      </c>
    </row>
    <row r="7" spans="1:6" ht="12.75">
      <c r="A7" t="s">
        <v>5</v>
      </c>
      <c r="B7">
        <v>94</v>
      </c>
      <c r="C7" t="s">
        <v>7</v>
      </c>
      <c r="D7">
        <v>0.004172727272727273</v>
      </c>
      <c r="E7">
        <f t="shared" si="0"/>
        <v>4.172727272727273</v>
      </c>
      <c r="F7">
        <f t="shared" si="1"/>
        <v>0.6204200003790362</v>
      </c>
    </row>
    <row r="8" spans="1:10" ht="12.75">
      <c r="A8" t="s">
        <v>5</v>
      </c>
      <c r="B8">
        <v>51</v>
      </c>
      <c r="C8" t="s">
        <v>7</v>
      </c>
      <c r="D8">
        <v>0.006199999999999999</v>
      </c>
      <c r="E8">
        <f t="shared" si="0"/>
        <v>6.199999999999999</v>
      </c>
      <c r="F8">
        <f t="shared" si="1"/>
        <v>0.7923916894982538</v>
      </c>
      <c r="G8">
        <f>AVERAGE(F2:F8)</f>
        <v>0.675913814279445</v>
      </c>
      <c r="H8">
        <f>COUNT(F2:F8)</f>
        <v>7</v>
      </c>
      <c r="I8">
        <f>10^(G8)</f>
        <v>4.741478812972034</v>
      </c>
      <c r="J8" t="str">
        <f>A8</f>
        <v>GB</v>
      </c>
    </row>
    <row r="10" spans="1:6" ht="12.75">
      <c r="A10" t="s">
        <v>8</v>
      </c>
      <c r="B10">
        <v>1976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1974</v>
      </c>
      <c r="C11" t="s">
        <v>7</v>
      </c>
      <c r="D11">
        <v>0.002</v>
      </c>
      <c r="E11">
        <f t="shared" si="0"/>
        <v>2</v>
      </c>
      <c r="F11">
        <f t="shared" si="1"/>
        <v>0.3010299956639812</v>
      </c>
    </row>
    <row r="12" spans="1:6" ht="12.75">
      <c r="A12" t="s">
        <v>8</v>
      </c>
      <c r="B12">
        <v>1972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1994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1990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1984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0.19691438182373125</v>
      </c>
      <c r="H15">
        <f>COUNT(F10:F15)</f>
        <v>6</v>
      </c>
      <c r="I15">
        <f>10^(G15)</f>
        <v>1.5736725951324724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8" sqref="I8:I20"/>
    </sheetView>
  </sheetViews>
  <sheetFormatPr defaultColWidth="9.140625" defaultRowHeight="12.75"/>
  <sheetData>
    <row r="1" spans="1:10" ht="12.75">
      <c r="A1" t="s">
        <v>9</v>
      </c>
      <c r="B1" t="s">
        <v>10</v>
      </c>
      <c r="C1" t="s">
        <v>11</v>
      </c>
      <c r="D1" t="s">
        <v>12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13</v>
      </c>
      <c r="B2">
        <v>8</v>
      </c>
      <c r="C2" t="s">
        <v>14</v>
      </c>
      <c r="D2">
        <v>0.010250000000000002</v>
      </c>
      <c r="E2">
        <f>D2*1000</f>
        <v>10.250000000000002</v>
      </c>
      <c r="F2">
        <f>LOG(E2)</f>
        <v>1.0107238653917732</v>
      </c>
    </row>
    <row r="3" spans="1:6" ht="12.75">
      <c r="A3" t="s">
        <v>13</v>
      </c>
      <c r="B3">
        <v>9</v>
      </c>
      <c r="C3" t="s">
        <v>14</v>
      </c>
      <c r="D3">
        <v>0.005916666666666666</v>
      </c>
      <c r="E3">
        <f aca="true" t="shared" si="0" ref="E3:E19">D3*1000</f>
        <v>5.916666666666666</v>
      </c>
      <c r="F3">
        <f aca="true" t="shared" si="1" ref="F3:F19">LOG(E3)</f>
        <v>0.7720771026714505</v>
      </c>
    </row>
    <row r="4" spans="1:6" ht="12.75">
      <c r="A4" t="s">
        <v>13</v>
      </c>
      <c r="B4">
        <v>15</v>
      </c>
      <c r="C4" t="s">
        <v>14</v>
      </c>
      <c r="D4">
        <v>0.00881818181818182</v>
      </c>
      <c r="E4">
        <f t="shared" si="0"/>
        <v>8.81818181818182</v>
      </c>
      <c r="F4">
        <f t="shared" si="1"/>
        <v>0.94537904910802</v>
      </c>
    </row>
    <row r="5" spans="1:6" ht="12.75">
      <c r="A5" t="s">
        <v>13</v>
      </c>
      <c r="B5">
        <v>140</v>
      </c>
      <c r="C5" t="s">
        <v>14</v>
      </c>
      <c r="D5">
        <v>0.005</v>
      </c>
      <c r="E5">
        <f t="shared" si="0"/>
        <v>5</v>
      </c>
      <c r="F5">
        <f t="shared" si="1"/>
        <v>0.6989700043360189</v>
      </c>
    </row>
    <row r="6" spans="1:6" ht="12.75">
      <c r="A6" t="s">
        <v>13</v>
      </c>
      <c r="B6">
        <v>94</v>
      </c>
      <c r="C6" t="s">
        <v>14</v>
      </c>
      <c r="D6">
        <v>0.005066666666666667</v>
      </c>
      <c r="E6">
        <f t="shared" si="0"/>
        <v>5.066666666666667</v>
      </c>
      <c r="F6">
        <f t="shared" si="1"/>
        <v>0.7047223332251101</v>
      </c>
    </row>
    <row r="7" spans="1:6" ht="12.75">
      <c r="A7" t="s">
        <v>13</v>
      </c>
      <c r="B7">
        <v>51</v>
      </c>
      <c r="C7" t="s">
        <v>14</v>
      </c>
      <c r="D7">
        <v>0.005454545454545454</v>
      </c>
      <c r="E7">
        <f t="shared" si="0"/>
        <v>5.454545454545454</v>
      </c>
      <c r="F7">
        <f t="shared" si="1"/>
        <v>0.7367585652254186</v>
      </c>
    </row>
    <row r="8" spans="1:10" ht="12.75">
      <c r="A8" t="s">
        <v>13</v>
      </c>
      <c r="B8">
        <v>3</v>
      </c>
      <c r="C8" t="s">
        <v>14</v>
      </c>
      <c r="D8">
        <v>0.00625</v>
      </c>
      <c r="E8">
        <f t="shared" si="0"/>
        <v>6.25</v>
      </c>
      <c r="F8">
        <f t="shared" si="1"/>
        <v>0.7958800173440752</v>
      </c>
      <c r="G8">
        <f>AVERAGE(F2:F8)</f>
        <v>0.8092158481859809</v>
      </c>
      <c r="H8">
        <f>COUNT(F2:F8)</f>
        <v>7</v>
      </c>
      <c r="I8">
        <f>10^(G8)</f>
        <v>6.444895028925492</v>
      </c>
      <c r="J8" t="str">
        <f>A8</f>
        <v>GB</v>
      </c>
    </row>
    <row r="10" spans="1:6" ht="12.75">
      <c r="A10" t="s">
        <v>15</v>
      </c>
      <c r="B10">
        <v>1994</v>
      </c>
      <c r="C10" t="s">
        <v>14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15</v>
      </c>
      <c r="B11">
        <v>1990</v>
      </c>
      <c r="C11" t="s">
        <v>14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15</v>
      </c>
      <c r="B12">
        <v>1984</v>
      </c>
      <c r="C12" t="s">
        <v>14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15</v>
      </c>
      <c r="B13">
        <v>1976</v>
      </c>
      <c r="C13" t="s">
        <v>14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15</v>
      </c>
      <c r="B14">
        <v>1974</v>
      </c>
      <c r="C14" t="s">
        <v>14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15</v>
      </c>
      <c r="B15">
        <v>1972</v>
      </c>
      <c r="C15" t="s">
        <v>14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  <row r="17" spans="1:6" ht="12.75">
      <c r="A17" t="s">
        <v>21</v>
      </c>
      <c r="B17">
        <v>1733</v>
      </c>
      <c r="C17" t="s">
        <v>7</v>
      </c>
      <c r="D17">
        <v>0.0025</v>
      </c>
      <c r="E17">
        <f t="shared" si="0"/>
        <v>2.5</v>
      </c>
      <c r="F17">
        <f t="shared" si="1"/>
        <v>0.3979400086720376</v>
      </c>
    </row>
    <row r="18" spans="1:6" ht="12.75">
      <c r="A18" t="s">
        <v>21</v>
      </c>
      <c r="B18">
        <v>1735</v>
      </c>
      <c r="C18" t="s">
        <v>7</v>
      </c>
      <c r="D18">
        <v>0.0025</v>
      </c>
      <c r="E18">
        <f t="shared" si="0"/>
        <v>2.5</v>
      </c>
      <c r="F18">
        <f t="shared" si="1"/>
        <v>0.3979400086720376</v>
      </c>
    </row>
    <row r="19" spans="1:6" ht="12.75">
      <c r="A19" t="s">
        <v>21</v>
      </c>
      <c r="B19">
        <v>1897</v>
      </c>
      <c r="C19" t="s">
        <v>7</v>
      </c>
      <c r="D19">
        <v>0.0125</v>
      </c>
      <c r="E19">
        <f t="shared" si="0"/>
        <v>12.5</v>
      </c>
      <c r="F19">
        <f t="shared" si="1"/>
        <v>1.0969100130080565</v>
      </c>
    </row>
    <row r="20" spans="1:10" ht="12.75">
      <c r="A20" t="s">
        <v>21</v>
      </c>
      <c r="B20">
        <v>1732</v>
      </c>
      <c r="C20" t="s">
        <v>7</v>
      </c>
      <c r="D20">
        <v>0.005</v>
      </c>
      <c r="E20">
        <f>D20*1000</f>
        <v>5</v>
      </c>
      <c r="F20">
        <f>LOG(E20)</f>
        <v>0.6989700043360189</v>
      </c>
      <c r="G20">
        <f>AVERAGE(F17:F20)</f>
        <v>0.6479400086720376</v>
      </c>
      <c r="H20">
        <f>COUNT(F17:F20)</f>
        <v>4</v>
      </c>
      <c r="I20">
        <f>10^(G20)</f>
        <v>4.445698525097307</v>
      </c>
      <c r="J20" t="str">
        <f>A20</f>
        <v>AT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23">
      <selection activeCell="D51" sqref="D51"/>
    </sheetView>
  </sheetViews>
  <sheetFormatPr defaultColWidth="9.140625" defaultRowHeight="12.75"/>
  <cols>
    <col min="6" max="6" width="9.140625" style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</row>
    <row r="2" spans="1:13" ht="12.75">
      <c r="A2" t="s">
        <v>21</v>
      </c>
      <c r="B2">
        <v>1733</v>
      </c>
      <c r="C2">
        <v>2001</v>
      </c>
      <c r="D2" t="s">
        <v>7</v>
      </c>
      <c r="E2">
        <v>0.0025</v>
      </c>
      <c r="F2" s="1">
        <f>E2*1000</f>
        <v>2.5</v>
      </c>
      <c r="G2" t="s">
        <v>26</v>
      </c>
      <c r="H2">
        <v>0</v>
      </c>
      <c r="I2">
        <v>0</v>
      </c>
      <c r="J2">
        <v>9</v>
      </c>
      <c r="K2">
        <v>1</v>
      </c>
      <c r="L2">
        <v>1</v>
      </c>
      <c r="M2">
        <f>SUM(H2:L2)</f>
        <v>11</v>
      </c>
    </row>
    <row r="3" spans="1:13" ht="12.75">
      <c r="A3" t="s">
        <v>21</v>
      </c>
      <c r="B3">
        <v>1735</v>
      </c>
      <c r="C3">
        <v>2001</v>
      </c>
      <c r="D3" t="s">
        <v>7</v>
      </c>
      <c r="E3">
        <v>0.0025</v>
      </c>
      <c r="F3" s="1">
        <f aca="true" t="shared" si="0" ref="F3:F25">E3*1000</f>
        <v>2.5</v>
      </c>
      <c r="G3" t="s">
        <v>25</v>
      </c>
      <c r="H3">
        <v>0</v>
      </c>
      <c r="I3">
        <v>2</v>
      </c>
      <c r="J3">
        <v>1</v>
      </c>
      <c r="K3">
        <v>1</v>
      </c>
      <c r="L3">
        <v>0</v>
      </c>
      <c r="M3">
        <f>SUM(H3:L3)</f>
        <v>4</v>
      </c>
    </row>
    <row r="4" spans="1:13" ht="12.75">
      <c r="A4" t="s">
        <v>21</v>
      </c>
      <c r="B4">
        <v>1732</v>
      </c>
      <c r="C4">
        <v>2001</v>
      </c>
      <c r="D4" t="s">
        <v>7</v>
      </c>
      <c r="E4">
        <v>0.005</v>
      </c>
      <c r="F4" s="1">
        <f t="shared" si="0"/>
        <v>5</v>
      </c>
      <c r="G4" t="s">
        <v>27</v>
      </c>
      <c r="H4">
        <v>7</v>
      </c>
      <c r="I4">
        <v>0</v>
      </c>
      <c r="J4">
        <v>0</v>
      </c>
      <c r="K4">
        <v>0</v>
      </c>
      <c r="L4">
        <v>0</v>
      </c>
      <c r="M4">
        <f>SUM(H4:L4)</f>
        <v>7</v>
      </c>
    </row>
    <row r="5" spans="1:6" ht="12.75">
      <c r="A5" t="s">
        <v>21</v>
      </c>
      <c r="B5">
        <v>1897</v>
      </c>
      <c r="C5">
        <v>2001</v>
      </c>
      <c r="D5" t="s">
        <v>7</v>
      </c>
      <c r="E5">
        <v>0.0125</v>
      </c>
      <c r="F5" s="1">
        <f t="shared" si="0"/>
        <v>12.5</v>
      </c>
    </row>
    <row r="7" spans="1:6" ht="12.75">
      <c r="A7" t="s">
        <v>5</v>
      </c>
      <c r="B7">
        <v>140</v>
      </c>
      <c r="C7">
        <v>2001</v>
      </c>
      <c r="D7" t="s">
        <v>7</v>
      </c>
      <c r="E7">
        <v>0.005</v>
      </c>
      <c r="F7" s="1">
        <f t="shared" si="0"/>
        <v>5</v>
      </c>
    </row>
    <row r="8" spans="1:6" ht="12.75">
      <c r="A8" t="s">
        <v>5</v>
      </c>
      <c r="B8">
        <v>1</v>
      </c>
      <c r="C8">
        <v>2001</v>
      </c>
      <c r="D8" t="s">
        <v>7</v>
      </c>
      <c r="E8">
        <v>0.005</v>
      </c>
      <c r="F8" s="1">
        <f t="shared" si="0"/>
        <v>5</v>
      </c>
    </row>
    <row r="9" spans="1:6" ht="12.75">
      <c r="A9" t="s">
        <v>5</v>
      </c>
      <c r="B9">
        <v>94</v>
      </c>
      <c r="C9">
        <v>2001</v>
      </c>
      <c r="D9" t="s">
        <v>7</v>
      </c>
      <c r="E9">
        <v>0.005066666666666667</v>
      </c>
      <c r="F9" s="1">
        <f t="shared" si="0"/>
        <v>5.066666666666667</v>
      </c>
    </row>
    <row r="10" spans="1:6" ht="12.75">
      <c r="A10" t="s">
        <v>5</v>
      </c>
      <c r="B10">
        <v>51</v>
      </c>
      <c r="C10">
        <v>2001</v>
      </c>
      <c r="D10" t="s">
        <v>7</v>
      </c>
      <c r="E10">
        <v>0.005454545454545454</v>
      </c>
      <c r="F10" s="1">
        <f t="shared" si="0"/>
        <v>5.454545454545454</v>
      </c>
    </row>
    <row r="11" spans="1:6" ht="12.75">
      <c r="A11" t="s">
        <v>5</v>
      </c>
      <c r="B11">
        <v>9</v>
      </c>
      <c r="C11">
        <v>2001</v>
      </c>
      <c r="D11" t="s">
        <v>7</v>
      </c>
      <c r="E11">
        <v>0.005916666666666666</v>
      </c>
      <c r="F11" s="1">
        <f t="shared" si="0"/>
        <v>5.916666666666666</v>
      </c>
    </row>
    <row r="12" spans="1:6" ht="12.75">
      <c r="A12" t="s">
        <v>5</v>
      </c>
      <c r="B12">
        <v>3</v>
      </c>
      <c r="C12">
        <v>2001</v>
      </c>
      <c r="D12" t="s">
        <v>7</v>
      </c>
      <c r="E12">
        <v>0.00625</v>
      </c>
      <c r="F12" s="1">
        <f t="shared" si="0"/>
        <v>6.25</v>
      </c>
    </row>
    <row r="13" spans="1:6" ht="12.75">
      <c r="A13" t="s">
        <v>5</v>
      </c>
      <c r="B13">
        <v>2</v>
      </c>
      <c r="C13">
        <v>2001</v>
      </c>
      <c r="D13" t="s">
        <v>7</v>
      </c>
      <c r="E13">
        <v>0.006444444444444444</v>
      </c>
      <c r="F13" s="1">
        <f t="shared" si="0"/>
        <v>6.444444444444444</v>
      </c>
    </row>
    <row r="14" spans="1:6" ht="12.75">
      <c r="A14" t="s">
        <v>5</v>
      </c>
      <c r="B14">
        <v>47</v>
      </c>
      <c r="C14">
        <v>2001</v>
      </c>
      <c r="D14" t="s">
        <v>7</v>
      </c>
      <c r="E14">
        <v>0.008400000000000001</v>
      </c>
      <c r="F14" s="1">
        <f t="shared" si="0"/>
        <v>8.4</v>
      </c>
    </row>
    <row r="15" spans="1:6" ht="12.75">
      <c r="A15" t="s">
        <v>5</v>
      </c>
      <c r="B15">
        <v>15</v>
      </c>
      <c r="C15">
        <v>2001</v>
      </c>
      <c r="D15" t="s">
        <v>7</v>
      </c>
      <c r="E15">
        <v>0.00881818181818182</v>
      </c>
      <c r="F15" s="1">
        <f t="shared" si="0"/>
        <v>8.81818181818182</v>
      </c>
    </row>
    <row r="16" spans="1:6" ht="12.75">
      <c r="A16" t="s">
        <v>5</v>
      </c>
      <c r="B16">
        <v>8</v>
      </c>
      <c r="C16">
        <v>2001</v>
      </c>
      <c r="D16" t="s">
        <v>7</v>
      </c>
      <c r="E16">
        <v>0.010250000000000002</v>
      </c>
      <c r="F16" s="1">
        <f t="shared" si="0"/>
        <v>10.250000000000002</v>
      </c>
    </row>
    <row r="17" spans="1:6" ht="12.75">
      <c r="A17" t="s">
        <v>5</v>
      </c>
      <c r="B17">
        <v>14</v>
      </c>
      <c r="C17">
        <v>2001</v>
      </c>
      <c r="D17" t="s">
        <v>7</v>
      </c>
      <c r="E17">
        <v>0.024346153846153847</v>
      </c>
      <c r="F17" s="1">
        <f t="shared" si="0"/>
        <v>24.346153846153847</v>
      </c>
    </row>
    <row r="19" spans="1:6" ht="12.75">
      <c r="A19" t="s">
        <v>8</v>
      </c>
      <c r="B19">
        <v>1994</v>
      </c>
      <c r="C19">
        <v>2001</v>
      </c>
      <c r="D19" t="s">
        <v>7</v>
      </c>
      <c r="E19">
        <v>0.0015</v>
      </c>
      <c r="F19" s="1">
        <f t="shared" si="0"/>
        <v>1.5</v>
      </c>
    </row>
    <row r="20" spans="1:6" ht="12.75">
      <c r="A20" t="s">
        <v>8</v>
      </c>
      <c r="B20">
        <v>1972</v>
      </c>
      <c r="C20">
        <v>2001</v>
      </c>
      <c r="D20" t="s">
        <v>7</v>
      </c>
      <c r="E20">
        <v>0.0015</v>
      </c>
      <c r="F20" s="1">
        <f t="shared" si="0"/>
        <v>1.5</v>
      </c>
    </row>
    <row r="21" spans="1:6" ht="12.75">
      <c r="A21" t="s">
        <v>8</v>
      </c>
      <c r="B21">
        <v>1974</v>
      </c>
      <c r="C21">
        <v>2001</v>
      </c>
      <c r="D21" t="s">
        <v>7</v>
      </c>
      <c r="E21">
        <v>0.0015</v>
      </c>
      <c r="F21" s="1">
        <f t="shared" si="0"/>
        <v>1.5</v>
      </c>
    </row>
    <row r="22" spans="1:6" ht="12.75">
      <c r="A22" t="s">
        <v>8</v>
      </c>
      <c r="B22">
        <v>1976</v>
      </c>
      <c r="C22">
        <v>2001</v>
      </c>
      <c r="D22" t="s">
        <v>7</v>
      </c>
      <c r="E22">
        <v>0.0015</v>
      </c>
      <c r="F22" s="1">
        <f t="shared" si="0"/>
        <v>1.5</v>
      </c>
    </row>
    <row r="23" spans="1:6" ht="12.75">
      <c r="A23" t="s">
        <v>8</v>
      </c>
      <c r="B23">
        <v>1978</v>
      </c>
      <c r="C23">
        <v>2001</v>
      </c>
      <c r="D23" t="s">
        <v>7</v>
      </c>
      <c r="E23">
        <v>0.0015</v>
      </c>
      <c r="F23" s="1">
        <f t="shared" si="0"/>
        <v>1.5</v>
      </c>
    </row>
    <row r="24" spans="1:6" ht="12.75">
      <c r="A24" t="s">
        <v>8</v>
      </c>
      <c r="B24">
        <v>1984</v>
      </c>
      <c r="C24">
        <v>2001</v>
      </c>
      <c r="D24" t="s">
        <v>7</v>
      </c>
      <c r="E24">
        <v>0.0015</v>
      </c>
      <c r="F24" s="1">
        <f t="shared" si="0"/>
        <v>1.5</v>
      </c>
    </row>
    <row r="25" spans="1:6" ht="12.75">
      <c r="A25" t="s">
        <v>8</v>
      </c>
      <c r="B25">
        <v>1990</v>
      </c>
      <c r="C25">
        <v>2001</v>
      </c>
      <c r="D25" t="s">
        <v>7</v>
      </c>
      <c r="E25">
        <v>0.0015</v>
      </c>
      <c r="F25" s="1">
        <f t="shared" si="0"/>
        <v>1.5</v>
      </c>
    </row>
    <row r="28" spans="8:10" ht="12.75">
      <c r="H28" t="s">
        <v>33</v>
      </c>
      <c r="I28" t="s">
        <v>34</v>
      </c>
      <c r="J28" t="s">
        <v>35</v>
      </c>
    </row>
    <row r="29" spans="8:10" ht="12.75">
      <c r="H29">
        <v>900</v>
      </c>
      <c r="I29" t="s">
        <v>16</v>
      </c>
      <c r="J29" t="s">
        <v>36</v>
      </c>
    </row>
    <row r="31" spans="8:12" ht="12.75">
      <c r="H31" t="s">
        <v>28</v>
      </c>
      <c r="I31" t="s">
        <v>29</v>
      </c>
      <c r="J31" t="s">
        <v>37</v>
      </c>
      <c r="K31" t="s">
        <v>38</v>
      </c>
      <c r="L31" t="s">
        <v>39</v>
      </c>
    </row>
    <row r="32" spans="7:12" ht="12.75">
      <c r="G32" t="s">
        <v>26</v>
      </c>
      <c r="H32">
        <v>0</v>
      </c>
      <c r="I32">
        <v>0</v>
      </c>
      <c r="J32">
        <v>9</v>
      </c>
      <c r="K32">
        <v>2</v>
      </c>
      <c r="L32">
        <v>0</v>
      </c>
    </row>
    <row r="33" spans="7:12" ht="12.75">
      <c r="G33" t="s">
        <v>25</v>
      </c>
      <c r="H33">
        <v>0</v>
      </c>
      <c r="I33">
        <v>2</v>
      </c>
      <c r="J33">
        <v>1</v>
      </c>
      <c r="K33">
        <v>1</v>
      </c>
      <c r="L33">
        <v>0</v>
      </c>
    </row>
    <row r="34" spans="7:12" ht="12.75">
      <c r="G34" t="s">
        <v>27</v>
      </c>
      <c r="H34">
        <v>7</v>
      </c>
      <c r="I34">
        <v>0</v>
      </c>
      <c r="J34">
        <v>0</v>
      </c>
      <c r="K34">
        <v>0</v>
      </c>
      <c r="L3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1" sqref="G31"/>
    </sheetView>
  </sheetViews>
  <sheetFormatPr defaultColWidth="9.140625" defaultRowHeight="12.75"/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8" ht="12.75">
      <c r="A2" t="s">
        <v>23</v>
      </c>
      <c r="B2" s="1">
        <v>15.745341574598724</v>
      </c>
      <c r="C2" s="1">
        <v>17.459927660579883</v>
      </c>
      <c r="D2" s="1">
        <v>4.8408938669917445</v>
      </c>
      <c r="E2" s="1">
        <v>13.070596438436285</v>
      </c>
      <c r="F2" s="1">
        <v>4.65717783214654</v>
      </c>
      <c r="G2" s="1">
        <v>4.741478812972034</v>
      </c>
      <c r="H2" s="1">
        <v>6.444895028925492</v>
      </c>
    </row>
    <row r="3" spans="1:8" ht="12.75">
      <c r="A3" t="s">
        <v>24</v>
      </c>
      <c r="B3" s="1">
        <v>2.5</v>
      </c>
      <c r="C3" s="1">
        <v>2.5</v>
      </c>
      <c r="D3" s="1">
        <v>0.8549879733383484</v>
      </c>
      <c r="E3" s="1">
        <v>1.5</v>
      </c>
      <c r="F3" s="1">
        <v>1.5</v>
      </c>
      <c r="G3" s="1">
        <v>1.5736725951324724</v>
      </c>
      <c r="H3" s="1">
        <v>1.5</v>
      </c>
    </row>
    <row r="4" spans="1:8" ht="12.75">
      <c r="A4" t="s">
        <v>25</v>
      </c>
      <c r="B4" s="1"/>
      <c r="C4" s="1"/>
      <c r="D4" s="1"/>
      <c r="E4" s="1"/>
      <c r="F4" s="1"/>
      <c r="G4" s="1"/>
      <c r="H4" s="1">
        <v>4.445698525097307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2003-08-22T14:44:30Z</dcterms:created>
  <dcterms:modified xsi:type="dcterms:W3CDTF">2003-11-05T14:54:06Z</dcterms:modified>
  <cp:category/>
  <cp:version/>
  <cp:contentType/>
  <cp:contentStatus/>
</cp:coreProperties>
</file>