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24226"/>
  <xr:revisionPtr revIDLastSave="0" documentId="13_ncr:1_{AAEC2A37-089E-487C-8D58-57C0724093E7}" xr6:coauthVersionLast="46" xr6:coauthVersionMax="46" xr10:uidLastSave="{00000000-0000-0000-0000-000000000000}"/>
  <bookViews>
    <workbookView xWindow="-110" yWindow="-110" windowWidth="19420" windowHeight="10420" tabRatio="939" xr2:uid="{00000000-000D-0000-FFFF-FFFF00000000}"/>
  </bookViews>
  <sheets>
    <sheet name="DATA AND CHART" sheetId="9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9" l="1"/>
  <c r="G32" i="9" s="1"/>
  <c r="G13" i="9" s="1"/>
  <c r="F57" i="9"/>
  <c r="E57" i="9"/>
  <c r="E32" i="9" s="1"/>
  <c r="E13" i="9" s="1"/>
  <c r="D57" i="9"/>
  <c r="C57" i="9"/>
  <c r="B57" i="9"/>
  <c r="B32" i="9" s="1"/>
  <c r="B13" i="9" s="1"/>
  <c r="G44" i="9"/>
  <c r="G31" i="9" s="1"/>
  <c r="G12" i="9" s="1"/>
  <c r="F44" i="9"/>
  <c r="F31" i="9" s="1"/>
  <c r="F12" i="9" s="1"/>
  <c r="E44" i="9"/>
  <c r="E31" i="9" s="1"/>
  <c r="E12" i="9" s="1"/>
  <c r="D44" i="9"/>
  <c r="D31" i="9" s="1"/>
  <c r="D12" i="9" s="1"/>
  <c r="C44" i="9"/>
  <c r="C31" i="9" s="1"/>
  <c r="C12" i="9" s="1"/>
  <c r="B44" i="9"/>
  <c r="H13" i="9"/>
  <c r="F32" i="9"/>
  <c r="F13" i="9" s="1"/>
  <c r="D32" i="9"/>
  <c r="D13" i="9" s="1"/>
  <c r="C32" i="9"/>
  <c r="C13" i="9" s="1"/>
  <c r="H12" i="9"/>
  <c r="B31" i="9"/>
  <c r="B12" i="9" s="1"/>
  <c r="H11" i="9"/>
  <c r="G11" i="9"/>
  <c r="F11" i="9"/>
  <c r="E11" i="9"/>
  <c r="D11" i="9"/>
  <c r="C11" i="9"/>
  <c r="B11" i="9"/>
  <c r="H10" i="9"/>
  <c r="G10" i="9"/>
  <c r="F10" i="9"/>
  <c r="E10" i="9"/>
  <c r="D10" i="9"/>
  <c r="C10" i="9"/>
  <c r="B10" i="9"/>
  <c r="H9" i="9"/>
  <c r="G9" i="9"/>
  <c r="F9" i="9"/>
  <c r="E9" i="9"/>
  <c r="D9" i="9"/>
  <c r="C9" i="9"/>
  <c r="B9" i="9"/>
  <c r="H8" i="9"/>
  <c r="G8" i="9"/>
  <c r="F8" i="9"/>
  <c r="E8" i="9"/>
  <c r="D8" i="9"/>
  <c r="C8" i="9"/>
  <c r="B8" i="9"/>
  <c r="H7" i="9"/>
  <c r="G7" i="9"/>
  <c r="F7" i="9"/>
  <c r="E7" i="9"/>
  <c r="D7" i="9"/>
  <c r="C7" i="9"/>
  <c r="B7" i="9"/>
  <c r="H6" i="9"/>
  <c r="G6" i="9"/>
  <c r="F6" i="9"/>
  <c r="E6" i="9"/>
  <c r="D6" i="9"/>
  <c r="C6" i="9"/>
  <c r="B6" i="9"/>
  <c r="H5" i="9"/>
  <c r="G5" i="9"/>
  <c r="F5" i="9"/>
  <c r="E5" i="9"/>
  <c r="D5" i="9"/>
  <c r="C5" i="9"/>
  <c r="B5" i="9"/>
  <c r="H4" i="9"/>
  <c r="G4" i="9"/>
  <c r="F4" i="9"/>
  <c r="E4" i="9"/>
  <c r="D4" i="9"/>
  <c r="C4" i="9"/>
  <c r="B4" i="9"/>
</calcChain>
</file>

<file path=xl/sharedStrings.xml><?xml version="1.0" encoding="utf-8"?>
<sst xmlns="http://schemas.openxmlformats.org/spreadsheetml/2006/main" count="38" uniqueCount="24">
  <si>
    <t>Year</t>
  </si>
  <si>
    <t>NOx</t>
  </si>
  <si>
    <t>2018 Corrected</t>
  </si>
  <si>
    <t>2019 Corrected</t>
  </si>
  <si>
    <t>Total Emissions</t>
  </si>
  <si>
    <t>Index [2010 = 100]</t>
  </si>
  <si>
    <t>CO2</t>
  </si>
  <si>
    <t>NMVOC</t>
  </si>
  <si>
    <t>PM10</t>
  </si>
  <si>
    <t>SOx</t>
  </si>
  <si>
    <t>Cd, Hg, Pb</t>
  </si>
  <si>
    <t>GVA</t>
  </si>
  <si>
    <t>Correction and gap filling due to questionable data and lack in reporting</t>
  </si>
  <si>
    <t>2018 raw data</t>
  </si>
  <si>
    <t>SK (2016)</t>
  </si>
  <si>
    <t>DE, LV, LT, PT (2017)</t>
  </si>
  <si>
    <t>FI (2017)</t>
  </si>
  <si>
    <t>NL (2018)</t>
  </si>
  <si>
    <t>NL (2017)</t>
  </si>
  <si>
    <t>2019 raw data</t>
  </si>
  <si>
    <t>FR (2019)</t>
  </si>
  <si>
    <t>FR (2018)</t>
  </si>
  <si>
    <t>IT (2018)</t>
  </si>
  <si>
    <t>Complimentary information and data QA/QC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</si>
</sst>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E+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13" xfId="0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65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5" fontId="3" fillId="0" borderId="14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'[1]IND0002 - Fig. 1'!$M$3</c:f>
              <c:strCache>
                <c:ptCount val="1"/>
                <c:pt idx="0">
                  <c:v>CO2</c:v>
                </c:pt>
              </c:strCache>
            </c:strRef>
          </c:tx>
          <c:spPr>
            <a:ln w="28575" cap="rnd">
              <a:solidFill>
                <a:schemeClr val="tx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'[1]IND0002 - Fig. 1'!$L$4:$L$13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'[1]IND0002 - Fig. 1'!$M$4:$M$13</c:f>
              <c:numCache>
                <c:formatCode>General</c:formatCode>
                <c:ptCount val="10"/>
                <c:pt idx="0">
                  <c:v>100</c:v>
                </c:pt>
                <c:pt idx="1">
                  <c:v>99.480904405831154</c:v>
                </c:pt>
                <c:pt idx="2">
                  <c:v>97.930390974159664</c:v>
                </c:pt>
                <c:pt idx="3">
                  <c:v>94.527891607701534</c:v>
                </c:pt>
                <c:pt idx="4">
                  <c:v>92.431831479031217</c:v>
                </c:pt>
                <c:pt idx="5">
                  <c:v>91.663932023585275</c:v>
                </c:pt>
                <c:pt idx="6">
                  <c:v>90.802957385112876</c:v>
                </c:pt>
                <c:pt idx="7">
                  <c:v>87.175185712433887</c:v>
                </c:pt>
                <c:pt idx="8">
                  <c:v>88.091630431489747</c:v>
                </c:pt>
                <c:pt idx="9">
                  <c:v>92.710153339469272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F8-4C23-98E5-5E50A66CBE5F}"/>
            </c:ext>
          </c:extLst>
        </c:ser>
        <c:ser>
          <c:idx val="2"/>
          <c:order val="1"/>
          <c:tx>
            <c:strRef>
              <c:f>'[1]IND0002 - Fig. 1'!$N$3</c:f>
              <c:strCache>
                <c:ptCount val="1"/>
                <c:pt idx="0">
                  <c:v>NOx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'[1]IND0002 - Fig. 1'!$L$4:$L$13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'[1]IND0002 - Fig. 1'!$N$4:$N$13</c:f>
              <c:numCache>
                <c:formatCode>General</c:formatCode>
                <c:ptCount val="10"/>
                <c:pt idx="0">
                  <c:v>100</c:v>
                </c:pt>
                <c:pt idx="1">
                  <c:v>98.35470926611859</c:v>
                </c:pt>
                <c:pt idx="2">
                  <c:v>94.469049594137999</c:v>
                </c:pt>
                <c:pt idx="3">
                  <c:v>86.862036042429239</c:v>
                </c:pt>
                <c:pt idx="4">
                  <c:v>81.069011830502433</c:v>
                </c:pt>
                <c:pt idx="5">
                  <c:v>77.59723286717734</c:v>
                </c:pt>
                <c:pt idx="6">
                  <c:v>71.891477601747027</c:v>
                </c:pt>
                <c:pt idx="7">
                  <c:v>66.553502771355738</c:v>
                </c:pt>
                <c:pt idx="8">
                  <c:v>67.220322608289649</c:v>
                </c:pt>
                <c:pt idx="9">
                  <c:v>76.548862023459577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F8-4C23-98E5-5E50A66CBE5F}"/>
            </c:ext>
          </c:extLst>
        </c:ser>
        <c:ser>
          <c:idx val="3"/>
          <c:order val="2"/>
          <c:tx>
            <c:strRef>
              <c:f>'[1]IND0002 - Fig. 1'!$O$3</c:f>
              <c:strCache>
                <c:ptCount val="1"/>
                <c:pt idx="0">
                  <c:v>NMVOC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'[1]IND0002 - Fig. 1'!$L$4:$L$13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'[1]IND0002 - Fig. 1'!$O$4:$O$13</c:f>
              <c:numCache>
                <c:formatCode>General</c:formatCode>
                <c:ptCount val="10"/>
                <c:pt idx="0">
                  <c:v>100</c:v>
                </c:pt>
                <c:pt idx="1">
                  <c:v>95.131783036311532</c:v>
                </c:pt>
                <c:pt idx="2">
                  <c:v>90.764233531867163</c:v>
                </c:pt>
                <c:pt idx="3">
                  <c:v>89.563683206608573</c:v>
                </c:pt>
                <c:pt idx="4">
                  <c:v>87.709694662954988</c:v>
                </c:pt>
                <c:pt idx="5">
                  <c:v>87.385166339022561</c:v>
                </c:pt>
                <c:pt idx="6">
                  <c:v>82.054255527351231</c:v>
                </c:pt>
                <c:pt idx="7">
                  <c:v>79.883625486719453</c:v>
                </c:pt>
                <c:pt idx="8">
                  <c:v>80.687962548876428</c:v>
                </c:pt>
                <c:pt idx="9">
                  <c:v>101.24085221365706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F8-4C23-98E5-5E50A66CBE5F}"/>
            </c:ext>
          </c:extLst>
        </c:ser>
        <c:ser>
          <c:idx val="4"/>
          <c:order val="3"/>
          <c:tx>
            <c:strRef>
              <c:f>'[1]IND0002 - Fig. 1'!$P$3</c:f>
              <c:strCache>
                <c:ptCount val="1"/>
                <c:pt idx="0">
                  <c:v>PM10</c:v>
                </c:pt>
              </c:strCache>
            </c:strRef>
          </c:tx>
          <c:spPr>
            <a:ln w="28575" cap="rnd">
              <a:solidFill>
                <a:schemeClr val="tx2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'[1]IND0002 - Fig. 1'!$L$4:$L$13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'[1]IND0002 - Fig. 1'!$P$4:$P$13</c:f>
              <c:numCache>
                <c:formatCode>General</c:formatCode>
                <c:ptCount val="10"/>
                <c:pt idx="0">
                  <c:v>100</c:v>
                </c:pt>
                <c:pt idx="1">
                  <c:v>106.63525704131118</c:v>
                </c:pt>
                <c:pt idx="2">
                  <c:v>82.248482872464976</c:v>
                </c:pt>
                <c:pt idx="3">
                  <c:v>78.206809330995512</c:v>
                </c:pt>
                <c:pt idx="4">
                  <c:v>70.296273080587952</c:v>
                </c:pt>
                <c:pt idx="5">
                  <c:v>52.950612732424254</c:v>
                </c:pt>
                <c:pt idx="6">
                  <c:v>48.693419057190198</c:v>
                </c:pt>
                <c:pt idx="7">
                  <c:v>45.002972283163459</c:v>
                </c:pt>
                <c:pt idx="8">
                  <c:v>43.410566859271668</c:v>
                </c:pt>
                <c:pt idx="9">
                  <c:v>49.518066182490287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F8-4C23-98E5-5E50A66CBE5F}"/>
            </c:ext>
          </c:extLst>
        </c:ser>
        <c:ser>
          <c:idx val="5"/>
          <c:order val="4"/>
          <c:tx>
            <c:strRef>
              <c:f>'[1]IND0002 - Fig. 1'!$Q$3</c:f>
              <c:strCache>
                <c:ptCount val="1"/>
                <c:pt idx="0">
                  <c:v>SOx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'[1]IND0002 - Fig. 1'!$L$4:$L$13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'[1]IND0002 - Fig. 1'!$Q$4:$Q$13</c:f>
              <c:numCache>
                <c:formatCode>General</c:formatCode>
                <c:ptCount val="10"/>
                <c:pt idx="0">
                  <c:v>100</c:v>
                </c:pt>
                <c:pt idx="1">
                  <c:v>97.772119158759878</c:v>
                </c:pt>
                <c:pt idx="2">
                  <c:v>83.333568720348396</c:v>
                </c:pt>
                <c:pt idx="3">
                  <c:v>69.341464745959513</c:v>
                </c:pt>
                <c:pt idx="4">
                  <c:v>64.215995196578064</c:v>
                </c:pt>
                <c:pt idx="5">
                  <c:v>59.226337593074888</c:v>
                </c:pt>
                <c:pt idx="6">
                  <c:v>45.740341148309469</c:v>
                </c:pt>
                <c:pt idx="7">
                  <c:v>41.247630066276074</c:v>
                </c:pt>
                <c:pt idx="8">
                  <c:v>40.746993652337835</c:v>
                </c:pt>
                <c:pt idx="9">
                  <c:v>49.917214339262827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4F8-4C23-98E5-5E50A66CBE5F}"/>
            </c:ext>
          </c:extLst>
        </c:ser>
        <c:ser>
          <c:idx val="6"/>
          <c:order val="5"/>
          <c:tx>
            <c:strRef>
              <c:f>'[1]IND0002 - Fig. 1'!$R$3</c:f>
              <c:strCache>
                <c:ptCount val="1"/>
                <c:pt idx="0">
                  <c:v>Cd, Hg, Pb</c:v>
                </c:pt>
              </c:strCache>
            </c:strRef>
          </c:tx>
          <c:spPr>
            <a:ln w="28575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'[1]IND0002 - Fig. 1'!$L$4:$L$13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'[1]IND0002 - Fig. 1'!$R$4:$R$13</c:f>
              <c:numCache>
                <c:formatCode>General</c:formatCode>
                <c:ptCount val="10"/>
                <c:pt idx="0">
                  <c:v>100</c:v>
                </c:pt>
                <c:pt idx="1">
                  <c:v>77.310382570455943</c:v>
                </c:pt>
                <c:pt idx="2">
                  <c:v>76.04138875206408</c:v>
                </c:pt>
                <c:pt idx="3">
                  <c:v>72.474624972244811</c:v>
                </c:pt>
                <c:pt idx="4">
                  <c:v>69.654821050139887</c:v>
                </c:pt>
                <c:pt idx="5">
                  <c:v>60.008841880277075</c:v>
                </c:pt>
                <c:pt idx="6">
                  <c:v>70.953130326480704</c:v>
                </c:pt>
                <c:pt idx="7">
                  <c:v>55.516490380228213</c:v>
                </c:pt>
                <c:pt idx="8">
                  <c:v>70.316100874018389</c:v>
                </c:pt>
                <c:pt idx="9">
                  <c:v>58.921650397872185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4F8-4C23-98E5-5E50A66CBE5F}"/>
            </c:ext>
          </c:extLst>
        </c:ser>
        <c:ser>
          <c:idx val="7"/>
          <c:order val="6"/>
          <c:tx>
            <c:strRef>
              <c:f>'[1]IND0002 - Fig. 1'!$S$3</c:f>
              <c:strCache>
                <c:ptCount val="1"/>
                <c:pt idx="0">
                  <c:v>GVA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'[1]IND0002 - Fig. 1'!$L$4:$L$13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'[1]IND0002 - Fig. 1'!$S$4:$S$13</c:f>
              <c:numCache>
                <c:formatCode>General</c:formatCode>
                <c:ptCount val="10"/>
                <c:pt idx="0">
                  <c:v>100</c:v>
                </c:pt>
                <c:pt idx="1">
                  <c:v>101.93300000000001</c:v>
                </c:pt>
                <c:pt idx="2">
                  <c:v>101.33199999999999</c:v>
                </c:pt>
                <c:pt idx="3">
                  <c:v>101.39400000000001</c:v>
                </c:pt>
                <c:pt idx="4">
                  <c:v>102.998</c:v>
                </c:pt>
                <c:pt idx="5">
                  <c:v>105.20099999999999</c:v>
                </c:pt>
                <c:pt idx="6">
                  <c:v>107.22</c:v>
                </c:pt>
                <c:pt idx="7">
                  <c:v>110.27</c:v>
                </c:pt>
                <c:pt idx="8">
                  <c:v>112.624</c:v>
                </c:pt>
                <c:pt idx="9">
                  <c:v>114.33499999999999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4F8-4C23-98E5-5E50A66CB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631"/>
        <c:axId val="198251471"/>
      </c:lineChart>
      <c:catAx>
        <c:axId val="198255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1471"/>
        <c:crosses val="autoZero"/>
        <c:auto val="1"/>
        <c:lblAlgn val="ctr"/>
        <c:lblOffset val="100"/>
        <c:noMultiLvlLbl val="0"/>
      </c:catAx>
      <c:valAx>
        <c:axId val="198251471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33337</xdr:rowOff>
    </xdr:from>
    <xdr:to>
      <xdr:col>17</xdr:col>
      <xdr:colOff>476250</xdr:colOff>
      <xdr:row>17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9969ABE-CCB7-4AE1-876C-976D28B8EB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HSR2/Shared%20Documents/Industry/14.%20Indicators/IND%20A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Emissions"/>
      <sheetName val="GVA from Eurostat"/>
      <sheetName val="RawData Fig. 1"/>
      <sheetName val="IND0002 - Fig. 1"/>
      <sheetName val="IND002 - Fig. 2"/>
    </sheetNames>
    <sheetDataSet>
      <sheetData sheetId="0"/>
      <sheetData sheetId="1"/>
      <sheetData sheetId="2"/>
      <sheetData sheetId="3">
        <row r="3">
          <cell r="M3" t="str">
            <v>CO2</v>
          </cell>
          <cell r="N3" t="str">
            <v>NOx</v>
          </cell>
          <cell r="O3" t="str">
            <v>NMVOC</v>
          </cell>
          <cell r="P3" t="str">
            <v>PM10</v>
          </cell>
          <cell r="Q3" t="str">
            <v>SOx</v>
          </cell>
          <cell r="R3" t="str">
            <v>Cd, Hg, Pb</v>
          </cell>
          <cell r="S3" t="str">
            <v>GVA</v>
          </cell>
        </row>
        <row r="4">
          <cell r="L4">
            <v>2010</v>
          </cell>
          <cell r="M4">
            <v>100</v>
          </cell>
          <cell r="N4">
            <v>100</v>
          </cell>
          <cell r="O4">
            <v>100</v>
          </cell>
          <cell r="P4">
            <v>100</v>
          </cell>
          <cell r="Q4">
            <v>100</v>
          </cell>
          <cell r="R4">
            <v>100</v>
          </cell>
          <cell r="S4">
            <v>100</v>
          </cell>
        </row>
        <row r="5">
          <cell r="L5">
            <v>2011</v>
          </cell>
          <cell r="M5">
            <v>99.480904405831154</v>
          </cell>
          <cell r="N5">
            <v>98.35470926611859</v>
          </cell>
          <cell r="O5">
            <v>95.131783036311532</v>
          </cell>
          <cell r="P5">
            <v>106.63525704131118</v>
          </cell>
          <cell r="Q5">
            <v>97.772119158759878</v>
          </cell>
          <cell r="R5">
            <v>77.310382570455943</v>
          </cell>
          <cell r="S5">
            <v>101.93300000000001</v>
          </cell>
        </row>
        <row r="6">
          <cell r="L6">
            <v>2012</v>
          </cell>
          <cell r="M6">
            <v>97.930390974159664</v>
          </cell>
          <cell r="N6">
            <v>94.469049594137999</v>
          </cell>
          <cell r="O6">
            <v>90.764233531867163</v>
          </cell>
          <cell r="P6">
            <v>82.248482872464976</v>
          </cell>
          <cell r="Q6">
            <v>83.333568720348396</v>
          </cell>
          <cell r="R6">
            <v>76.04138875206408</v>
          </cell>
          <cell r="S6">
            <v>101.33199999999999</v>
          </cell>
        </row>
        <row r="7">
          <cell r="L7">
            <v>2013</v>
          </cell>
          <cell r="M7">
            <v>94.527891607701534</v>
          </cell>
          <cell r="N7">
            <v>86.862036042429239</v>
          </cell>
          <cell r="O7">
            <v>89.563683206608573</v>
          </cell>
          <cell r="P7">
            <v>78.206809330995512</v>
          </cell>
          <cell r="Q7">
            <v>69.341464745959513</v>
          </cell>
          <cell r="R7">
            <v>72.474624972244811</v>
          </cell>
          <cell r="S7">
            <v>101.39400000000001</v>
          </cell>
        </row>
        <row r="8">
          <cell r="L8">
            <v>2014</v>
          </cell>
          <cell r="M8">
            <v>92.431831479031217</v>
          </cell>
          <cell r="N8">
            <v>81.069011830502433</v>
          </cell>
          <cell r="O8">
            <v>87.709694662954988</v>
          </cell>
          <cell r="P8">
            <v>70.296273080587952</v>
          </cell>
          <cell r="Q8">
            <v>64.215995196578064</v>
          </cell>
          <cell r="R8">
            <v>69.654821050139887</v>
          </cell>
          <cell r="S8">
            <v>102.998</v>
          </cell>
        </row>
        <row r="9">
          <cell r="L9">
            <v>2015</v>
          </cell>
          <cell r="M9">
            <v>91.663932023585275</v>
          </cell>
          <cell r="N9">
            <v>77.59723286717734</v>
          </cell>
          <cell r="O9">
            <v>87.385166339022561</v>
          </cell>
          <cell r="P9">
            <v>52.950612732424254</v>
          </cell>
          <cell r="Q9">
            <v>59.226337593074888</v>
          </cell>
          <cell r="R9">
            <v>60.008841880277075</v>
          </cell>
          <cell r="S9">
            <v>105.20099999999999</v>
          </cell>
        </row>
        <row r="10">
          <cell r="L10">
            <v>2016</v>
          </cell>
          <cell r="M10">
            <v>90.802957385112876</v>
          </cell>
          <cell r="N10">
            <v>71.891477601747027</v>
          </cell>
          <cell r="O10">
            <v>82.054255527351231</v>
          </cell>
          <cell r="P10">
            <v>48.693419057190198</v>
          </cell>
          <cell r="Q10">
            <v>45.740341148309469</v>
          </cell>
          <cell r="R10">
            <v>70.953130326480704</v>
          </cell>
          <cell r="S10">
            <v>107.22</v>
          </cell>
        </row>
        <row r="11">
          <cell r="L11">
            <v>2017</v>
          </cell>
          <cell r="M11">
            <v>87.175185712433887</v>
          </cell>
          <cell r="N11">
            <v>66.553502771355738</v>
          </cell>
          <cell r="O11">
            <v>79.883625486719453</v>
          </cell>
          <cell r="P11">
            <v>45.002972283163459</v>
          </cell>
          <cell r="Q11">
            <v>41.247630066276074</v>
          </cell>
          <cell r="R11">
            <v>55.516490380228213</v>
          </cell>
          <cell r="S11">
            <v>110.27</v>
          </cell>
        </row>
        <row r="12">
          <cell r="L12">
            <v>2018</v>
          </cell>
          <cell r="M12">
            <v>88.091630431489747</v>
          </cell>
          <cell r="N12">
            <v>67.220322608289649</v>
          </cell>
          <cell r="O12">
            <v>80.687962548876428</v>
          </cell>
          <cell r="P12">
            <v>43.410566859271668</v>
          </cell>
          <cell r="Q12">
            <v>40.746993652337835</v>
          </cell>
          <cell r="R12">
            <v>70.316100874018389</v>
          </cell>
          <cell r="S12">
            <v>112.624</v>
          </cell>
        </row>
        <row r="13">
          <cell r="L13">
            <v>2019</v>
          </cell>
          <cell r="M13">
            <v>92.710153339469272</v>
          </cell>
          <cell r="N13">
            <v>76.548862023459577</v>
          </cell>
          <cell r="O13">
            <v>101.24085221365706</v>
          </cell>
          <cell r="P13">
            <v>49.518066182490287</v>
          </cell>
          <cell r="Q13">
            <v>49.917214339262827</v>
          </cell>
          <cell r="R13">
            <v>58.921650397872185</v>
          </cell>
          <cell r="S13">
            <v>114.33499999999999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57"/>
  <sheetViews>
    <sheetView tabSelected="1" workbookViewId="0">
      <selection activeCell="L28" sqref="L28"/>
    </sheetView>
  </sheetViews>
  <sheetFormatPr defaultColWidth="9.1796875" defaultRowHeight="13" x14ac:dyDescent="0.3"/>
  <cols>
    <col min="1" max="1" width="32.453125" style="1" customWidth="1"/>
    <col min="2" max="2" width="11.81640625" style="1" bestFit="1" customWidth="1"/>
    <col min="3" max="3" width="11.1796875" style="1" bestFit="1" customWidth="1"/>
    <col min="4" max="5" width="10.1796875" style="1" bestFit="1" customWidth="1"/>
    <col min="6" max="6" width="11.1796875" style="1" bestFit="1" customWidth="1"/>
    <col min="7" max="7" width="10.1796875" style="1" bestFit="1" customWidth="1"/>
    <col min="8" max="8" width="9.26953125" style="1" bestFit="1" customWidth="1"/>
    <col min="9" max="16384" width="9.1796875" style="1"/>
  </cols>
  <sheetData>
    <row r="1" spans="1:8" ht="21" customHeight="1" x14ac:dyDescent="0.3"/>
    <row r="2" spans="1:8" x14ac:dyDescent="0.3">
      <c r="A2" s="23" t="s">
        <v>5</v>
      </c>
      <c r="B2" s="24"/>
      <c r="C2" s="24"/>
      <c r="D2" s="24"/>
      <c r="E2" s="24"/>
      <c r="F2" s="24"/>
      <c r="G2" s="24"/>
      <c r="H2" s="25"/>
    </row>
    <row r="3" spans="1:8" x14ac:dyDescent="0.3">
      <c r="A3" s="3" t="s">
        <v>0</v>
      </c>
      <c r="B3" s="3" t="s">
        <v>6</v>
      </c>
      <c r="C3" s="3" t="s">
        <v>1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</row>
    <row r="4" spans="1:8" x14ac:dyDescent="0.3">
      <c r="A4" s="6">
        <v>2010</v>
      </c>
      <c r="B4" s="6">
        <f t="shared" ref="B4:G13" si="0">+B23/B$23*100</f>
        <v>100</v>
      </c>
      <c r="C4" s="6">
        <f t="shared" si="0"/>
        <v>100</v>
      </c>
      <c r="D4" s="6">
        <f t="shared" si="0"/>
        <v>100</v>
      </c>
      <c r="E4" s="6">
        <f t="shared" si="0"/>
        <v>100</v>
      </c>
      <c r="F4" s="6">
        <f t="shared" si="0"/>
        <v>100</v>
      </c>
      <c r="G4" s="6">
        <f t="shared" si="0"/>
        <v>100</v>
      </c>
      <c r="H4" s="7">
        <f t="shared" ref="H4:H13" si="1">+H23</f>
        <v>100</v>
      </c>
    </row>
    <row r="5" spans="1:8" x14ac:dyDescent="0.3">
      <c r="A5" s="6">
        <v>2011</v>
      </c>
      <c r="B5" s="8">
        <f t="shared" si="0"/>
        <v>99.480904405831154</v>
      </c>
      <c r="C5" s="8">
        <f t="shared" si="0"/>
        <v>98.35470926611859</v>
      </c>
      <c r="D5" s="8">
        <f t="shared" si="0"/>
        <v>95.131783036311532</v>
      </c>
      <c r="E5" s="8">
        <f t="shared" si="0"/>
        <v>106.63525704131118</v>
      </c>
      <c r="F5" s="8">
        <f t="shared" si="0"/>
        <v>97.772119158759878</v>
      </c>
      <c r="G5" s="8">
        <f t="shared" si="0"/>
        <v>77.310382570455943</v>
      </c>
      <c r="H5" s="7">
        <f t="shared" si="1"/>
        <v>101.93300000000001</v>
      </c>
    </row>
    <row r="6" spans="1:8" x14ac:dyDescent="0.3">
      <c r="A6" s="6">
        <v>2012</v>
      </c>
      <c r="B6" s="8">
        <f t="shared" si="0"/>
        <v>97.930390974159664</v>
      </c>
      <c r="C6" s="8">
        <f t="shared" si="0"/>
        <v>94.469049594137999</v>
      </c>
      <c r="D6" s="8">
        <f t="shared" si="0"/>
        <v>90.764233531867163</v>
      </c>
      <c r="E6" s="8">
        <f t="shared" si="0"/>
        <v>82.248482872464976</v>
      </c>
      <c r="F6" s="8">
        <f t="shared" si="0"/>
        <v>83.333568720348396</v>
      </c>
      <c r="G6" s="8">
        <f t="shared" si="0"/>
        <v>76.04138875206408</v>
      </c>
      <c r="H6" s="7">
        <f t="shared" si="1"/>
        <v>101.33199999999999</v>
      </c>
    </row>
    <row r="7" spans="1:8" x14ac:dyDescent="0.3">
      <c r="A7" s="6">
        <v>2013</v>
      </c>
      <c r="B7" s="8">
        <f t="shared" si="0"/>
        <v>94.527891607701534</v>
      </c>
      <c r="C7" s="8">
        <f t="shared" si="0"/>
        <v>86.862036042429239</v>
      </c>
      <c r="D7" s="8">
        <f t="shared" si="0"/>
        <v>89.563683206608573</v>
      </c>
      <c r="E7" s="8">
        <f t="shared" si="0"/>
        <v>78.206809330995512</v>
      </c>
      <c r="F7" s="8">
        <f t="shared" si="0"/>
        <v>69.341464745959513</v>
      </c>
      <c r="G7" s="8">
        <f t="shared" si="0"/>
        <v>72.474624972244811</v>
      </c>
      <c r="H7" s="7">
        <f t="shared" si="1"/>
        <v>101.39400000000001</v>
      </c>
    </row>
    <row r="8" spans="1:8" x14ac:dyDescent="0.3">
      <c r="A8" s="6">
        <v>2014</v>
      </c>
      <c r="B8" s="8">
        <f t="shared" si="0"/>
        <v>92.431831479031217</v>
      </c>
      <c r="C8" s="8">
        <f t="shared" si="0"/>
        <v>81.069011830502433</v>
      </c>
      <c r="D8" s="8">
        <f t="shared" si="0"/>
        <v>87.709694662954988</v>
      </c>
      <c r="E8" s="8">
        <f t="shared" si="0"/>
        <v>70.296273080587952</v>
      </c>
      <c r="F8" s="8">
        <f t="shared" si="0"/>
        <v>64.215995196578064</v>
      </c>
      <c r="G8" s="8">
        <f t="shared" si="0"/>
        <v>69.654821050139887</v>
      </c>
      <c r="H8" s="7">
        <f t="shared" si="1"/>
        <v>102.998</v>
      </c>
    </row>
    <row r="9" spans="1:8" x14ac:dyDescent="0.3">
      <c r="A9" s="6">
        <v>2015</v>
      </c>
      <c r="B9" s="8">
        <f t="shared" si="0"/>
        <v>91.663932023585275</v>
      </c>
      <c r="C9" s="8">
        <f t="shared" si="0"/>
        <v>77.59723286717734</v>
      </c>
      <c r="D9" s="8">
        <f t="shared" si="0"/>
        <v>87.385166339022561</v>
      </c>
      <c r="E9" s="8">
        <f t="shared" si="0"/>
        <v>52.950612732424254</v>
      </c>
      <c r="F9" s="8">
        <f t="shared" si="0"/>
        <v>59.226337593074888</v>
      </c>
      <c r="G9" s="8">
        <f t="shared" si="0"/>
        <v>60.008841880277075</v>
      </c>
      <c r="H9" s="7">
        <f t="shared" si="1"/>
        <v>105.20099999999999</v>
      </c>
    </row>
    <row r="10" spans="1:8" x14ac:dyDescent="0.3">
      <c r="A10" s="6">
        <v>2016</v>
      </c>
      <c r="B10" s="8">
        <f t="shared" si="0"/>
        <v>90.802957385112876</v>
      </c>
      <c r="C10" s="8">
        <f t="shared" si="0"/>
        <v>71.891477601747027</v>
      </c>
      <c r="D10" s="8">
        <f t="shared" si="0"/>
        <v>82.054255527351231</v>
      </c>
      <c r="E10" s="8">
        <f t="shared" si="0"/>
        <v>48.693419057190198</v>
      </c>
      <c r="F10" s="8">
        <f t="shared" si="0"/>
        <v>45.740341148309469</v>
      </c>
      <c r="G10" s="8">
        <f t="shared" si="0"/>
        <v>70.953130326480704</v>
      </c>
      <c r="H10" s="7">
        <f t="shared" si="1"/>
        <v>107.22</v>
      </c>
    </row>
    <row r="11" spans="1:8" x14ac:dyDescent="0.3">
      <c r="A11" s="6">
        <v>2017</v>
      </c>
      <c r="B11" s="8">
        <f t="shared" si="0"/>
        <v>87.175185712433887</v>
      </c>
      <c r="C11" s="8">
        <f t="shared" si="0"/>
        <v>66.553502771355738</v>
      </c>
      <c r="D11" s="8">
        <f t="shared" si="0"/>
        <v>79.883625486719453</v>
      </c>
      <c r="E11" s="8">
        <f t="shared" si="0"/>
        <v>45.002972283163459</v>
      </c>
      <c r="F11" s="8">
        <f t="shared" si="0"/>
        <v>41.247630066276074</v>
      </c>
      <c r="G11" s="8">
        <f t="shared" si="0"/>
        <v>55.516490380228213</v>
      </c>
      <c r="H11" s="7">
        <f t="shared" si="1"/>
        <v>110.27</v>
      </c>
    </row>
    <row r="12" spans="1:8" x14ac:dyDescent="0.3">
      <c r="A12" s="6">
        <v>2018</v>
      </c>
      <c r="B12" s="8">
        <f t="shared" si="0"/>
        <v>88.091630431489747</v>
      </c>
      <c r="C12" s="8">
        <f t="shared" si="0"/>
        <v>67.220322608289649</v>
      </c>
      <c r="D12" s="8">
        <f t="shared" si="0"/>
        <v>80.687962548876428</v>
      </c>
      <c r="E12" s="8">
        <f t="shared" si="0"/>
        <v>43.410566859271668</v>
      </c>
      <c r="F12" s="8">
        <f t="shared" si="0"/>
        <v>40.746993652337835</v>
      </c>
      <c r="G12" s="8">
        <f t="shared" si="0"/>
        <v>70.316100874018389</v>
      </c>
      <c r="H12" s="7">
        <f t="shared" si="1"/>
        <v>112.624</v>
      </c>
    </row>
    <row r="13" spans="1:8" x14ac:dyDescent="0.3">
      <c r="A13" s="9">
        <v>2019</v>
      </c>
      <c r="B13" s="10">
        <f t="shared" si="0"/>
        <v>92.710153339469272</v>
      </c>
      <c r="C13" s="10">
        <f t="shared" si="0"/>
        <v>76.548862023459577</v>
      </c>
      <c r="D13" s="10">
        <f t="shared" si="0"/>
        <v>101.24085221365706</v>
      </c>
      <c r="E13" s="10">
        <f t="shared" si="0"/>
        <v>49.518066182490287</v>
      </c>
      <c r="F13" s="10">
        <f t="shared" si="0"/>
        <v>49.917214339262827</v>
      </c>
      <c r="G13" s="10">
        <f t="shared" si="0"/>
        <v>58.921650397872185</v>
      </c>
      <c r="H13" s="11">
        <f t="shared" si="1"/>
        <v>114.33499999999999</v>
      </c>
    </row>
    <row r="19" spans="1:8" x14ac:dyDescent="0.3">
      <c r="A19" s="30" t="s">
        <v>23</v>
      </c>
      <c r="B19" s="30"/>
      <c r="C19" s="30"/>
      <c r="D19" s="30"/>
      <c r="E19" s="30"/>
      <c r="F19" s="30"/>
      <c r="G19" s="30"/>
      <c r="H19" s="30"/>
    </row>
    <row r="20" spans="1:8" x14ac:dyDescent="0.3">
      <c r="A20" s="30"/>
      <c r="B20" s="30"/>
      <c r="C20" s="30"/>
      <c r="D20" s="30"/>
      <c r="E20" s="30"/>
      <c r="F20" s="30"/>
      <c r="G20" s="30"/>
      <c r="H20" s="30"/>
    </row>
    <row r="21" spans="1:8" x14ac:dyDescent="0.3">
      <c r="A21" s="31" t="s">
        <v>4</v>
      </c>
      <c r="B21" s="31"/>
      <c r="C21" s="31"/>
      <c r="D21" s="31"/>
      <c r="E21" s="31"/>
      <c r="F21" s="31"/>
      <c r="G21" s="31"/>
      <c r="H21" s="31"/>
    </row>
    <row r="22" spans="1:8" x14ac:dyDescent="0.3">
      <c r="A22" s="2" t="s">
        <v>0</v>
      </c>
      <c r="B22" s="2" t="s">
        <v>6</v>
      </c>
      <c r="C22" s="2" t="s">
        <v>1</v>
      </c>
      <c r="D22" s="2" t="s">
        <v>7</v>
      </c>
      <c r="E22" s="2" t="s">
        <v>8</v>
      </c>
      <c r="F22" s="2" t="s">
        <v>9</v>
      </c>
      <c r="G22" s="2" t="s">
        <v>10</v>
      </c>
      <c r="H22" s="2" t="s">
        <v>11</v>
      </c>
    </row>
    <row r="23" spans="1:8" x14ac:dyDescent="0.3">
      <c r="A23" s="1">
        <v>2010</v>
      </c>
      <c r="B23" s="4">
        <v>1712594000000</v>
      </c>
      <c r="C23" s="4">
        <v>2060183000</v>
      </c>
      <c r="D23" s="4">
        <v>342343000</v>
      </c>
      <c r="E23" s="4">
        <v>126670300</v>
      </c>
      <c r="F23" s="4">
        <v>2619799000</v>
      </c>
      <c r="G23" s="4">
        <v>402176.89999999997</v>
      </c>
      <c r="H23" s="5">
        <v>100</v>
      </c>
    </row>
    <row r="24" spans="1:8" x14ac:dyDescent="0.3">
      <c r="A24" s="1">
        <v>2011</v>
      </c>
      <c r="B24" s="4">
        <v>1703704000000</v>
      </c>
      <c r="C24" s="4">
        <v>2026287000</v>
      </c>
      <c r="D24" s="4">
        <v>325677000</v>
      </c>
      <c r="E24" s="4">
        <v>135075200</v>
      </c>
      <c r="F24" s="4">
        <v>2561433000</v>
      </c>
      <c r="G24" s="4">
        <v>310924.5</v>
      </c>
      <c r="H24" s="5">
        <v>101.93300000000001</v>
      </c>
    </row>
    <row r="25" spans="1:8" x14ac:dyDescent="0.3">
      <c r="A25" s="1">
        <v>2012</v>
      </c>
      <c r="B25" s="4">
        <v>1677150000000</v>
      </c>
      <c r="C25" s="4">
        <v>1946235300</v>
      </c>
      <c r="D25" s="4">
        <v>310725000</v>
      </c>
      <c r="E25" s="4">
        <v>104184400</v>
      </c>
      <c r="F25" s="4">
        <v>2183172000</v>
      </c>
      <c r="G25" s="4">
        <v>305820.89999999997</v>
      </c>
      <c r="H25" s="5">
        <v>101.33199999999999</v>
      </c>
    </row>
    <row r="26" spans="1:8" x14ac:dyDescent="0.3">
      <c r="A26" s="1">
        <v>2013</v>
      </c>
      <c r="B26" s="4">
        <v>1618879000000</v>
      </c>
      <c r="C26" s="4">
        <v>1789516900</v>
      </c>
      <c r="D26" s="4">
        <v>306615000</v>
      </c>
      <c r="E26" s="4">
        <v>99064800</v>
      </c>
      <c r="F26" s="4">
        <v>1816607000</v>
      </c>
      <c r="G26" s="4">
        <v>291476.2</v>
      </c>
      <c r="H26" s="5">
        <v>101.39400000000001</v>
      </c>
    </row>
    <row r="27" spans="1:8" x14ac:dyDescent="0.3">
      <c r="A27" s="1">
        <v>2014</v>
      </c>
      <c r="B27" s="4">
        <v>1582982000000</v>
      </c>
      <c r="C27" s="4">
        <v>1670170000</v>
      </c>
      <c r="D27" s="4">
        <v>300268000</v>
      </c>
      <c r="E27" s="4">
        <v>89044500</v>
      </c>
      <c r="F27" s="4">
        <v>1682330000</v>
      </c>
      <c r="G27" s="4">
        <v>280135.59999999998</v>
      </c>
      <c r="H27" s="5">
        <v>102.998</v>
      </c>
    </row>
    <row r="28" spans="1:8" x14ac:dyDescent="0.3">
      <c r="A28" s="1">
        <v>2015</v>
      </c>
      <c r="B28" s="4">
        <v>1569831000000</v>
      </c>
      <c r="C28" s="4">
        <v>1598645000</v>
      </c>
      <c r="D28" s="4">
        <v>299157000</v>
      </c>
      <c r="E28" s="4">
        <v>67072700</v>
      </c>
      <c r="F28" s="4">
        <v>1551611000</v>
      </c>
      <c r="G28" s="4">
        <v>241341.7</v>
      </c>
      <c r="H28" s="5">
        <v>105.20099999999999</v>
      </c>
    </row>
    <row r="29" spans="1:8" x14ac:dyDescent="0.3">
      <c r="A29" s="1">
        <v>2016</v>
      </c>
      <c r="B29" s="4">
        <v>1555086000000</v>
      </c>
      <c r="C29" s="4">
        <v>1481096000</v>
      </c>
      <c r="D29" s="4">
        <v>280907000</v>
      </c>
      <c r="E29" s="4">
        <v>61680100</v>
      </c>
      <c r="F29" s="4">
        <v>1198305000</v>
      </c>
      <c r="G29" s="4">
        <v>285357.09999999998</v>
      </c>
      <c r="H29" s="5">
        <v>107.22</v>
      </c>
    </row>
    <row r="30" spans="1:8" x14ac:dyDescent="0.3">
      <c r="A30" s="1">
        <v>2017</v>
      </c>
      <c r="B30" s="4">
        <v>1492957000000</v>
      </c>
      <c r="C30" s="4">
        <v>1371123950</v>
      </c>
      <c r="D30" s="4">
        <v>273476000</v>
      </c>
      <c r="E30" s="4">
        <v>57005400</v>
      </c>
      <c r="F30" s="4">
        <v>1080605000</v>
      </c>
      <c r="G30" s="4">
        <v>223274.5</v>
      </c>
      <c r="H30" s="5">
        <v>110.27</v>
      </c>
    </row>
    <row r="31" spans="1:8" x14ac:dyDescent="0.3">
      <c r="A31" s="1">
        <v>2018</v>
      </c>
      <c r="B31" s="4">
        <f>+B44</f>
        <v>1508651977271.8677</v>
      </c>
      <c r="C31" s="4">
        <f t="shared" ref="C31:G31" si="2">+C44</f>
        <v>1384861658.92114</v>
      </c>
      <c r="D31" s="4">
        <f t="shared" si="2"/>
        <v>276229591.62870002</v>
      </c>
      <c r="E31" s="4">
        <f t="shared" si="2"/>
        <v>54988295.27234</v>
      </c>
      <c r="F31" s="4">
        <f t="shared" si="2"/>
        <v>1067489332.23401</v>
      </c>
      <c r="G31" s="4">
        <f t="shared" si="2"/>
        <v>282795.114696</v>
      </c>
      <c r="H31" s="5">
        <v>112.624</v>
      </c>
    </row>
    <row r="32" spans="1:8" x14ac:dyDescent="0.3">
      <c r="A32" s="1">
        <v>2019</v>
      </c>
      <c r="B32" s="4">
        <f>+B57</f>
        <v>1587748523482.5503</v>
      </c>
      <c r="C32" s="4">
        <f t="shared" ref="C32:G32" si="3">+C57</f>
        <v>1577046642.1007702</v>
      </c>
      <c r="D32" s="4">
        <f t="shared" si="3"/>
        <v>346590970.69380003</v>
      </c>
      <c r="E32" s="4">
        <f t="shared" si="3"/>
        <v>62724682.987558998</v>
      </c>
      <c r="F32" s="4">
        <f t="shared" si="3"/>
        <v>1307730682.0878642</v>
      </c>
      <c r="G32" s="4">
        <f t="shared" si="3"/>
        <v>236969.26699899998</v>
      </c>
      <c r="H32" s="5">
        <v>114.33499999999999</v>
      </c>
    </row>
    <row r="34" spans="1:8" x14ac:dyDescent="0.3">
      <c r="A34" s="26" t="s">
        <v>12</v>
      </c>
      <c r="B34" s="26"/>
      <c r="C34" s="26"/>
      <c r="D34" s="26"/>
      <c r="E34" s="26"/>
      <c r="F34" s="26"/>
      <c r="G34" s="26"/>
      <c r="H34" s="26"/>
    </row>
    <row r="35" spans="1:8" x14ac:dyDescent="0.3">
      <c r="A35" s="26"/>
      <c r="B35" s="26"/>
      <c r="C35" s="26"/>
      <c r="D35" s="26"/>
      <c r="E35" s="26"/>
      <c r="F35" s="26"/>
      <c r="G35" s="26"/>
      <c r="H35" s="26"/>
    </row>
    <row r="37" spans="1:8" ht="18.5" x14ac:dyDescent="0.45">
      <c r="A37" s="27">
        <v>2018</v>
      </c>
      <c r="B37" s="28"/>
      <c r="C37" s="28"/>
      <c r="D37" s="28"/>
      <c r="E37" s="28"/>
      <c r="F37" s="28"/>
      <c r="G37" s="28"/>
      <c r="H37" s="29"/>
    </row>
    <row r="38" spans="1:8" x14ac:dyDescent="0.3">
      <c r="A38" s="12" t="s">
        <v>13</v>
      </c>
      <c r="B38" s="4">
        <v>997994977271.86768</v>
      </c>
      <c r="C38" s="4">
        <v>1122065243.42114</v>
      </c>
      <c r="D38" s="4">
        <v>215300591.62869999</v>
      </c>
      <c r="E38" s="4">
        <v>44148795.27234</v>
      </c>
      <c r="F38" s="4">
        <v>829425332.23400998</v>
      </c>
      <c r="G38" s="4">
        <v>181765.21469600004</v>
      </c>
      <c r="H38" s="13"/>
    </row>
    <row r="39" spans="1:8" x14ac:dyDescent="0.3">
      <c r="A39" s="21" t="s">
        <v>14</v>
      </c>
      <c r="B39" s="1">
        <v>19710000000</v>
      </c>
      <c r="C39" s="1">
        <v>19852000</v>
      </c>
      <c r="D39" s="1">
        <v>4532000</v>
      </c>
      <c r="F39" s="1">
        <v>22799000</v>
      </c>
      <c r="G39" s="4">
        <v>61030.600000000006</v>
      </c>
      <c r="H39" s="14"/>
    </row>
    <row r="40" spans="1:8" x14ac:dyDescent="0.3">
      <c r="A40" s="21" t="s">
        <v>15</v>
      </c>
      <c r="B40" s="1">
        <v>444187000000</v>
      </c>
      <c r="C40" s="1">
        <v>313312000</v>
      </c>
      <c r="D40" s="1">
        <v>56397000</v>
      </c>
      <c r="E40" s="1">
        <v>10839500</v>
      </c>
      <c r="F40" s="1">
        <v>215265000</v>
      </c>
      <c r="G40" s="4">
        <v>39999.299999999996</v>
      </c>
      <c r="H40" s="14"/>
    </row>
    <row r="41" spans="1:8" x14ac:dyDescent="0.3">
      <c r="A41" s="21" t="s">
        <v>16</v>
      </c>
      <c r="B41" s="1">
        <v>46760000000</v>
      </c>
      <c r="H41" s="14"/>
    </row>
    <row r="42" spans="1:8" x14ac:dyDescent="0.3">
      <c r="A42" s="15" t="s">
        <v>17</v>
      </c>
      <c r="C42" s="1">
        <v>159305000</v>
      </c>
      <c r="H42" s="14"/>
    </row>
    <row r="43" spans="1:8" x14ac:dyDescent="0.3">
      <c r="A43" s="21" t="s">
        <v>18</v>
      </c>
      <c r="C43" s="1">
        <v>88937415.5</v>
      </c>
      <c r="H43" s="14"/>
    </row>
    <row r="44" spans="1:8" ht="14.5" x14ac:dyDescent="0.35">
      <c r="A44" s="16" t="s">
        <v>2</v>
      </c>
      <c r="B44" s="17">
        <f>+B38+SUM(B39:B41)-B42+B43</f>
        <v>1508651977271.8677</v>
      </c>
      <c r="C44" s="17">
        <f t="shared" ref="C44:G44" si="4">+C38+SUM(C39:C41)-C42+C43</f>
        <v>1384861658.92114</v>
      </c>
      <c r="D44" s="17">
        <f t="shared" si="4"/>
        <v>276229591.62870002</v>
      </c>
      <c r="E44" s="17">
        <f t="shared" si="4"/>
        <v>54988295.27234</v>
      </c>
      <c r="F44" s="17">
        <f t="shared" si="4"/>
        <v>1067489332.23401</v>
      </c>
      <c r="G44" s="17">
        <f t="shared" si="4"/>
        <v>282795.114696</v>
      </c>
      <c r="H44" s="18"/>
    </row>
    <row r="46" spans="1:8" ht="18.5" x14ac:dyDescent="0.45">
      <c r="A46" s="27">
        <v>2019</v>
      </c>
      <c r="B46" s="28"/>
      <c r="C46" s="28"/>
      <c r="D46" s="28"/>
      <c r="E46" s="28"/>
      <c r="F46" s="28"/>
      <c r="G46" s="28"/>
      <c r="H46" s="29"/>
    </row>
    <row r="47" spans="1:8" x14ac:dyDescent="0.3">
      <c r="A47" s="19" t="s">
        <v>19</v>
      </c>
      <c r="B47" s="4">
        <v>1302142915375.4502</v>
      </c>
      <c r="C47" s="4">
        <v>1756466811.1007702</v>
      </c>
      <c r="D47" s="4">
        <v>247675658.19380003</v>
      </c>
      <c r="E47" s="4">
        <v>49842395.387558997</v>
      </c>
      <c r="F47" s="4">
        <v>1002787671.6878641</v>
      </c>
      <c r="G47" s="4">
        <v>124136.605799</v>
      </c>
      <c r="H47" s="13"/>
    </row>
    <row r="48" spans="1:8" x14ac:dyDescent="0.3">
      <c r="A48" s="22" t="s">
        <v>14</v>
      </c>
      <c r="B48" s="1">
        <v>19710000000</v>
      </c>
      <c r="C48" s="1">
        <v>19852000</v>
      </c>
      <c r="D48" s="1">
        <v>4532000</v>
      </c>
      <c r="F48" s="1">
        <v>22799000</v>
      </c>
      <c r="G48" s="4">
        <v>61030.600000000006</v>
      </c>
      <c r="H48" s="14"/>
    </row>
    <row r="49" spans="1:8" x14ac:dyDescent="0.3">
      <c r="A49" s="22" t="s">
        <v>15</v>
      </c>
      <c r="B49" s="1">
        <v>444187000000</v>
      </c>
      <c r="C49" s="1">
        <v>313312000</v>
      </c>
      <c r="D49" s="1">
        <v>56397000</v>
      </c>
      <c r="E49" s="1">
        <v>10839500</v>
      </c>
      <c r="F49" s="1">
        <v>215265000</v>
      </c>
      <c r="G49" s="4">
        <v>39999.299999999996</v>
      </c>
      <c r="H49" s="14"/>
    </row>
    <row r="50" spans="1:8" x14ac:dyDescent="0.3">
      <c r="A50" s="20" t="s">
        <v>20</v>
      </c>
      <c r="B50" s="1">
        <v>543389011264</v>
      </c>
      <c r="C50" s="1">
        <v>635365000</v>
      </c>
      <c r="H50" s="14"/>
    </row>
    <row r="51" spans="1:8" x14ac:dyDescent="0.3">
      <c r="A51" s="22" t="s">
        <v>21</v>
      </c>
      <c r="B51" s="1">
        <v>99317000000</v>
      </c>
      <c r="C51" s="1">
        <v>104211000</v>
      </c>
      <c r="H51" s="14"/>
    </row>
    <row r="52" spans="1:8" x14ac:dyDescent="0.3">
      <c r="A52" s="22" t="s">
        <v>16</v>
      </c>
      <c r="B52" s="1">
        <v>46760000000</v>
      </c>
      <c r="H52" s="14"/>
    </row>
    <row r="53" spans="1:8" x14ac:dyDescent="0.3">
      <c r="A53" s="22" t="s">
        <v>22</v>
      </c>
      <c r="B53" s="1">
        <v>127231619371.10001</v>
      </c>
      <c r="C53" s="1">
        <v>88937415.5</v>
      </c>
      <c r="D53" s="1">
        <v>27081312.5</v>
      </c>
      <c r="E53" s="1">
        <v>649187.6</v>
      </c>
      <c r="F53" s="1">
        <v>46296010.399999999</v>
      </c>
      <c r="G53" s="1">
        <v>6399.1611999999996</v>
      </c>
      <c r="H53" s="14"/>
    </row>
    <row r="54" spans="1:8" x14ac:dyDescent="0.3">
      <c r="A54" s="20" t="s">
        <v>17</v>
      </c>
      <c r="C54" s="1">
        <v>159305000</v>
      </c>
      <c r="H54" s="14"/>
    </row>
    <row r="55" spans="1:8" x14ac:dyDescent="0.3">
      <c r="A55" s="22" t="s">
        <v>17</v>
      </c>
      <c r="B55" s="1">
        <v>91789000000</v>
      </c>
      <c r="D55" s="1">
        <v>10905000</v>
      </c>
      <c r="E55" s="1">
        <v>1393600</v>
      </c>
      <c r="F55" s="1">
        <v>20583000</v>
      </c>
      <c r="G55" s="1">
        <v>5403.5999999999995</v>
      </c>
      <c r="H55" s="14"/>
    </row>
    <row r="56" spans="1:8" x14ac:dyDescent="0.3">
      <c r="A56" s="22" t="s">
        <v>18</v>
      </c>
      <c r="C56" s="1">
        <v>88937415.5</v>
      </c>
      <c r="H56" s="14"/>
    </row>
    <row r="57" spans="1:8" ht="14.5" x14ac:dyDescent="0.35">
      <c r="A57" s="16" t="s">
        <v>3</v>
      </c>
      <c r="B57" s="17">
        <f>+B47+B48+B49-B50+SUM(B51:B53)-B54+B55+B56</f>
        <v>1587748523482.5503</v>
      </c>
      <c r="C57" s="17">
        <f t="shared" ref="C57:G57" si="5">+C47+C48+C49-C50+SUM(C51:C53)-C54+C55+C56</f>
        <v>1577046642.1007702</v>
      </c>
      <c r="D57" s="17">
        <f t="shared" si="5"/>
        <v>346590970.69380003</v>
      </c>
      <c r="E57" s="17">
        <f t="shared" si="5"/>
        <v>62724682.987558998</v>
      </c>
      <c r="F57" s="17">
        <f t="shared" si="5"/>
        <v>1307730682.0878642</v>
      </c>
      <c r="G57" s="17">
        <f t="shared" si="5"/>
        <v>236969.26699899998</v>
      </c>
      <c r="H57" s="18"/>
    </row>
  </sheetData>
  <mergeCells count="6">
    <mergeCell ref="A2:H2"/>
    <mergeCell ref="A34:H35"/>
    <mergeCell ref="A37:H37"/>
    <mergeCell ref="A46:H46"/>
    <mergeCell ref="A19:H20"/>
    <mergeCell ref="A21:H2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F9F914-A409-4030-B83F-D637B2CA312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B6AB33F-4222-4304-9332-DB6AFCDCE1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DC55F9-977A-400E-9E57-77160C197E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2021-05-25T13:54:43Z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  <property fmtid="{D5CDD505-2E9C-101B-9397-08002B2CF9AE}" pid="3" name="ContentTypeId">
    <vt:lpwstr>0x01010083875B7BFAFDF64C9394BFB5DCA3161C</vt:lpwstr>
  </property>
</Properties>
</file>