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1_XXX-120914-MAR007-Monika-Peterlin\3_Maps\Extra-142803\Map-package\"/>
    </mc:Choice>
  </mc:AlternateContent>
  <bookViews>
    <workbookView xWindow="0" yWindow="0" windowWidth="28800" windowHeight="12450" tabRatio="866"/>
  </bookViews>
  <sheets>
    <sheet name="Info for Figure 2" sheetId="9" r:id="rId1"/>
    <sheet name="GIS" sheetId="10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10" l="1"/>
  <c r="G29" i="10"/>
  <c r="F29" i="10"/>
  <c r="E29" i="10"/>
  <c r="D29" i="10"/>
  <c r="H28" i="10"/>
  <c r="G28" i="10"/>
  <c r="F28" i="10"/>
  <c r="E28" i="10"/>
  <c r="D28" i="10"/>
  <c r="H27" i="10"/>
  <c r="G27" i="10"/>
  <c r="F27" i="10"/>
  <c r="E27" i="10"/>
  <c r="D27" i="10"/>
  <c r="H26" i="10"/>
  <c r="G26" i="10"/>
  <c r="F26" i="10"/>
  <c r="E26" i="10"/>
  <c r="D26" i="10"/>
  <c r="H25" i="10"/>
  <c r="G25" i="10"/>
  <c r="F25" i="10"/>
  <c r="E25" i="10"/>
  <c r="D25" i="10"/>
  <c r="H24" i="10"/>
  <c r="G24" i="10"/>
  <c r="F24" i="10"/>
  <c r="E24" i="10"/>
  <c r="D24" i="10"/>
  <c r="H23" i="10"/>
  <c r="G23" i="10"/>
  <c r="F23" i="10"/>
  <c r="E23" i="10"/>
  <c r="D23" i="10"/>
  <c r="H22" i="10"/>
  <c r="G22" i="10"/>
  <c r="F22" i="10"/>
  <c r="E22" i="10"/>
  <c r="D22" i="10"/>
  <c r="H21" i="10"/>
  <c r="G21" i="10"/>
  <c r="F21" i="10"/>
  <c r="E21" i="10"/>
  <c r="D21" i="10"/>
  <c r="H20" i="10"/>
  <c r="G20" i="10"/>
  <c r="F20" i="10"/>
  <c r="E20" i="10"/>
  <c r="D20" i="10"/>
  <c r="H19" i="10"/>
  <c r="G19" i="10"/>
  <c r="F19" i="10"/>
  <c r="E19" i="10"/>
  <c r="D19" i="10"/>
  <c r="H18" i="10"/>
  <c r="G18" i="10"/>
  <c r="F18" i="10"/>
  <c r="E18" i="10"/>
  <c r="D18" i="10"/>
  <c r="H13" i="10"/>
  <c r="G13" i="10"/>
  <c r="F13" i="10"/>
  <c r="E13" i="10"/>
  <c r="D13" i="10"/>
  <c r="H12" i="10"/>
  <c r="G12" i="10"/>
  <c r="F12" i="10"/>
  <c r="E12" i="10"/>
  <c r="D12" i="10"/>
  <c r="H11" i="10"/>
  <c r="G11" i="10"/>
  <c r="F11" i="10"/>
  <c r="E11" i="10"/>
  <c r="D11" i="10"/>
  <c r="H10" i="10"/>
  <c r="G10" i="10"/>
  <c r="F10" i="10"/>
  <c r="E10" i="10"/>
  <c r="D10" i="10"/>
  <c r="H9" i="10"/>
  <c r="G9" i="10"/>
  <c r="F9" i="10"/>
  <c r="E9" i="10"/>
  <c r="D9" i="10"/>
  <c r="H8" i="10"/>
  <c r="G8" i="10"/>
  <c r="F8" i="10"/>
  <c r="E8" i="10"/>
  <c r="D8" i="10"/>
  <c r="H7" i="10"/>
  <c r="G7" i="10"/>
  <c r="F7" i="10"/>
  <c r="E7" i="10"/>
  <c r="D7" i="10"/>
  <c r="H6" i="10"/>
  <c r="G6" i="10"/>
  <c r="F6" i="10"/>
  <c r="E6" i="10"/>
  <c r="D6" i="10"/>
  <c r="H5" i="10"/>
  <c r="G5" i="10"/>
  <c r="F5" i="10"/>
  <c r="E5" i="10"/>
  <c r="D5" i="10"/>
  <c r="H4" i="10"/>
  <c r="G4" i="10"/>
  <c r="F4" i="10"/>
  <c r="E4" i="10"/>
  <c r="D4" i="10"/>
  <c r="H3" i="10"/>
  <c r="G3" i="10"/>
  <c r="F3" i="10"/>
  <c r="E3" i="10"/>
  <c r="D3" i="10"/>
  <c r="H2" i="10"/>
  <c r="G2" i="10"/>
  <c r="F2" i="10"/>
  <c r="E2" i="10"/>
  <c r="D2" i="10"/>
  <c r="H39" i="9"/>
  <c r="H38" i="9"/>
  <c r="H37" i="9"/>
  <c r="H36" i="9"/>
  <c r="H35" i="9"/>
  <c r="H34" i="9"/>
  <c r="H33" i="9"/>
  <c r="H32" i="9"/>
  <c r="H31" i="9"/>
  <c r="H30" i="9"/>
  <c r="H29" i="9"/>
  <c r="H28" i="9"/>
  <c r="G27" i="9"/>
  <c r="H27" i="9" s="1"/>
  <c r="G26" i="9"/>
  <c r="H26" i="9" s="1"/>
  <c r="G25" i="9"/>
  <c r="H25" i="9" s="1"/>
  <c r="H24" i="9"/>
  <c r="G24" i="9"/>
  <c r="H23" i="9"/>
  <c r="G23" i="9"/>
  <c r="G22" i="9"/>
  <c r="H22" i="9" s="1"/>
  <c r="H21" i="9"/>
  <c r="G21" i="9"/>
  <c r="H20" i="9"/>
  <c r="G20" i="9"/>
  <c r="H19" i="9"/>
  <c r="G19" i="9"/>
  <c r="G18" i="9"/>
  <c r="H18" i="9" s="1"/>
  <c r="H17" i="9"/>
  <c r="G17" i="9"/>
  <c r="H16" i="9"/>
  <c r="G16" i="9"/>
  <c r="M12" i="9"/>
  <c r="L12" i="9"/>
  <c r="K12" i="9"/>
  <c r="J12" i="9"/>
  <c r="I12" i="9"/>
  <c r="H12" i="9"/>
  <c r="G12" i="9"/>
  <c r="F12" i="9"/>
  <c r="E12" i="9"/>
  <c r="D12" i="9"/>
  <c r="C12" i="9"/>
  <c r="B12" i="9"/>
  <c r="M8" i="9"/>
  <c r="L8" i="9"/>
  <c r="K8" i="9"/>
  <c r="J8" i="9"/>
  <c r="Q8" i="9" s="1"/>
  <c r="I8" i="9"/>
  <c r="H8" i="9"/>
  <c r="G8" i="9"/>
  <c r="F8" i="9"/>
  <c r="E8" i="9"/>
  <c r="D8" i="9"/>
  <c r="P8" i="9" s="1"/>
  <c r="C8" i="9"/>
  <c r="O8" i="9" s="1"/>
  <c r="B8" i="9"/>
  <c r="Q7" i="9"/>
  <c r="P7" i="9"/>
  <c r="O7" i="9"/>
  <c r="I6" i="9"/>
  <c r="G6" i="9"/>
  <c r="F6" i="9"/>
  <c r="M5" i="9"/>
  <c r="M6" i="9" s="1"/>
  <c r="L5" i="9"/>
  <c r="L6" i="9" s="1"/>
  <c r="K5" i="9"/>
  <c r="K6" i="9" s="1"/>
  <c r="J5" i="9"/>
  <c r="J6" i="9" s="1"/>
  <c r="Q6" i="9" s="1"/>
  <c r="I5" i="9"/>
  <c r="H5" i="9"/>
  <c r="H6" i="9" s="1"/>
  <c r="G5" i="9"/>
  <c r="F5" i="9"/>
  <c r="E5" i="9"/>
  <c r="E6" i="9" s="1"/>
  <c r="D5" i="9"/>
  <c r="D6" i="9" s="1"/>
  <c r="C5" i="9"/>
  <c r="C6" i="9" s="1"/>
  <c r="B5" i="9"/>
  <c r="B6" i="9" s="1"/>
  <c r="Q4" i="9"/>
  <c r="P4" i="9"/>
  <c r="O4" i="9"/>
  <c r="Q3" i="9"/>
  <c r="P3" i="9"/>
  <c r="O3" i="9"/>
  <c r="Q2" i="9"/>
  <c r="Q12" i="9" s="1"/>
  <c r="P2" i="9"/>
  <c r="P12" i="9" s="1"/>
  <c r="O2" i="9"/>
  <c r="O12" i="9" s="1"/>
  <c r="H30" i="10" l="1"/>
  <c r="H14" i="10"/>
  <c r="P6" i="9"/>
  <c r="O6" i="9"/>
  <c r="O5" i="9"/>
  <c r="P5" i="9"/>
  <c r="Q5" i="9"/>
</calcChain>
</file>

<file path=xl/sharedStrings.xml><?xml version="1.0" encoding="utf-8"?>
<sst xmlns="http://schemas.openxmlformats.org/spreadsheetml/2006/main" count="126" uniqueCount="53">
  <si>
    <t>BASED ON LANDINGS ONLY</t>
  </si>
  <si>
    <t>Arctic Ocean</t>
  </si>
  <si>
    <t>Azores</t>
  </si>
  <si>
    <t>Baltic Sea</t>
  </si>
  <si>
    <t>BoBiscay &amp; Iberia</t>
  </si>
  <si>
    <t>Celtic Seas</t>
  </si>
  <si>
    <t>Greater North Sea</t>
  </si>
  <si>
    <t>Iceland, Greenland and Faroes</t>
  </si>
  <si>
    <t>Widely</t>
  </si>
  <si>
    <t>Black Sea</t>
  </si>
  <si>
    <t>Central Med.</t>
  </si>
  <si>
    <t>Eastern Med.</t>
  </si>
  <si>
    <t>Western Med.</t>
  </si>
  <si>
    <t>All regions</t>
  </si>
  <si>
    <t>NEA</t>
  </si>
  <si>
    <t>MED&amp;BKS</t>
  </si>
  <si>
    <t>Landings of assessed stocks for which adequate information is available to determine GES for F and SSB</t>
  </si>
  <si>
    <t>Landings of assessed stocks for which adequate information is available to determine GES either for F or SSB</t>
  </si>
  <si>
    <t>Landings of assessed stocks for which insufficient information is available to determine GES for both F or SSB</t>
  </si>
  <si>
    <t>Landings of assessed stocks *</t>
  </si>
  <si>
    <t>Landings of assessed stocks (kT) *</t>
  </si>
  <si>
    <t>Total landings</t>
  </si>
  <si>
    <t>Total landings (kT)**</t>
  </si>
  <si>
    <t>* Just to set the size of the pie without the shadow</t>
  </si>
  <si>
    <t>** Size of the shadow</t>
  </si>
  <si>
    <t>Intervals</t>
  </si>
  <si>
    <t>Assessed landings*/total landings (%)</t>
  </si>
  <si>
    <t>* assessment of at least one GES criterion</t>
  </si>
  <si>
    <t>Good</t>
  </si>
  <si>
    <t>Neutral</t>
  </si>
  <si>
    <t>Bad</t>
  </si>
  <si>
    <t>LandingsKT</t>
  </si>
  <si>
    <t>Total</t>
  </si>
  <si>
    <t>Region</t>
  </si>
  <si>
    <t>E</t>
  </si>
  <si>
    <t>N</t>
  </si>
  <si>
    <t>Landings</t>
  </si>
  <si>
    <t>Code</t>
  </si>
  <si>
    <t>GraphType</t>
  </si>
  <si>
    <t>Pie</t>
  </si>
  <si>
    <t>Arctic Ocean, total</t>
  </si>
  <si>
    <t>Shadow</t>
  </si>
  <si>
    <t>Azores, total</t>
  </si>
  <si>
    <t>Baltic Sea, total</t>
  </si>
  <si>
    <t>BoBiscay &amp; Iberia, total</t>
  </si>
  <si>
    <t>Celtic Seas, total</t>
  </si>
  <si>
    <t>Greater North Sea, total</t>
  </si>
  <si>
    <t>Iceland, Greenland and Faroes, total</t>
  </si>
  <si>
    <t>Widely, total</t>
  </si>
  <si>
    <t>Black Sea, total</t>
  </si>
  <si>
    <t>Central Med., total</t>
  </si>
  <si>
    <t>Eastern Med., total</t>
  </si>
  <si>
    <t>Western Med.,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</si>
</sst>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</patternFill>
    </fill>
    <fill>
      <patternFill patternType="solid">
        <fgColor theme="4"/>
        <bgColor indexed="64"/>
      </patternFill>
    </fill>
    <fill>
      <patternFill patternType="solid">
        <fgColor rgb="FFEAF46A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6" fillId="4" borderId="0" xfId="0" applyFont="1" applyFill="1"/>
    <xf numFmtId="1" fontId="5" fillId="0" borderId="0" xfId="0" applyNumberFormat="1" applyFont="1"/>
    <xf numFmtId="3" fontId="5" fillId="0" borderId="0" xfId="0" applyNumberFormat="1" applyFont="1"/>
    <xf numFmtId="0" fontId="7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" fontId="5" fillId="8" borderId="0" xfId="0" applyNumberFormat="1" applyFont="1" applyFill="1"/>
    <xf numFmtId="0" fontId="5" fillId="2" borderId="0" xfId="4" applyFont="1" applyFill="1"/>
    <xf numFmtId="0" fontId="6" fillId="3" borderId="0" xfId="4" applyFont="1"/>
    <xf numFmtId="1" fontId="6" fillId="3" borderId="0" xfId="4" applyNumberFormat="1" applyFont="1"/>
    <xf numFmtId="0" fontId="8" fillId="0" borderId="0" xfId="4" applyFont="1" applyFill="1"/>
    <xf numFmtId="1" fontId="6" fillId="0" borderId="0" xfId="4" applyNumberFormat="1" applyFont="1" applyFill="1"/>
    <xf numFmtId="0" fontId="7" fillId="0" borderId="0" xfId="0" applyFont="1"/>
    <xf numFmtId="164" fontId="5" fillId="0" borderId="0" xfId="0" applyNumberFormat="1" applyFont="1"/>
    <xf numFmtId="0" fontId="5" fillId="9" borderId="0" xfId="0" applyFont="1" applyFill="1"/>
    <xf numFmtId="9" fontId="5" fillId="9" borderId="0" xfId="3" applyFont="1" applyFill="1"/>
    <xf numFmtId="9" fontId="5" fillId="2" borderId="0" xfId="3" applyFont="1" applyFill="1"/>
    <xf numFmtId="0" fontId="5" fillId="0" borderId="0" xfId="0" applyFont="1" applyAlignment="1">
      <alignment horizontal="left"/>
    </xf>
    <xf numFmtId="9" fontId="5" fillId="0" borderId="0" xfId="3" applyFont="1"/>
    <xf numFmtId="0" fontId="9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1" fontId="6" fillId="4" borderId="2" xfId="0" applyNumberFormat="1" applyFont="1" applyFill="1" applyBorder="1" applyAlignment="1">
      <alignment horizontal="center"/>
    </xf>
    <xf numFmtId="1" fontId="7" fillId="5" borderId="2" xfId="0" applyNumberFormat="1" applyFont="1" applyFill="1" applyBorder="1" applyAlignment="1">
      <alignment horizontal="center"/>
    </xf>
    <xf numFmtId="1" fontId="5" fillId="6" borderId="2" xfId="0" applyNumberFormat="1" applyFont="1" applyFill="1" applyBorder="1" applyAlignment="1">
      <alignment horizontal="center"/>
    </xf>
    <xf numFmtId="1" fontId="5" fillId="7" borderId="2" xfId="0" applyNumberFormat="1" applyFont="1" applyFill="1" applyBorder="1" applyAlignment="1">
      <alignment horizontal="center"/>
    </xf>
    <xf numFmtId="1" fontId="5" fillId="8" borderId="3" xfId="0" applyNumberFormat="1" applyFont="1" applyFill="1" applyBorder="1" applyAlignment="1">
      <alignment horizontal="center"/>
    </xf>
    <xf numFmtId="0" fontId="5" fillId="0" borderId="4" xfId="0" applyFont="1" applyBorder="1"/>
    <xf numFmtId="0" fontId="5" fillId="0" borderId="0" xfId="0" applyFont="1" applyAlignment="1">
      <alignment horizontal="center"/>
    </xf>
    <xf numFmtId="1" fontId="6" fillId="4" borderId="0" xfId="0" applyNumberFormat="1" applyFont="1" applyFill="1" applyAlignment="1">
      <alignment horizontal="center"/>
    </xf>
    <xf numFmtId="1" fontId="7" fillId="5" borderId="0" xfId="0" applyNumberFormat="1" applyFont="1" applyFill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5" fillId="7" borderId="0" xfId="0" applyNumberFormat="1" applyFont="1" applyFill="1" applyAlignment="1">
      <alignment horizontal="center"/>
    </xf>
    <xf numFmtId="1" fontId="5" fillId="8" borderId="5" xfId="0" applyNumberFormat="1" applyFont="1" applyFill="1" applyBorder="1" applyAlignment="1">
      <alignment horizontal="center"/>
    </xf>
    <xf numFmtId="9" fontId="9" fillId="0" borderId="0" xfId="3" applyFont="1"/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1" fontId="6" fillId="4" borderId="7" xfId="0" applyNumberFormat="1" applyFont="1" applyFill="1" applyBorder="1" applyAlignment="1">
      <alignment horizontal="center"/>
    </xf>
    <xf numFmtId="1" fontId="7" fillId="5" borderId="7" xfId="0" applyNumberFormat="1" applyFont="1" applyFill="1" applyBorder="1" applyAlignment="1">
      <alignment horizontal="center"/>
    </xf>
    <xf numFmtId="1" fontId="5" fillId="6" borderId="7" xfId="0" applyNumberFormat="1" applyFont="1" applyFill="1" applyBorder="1" applyAlignment="1">
      <alignment horizontal="center"/>
    </xf>
    <xf numFmtId="1" fontId="5" fillId="7" borderId="7" xfId="0" applyNumberFormat="1" applyFont="1" applyFill="1" applyBorder="1" applyAlignment="1">
      <alignment horizontal="center"/>
    </xf>
    <xf numFmtId="1" fontId="5" fillId="8" borderId="8" xfId="0" applyNumberFormat="1" applyFont="1" applyFill="1" applyBorder="1" applyAlignment="1">
      <alignment horizontal="center"/>
    </xf>
    <xf numFmtId="0" fontId="5" fillId="0" borderId="2" xfId="0" applyFont="1" applyBorder="1"/>
    <xf numFmtId="1" fontId="5" fillId="2" borderId="2" xfId="4" applyNumberFormat="1" applyFont="1" applyFill="1" applyBorder="1" applyAlignment="1">
      <alignment horizontal="center"/>
    </xf>
    <xf numFmtId="1" fontId="6" fillId="3" borderId="3" xfId="4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1" fontId="5" fillId="2" borderId="0" xfId="4" applyNumberFormat="1" applyFont="1" applyFill="1" applyBorder="1" applyAlignment="1">
      <alignment horizontal="center"/>
    </xf>
    <xf numFmtId="1" fontId="6" fillId="3" borderId="5" xfId="4" applyNumberFormat="1" applyFont="1" applyBorder="1" applyAlignment="1">
      <alignment horizontal="center"/>
    </xf>
    <xf numFmtId="0" fontId="5" fillId="0" borderId="7" xfId="0" applyFont="1" applyBorder="1"/>
    <xf numFmtId="1" fontId="5" fillId="2" borderId="7" xfId="4" applyNumberFormat="1" applyFont="1" applyFill="1" applyBorder="1" applyAlignment="1">
      <alignment horizontal="center"/>
    </xf>
    <xf numFmtId="1" fontId="6" fillId="3" borderId="8" xfId="4" applyNumberFormat="1" applyFont="1" applyBorder="1" applyAlignment="1">
      <alignment horizontal="center"/>
    </xf>
    <xf numFmtId="0" fontId="10" fillId="10" borderId="0" xfId="0" applyFont="1" applyFill="1" applyAlignment="1">
      <alignment horizontal="center"/>
    </xf>
    <xf numFmtId="1" fontId="10" fillId="10" borderId="0" xfId="0" applyNumberFormat="1" applyFont="1" applyFill="1" applyAlignment="1">
      <alignment horizontal="center"/>
    </xf>
    <xf numFmtId="165" fontId="4" fillId="10" borderId="0" xfId="0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11" fillId="10" borderId="0" xfId="0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0" fontId="10" fillId="11" borderId="0" xfId="0" applyFont="1" applyFill="1" applyAlignment="1">
      <alignment horizontal="center"/>
    </xf>
    <xf numFmtId="1" fontId="10" fillId="11" borderId="0" xfId="0" applyNumberFormat="1" applyFont="1" applyFill="1" applyAlignment="1">
      <alignment horizontal="center"/>
    </xf>
    <xf numFmtId="165" fontId="4" fillId="11" borderId="0" xfId="0" applyNumberFormat="1" applyFont="1" applyFill="1" applyAlignment="1">
      <alignment horizontal="center"/>
    </xf>
    <xf numFmtId="0" fontId="11" fillId="11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5">
    <cellStyle name="Accent5" xfId="4" builtinId="45"/>
    <cellStyle name="Normal" xfId="0" builtinId="0"/>
    <cellStyle name="Normal 2" xfId="1"/>
    <cellStyle name="Normal 3" xfId="2"/>
    <cellStyle name="Percent" xfId="3" builtinId="5"/>
  </cellStyles>
  <dxfs count="0"/>
  <tableStyles count="0" defaultTableStyle="TableStyleMedium2" defaultPivotStyle="PivotStyleLight16"/>
  <colors>
    <mruColors>
      <color rgb="FFFF6600"/>
      <color rgb="FFEAF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-local\Desktop\Nueva%20carpeta%20(2)\FIG2-142803-CSI032-MAR007-percentag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for Figure 2"/>
      <sheetName val="GIS"/>
    </sheetNames>
    <sheetDataSet>
      <sheetData sheetId="0">
        <row r="16">
          <cell r="D16">
            <v>944097</v>
          </cell>
          <cell r="E16">
            <v>54239</v>
          </cell>
          <cell r="F16">
            <v>277843</v>
          </cell>
          <cell r="G16">
            <v>1276179</v>
          </cell>
          <cell r="H16">
            <v>1276.1790000000001</v>
          </cell>
        </row>
        <row r="17">
          <cell r="D17">
            <v>0</v>
          </cell>
          <cell r="E17">
            <v>0</v>
          </cell>
          <cell r="F17">
            <v>535</v>
          </cell>
          <cell r="G17">
            <v>535</v>
          </cell>
          <cell r="H17">
            <v>0.53500000000000003</v>
          </cell>
        </row>
        <row r="18">
          <cell r="D18">
            <v>583202</v>
          </cell>
          <cell r="E18">
            <v>0</v>
          </cell>
          <cell r="F18">
            <v>28558.9</v>
          </cell>
          <cell r="G18">
            <v>611760.9</v>
          </cell>
          <cell r="H18">
            <v>611.76089999999999</v>
          </cell>
        </row>
        <row r="19">
          <cell r="D19">
            <v>116489</v>
          </cell>
          <cell r="E19">
            <v>12133</v>
          </cell>
          <cell r="F19">
            <v>46104</v>
          </cell>
          <cell r="G19">
            <v>174726</v>
          </cell>
          <cell r="H19">
            <v>174.726</v>
          </cell>
        </row>
        <row r="20">
          <cell r="D20">
            <v>61885</v>
          </cell>
          <cell r="E20">
            <v>5250</v>
          </cell>
          <cell r="F20">
            <v>14994</v>
          </cell>
          <cell r="G20">
            <v>82129</v>
          </cell>
          <cell r="H20">
            <v>82.129000000000005</v>
          </cell>
        </row>
        <row r="21">
          <cell r="D21">
            <v>711832</v>
          </cell>
          <cell r="E21">
            <v>7753</v>
          </cell>
          <cell r="F21">
            <v>501630</v>
          </cell>
          <cell r="G21">
            <v>1221215</v>
          </cell>
          <cell r="H21">
            <v>1221.2149999999999</v>
          </cell>
        </row>
        <row r="22">
          <cell r="D22">
            <v>462172</v>
          </cell>
          <cell r="E22">
            <v>110503</v>
          </cell>
          <cell r="F22">
            <v>93480</v>
          </cell>
          <cell r="G22">
            <v>666155</v>
          </cell>
          <cell r="H22">
            <v>666.15499999999997</v>
          </cell>
        </row>
        <row r="23">
          <cell r="D23">
            <v>3339675</v>
          </cell>
          <cell r="E23">
            <v>454</v>
          </cell>
          <cell r="F23">
            <v>45848.811999999998</v>
          </cell>
          <cell r="G23">
            <v>3385977.8119999999</v>
          </cell>
          <cell r="H23">
            <v>3385.9778120000001</v>
          </cell>
        </row>
        <row r="24">
          <cell r="D24">
            <v>0</v>
          </cell>
          <cell r="E24">
            <v>186511.13800000001</v>
          </cell>
          <cell r="F24">
            <v>0</v>
          </cell>
          <cell r="G24">
            <v>186511.13800000001</v>
          </cell>
          <cell r="H24">
            <v>186.51113800000002</v>
          </cell>
        </row>
        <row r="25">
          <cell r="D25">
            <v>1319</v>
          </cell>
          <cell r="E25">
            <v>130987.6406</v>
          </cell>
          <cell r="F25">
            <v>0</v>
          </cell>
          <cell r="G25">
            <v>132306.64059999998</v>
          </cell>
          <cell r="H25">
            <v>132.30664059999998</v>
          </cell>
        </row>
        <row r="26">
          <cell r="D26">
            <v>0</v>
          </cell>
          <cell r="E26">
            <v>22069.231029999999</v>
          </cell>
          <cell r="F26">
            <v>0</v>
          </cell>
          <cell r="G26">
            <v>22069.231029999999</v>
          </cell>
          <cell r="H26">
            <v>22.069231029999997</v>
          </cell>
        </row>
        <row r="27">
          <cell r="D27">
            <v>17466.309000000001</v>
          </cell>
          <cell r="E27">
            <v>35033.007570000002</v>
          </cell>
          <cell r="F27">
            <v>0</v>
          </cell>
          <cell r="G27">
            <v>52499.316570000003</v>
          </cell>
          <cell r="H27">
            <v>52.499316570000005</v>
          </cell>
        </row>
        <row r="28">
          <cell r="D28">
            <v>944097</v>
          </cell>
          <cell r="E28">
            <v>54239</v>
          </cell>
          <cell r="F28">
            <v>277843</v>
          </cell>
          <cell r="G28">
            <v>1380132.5490000001</v>
          </cell>
          <cell r="H28">
            <v>1380.1325490000002</v>
          </cell>
        </row>
        <row r="29">
          <cell r="D29">
            <v>0</v>
          </cell>
          <cell r="E29">
            <v>0</v>
          </cell>
          <cell r="F29">
            <v>535</v>
          </cell>
          <cell r="G29">
            <v>9104.5097000000005</v>
          </cell>
          <cell r="H29">
            <v>9.1045097000000013</v>
          </cell>
        </row>
        <row r="30">
          <cell r="D30">
            <v>583202</v>
          </cell>
          <cell r="E30">
            <v>0</v>
          </cell>
          <cell r="F30">
            <v>28558.9</v>
          </cell>
          <cell r="G30">
            <v>779147.43050000002</v>
          </cell>
          <cell r="H30">
            <v>779.14743050000004</v>
          </cell>
        </row>
        <row r="31">
          <cell r="D31">
            <v>116489</v>
          </cell>
          <cell r="E31">
            <v>12133</v>
          </cell>
          <cell r="F31">
            <v>46104</v>
          </cell>
          <cell r="G31">
            <v>394990.18949999998</v>
          </cell>
          <cell r="H31">
            <v>394.99018949999999</v>
          </cell>
        </row>
        <row r="32">
          <cell r="D32">
            <v>61885</v>
          </cell>
          <cell r="E32">
            <v>5250</v>
          </cell>
          <cell r="F32">
            <v>14994</v>
          </cell>
          <cell r="G32">
            <v>222780.8855</v>
          </cell>
          <cell r="H32">
            <v>222.78088550000001</v>
          </cell>
        </row>
        <row r="33">
          <cell r="D33">
            <v>711832</v>
          </cell>
          <cell r="E33">
            <v>7753</v>
          </cell>
          <cell r="F33">
            <v>501630</v>
          </cell>
          <cell r="G33">
            <v>1472482.162</v>
          </cell>
          <cell r="H33">
            <v>1472.482162</v>
          </cell>
        </row>
        <row r="34">
          <cell r="D34">
            <v>462172</v>
          </cell>
          <cell r="E34">
            <v>110503</v>
          </cell>
          <cell r="F34">
            <v>93480</v>
          </cell>
          <cell r="G34">
            <v>673415.47795700002</v>
          </cell>
          <cell r="H34">
            <v>673.41547795700001</v>
          </cell>
        </row>
        <row r="35">
          <cell r="D35">
            <v>3339675</v>
          </cell>
          <cell r="E35">
            <v>454</v>
          </cell>
          <cell r="F35">
            <v>45848.811999999998</v>
          </cell>
          <cell r="G35">
            <v>3398861.2280000001</v>
          </cell>
          <cell r="H35">
            <v>3398.8612280000002</v>
          </cell>
        </row>
        <row r="36">
          <cell r="D36">
            <v>0</v>
          </cell>
          <cell r="E36">
            <v>186511.13800000001</v>
          </cell>
          <cell r="F36">
            <v>0</v>
          </cell>
          <cell r="G36">
            <v>461408.8</v>
          </cell>
          <cell r="H36">
            <v>461.40879999999999</v>
          </cell>
        </row>
        <row r="37">
          <cell r="D37">
            <v>1319</v>
          </cell>
          <cell r="E37">
            <v>130987.6406</v>
          </cell>
          <cell r="F37">
            <v>0</v>
          </cell>
          <cell r="G37">
            <v>328747</v>
          </cell>
          <cell r="H37">
            <v>328.74700000000001</v>
          </cell>
        </row>
        <row r="38">
          <cell r="D38">
            <v>0</v>
          </cell>
          <cell r="E38">
            <v>22069.231029999999</v>
          </cell>
          <cell r="F38">
            <v>0</v>
          </cell>
          <cell r="G38">
            <v>180333.9</v>
          </cell>
          <cell r="H38">
            <v>180.3339</v>
          </cell>
        </row>
        <row r="39">
          <cell r="D39">
            <v>17466.309000000001</v>
          </cell>
          <cell r="E39">
            <v>35033.007570000002</v>
          </cell>
          <cell r="F39">
            <v>0</v>
          </cell>
          <cell r="G39">
            <v>282430.90000000002</v>
          </cell>
          <cell r="H39">
            <v>282.43090000000001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A49" sqref="A49"/>
    </sheetView>
  </sheetViews>
  <sheetFormatPr defaultColWidth="9.1796875" defaultRowHeight="10.5" x14ac:dyDescent="0.25"/>
  <cols>
    <col min="1" max="1" width="71.81640625" style="2" bestFit="1" customWidth="1"/>
    <col min="2" max="2" width="9" style="2" bestFit="1" customWidth="1"/>
    <col min="3" max="3" width="21" style="2" bestFit="1" customWidth="1"/>
    <col min="4" max="4" width="7.1796875" style="2" bestFit="1" customWidth="1"/>
    <col min="5" max="5" width="12.1796875" style="2" bestFit="1" customWidth="1"/>
    <col min="6" max="6" width="7.81640625" style="2" bestFit="1" customWidth="1"/>
    <col min="7" max="7" width="12.54296875" style="2" bestFit="1" customWidth="1"/>
    <col min="8" max="8" width="21" style="2" bestFit="1" customWidth="1"/>
    <col min="9" max="9" width="6.54296875" style="2" bestFit="1" customWidth="1"/>
    <col min="10" max="10" width="6.81640625" style="2" bestFit="1" customWidth="1"/>
    <col min="11" max="11" width="9.26953125" style="2" bestFit="1" customWidth="1"/>
    <col min="12" max="12" width="9.453125" style="2" bestFit="1" customWidth="1"/>
    <col min="13" max="13" width="10.1796875" style="2" bestFit="1" customWidth="1"/>
    <col min="14" max="14" width="10.26953125" style="2" customWidth="1"/>
    <col min="15" max="15" width="7.54296875" style="2" bestFit="1" customWidth="1"/>
    <col min="16" max="17" width="7.453125" style="2" bestFit="1" customWidth="1"/>
    <col min="18" max="16384" width="9.1796875" style="2"/>
  </cols>
  <sheetData>
    <row r="1" spans="1:1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O1" s="2" t="s">
        <v>13</v>
      </c>
      <c r="P1" s="2" t="s">
        <v>14</v>
      </c>
      <c r="Q1" s="2" t="s">
        <v>15</v>
      </c>
    </row>
    <row r="2" spans="1:17" x14ac:dyDescent="0.25">
      <c r="A2" s="3" t="s">
        <v>16</v>
      </c>
      <c r="B2" s="4">
        <v>944097</v>
      </c>
      <c r="C2" s="4">
        <v>0</v>
      </c>
      <c r="D2" s="4">
        <v>583202</v>
      </c>
      <c r="E2" s="4">
        <v>116489</v>
      </c>
      <c r="F2" s="4">
        <v>61885</v>
      </c>
      <c r="G2" s="4">
        <v>711832</v>
      </c>
      <c r="H2" s="4">
        <v>462172</v>
      </c>
      <c r="I2" s="4">
        <v>3339675</v>
      </c>
      <c r="J2" s="4">
        <v>0</v>
      </c>
      <c r="K2" s="4">
        <v>1319</v>
      </c>
      <c r="L2" s="4">
        <v>0</v>
      </c>
      <c r="M2" s="4">
        <v>17466.309000000001</v>
      </c>
      <c r="O2" s="5">
        <f t="shared" ref="O2:O8" si="0">SUM(B2:M2)</f>
        <v>6238137.3090000004</v>
      </c>
      <c r="P2" s="5">
        <f t="shared" ref="P2:P8" si="1">SUM(B2:I2)</f>
        <v>6219352</v>
      </c>
      <c r="Q2" s="5">
        <f t="shared" ref="Q2:Q8" si="2">SUM(J2:M2)</f>
        <v>18785.309000000001</v>
      </c>
    </row>
    <row r="3" spans="1:17" x14ac:dyDescent="0.25">
      <c r="A3" s="6" t="s">
        <v>17</v>
      </c>
      <c r="B3" s="4">
        <v>54239</v>
      </c>
      <c r="C3" s="4">
        <v>0</v>
      </c>
      <c r="D3" s="4">
        <v>0</v>
      </c>
      <c r="E3" s="4">
        <v>12133</v>
      </c>
      <c r="F3" s="4">
        <v>5250</v>
      </c>
      <c r="G3" s="4">
        <v>7753</v>
      </c>
      <c r="H3" s="4">
        <v>110503</v>
      </c>
      <c r="I3" s="4">
        <v>454</v>
      </c>
      <c r="J3" s="4">
        <v>186511.13800000001</v>
      </c>
      <c r="K3" s="4">
        <v>130987.6406</v>
      </c>
      <c r="L3" s="4">
        <v>22069.231029999999</v>
      </c>
      <c r="M3" s="4">
        <v>35033.007570000002</v>
      </c>
      <c r="O3" s="5">
        <f t="shared" si="0"/>
        <v>564933.0172</v>
      </c>
      <c r="P3" s="5">
        <f t="shared" si="1"/>
        <v>190332</v>
      </c>
      <c r="Q3" s="5">
        <f t="shared" si="2"/>
        <v>374601.01720000006</v>
      </c>
    </row>
    <row r="4" spans="1:17" x14ac:dyDescent="0.25">
      <c r="A4" s="7" t="s">
        <v>18</v>
      </c>
      <c r="B4" s="4">
        <v>277843</v>
      </c>
      <c r="C4" s="4">
        <v>535</v>
      </c>
      <c r="D4" s="4">
        <v>28558.9</v>
      </c>
      <c r="E4" s="4">
        <v>46104</v>
      </c>
      <c r="F4" s="4">
        <v>14994</v>
      </c>
      <c r="G4" s="4">
        <v>501630</v>
      </c>
      <c r="H4" s="4">
        <v>93480</v>
      </c>
      <c r="I4" s="4">
        <v>45848.811999999998</v>
      </c>
      <c r="J4" s="4">
        <v>0</v>
      </c>
      <c r="K4" s="4">
        <v>0</v>
      </c>
      <c r="L4" s="4">
        <v>0</v>
      </c>
      <c r="M4" s="4">
        <v>0</v>
      </c>
      <c r="O4" s="5">
        <f t="shared" si="0"/>
        <v>1008993.7120000001</v>
      </c>
      <c r="P4" s="5">
        <f t="shared" si="1"/>
        <v>1008993.7120000001</v>
      </c>
      <c r="Q4" s="5">
        <f t="shared" si="2"/>
        <v>0</v>
      </c>
    </row>
    <row r="5" spans="1:17" x14ac:dyDescent="0.25">
      <c r="A5" s="8" t="s">
        <v>19</v>
      </c>
      <c r="B5" s="4">
        <f t="shared" ref="B5:M5" si="3">SUM(B2:B4)</f>
        <v>1276179</v>
      </c>
      <c r="C5" s="4">
        <f t="shared" si="3"/>
        <v>535</v>
      </c>
      <c r="D5" s="4">
        <f t="shared" si="3"/>
        <v>611760.9</v>
      </c>
      <c r="E5" s="4">
        <f t="shared" si="3"/>
        <v>174726</v>
      </c>
      <c r="F5" s="4">
        <f t="shared" si="3"/>
        <v>82129</v>
      </c>
      <c r="G5" s="4">
        <f t="shared" si="3"/>
        <v>1221215</v>
      </c>
      <c r="H5" s="4">
        <f t="shared" si="3"/>
        <v>666155</v>
      </c>
      <c r="I5" s="4">
        <f t="shared" si="3"/>
        <v>3385977.8119999999</v>
      </c>
      <c r="J5" s="4">
        <f>SUM(J2:J4)</f>
        <v>186511.13800000001</v>
      </c>
      <c r="K5" s="4">
        <f>SUM(K2:K4)</f>
        <v>132306.64059999998</v>
      </c>
      <c r="L5" s="4">
        <f t="shared" si="3"/>
        <v>22069.231029999999</v>
      </c>
      <c r="M5" s="4">
        <f t="shared" si="3"/>
        <v>52499.316570000003</v>
      </c>
      <c r="O5" s="5">
        <f t="shared" si="0"/>
        <v>7812064.0381999994</v>
      </c>
      <c r="P5" s="5">
        <f t="shared" si="1"/>
        <v>7418677.7119999994</v>
      </c>
      <c r="Q5" s="5">
        <f t="shared" si="2"/>
        <v>393386.32620000001</v>
      </c>
    </row>
    <row r="6" spans="1:17" x14ac:dyDescent="0.25">
      <c r="A6" s="9" t="s">
        <v>20</v>
      </c>
      <c r="B6" s="10">
        <f>B5/1000</f>
        <v>1276.1790000000001</v>
      </c>
      <c r="C6" s="10">
        <f t="shared" ref="C6:M6" si="4">C5/1000</f>
        <v>0.53500000000000003</v>
      </c>
      <c r="D6" s="10">
        <f t="shared" si="4"/>
        <v>611.76089999999999</v>
      </c>
      <c r="E6" s="10">
        <f t="shared" si="4"/>
        <v>174.726</v>
      </c>
      <c r="F6" s="10">
        <f t="shared" si="4"/>
        <v>82.129000000000005</v>
      </c>
      <c r="G6" s="10">
        <f t="shared" si="4"/>
        <v>1221.2149999999999</v>
      </c>
      <c r="H6" s="10">
        <f t="shared" si="4"/>
        <v>666.15499999999997</v>
      </c>
      <c r="I6" s="10">
        <f t="shared" si="4"/>
        <v>3385.9778120000001</v>
      </c>
      <c r="J6" s="10">
        <f t="shared" si="4"/>
        <v>186.51113800000002</v>
      </c>
      <c r="K6" s="10">
        <f t="shared" si="4"/>
        <v>132.30664059999998</v>
      </c>
      <c r="L6" s="10">
        <f t="shared" si="4"/>
        <v>22.069231029999997</v>
      </c>
      <c r="M6" s="10">
        <f t="shared" si="4"/>
        <v>52.499316570000005</v>
      </c>
      <c r="O6" s="5">
        <f t="shared" si="0"/>
        <v>7812.0640381999992</v>
      </c>
      <c r="P6" s="5">
        <f t="shared" si="1"/>
        <v>7418.6777119999997</v>
      </c>
      <c r="Q6" s="5">
        <f t="shared" si="2"/>
        <v>393.38632619999998</v>
      </c>
    </row>
    <row r="7" spans="1:17" x14ac:dyDescent="0.25">
      <c r="A7" s="11" t="s">
        <v>21</v>
      </c>
      <c r="B7" s="4">
        <v>1380132.5490000001</v>
      </c>
      <c r="C7" s="4">
        <v>9104.5097000000005</v>
      </c>
      <c r="D7" s="4">
        <v>779147.43050000002</v>
      </c>
      <c r="E7" s="4">
        <v>394990.18949999998</v>
      </c>
      <c r="F7" s="4">
        <v>222780.8855</v>
      </c>
      <c r="G7" s="4">
        <v>1472482.162</v>
      </c>
      <c r="H7" s="4">
        <v>673415.47795700002</v>
      </c>
      <c r="I7" s="4">
        <v>3398861.2280000001</v>
      </c>
      <c r="J7" s="4">
        <v>461408.8</v>
      </c>
      <c r="K7" s="4">
        <v>328747</v>
      </c>
      <c r="L7" s="4">
        <v>180333.9</v>
      </c>
      <c r="M7" s="4">
        <v>282430.90000000002</v>
      </c>
      <c r="O7" s="5">
        <f t="shared" si="0"/>
        <v>9583835.0321570002</v>
      </c>
      <c r="P7" s="5">
        <f t="shared" si="1"/>
        <v>8330914.4321569996</v>
      </c>
      <c r="Q7" s="5">
        <f t="shared" si="2"/>
        <v>1252920.6000000001</v>
      </c>
    </row>
    <row r="8" spans="1:17" x14ac:dyDescent="0.25">
      <c r="A8" s="12" t="s">
        <v>22</v>
      </c>
      <c r="B8" s="13">
        <f t="shared" ref="B8:M8" si="5">B7/1000</f>
        <v>1380.1325490000002</v>
      </c>
      <c r="C8" s="13">
        <f t="shared" si="5"/>
        <v>9.1045097000000013</v>
      </c>
      <c r="D8" s="13">
        <f t="shared" si="5"/>
        <v>779.14743050000004</v>
      </c>
      <c r="E8" s="13">
        <f t="shared" si="5"/>
        <v>394.99018949999999</v>
      </c>
      <c r="F8" s="13">
        <f t="shared" si="5"/>
        <v>222.78088550000001</v>
      </c>
      <c r="G8" s="13">
        <f t="shared" si="5"/>
        <v>1472.482162</v>
      </c>
      <c r="H8" s="13">
        <f t="shared" si="5"/>
        <v>673.41547795700001</v>
      </c>
      <c r="I8" s="13">
        <f t="shared" si="5"/>
        <v>3398.8612280000002</v>
      </c>
      <c r="J8" s="13">
        <f t="shared" si="5"/>
        <v>461.40879999999999</v>
      </c>
      <c r="K8" s="13">
        <f t="shared" si="5"/>
        <v>328.74700000000001</v>
      </c>
      <c r="L8" s="13">
        <f t="shared" si="5"/>
        <v>180.3339</v>
      </c>
      <c r="M8" s="13">
        <f t="shared" si="5"/>
        <v>282.43090000000001</v>
      </c>
      <c r="O8" s="5">
        <f t="shared" si="0"/>
        <v>9583.8350321569978</v>
      </c>
      <c r="P8" s="5">
        <f t="shared" si="1"/>
        <v>8330.9144321570002</v>
      </c>
      <c r="Q8" s="5">
        <f t="shared" si="2"/>
        <v>1252.9205999999999</v>
      </c>
    </row>
    <row r="9" spans="1:17" x14ac:dyDescent="0.25">
      <c r="A9" s="14" t="s">
        <v>23</v>
      </c>
      <c r="B9" s="15"/>
      <c r="C9" s="15"/>
      <c r="D9" s="15"/>
      <c r="E9" s="15"/>
      <c r="F9" s="15"/>
      <c r="G9" s="15"/>
      <c r="H9" s="15"/>
      <c r="I9" s="15"/>
      <c r="J9" s="15"/>
      <c r="K9" s="15"/>
    </row>
    <row r="10" spans="1:17" x14ac:dyDescent="0.25">
      <c r="A10" s="14" t="s">
        <v>24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7" x14ac:dyDescent="0.25">
      <c r="A11" s="16" t="s">
        <v>25</v>
      </c>
      <c r="B11" s="17"/>
      <c r="C11" s="17"/>
      <c r="D11" s="17"/>
      <c r="E11" s="17"/>
      <c r="F11" s="17"/>
      <c r="G11" s="17"/>
      <c r="H11" s="17"/>
      <c r="I11" s="17"/>
      <c r="K11" s="17"/>
    </row>
    <row r="12" spans="1:17" x14ac:dyDescent="0.25">
      <c r="A12" s="18" t="s">
        <v>26</v>
      </c>
      <c r="B12" s="19">
        <f>(B2+B3)/B7</f>
        <v>0.72336240509896121</v>
      </c>
      <c r="C12" s="19">
        <f t="shared" ref="C12:Q12" si="6">(C2+C3)/C7</f>
        <v>0</v>
      </c>
      <c r="D12" s="19">
        <f t="shared" si="6"/>
        <v>0.74851302484016857</v>
      </c>
      <c r="E12" s="19">
        <f t="shared" si="6"/>
        <v>0.32563340411774966</v>
      </c>
      <c r="F12" s="19">
        <f t="shared" si="6"/>
        <v>0.30134991091953445</v>
      </c>
      <c r="G12" s="19">
        <f t="shared" si="6"/>
        <v>0.48868843274992418</v>
      </c>
      <c r="H12" s="19">
        <f t="shared" si="6"/>
        <v>0.85040367907398673</v>
      </c>
      <c r="I12" s="19">
        <f t="shared" si="6"/>
        <v>0.98272002766215905</v>
      </c>
      <c r="J12" s="19">
        <f t="shared" si="6"/>
        <v>0.40422102482657463</v>
      </c>
      <c r="K12" s="19">
        <f t="shared" si="6"/>
        <v>0.40245733223421043</v>
      </c>
      <c r="L12" s="19">
        <f t="shared" si="6"/>
        <v>0.12237982448114304</v>
      </c>
      <c r="M12" s="19">
        <f t="shared" si="6"/>
        <v>0.18588375623913672</v>
      </c>
      <c r="N12" s="20"/>
      <c r="O12" s="19">
        <f t="shared" si="6"/>
        <v>0.70984843785117369</v>
      </c>
      <c r="P12" s="19">
        <f t="shared" si="6"/>
        <v>0.76938540807223676</v>
      </c>
      <c r="Q12" s="19">
        <f t="shared" si="6"/>
        <v>0.31397546356888062</v>
      </c>
    </row>
    <row r="13" spans="1:17" x14ac:dyDescent="0.25">
      <c r="A13" s="21" t="s">
        <v>27</v>
      </c>
      <c r="B13" s="22"/>
      <c r="N13" s="22"/>
      <c r="O13" s="22"/>
      <c r="P13" s="22"/>
    </row>
    <row r="14" spans="1:17" x14ac:dyDescent="0.25">
      <c r="A14" s="21"/>
      <c r="J14" s="23"/>
      <c r="K14" s="23"/>
      <c r="L14" s="23"/>
      <c r="M14" s="23"/>
      <c r="N14" s="23"/>
      <c r="O14" s="22"/>
    </row>
    <row r="15" spans="1:17" ht="11" thickBot="1" x14ac:dyDescent="0.3">
      <c r="A15" s="21"/>
      <c r="D15" s="24" t="s">
        <v>28</v>
      </c>
      <c r="E15" s="24" t="s">
        <v>29</v>
      </c>
      <c r="F15" s="24" t="s">
        <v>30</v>
      </c>
      <c r="G15" s="25" t="s">
        <v>36</v>
      </c>
      <c r="H15" s="24" t="s">
        <v>31</v>
      </c>
      <c r="J15" s="23"/>
      <c r="K15" s="23"/>
      <c r="L15" s="23"/>
      <c r="M15" s="23"/>
      <c r="N15" s="23"/>
    </row>
    <row r="16" spans="1:17" x14ac:dyDescent="0.25">
      <c r="B16" s="26"/>
      <c r="C16" s="27" t="s">
        <v>1</v>
      </c>
      <c r="D16" s="28">
        <v>944097</v>
      </c>
      <c r="E16" s="29">
        <v>54239</v>
      </c>
      <c r="F16" s="30">
        <v>277843</v>
      </c>
      <c r="G16" s="31">
        <f t="shared" ref="G16:G27" si="7">SUM(D16:F16)</f>
        <v>1276179</v>
      </c>
      <c r="H16" s="32">
        <f t="shared" ref="H16:H39" si="8">G16/1000</f>
        <v>1276.1790000000001</v>
      </c>
      <c r="I16" s="22"/>
      <c r="J16" s="23"/>
      <c r="K16" s="23"/>
      <c r="L16" s="23"/>
      <c r="M16" s="23"/>
      <c r="N16" s="23"/>
    </row>
    <row r="17" spans="1:16" x14ac:dyDescent="0.25">
      <c r="B17" s="33"/>
      <c r="C17" s="34" t="s">
        <v>2</v>
      </c>
      <c r="D17" s="35">
        <v>0</v>
      </c>
      <c r="E17" s="36">
        <v>0</v>
      </c>
      <c r="F17" s="37">
        <v>535</v>
      </c>
      <c r="G17" s="38">
        <f t="shared" si="7"/>
        <v>535</v>
      </c>
      <c r="H17" s="39">
        <f t="shared" si="8"/>
        <v>0.53500000000000003</v>
      </c>
      <c r="J17" s="23"/>
      <c r="K17" s="23"/>
      <c r="L17" s="23"/>
      <c r="M17" s="23"/>
      <c r="N17" s="40"/>
      <c r="O17" s="40"/>
      <c r="P17" s="40"/>
    </row>
    <row r="18" spans="1:16" x14ac:dyDescent="0.25">
      <c r="B18" s="33"/>
      <c r="C18" s="34" t="s">
        <v>3</v>
      </c>
      <c r="D18" s="35">
        <v>583202</v>
      </c>
      <c r="E18" s="36">
        <v>0</v>
      </c>
      <c r="F18" s="37">
        <v>28558.9</v>
      </c>
      <c r="G18" s="38">
        <f t="shared" si="7"/>
        <v>611760.9</v>
      </c>
      <c r="H18" s="39">
        <f t="shared" si="8"/>
        <v>611.76089999999999</v>
      </c>
      <c r="J18" s="23"/>
      <c r="K18" s="23"/>
      <c r="L18" s="23"/>
      <c r="M18" s="23"/>
      <c r="N18" s="23"/>
    </row>
    <row r="19" spans="1:16" x14ac:dyDescent="0.25">
      <c r="B19" s="33"/>
      <c r="C19" s="34" t="s">
        <v>4</v>
      </c>
      <c r="D19" s="35">
        <v>116489</v>
      </c>
      <c r="E19" s="36">
        <v>12133</v>
      </c>
      <c r="F19" s="37">
        <v>46104</v>
      </c>
      <c r="G19" s="38">
        <f t="shared" si="7"/>
        <v>174726</v>
      </c>
      <c r="H19" s="39">
        <f t="shared" si="8"/>
        <v>174.726</v>
      </c>
    </row>
    <row r="20" spans="1:16" x14ac:dyDescent="0.25">
      <c r="B20" s="33"/>
      <c r="C20" s="34" t="s">
        <v>5</v>
      </c>
      <c r="D20" s="35">
        <v>61885</v>
      </c>
      <c r="E20" s="36">
        <v>5250</v>
      </c>
      <c r="F20" s="37">
        <v>14994</v>
      </c>
      <c r="G20" s="38">
        <f t="shared" si="7"/>
        <v>82129</v>
      </c>
      <c r="H20" s="39">
        <f t="shared" si="8"/>
        <v>82.129000000000005</v>
      </c>
    </row>
    <row r="21" spans="1:16" x14ac:dyDescent="0.25">
      <c r="B21" s="33"/>
      <c r="C21" s="34" t="s">
        <v>6</v>
      </c>
      <c r="D21" s="35">
        <v>711832</v>
      </c>
      <c r="E21" s="36">
        <v>7753</v>
      </c>
      <c r="F21" s="37">
        <v>501630</v>
      </c>
      <c r="G21" s="38">
        <f t="shared" si="7"/>
        <v>1221215</v>
      </c>
      <c r="H21" s="39">
        <f t="shared" si="8"/>
        <v>1221.2149999999999</v>
      </c>
    </row>
    <row r="22" spans="1:16" x14ac:dyDescent="0.25">
      <c r="B22" s="33"/>
      <c r="C22" s="34" t="s">
        <v>7</v>
      </c>
      <c r="D22" s="35">
        <v>462172</v>
      </c>
      <c r="E22" s="36">
        <v>110503</v>
      </c>
      <c r="F22" s="37">
        <v>93480</v>
      </c>
      <c r="G22" s="38">
        <f t="shared" si="7"/>
        <v>666155</v>
      </c>
      <c r="H22" s="39">
        <f t="shared" si="8"/>
        <v>666.15499999999997</v>
      </c>
    </row>
    <row r="23" spans="1:16" x14ac:dyDescent="0.25">
      <c r="B23" s="33"/>
      <c r="C23" s="34" t="s">
        <v>8</v>
      </c>
      <c r="D23" s="35">
        <v>3339675</v>
      </c>
      <c r="E23" s="36">
        <v>454</v>
      </c>
      <c r="F23" s="37">
        <v>45848.811999999998</v>
      </c>
      <c r="G23" s="38">
        <f t="shared" si="7"/>
        <v>3385977.8119999999</v>
      </c>
      <c r="H23" s="39">
        <f t="shared" si="8"/>
        <v>3385.9778120000001</v>
      </c>
    </row>
    <row r="24" spans="1:16" x14ac:dyDescent="0.25">
      <c r="B24" s="33"/>
      <c r="C24" s="34" t="s">
        <v>9</v>
      </c>
      <c r="D24" s="35">
        <v>0</v>
      </c>
      <c r="E24" s="36">
        <v>186511.13800000001</v>
      </c>
      <c r="F24" s="37">
        <v>0</v>
      </c>
      <c r="G24" s="38">
        <f t="shared" si="7"/>
        <v>186511.13800000001</v>
      </c>
      <c r="H24" s="39">
        <f t="shared" si="8"/>
        <v>186.51113800000002</v>
      </c>
    </row>
    <row r="25" spans="1:16" x14ac:dyDescent="0.25">
      <c r="B25" s="33"/>
      <c r="C25" s="34" t="s">
        <v>10</v>
      </c>
      <c r="D25" s="35">
        <v>1319</v>
      </c>
      <c r="E25" s="36">
        <v>130987.6406</v>
      </c>
      <c r="F25" s="37">
        <v>0</v>
      </c>
      <c r="G25" s="38">
        <f t="shared" si="7"/>
        <v>132306.64059999998</v>
      </c>
      <c r="H25" s="39">
        <f t="shared" si="8"/>
        <v>132.30664059999998</v>
      </c>
    </row>
    <row r="26" spans="1:16" x14ac:dyDescent="0.25">
      <c r="B26" s="33"/>
      <c r="C26" s="34" t="s">
        <v>11</v>
      </c>
      <c r="D26" s="35">
        <v>0</v>
      </c>
      <c r="E26" s="36">
        <v>22069.231029999999</v>
      </c>
      <c r="F26" s="37">
        <v>0</v>
      </c>
      <c r="G26" s="38">
        <f t="shared" si="7"/>
        <v>22069.231029999999</v>
      </c>
      <c r="H26" s="39">
        <f t="shared" si="8"/>
        <v>22.069231029999997</v>
      </c>
    </row>
    <row r="27" spans="1:16" ht="11" thickBot="1" x14ac:dyDescent="0.3">
      <c r="B27" s="41"/>
      <c r="C27" s="42" t="s">
        <v>12</v>
      </c>
      <c r="D27" s="43">
        <v>17466.309000000001</v>
      </c>
      <c r="E27" s="44">
        <v>35033.007570000002</v>
      </c>
      <c r="F27" s="45">
        <v>0</v>
      </c>
      <c r="G27" s="46">
        <f t="shared" si="7"/>
        <v>52499.316570000003</v>
      </c>
      <c r="H27" s="47">
        <f t="shared" si="8"/>
        <v>52.499316570000005</v>
      </c>
    </row>
    <row r="28" spans="1:16" x14ac:dyDescent="0.25">
      <c r="B28" s="67" t="s">
        <v>32</v>
      </c>
      <c r="C28" s="48" t="s">
        <v>1</v>
      </c>
      <c r="D28" s="28">
        <v>944097</v>
      </c>
      <c r="E28" s="29">
        <v>54239</v>
      </c>
      <c r="F28" s="30">
        <v>277843</v>
      </c>
      <c r="G28" s="49">
        <v>1380132.5490000001</v>
      </c>
      <c r="H28" s="50">
        <f t="shared" si="8"/>
        <v>1380.1325490000002</v>
      </c>
    </row>
    <row r="29" spans="1:16" x14ac:dyDescent="0.25">
      <c r="A29" s="51"/>
      <c r="B29" s="68"/>
      <c r="C29" s="2" t="s">
        <v>2</v>
      </c>
      <c r="D29" s="35">
        <v>0</v>
      </c>
      <c r="E29" s="36">
        <v>0</v>
      </c>
      <c r="F29" s="37">
        <v>535</v>
      </c>
      <c r="G29" s="52">
        <v>9104.5097000000005</v>
      </c>
      <c r="H29" s="53">
        <f t="shared" si="8"/>
        <v>9.1045097000000013</v>
      </c>
    </row>
    <row r="30" spans="1:16" x14ac:dyDescent="0.25">
      <c r="A30" s="51"/>
      <c r="B30" s="68"/>
      <c r="C30" s="2" t="s">
        <v>3</v>
      </c>
      <c r="D30" s="35">
        <v>583202</v>
      </c>
      <c r="E30" s="36">
        <v>0</v>
      </c>
      <c r="F30" s="37">
        <v>28558.9</v>
      </c>
      <c r="G30" s="52">
        <v>779147.43050000002</v>
      </c>
      <c r="H30" s="53">
        <f t="shared" si="8"/>
        <v>779.14743050000004</v>
      </c>
    </row>
    <row r="31" spans="1:16" x14ac:dyDescent="0.25">
      <c r="A31" s="51"/>
      <c r="B31" s="68"/>
      <c r="C31" s="2" t="s">
        <v>4</v>
      </c>
      <c r="D31" s="35">
        <v>116489</v>
      </c>
      <c r="E31" s="36">
        <v>12133</v>
      </c>
      <c r="F31" s="37">
        <v>46104</v>
      </c>
      <c r="G31" s="52">
        <v>394990.18949999998</v>
      </c>
      <c r="H31" s="53">
        <f t="shared" si="8"/>
        <v>394.99018949999999</v>
      </c>
    </row>
    <row r="32" spans="1:16" x14ac:dyDescent="0.25">
      <c r="A32" s="51"/>
      <c r="B32" s="68"/>
      <c r="C32" s="2" t="s">
        <v>5</v>
      </c>
      <c r="D32" s="35">
        <v>61885</v>
      </c>
      <c r="E32" s="36">
        <v>5250</v>
      </c>
      <c r="F32" s="37">
        <v>14994</v>
      </c>
      <c r="G32" s="52">
        <v>222780.8855</v>
      </c>
      <c r="H32" s="53">
        <f t="shared" si="8"/>
        <v>222.78088550000001</v>
      </c>
    </row>
    <row r="33" spans="1:8" x14ac:dyDescent="0.25">
      <c r="A33" s="51"/>
      <c r="B33" s="68"/>
      <c r="C33" s="2" t="s">
        <v>6</v>
      </c>
      <c r="D33" s="35">
        <v>711832</v>
      </c>
      <c r="E33" s="36">
        <v>7753</v>
      </c>
      <c r="F33" s="37">
        <v>501630</v>
      </c>
      <c r="G33" s="52">
        <v>1472482.162</v>
      </c>
      <c r="H33" s="53">
        <f t="shared" si="8"/>
        <v>1472.482162</v>
      </c>
    </row>
    <row r="34" spans="1:8" x14ac:dyDescent="0.25">
      <c r="A34" s="51"/>
      <c r="B34" s="68"/>
      <c r="C34" s="2" t="s">
        <v>7</v>
      </c>
      <c r="D34" s="35">
        <v>462172</v>
      </c>
      <c r="E34" s="36">
        <v>110503</v>
      </c>
      <c r="F34" s="37">
        <v>93480</v>
      </c>
      <c r="G34" s="52">
        <v>673415.47795700002</v>
      </c>
      <c r="H34" s="53">
        <f t="shared" si="8"/>
        <v>673.41547795700001</v>
      </c>
    </row>
    <row r="35" spans="1:8" x14ac:dyDescent="0.25">
      <c r="A35" s="51"/>
      <c r="B35" s="68"/>
      <c r="C35" s="2" t="s">
        <v>8</v>
      </c>
      <c r="D35" s="35">
        <v>3339675</v>
      </c>
      <c r="E35" s="36">
        <v>454</v>
      </c>
      <c r="F35" s="37">
        <v>45848.811999999998</v>
      </c>
      <c r="G35" s="52">
        <v>3398861.2280000001</v>
      </c>
      <c r="H35" s="53">
        <f t="shared" si="8"/>
        <v>3398.8612280000002</v>
      </c>
    </row>
    <row r="36" spans="1:8" x14ac:dyDescent="0.25">
      <c r="A36" s="51"/>
      <c r="B36" s="68"/>
      <c r="C36" s="2" t="s">
        <v>9</v>
      </c>
      <c r="D36" s="35">
        <v>0</v>
      </c>
      <c r="E36" s="36">
        <v>186511.13800000001</v>
      </c>
      <c r="F36" s="37">
        <v>0</v>
      </c>
      <c r="G36" s="52">
        <v>461408.8</v>
      </c>
      <c r="H36" s="53">
        <f t="shared" si="8"/>
        <v>461.40879999999999</v>
      </c>
    </row>
    <row r="37" spans="1:8" x14ac:dyDescent="0.25">
      <c r="A37" s="51"/>
      <c r="B37" s="68"/>
      <c r="C37" s="2" t="s">
        <v>10</v>
      </c>
      <c r="D37" s="35">
        <v>1319</v>
      </c>
      <c r="E37" s="36">
        <v>130987.6406</v>
      </c>
      <c r="F37" s="37">
        <v>0</v>
      </c>
      <c r="G37" s="52">
        <v>328747</v>
      </c>
      <c r="H37" s="53">
        <f t="shared" si="8"/>
        <v>328.74700000000001</v>
      </c>
    </row>
    <row r="38" spans="1:8" x14ac:dyDescent="0.25">
      <c r="A38" s="51"/>
      <c r="B38" s="68"/>
      <c r="C38" s="2" t="s">
        <v>11</v>
      </c>
      <c r="D38" s="35">
        <v>0</v>
      </c>
      <c r="E38" s="36">
        <v>22069.231029999999</v>
      </c>
      <c r="F38" s="37">
        <v>0</v>
      </c>
      <c r="G38" s="52">
        <v>180333.9</v>
      </c>
      <c r="H38" s="53">
        <f t="shared" si="8"/>
        <v>180.3339</v>
      </c>
    </row>
    <row r="39" spans="1:8" ht="11" thickBot="1" x14ac:dyDescent="0.3">
      <c r="A39" s="51"/>
      <c r="B39" s="69"/>
      <c r="C39" s="54" t="s">
        <v>12</v>
      </c>
      <c r="D39" s="43">
        <v>17466.309000000001</v>
      </c>
      <c r="E39" s="44">
        <v>35033.007570000002</v>
      </c>
      <c r="F39" s="45">
        <v>0</v>
      </c>
      <c r="G39" s="55">
        <v>282430.90000000002</v>
      </c>
      <c r="H39" s="56">
        <f t="shared" si="8"/>
        <v>282.43090000000001</v>
      </c>
    </row>
  </sheetData>
  <mergeCells count="1">
    <mergeCell ref="B28:B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M42" sqref="M42"/>
    </sheetView>
  </sheetViews>
  <sheetFormatPr defaultColWidth="11.453125" defaultRowHeight="12" x14ac:dyDescent="0.3"/>
  <cols>
    <col min="1" max="1" width="30.1796875" style="60" bestFit="1" customWidth="1"/>
    <col min="2" max="7" width="11.453125" style="60"/>
    <col min="8" max="8" width="11.453125" style="1"/>
    <col min="9" max="16384" width="11.453125" style="60"/>
  </cols>
  <sheetData>
    <row r="1" spans="1:10" x14ac:dyDescent="0.3">
      <c r="A1" s="1" t="s">
        <v>33</v>
      </c>
      <c r="B1" s="1" t="s">
        <v>34</v>
      </c>
      <c r="C1" s="1" t="s">
        <v>35</v>
      </c>
      <c r="D1" s="1" t="s">
        <v>28</v>
      </c>
      <c r="E1" s="1" t="s">
        <v>29</v>
      </c>
      <c r="F1" s="1" t="s">
        <v>30</v>
      </c>
      <c r="G1" s="1" t="s">
        <v>36</v>
      </c>
      <c r="H1" s="1" t="s">
        <v>31</v>
      </c>
      <c r="I1" s="1" t="s">
        <v>37</v>
      </c>
      <c r="J1" s="1" t="s">
        <v>38</v>
      </c>
    </row>
    <row r="2" spans="1:10" x14ac:dyDescent="0.3">
      <c r="A2" s="57" t="s">
        <v>1</v>
      </c>
      <c r="B2" s="57">
        <v>3801000</v>
      </c>
      <c r="C2" s="57">
        <v>5350000</v>
      </c>
      <c r="D2" s="58">
        <f>'[1]Info for Figure 2'!D16</f>
        <v>944097</v>
      </c>
      <c r="E2" s="58">
        <f>'[1]Info for Figure 2'!E16</f>
        <v>54239</v>
      </c>
      <c r="F2" s="58">
        <f>'[1]Info for Figure 2'!F16</f>
        <v>277843</v>
      </c>
      <c r="G2" s="58">
        <f>'[1]Info for Figure 2'!G16</f>
        <v>1276179</v>
      </c>
      <c r="H2" s="59">
        <f>'[1]Info for Figure 2'!H16</f>
        <v>1276.1790000000001</v>
      </c>
      <c r="I2" s="57">
        <v>1</v>
      </c>
      <c r="J2" s="60" t="s">
        <v>39</v>
      </c>
    </row>
    <row r="3" spans="1:10" x14ac:dyDescent="0.3">
      <c r="A3" s="57" t="s">
        <v>2</v>
      </c>
      <c r="B3" s="57">
        <v>1730000</v>
      </c>
      <c r="C3" s="57">
        <v>1400000</v>
      </c>
      <c r="D3" s="58">
        <f>'[1]Info for Figure 2'!D17</f>
        <v>0</v>
      </c>
      <c r="E3" s="58">
        <f>'[1]Info for Figure 2'!E17</f>
        <v>0</v>
      </c>
      <c r="F3" s="58">
        <f>'[1]Info for Figure 2'!F17</f>
        <v>535</v>
      </c>
      <c r="G3" s="58">
        <f>'[1]Info for Figure 2'!G17</f>
        <v>535</v>
      </c>
      <c r="H3" s="59">
        <f>'[1]Info for Figure 2'!H17</f>
        <v>0.53500000000000003</v>
      </c>
      <c r="I3" s="57">
        <v>1</v>
      </c>
      <c r="J3" s="60" t="s">
        <v>39</v>
      </c>
    </row>
    <row r="4" spans="1:10" x14ac:dyDescent="0.3">
      <c r="A4" s="57" t="s">
        <v>3</v>
      </c>
      <c r="B4" s="57">
        <v>4895000</v>
      </c>
      <c r="C4" s="57">
        <v>3950000</v>
      </c>
      <c r="D4" s="58">
        <f>'[1]Info for Figure 2'!D18</f>
        <v>583202</v>
      </c>
      <c r="E4" s="58">
        <f>'[1]Info for Figure 2'!E18</f>
        <v>0</v>
      </c>
      <c r="F4" s="58">
        <f>'[1]Info for Figure 2'!F18</f>
        <v>28558.9</v>
      </c>
      <c r="G4" s="58">
        <f>'[1]Info for Figure 2'!G18</f>
        <v>611760.9</v>
      </c>
      <c r="H4" s="59">
        <f>'[1]Info for Figure 2'!H18</f>
        <v>611.76089999999999</v>
      </c>
      <c r="I4" s="57">
        <v>1</v>
      </c>
      <c r="J4" s="60" t="s">
        <v>39</v>
      </c>
    </row>
    <row r="5" spans="1:10" x14ac:dyDescent="0.3">
      <c r="A5" s="57" t="s">
        <v>4</v>
      </c>
      <c r="B5" s="57">
        <v>3060000</v>
      </c>
      <c r="C5" s="57">
        <v>2650000</v>
      </c>
      <c r="D5" s="58">
        <f>'[1]Info for Figure 2'!D19</f>
        <v>116489</v>
      </c>
      <c r="E5" s="58">
        <f>'[1]Info for Figure 2'!E19</f>
        <v>12133</v>
      </c>
      <c r="F5" s="58">
        <f>'[1]Info for Figure 2'!F19</f>
        <v>46104</v>
      </c>
      <c r="G5" s="58">
        <f>'[1]Info for Figure 2'!G19</f>
        <v>174726</v>
      </c>
      <c r="H5" s="59">
        <f>'[1]Info for Figure 2'!H19</f>
        <v>174.726</v>
      </c>
      <c r="I5" s="57">
        <v>1</v>
      </c>
      <c r="J5" s="60" t="s">
        <v>39</v>
      </c>
    </row>
    <row r="6" spans="1:10" x14ac:dyDescent="0.3">
      <c r="A6" s="57" t="s">
        <v>5</v>
      </c>
      <c r="B6" s="57">
        <v>2975000</v>
      </c>
      <c r="C6" s="57">
        <v>3918000</v>
      </c>
      <c r="D6" s="58">
        <f>'[1]Info for Figure 2'!D20</f>
        <v>61885</v>
      </c>
      <c r="E6" s="58">
        <f>'[1]Info for Figure 2'!E20</f>
        <v>5250</v>
      </c>
      <c r="F6" s="58">
        <f>'[1]Info for Figure 2'!F20</f>
        <v>14994</v>
      </c>
      <c r="G6" s="58">
        <f>'[1]Info for Figure 2'!G20</f>
        <v>82129</v>
      </c>
      <c r="H6" s="59">
        <f>'[1]Info for Figure 2'!H20</f>
        <v>82.129000000000005</v>
      </c>
      <c r="I6" s="57">
        <v>1</v>
      </c>
      <c r="J6" s="60" t="s">
        <v>39</v>
      </c>
    </row>
    <row r="7" spans="1:10" x14ac:dyDescent="0.3">
      <c r="A7" s="57" t="s">
        <v>6</v>
      </c>
      <c r="B7" s="57">
        <v>3876000</v>
      </c>
      <c r="C7" s="57">
        <v>3680000</v>
      </c>
      <c r="D7" s="58">
        <f>'[1]Info for Figure 2'!D21</f>
        <v>711832</v>
      </c>
      <c r="E7" s="58">
        <f>'[1]Info for Figure 2'!E21</f>
        <v>7753</v>
      </c>
      <c r="F7" s="58">
        <f>'[1]Info for Figure 2'!F21</f>
        <v>501630</v>
      </c>
      <c r="G7" s="58">
        <f>'[1]Info for Figure 2'!G21</f>
        <v>1221215</v>
      </c>
      <c r="H7" s="59">
        <f>'[1]Info for Figure 2'!H21</f>
        <v>1221.2149999999999</v>
      </c>
      <c r="I7" s="57">
        <v>1</v>
      </c>
      <c r="J7" s="60" t="s">
        <v>39</v>
      </c>
    </row>
    <row r="8" spans="1:10" x14ac:dyDescent="0.3">
      <c r="A8" s="57" t="s">
        <v>7</v>
      </c>
      <c r="B8" s="57">
        <v>2340000</v>
      </c>
      <c r="C8" s="57">
        <v>4750000</v>
      </c>
      <c r="D8" s="58">
        <f>'[1]Info for Figure 2'!D22</f>
        <v>462172</v>
      </c>
      <c r="E8" s="58">
        <f>'[1]Info for Figure 2'!E22</f>
        <v>110503</v>
      </c>
      <c r="F8" s="58">
        <f>'[1]Info for Figure 2'!F22</f>
        <v>93480</v>
      </c>
      <c r="G8" s="58">
        <f>'[1]Info for Figure 2'!G22</f>
        <v>666155</v>
      </c>
      <c r="H8" s="59">
        <f>'[1]Info for Figure 2'!H22</f>
        <v>666.15499999999997</v>
      </c>
      <c r="I8" s="57">
        <v>1</v>
      </c>
      <c r="J8" s="60" t="s">
        <v>39</v>
      </c>
    </row>
    <row r="9" spans="1:10" x14ac:dyDescent="0.3">
      <c r="A9" s="57" t="s">
        <v>8</v>
      </c>
      <c r="B9" s="61">
        <v>750000</v>
      </c>
      <c r="C9" s="61">
        <v>3700000</v>
      </c>
      <c r="D9" s="58">
        <f>'[1]Info for Figure 2'!D23</f>
        <v>3339675</v>
      </c>
      <c r="E9" s="58">
        <f>'[1]Info for Figure 2'!E23</f>
        <v>454</v>
      </c>
      <c r="F9" s="58">
        <f>'[1]Info for Figure 2'!F23</f>
        <v>45848.811999999998</v>
      </c>
      <c r="G9" s="58">
        <f>'[1]Info for Figure 2'!G23</f>
        <v>3385977.8119999999</v>
      </c>
      <c r="H9" s="59">
        <f>'[1]Info for Figure 2'!H23</f>
        <v>3385.9778120000001</v>
      </c>
      <c r="I9" s="57">
        <v>1</v>
      </c>
      <c r="J9" s="60" t="s">
        <v>39</v>
      </c>
    </row>
    <row r="10" spans="1:10" x14ac:dyDescent="0.3">
      <c r="A10" s="57" t="s">
        <v>9</v>
      </c>
      <c r="B10" s="57">
        <v>6350000</v>
      </c>
      <c r="C10" s="57">
        <v>2600000</v>
      </c>
      <c r="D10" s="58">
        <f>'[1]Info for Figure 2'!D24</f>
        <v>0</v>
      </c>
      <c r="E10" s="58">
        <f>'[1]Info for Figure 2'!E24</f>
        <v>186511.13800000001</v>
      </c>
      <c r="F10" s="58">
        <f>'[1]Info for Figure 2'!F24</f>
        <v>0</v>
      </c>
      <c r="G10" s="58">
        <f>'[1]Info for Figure 2'!G24</f>
        <v>186511.13800000001</v>
      </c>
      <c r="H10" s="59">
        <f>'[1]Info for Figure 2'!H24</f>
        <v>186.51113800000002</v>
      </c>
      <c r="I10" s="57">
        <v>1</v>
      </c>
      <c r="J10" s="60" t="s">
        <v>39</v>
      </c>
    </row>
    <row r="11" spans="1:10" x14ac:dyDescent="0.3">
      <c r="A11" s="57" t="s">
        <v>10</v>
      </c>
      <c r="B11" s="57">
        <v>5020000</v>
      </c>
      <c r="C11" s="57">
        <v>1300000</v>
      </c>
      <c r="D11" s="58">
        <f>'[1]Info for Figure 2'!D25</f>
        <v>1319</v>
      </c>
      <c r="E11" s="58">
        <f>'[1]Info for Figure 2'!E25</f>
        <v>130987.6406</v>
      </c>
      <c r="F11" s="58">
        <f>'[1]Info for Figure 2'!F25</f>
        <v>0</v>
      </c>
      <c r="G11" s="58">
        <f>'[1]Info for Figure 2'!G25</f>
        <v>132306.64059999998</v>
      </c>
      <c r="H11" s="59">
        <f>'[1]Info for Figure 2'!H25</f>
        <v>132.30664059999998</v>
      </c>
      <c r="I11" s="57">
        <v>1</v>
      </c>
      <c r="J11" s="60" t="s">
        <v>39</v>
      </c>
    </row>
    <row r="12" spans="1:10" x14ac:dyDescent="0.3">
      <c r="A12" s="57" t="s">
        <v>11</v>
      </c>
      <c r="B12" s="57">
        <v>6275000</v>
      </c>
      <c r="C12" s="57">
        <v>1400000</v>
      </c>
      <c r="D12" s="58">
        <f>'[1]Info for Figure 2'!D26</f>
        <v>0</v>
      </c>
      <c r="E12" s="58">
        <f>'[1]Info for Figure 2'!E26</f>
        <v>22069.231029999999</v>
      </c>
      <c r="F12" s="58">
        <f>'[1]Info for Figure 2'!F26</f>
        <v>0</v>
      </c>
      <c r="G12" s="58">
        <f>'[1]Info for Figure 2'!G26</f>
        <v>22069.231029999999</v>
      </c>
      <c r="H12" s="59">
        <f>'[1]Info for Figure 2'!H26</f>
        <v>22.069231029999997</v>
      </c>
      <c r="I12" s="57">
        <v>1</v>
      </c>
      <c r="J12" s="60" t="s">
        <v>39</v>
      </c>
    </row>
    <row r="13" spans="1:10" x14ac:dyDescent="0.3">
      <c r="A13" s="57" t="s">
        <v>12</v>
      </c>
      <c r="B13" s="57">
        <v>4100000</v>
      </c>
      <c r="C13" s="57">
        <v>1840000</v>
      </c>
      <c r="D13" s="58">
        <f>'[1]Info for Figure 2'!D27</f>
        <v>17466.309000000001</v>
      </c>
      <c r="E13" s="58">
        <f>'[1]Info for Figure 2'!E27</f>
        <v>35033.007570000002</v>
      </c>
      <c r="F13" s="58">
        <f>'[1]Info for Figure 2'!F27</f>
        <v>0</v>
      </c>
      <c r="G13" s="58">
        <f>'[1]Info for Figure 2'!G27</f>
        <v>52499.316570000003</v>
      </c>
      <c r="H13" s="59">
        <f>'[1]Info for Figure 2'!H27</f>
        <v>52.499316570000005</v>
      </c>
      <c r="I13" s="57">
        <v>1</v>
      </c>
      <c r="J13" s="60" t="s">
        <v>39</v>
      </c>
    </row>
    <row r="14" spans="1:10" x14ac:dyDescent="0.3">
      <c r="H14" s="62">
        <f>SUM(H2:H13)</f>
        <v>7812.0640381999992</v>
      </c>
    </row>
    <row r="17" spans="1:10" x14ac:dyDescent="0.3">
      <c r="A17" s="1" t="s">
        <v>33</v>
      </c>
      <c r="B17" s="1" t="s">
        <v>34</v>
      </c>
      <c r="C17" s="1" t="s">
        <v>35</v>
      </c>
      <c r="D17" s="1" t="s">
        <v>28</v>
      </c>
      <c r="E17" s="1" t="s">
        <v>29</v>
      </c>
      <c r="F17" s="1" t="s">
        <v>30</v>
      </c>
      <c r="G17" s="1" t="s">
        <v>36</v>
      </c>
      <c r="H17" s="1" t="s">
        <v>31</v>
      </c>
      <c r="I17" s="1" t="s">
        <v>37</v>
      </c>
      <c r="J17" s="1" t="s">
        <v>38</v>
      </c>
    </row>
    <row r="18" spans="1:10" x14ac:dyDescent="0.3">
      <c r="A18" s="63" t="s">
        <v>40</v>
      </c>
      <c r="B18" s="63">
        <v>3801000</v>
      </c>
      <c r="C18" s="63">
        <v>5350000</v>
      </c>
      <c r="D18" s="64">
        <f>'[1]Info for Figure 2'!D28</f>
        <v>944097</v>
      </c>
      <c r="E18" s="64">
        <f>'[1]Info for Figure 2'!E28</f>
        <v>54239</v>
      </c>
      <c r="F18" s="64">
        <f>'[1]Info for Figure 2'!F28</f>
        <v>277843</v>
      </c>
      <c r="G18" s="64">
        <f>'[1]Info for Figure 2'!G28</f>
        <v>1380132.5490000001</v>
      </c>
      <c r="H18" s="65">
        <f>'[1]Info for Figure 2'!H28</f>
        <v>1380.1325490000002</v>
      </c>
      <c r="I18" s="63">
        <v>2</v>
      </c>
      <c r="J18" s="60" t="s">
        <v>41</v>
      </c>
    </row>
    <row r="19" spans="1:10" x14ac:dyDescent="0.3">
      <c r="A19" s="63" t="s">
        <v>42</v>
      </c>
      <c r="B19" s="63">
        <v>1730000</v>
      </c>
      <c r="C19" s="63">
        <v>1400000</v>
      </c>
      <c r="D19" s="64">
        <f>'[1]Info for Figure 2'!D29</f>
        <v>0</v>
      </c>
      <c r="E19" s="64">
        <f>'[1]Info for Figure 2'!E29</f>
        <v>0</v>
      </c>
      <c r="F19" s="64">
        <f>'[1]Info for Figure 2'!F29</f>
        <v>535</v>
      </c>
      <c r="G19" s="64">
        <f>'[1]Info for Figure 2'!G29</f>
        <v>9104.5097000000005</v>
      </c>
      <c r="H19" s="65">
        <f>'[1]Info for Figure 2'!H29</f>
        <v>9.1045097000000013</v>
      </c>
      <c r="I19" s="63">
        <v>2</v>
      </c>
      <c r="J19" s="60" t="s">
        <v>41</v>
      </c>
    </row>
    <row r="20" spans="1:10" x14ac:dyDescent="0.3">
      <c r="A20" s="63" t="s">
        <v>43</v>
      </c>
      <c r="B20" s="63">
        <v>4895000</v>
      </c>
      <c r="C20" s="63">
        <v>3950000</v>
      </c>
      <c r="D20" s="64">
        <f>'[1]Info for Figure 2'!D30</f>
        <v>583202</v>
      </c>
      <c r="E20" s="64">
        <f>'[1]Info for Figure 2'!E30</f>
        <v>0</v>
      </c>
      <c r="F20" s="64">
        <f>'[1]Info for Figure 2'!F30</f>
        <v>28558.9</v>
      </c>
      <c r="G20" s="64">
        <f>'[1]Info for Figure 2'!G30</f>
        <v>779147.43050000002</v>
      </c>
      <c r="H20" s="65">
        <f>'[1]Info for Figure 2'!H30</f>
        <v>779.14743050000004</v>
      </c>
      <c r="I20" s="63">
        <v>2</v>
      </c>
      <c r="J20" s="60" t="s">
        <v>41</v>
      </c>
    </row>
    <row r="21" spans="1:10" x14ac:dyDescent="0.3">
      <c r="A21" s="63" t="s">
        <v>44</v>
      </c>
      <c r="B21" s="63">
        <v>3060000</v>
      </c>
      <c r="C21" s="63">
        <v>2650000</v>
      </c>
      <c r="D21" s="64">
        <f>'[1]Info for Figure 2'!D31</f>
        <v>116489</v>
      </c>
      <c r="E21" s="64">
        <f>'[1]Info for Figure 2'!E31</f>
        <v>12133</v>
      </c>
      <c r="F21" s="64">
        <f>'[1]Info for Figure 2'!F31</f>
        <v>46104</v>
      </c>
      <c r="G21" s="64">
        <f>'[1]Info for Figure 2'!G31</f>
        <v>394990.18949999998</v>
      </c>
      <c r="H21" s="65">
        <f>'[1]Info for Figure 2'!H31</f>
        <v>394.99018949999999</v>
      </c>
      <c r="I21" s="63">
        <v>2</v>
      </c>
      <c r="J21" s="60" t="s">
        <v>41</v>
      </c>
    </row>
    <row r="22" spans="1:10" x14ac:dyDescent="0.3">
      <c r="A22" s="63" t="s">
        <v>45</v>
      </c>
      <c r="B22" s="63">
        <v>2975000</v>
      </c>
      <c r="C22" s="63">
        <v>3918000</v>
      </c>
      <c r="D22" s="64">
        <f>'[1]Info for Figure 2'!D32</f>
        <v>61885</v>
      </c>
      <c r="E22" s="64">
        <f>'[1]Info for Figure 2'!E32</f>
        <v>5250</v>
      </c>
      <c r="F22" s="64">
        <f>'[1]Info for Figure 2'!F32</f>
        <v>14994</v>
      </c>
      <c r="G22" s="64">
        <f>'[1]Info for Figure 2'!G32</f>
        <v>222780.8855</v>
      </c>
      <c r="H22" s="65">
        <f>'[1]Info for Figure 2'!H32</f>
        <v>222.78088550000001</v>
      </c>
      <c r="I22" s="63">
        <v>2</v>
      </c>
      <c r="J22" s="60" t="s">
        <v>41</v>
      </c>
    </row>
    <row r="23" spans="1:10" x14ac:dyDescent="0.3">
      <c r="A23" s="63" t="s">
        <v>46</v>
      </c>
      <c r="B23" s="63">
        <v>3876000</v>
      </c>
      <c r="C23" s="63">
        <v>3680000</v>
      </c>
      <c r="D23" s="64">
        <f>'[1]Info for Figure 2'!D33</f>
        <v>711832</v>
      </c>
      <c r="E23" s="64">
        <f>'[1]Info for Figure 2'!E33</f>
        <v>7753</v>
      </c>
      <c r="F23" s="64">
        <f>'[1]Info for Figure 2'!F33</f>
        <v>501630</v>
      </c>
      <c r="G23" s="64">
        <f>'[1]Info for Figure 2'!G33</f>
        <v>1472482.162</v>
      </c>
      <c r="H23" s="65">
        <f>'[1]Info for Figure 2'!H33</f>
        <v>1472.482162</v>
      </c>
      <c r="I23" s="63">
        <v>2</v>
      </c>
      <c r="J23" s="60" t="s">
        <v>41</v>
      </c>
    </row>
    <row r="24" spans="1:10" x14ac:dyDescent="0.3">
      <c r="A24" s="63" t="s">
        <v>47</v>
      </c>
      <c r="B24" s="63">
        <v>2340000</v>
      </c>
      <c r="C24" s="63">
        <v>4750000</v>
      </c>
      <c r="D24" s="64">
        <f>'[1]Info for Figure 2'!D34</f>
        <v>462172</v>
      </c>
      <c r="E24" s="64">
        <f>'[1]Info for Figure 2'!E34</f>
        <v>110503</v>
      </c>
      <c r="F24" s="64">
        <f>'[1]Info for Figure 2'!F34</f>
        <v>93480</v>
      </c>
      <c r="G24" s="64">
        <f>'[1]Info for Figure 2'!G34</f>
        <v>673415.47795700002</v>
      </c>
      <c r="H24" s="65">
        <f>'[1]Info for Figure 2'!H34</f>
        <v>673.41547795700001</v>
      </c>
      <c r="I24" s="63">
        <v>2</v>
      </c>
      <c r="J24" s="60" t="s">
        <v>41</v>
      </c>
    </row>
    <row r="25" spans="1:10" ht="15" customHeight="1" x14ac:dyDescent="0.3">
      <c r="A25" s="63" t="s">
        <v>48</v>
      </c>
      <c r="B25" s="66">
        <v>750000</v>
      </c>
      <c r="C25" s="66">
        <v>3700000</v>
      </c>
      <c r="D25" s="64">
        <f>'[1]Info for Figure 2'!D35</f>
        <v>3339675</v>
      </c>
      <c r="E25" s="64">
        <f>'[1]Info for Figure 2'!E35</f>
        <v>454</v>
      </c>
      <c r="F25" s="64">
        <f>'[1]Info for Figure 2'!F35</f>
        <v>45848.811999999998</v>
      </c>
      <c r="G25" s="64">
        <f>'[1]Info for Figure 2'!G35</f>
        <v>3398861.2280000001</v>
      </c>
      <c r="H25" s="65">
        <f>'[1]Info for Figure 2'!H35</f>
        <v>3398.8612280000002</v>
      </c>
      <c r="I25" s="63">
        <v>2</v>
      </c>
      <c r="J25" s="60" t="s">
        <v>41</v>
      </c>
    </row>
    <row r="26" spans="1:10" x14ac:dyDescent="0.3">
      <c r="A26" s="63" t="s">
        <v>49</v>
      </c>
      <c r="B26" s="63">
        <v>6350000</v>
      </c>
      <c r="C26" s="63">
        <v>2600000</v>
      </c>
      <c r="D26" s="64">
        <f>'[1]Info for Figure 2'!D36</f>
        <v>0</v>
      </c>
      <c r="E26" s="64">
        <f>'[1]Info for Figure 2'!E36</f>
        <v>186511.13800000001</v>
      </c>
      <c r="F26" s="64">
        <f>'[1]Info for Figure 2'!F36</f>
        <v>0</v>
      </c>
      <c r="G26" s="64">
        <f>'[1]Info for Figure 2'!G36</f>
        <v>461408.8</v>
      </c>
      <c r="H26" s="65">
        <f>'[1]Info for Figure 2'!H36</f>
        <v>461.40879999999999</v>
      </c>
      <c r="I26" s="63">
        <v>2</v>
      </c>
      <c r="J26" s="60" t="s">
        <v>41</v>
      </c>
    </row>
    <row r="27" spans="1:10" x14ac:dyDescent="0.3">
      <c r="A27" s="63" t="s">
        <v>50</v>
      </c>
      <c r="B27" s="63">
        <v>5020000</v>
      </c>
      <c r="C27" s="63">
        <v>1300000</v>
      </c>
      <c r="D27" s="64">
        <f>'[1]Info for Figure 2'!D37</f>
        <v>1319</v>
      </c>
      <c r="E27" s="64">
        <f>'[1]Info for Figure 2'!E37</f>
        <v>130987.6406</v>
      </c>
      <c r="F27" s="64">
        <f>'[1]Info for Figure 2'!F37</f>
        <v>0</v>
      </c>
      <c r="G27" s="64">
        <f>'[1]Info for Figure 2'!G37</f>
        <v>328747</v>
      </c>
      <c r="H27" s="65">
        <f>'[1]Info for Figure 2'!H37</f>
        <v>328.74700000000001</v>
      </c>
      <c r="I27" s="63">
        <v>2</v>
      </c>
      <c r="J27" s="60" t="s">
        <v>41</v>
      </c>
    </row>
    <row r="28" spans="1:10" x14ac:dyDescent="0.3">
      <c r="A28" s="63" t="s">
        <v>51</v>
      </c>
      <c r="B28" s="63">
        <v>6275000</v>
      </c>
      <c r="C28" s="63">
        <v>1400000</v>
      </c>
      <c r="D28" s="64">
        <f>'[1]Info for Figure 2'!D38</f>
        <v>0</v>
      </c>
      <c r="E28" s="64">
        <f>'[1]Info for Figure 2'!E38</f>
        <v>22069.231029999999</v>
      </c>
      <c r="F28" s="64">
        <f>'[1]Info for Figure 2'!F38</f>
        <v>0</v>
      </c>
      <c r="G28" s="64">
        <f>'[1]Info for Figure 2'!G38</f>
        <v>180333.9</v>
      </c>
      <c r="H28" s="65">
        <f>'[1]Info for Figure 2'!H38</f>
        <v>180.3339</v>
      </c>
      <c r="I28" s="63">
        <v>2</v>
      </c>
      <c r="J28" s="60" t="s">
        <v>41</v>
      </c>
    </row>
    <row r="29" spans="1:10" x14ac:dyDescent="0.3">
      <c r="A29" s="63" t="s">
        <v>52</v>
      </c>
      <c r="B29" s="63">
        <v>4100000</v>
      </c>
      <c r="C29" s="63">
        <v>1840000</v>
      </c>
      <c r="D29" s="64">
        <f>'[1]Info for Figure 2'!D39</f>
        <v>17466.309000000001</v>
      </c>
      <c r="E29" s="64">
        <f>'[1]Info for Figure 2'!E39</f>
        <v>35033.007570000002</v>
      </c>
      <c r="F29" s="64">
        <f>'[1]Info for Figure 2'!F39</f>
        <v>0</v>
      </c>
      <c r="G29" s="64">
        <f>'[1]Info for Figure 2'!G39</f>
        <v>282430.90000000002</v>
      </c>
      <c r="H29" s="65">
        <f>'[1]Info for Figure 2'!H39</f>
        <v>282.43090000000001</v>
      </c>
      <c r="I29" s="63">
        <v>2</v>
      </c>
      <c r="J29" s="60" t="s">
        <v>41</v>
      </c>
    </row>
    <row r="30" spans="1:10" x14ac:dyDescent="0.3">
      <c r="H30" s="62">
        <f>SUM(H18:H29)</f>
        <v>9583.8350321569978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 for Figure 2</vt:lpstr>
      <vt:lpstr>GIS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Irune Axpe</cp:lastModifiedBy>
  <dcterms:created xsi:type="dcterms:W3CDTF">2018-06-08T11:18:30Z</dcterms:created>
  <dcterms:modified xsi:type="dcterms:W3CDTF">2022-08-05T07:53:16Z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382aba2eb4584effb6d929b469023a17</vt:lpwstr>
  </property>
</Properties>
</file>