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035" windowHeight="5730" tabRatio="949" activeTab="3"/>
  </bookViews>
  <sheets>
    <sheet name="ReadMe" sheetId="1" r:id="rId1"/>
    <sheet name="Definitions" sheetId="2" r:id="rId2"/>
    <sheet name="TERM22_BD_Road_National" sheetId="3" r:id="rId3"/>
    <sheet name="TERM22_DataExtract1" sheetId="4" r:id="rId4"/>
    <sheet name="TERM22_Figure1" sheetId="5" r:id="rId5"/>
    <sheet name="TERM22_BD_Road_Moderate" sheetId="6" r:id="rId6"/>
    <sheet name="TERM22_DataExtract2" sheetId="7" r:id="rId7"/>
    <sheet name="TERM22_Figure2" sheetId="8" r:id="rId8"/>
    <sheet name="TERM22_BD_Road_Tolls" sheetId="9" r:id="rId9"/>
    <sheet name="TERM22_DataExtract3" sheetId="10" r:id="rId10"/>
    <sheet name="TERM22_Figure3" sheetId="11" r:id="rId11"/>
    <sheet name="TERM22_BD_road_DE" sheetId="12" r:id="rId12"/>
    <sheet name="TERM22_BD_road_UK" sheetId="13" r:id="rId13"/>
    <sheet name="TERM22_BD_road_CH" sheetId="14" r:id="rId14"/>
    <sheet name="TERM22_BD_road_SK" sheetId="15" r:id="rId15"/>
    <sheet name="TERM22_BD_road_GR" sheetId="16" r:id="rId16"/>
    <sheet name="TERM22_BD_road_PT" sheetId="17" r:id="rId17"/>
    <sheet name="TERM22_BD_road_BG" sheetId="18" r:id="rId18"/>
    <sheet name="TERM22_BD_road_LV" sheetId="19" r:id="rId19"/>
    <sheet name="TERM22_BD_road_PL" sheetId="20" r:id="rId20"/>
    <sheet name="TERM22_BD_road_TR" sheetId="21" r:id="rId21"/>
    <sheet name="TERM22_BD_road_TR2" sheetId="22" r:id="rId22"/>
    <sheet name="TERM22_BD_air_TR" sheetId="23" r:id="rId23"/>
    <sheet name="TERM22_BD_Rail" sheetId="24" r:id="rId24"/>
    <sheet name="TERM22_BD_rail2" sheetId="25" r:id="rId25"/>
  </sheets>
  <definedNames/>
  <calcPr fullCalcOnLoad="1"/>
</workbook>
</file>

<file path=xl/sharedStrings.xml><?xml version="1.0" encoding="utf-8"?>
<sst xmlns="http://schemas.openxmlformats.org/spreadsheetml/2006/main" count="2398" uniqueCount="1271">
  <si>
    <t>Charges used</t>
  </si>
  <si>
    <t>Amount</t>
  </si>
  <si>
    <t>Comments</t>
  </si>
  <si>
    <t>EEK</t>
  </si>
  <si>
    <t>Estonia rail</t>
  </si>
  <si>
    <t>Southwestern railways</t>
  </si>
  <si>
    <t xml:space="preserve">44.15 - 70.63 </t>
  </si>
  <si>
    <t xml:space="preserve"> CZK/1 000 gross ton km</t>
  </si>
  <si>
    <t xml:space="preserve">Variable Charge-per train km in currency </t>
  </si>
  <si>
    <t>Average</t>
  </si>
  <si>
    <t>1 to 20</t>
  </si>
  <si>
    <t xml:space="preserve">43.61 - 53.31 </t>
  </si>
  <si>
    <t>CZK/ train km</t>
  </si>
  <si>
    <t>Charge per train km= 2,23 EUR (VAT included)+additional services (total paid in 2008: 8,4 mio EUR*)</t>
  </si>
  <si>
    <t>Southwestern railways per gross ton-km</t>
  </si>
  <si>
    <t xml:space="preserve">6.50 – 9.23              </t>
  </si>
  <si>
    <t>no charges paid till January 2009, first charging planned in year 2011</t>
  </si>
  <si>
    <t>Per train km (Average access charges among high speed and other long distance services and regional and local transport.)</t>
  </si>
  <si>
    <t>Source: EEA Questionnaire 2009</t>
  </si>
  <si>
    <t>How is the level of taxation calculated?</t>
  </si>
  <si>
    <t>Source: EEA Questionnaires 2009</t>
  </si>
  <si>
    <t xml:space="preserve">Freight </t>
  </si>
  <si>
    <t>Weight of vehicle</t>
  </si>
  <si>
    <t>Engine size</t>
  </si>
  <si>
    <t>Age of vehicle</t>
  </si>
  <si>
    <t>A combination of factors</t>
  </si>
  <si>
    <t xml:space="preserve">Calculated according to the number of axles, registration weight and type of suspension </t>
  </si>
  <si>
    <t>A combination of two factors: the weight of vehicle and the vehicle emissions.</t>
  </si>
  <si>
    <t xml:space="preserve">A combination of different factors depending on the engine. In case of Otto or Diesel: a combination of the cubic capacity and the vehicle emissions </t>
  </si>
  <si>
    <t>Weight of vehicle, vehicle emissions</t>
  </si>
  <si>
    <t>Road user charge</t>
  </si>
  <si>
    <t>Capacity reservation charges</t>
  </si>
  <si>
    <t>1. For passenger, fast and suburban trains</t>
  </si>
  <si>
    <r>
      <t>1. I</t>
    </r>
    <r>
      <rPr>
        <b/>
        <vertAlign val="superscript"/>
        <sz val="10"/>
        <rFont val="Arial"/>
        <family val="2"/>
      </rPr>
      <t xml:space="preserve">st </t>
    </r>
    <r>
      <rPr>
        <b/>
        <sz val="10"/>
        <rFont val="Arial"/>
        <family val="2"/>
      </rPr>
      <t>category railway line</t>
    </r>
  </si>
  <si>
    <t>train-km</t>
  </si>
  <si>
    <r>
      <t>2. II</t>
    </r>
    <r>
      <rPr>
        <b/>
        <vertAlign val="superscript"/>
        <sz val="10"/>
        <rFont val="Arial"/>
        <family val="2"/>
      </rPr>
      <t xml:space="preserve">nd </t>
    </r>
    <r>
      <rPr>
        <b/>
        <sz val="10"/>
        <rFont val="Arial"/>
        <family val="2"/>
      </rPr>
      <t>category railway line</t>
    </r>
  </si>
  <si>
    <t>2. For express and international trains</t>
  </si>
  <si>
    <t>3. For freight transport</t>
  </si>
  <si>
    <t>4. For combined transport</t>
  </si>
  <si>
    <t>Infrastructure usage charges for passenger train based on the category</t>
  </si>
  <si>
    <t xml:space="preserve"> of the railway line</t>
  </si>
  <si>
    <t>a. for rail track</t>
  </si>
  <si>
    <t>gross ton-km</t>
  </si>
  <si>
    <t>b. for energy supply</t>
  </si>
  <si>
    <t>c. for catenary</t>
  </si>
  <si>
    <t>d. for traffic management</t>
  </si>
  <si>
    <t>3. Passenger transportation by express and international trains</t>
  </si>
  <si>
    <t xml:space="preserve">Infrastructure usage charges for freight trains not based on </t>
  </si>
  <si>
    <t>the category of the railway line</t>
  </si>
  <si>
    <t>Infrastructure usage charges for containers and/or automobiles</t>
  </si>
  <si>
    <t xml:space="preserve"> transportation by block-trains  not based on the category of the railway line</t>
  </si>
  <si>
    <t>Infrastructure usage charges for empty wagons passing</t>
  </si>
  <si>
    <r>
      <t>1. I</t>
    </r>
    <r>
      <rPr>
        <vertAlign val="superscript"/>
        <sz val="10"/>
        <rFont val="Arial"/>
        <family val="2"/>
      </rPr>
      <t xml:space="preserve">st </t>
    </r>
    <r>
      <rPr>
        <sz val="10"/>
        <rFont val="Arial"/>
        <family val="2"/>
      </rPr>
      <t>category railway line</t>
    </r>
  </si>
  <si>
    <r>
      <t>2. II</t>
    </r>
    <r>
      <rPr>
        <vertAlign val="superscript"/>
        <sz val="10"/>
        <rFont val="Arial"/>
        <family val="2"/>
      </rPr>
      <t xml:space="preserve">nd </t>
    </r>
    <r>
      <rPr>
        <sz val="10"/>
        <rFont val="Arial"/>
        <family val="2"/>
      </rPr>
      <t>category railway line</t>
    </r>
  </si>
  <si>
    <t>National Railway Infrastructure Company</t>
  </si>
  <si>
    <t>110 "Maria Luiza" blvd.</t>
  </si>
  <si>
    <t>Sofia, Bulgaria</t>
  </si>
  <si>
    <t>Telephone: (+359 2) 932 60 07</t>
  </si>
  <si>
    <t>Fax:           (+359 2) 932 64 44</t>
  </si>
  <si>
    <t xml:space="preserve">Rail infrastructure charges (2009) (in BGN):  </t>
  </si>
  <si>
    <t>12. TERM22_BD_road_all</t>
  </si>
  <si>
    <t>Contains data on vehicle related taxes and charges, all responding countries 2009</t>
  </si>
  <si>
    <t>Contains data on Rail infrastructure charges for all responding countries 2009</t>
  </si>
  <si>
    <t>Contains data on rail and vehicles charges Bulgaria 2009</t>
  </si>
  <si>
    <t>Ronit Tong, TRL, 2009</t>
  </si>
  <si>
    <t>25. TERM22_BD_Rail</t>
  </si>
  <si>
    <t>Variable charge - per gross ton-km</t>
  </si>
  <si>
    <t>Variable charge - per net ton-km</t>
  </si>
  <si>
    <t>Variable charge - per train km</t>
  </si>
  <si>
    <t>Total rail infrastructure contribution from the state (%)</t>
  </si>
  <si>
    <t>Exchange</t>
  </si>
  <si>
    <t>Charges in EUR</t>
  </si>
  <si>
    <t>notes</t>
  </si>
  <si>
    <t>Estonia rail Freight only per train-km</t>
  </si>
  <si>
    <t>Southwestern railways Passenger only per train-km</t>
  </si>
  <si>
    <t>1.658 - 2.652</t>
  </si>
  <si>
    <t>LTL</t>
  </si>
  <si>
    <t>1 - 20</t>
  </si>
  <si>
    <t>1.638 - 2.002</t>
  </si>
  <si>
    <t>0.2441 - 0.347</t>
  </si>
  <si>
    <t>Charges (EUR)</t>
  </si>
  <si>
    <t>EE (Southwestern railways Passenger only)</t>
  </si>
  <si>
    <t>EE (Estonia rail Freight only)</t>
  </si>
  <si>
    <t>freight vehicle taxation</t>
  </si>
  <si>
    <t>(since 2007-09-01)</t>
  </si>
  <si>
    <t>At first calculation within every particular weight category, afterwards add the intermediate data and round the sum down to total Euro.</t>
  </si>
  <si>
    <t>gross vehicle weight rating</t>
  </si>
  <si>
    <t>up to 3,5 t</t>
  </si>
  <si>
    <t>over 3,5 t</t>
  </si>
  <si>
    <t>taxation per fraction of 200 kg*</t>
  </si>
  <si>
    <t>taxation per fraction of 200 kg</t>
  </si>
  <si>
    <t>Emission category</t>
  </si>
  <si>
    <t>S2 and better</t>
  </si>
  <si>
    <t>S1</t>
  </si>
  <si>
    <t xml:space="preserve">G1 </t>
  </si>
  <si>
    <t>without</t>
  </si>
  <si>
    <t>€ 11.25</t>
  </si>
  <si>
    <t>up to 2 t</t>
  </si>
  <si>
    <t>€ 6.42</t>
  </si>
  <si>
    <t>€ 9.64</t>
  </si>
  <si>
    <t>€ 12.02</t>
  </si>
  <si>
    <t>+</t>
  </si>
  <si>
    <t>&gt; 2 t up to 3 t</t>
  </si>
  <si>
    <t>€ 6.88</t>
  </si>
  <si>
    <t>€ 10.30</t>
  </si>
  <si>
    <t>€ 12.78</t>
  </si>
  <si>
    <t>&gt; 3 t up to 4 t</t>
  </si>
  <si>
    <t>€ 7.31</t>
  </si>
  <si>
    <t>€ 10.97</t>
  </si>
  <si>
    <t>&gt; 4 t up to 5 t</t>
  </si>
  <si>
    <t>€ 7.75</t>
  </si>
  <si>
    <t>€ 11.61</t>
  </si>
  <si>
    <t>€ 13.55</t>
  </si>
  <si>
    <t>&gt; 5 t up to 6 t</t>
  </si>
  <si>
    <t>€ 8.18</t>
  </si>
  <si>
    <t>€ 12.27</t>
  </si>
  <si>
    <t>€ 14.32</t>
  </si>
  <si>
    <t>&gt; 6 t up to 7 t</t>
  </si>
  <si>
    <t>€ 8.62</t>
  </si>
  <si>
    <t>€ 12.94</t>
  </si>
  <si>
    <t>€ 15.08</t>
  </si>
  <si>
    <t>&gt; 7 t up to 8 t</t>
  </si>
  <si>
    <t>€ 9.36</t>
  </si>
  <si>
    <t>€ 9.37</t>
  </si>
  <si>
    <t>€ 14.03</t>
  </si>
  <si>
    <t>€ 16.36</t>
  </si>
  <si>
    <t>&gt; 8 t up to 9 t</t>
  </si>
  <si>
    <t>€ 10.07</t>
  </si>
  <si>
    <t>€ 15.11</t>
  </si>
  <si>
    <t>€ 17.64</t>
  </si>
  <si>
    <t>&gt; 9 t up to 10 t</t>
  </si>
  <si>
    <t>€ 16.44</t>
  </si>
  <si>
    <t>€ 19.17</t>
  </si>
  <si>
    <t>&gt; 10 t up to 11 t</t>
  </si>
  <si>
    <t>€ 11.84</t>
  </si>
  <si>
    <t>€ 11.85</t>
  </si>
  <si>
    <t>€ 17.74</t>
  </si>
  <si>
    <t>€ 20.71</t>
  </si>
  <si>
    <t>&gt; 11 t up to 12 t</t>
  </si>
  <si>
    <t>€ 13.01</t>
  </si>
  <si>
    <t>€ 13.02</t>
  </si>
  <si>
    <t>€ 19.51</t>
  </si>
  <si>
    <t>€ 22.75</t>
  </si>
  <si>
    <t>&gt; 12 t up to 13 t</t>
  </si>
  <si>
    <t>€ 14.33</t>
  </si>
  <si>
    <t>€ 21.47</t>
  </si>
  <si>
    <t>€ 25.05</t>
  </si>
  <si>
    <t>&gt; 13 t up to 14 t</t>
  </si>
  <si>
    <t>€ 15.77</t>
  </si>
  <si>
    <t>€ 23.67</t>
  </si>
  <si>
    <t>€ 27.61</t>
  </si>
  <si>
    <t>&gt; 14 t up to 15 t</t>
  </si>
  <si>
    <t>€ 26.00</t>
  </si>
  <si>
    <t>€ 39.01</t>
  </si>
  <si>
    <t>€ 45.50</t>
  </si>
  <si>
    <t>&gt; 15 t</t>
  </si>
  <si>
    <t>€ 36.23</t>
  </si>
  <si>
    <t>€ 54.35</t>
  </si>
  <si>
    <t>€ 63.40</t>
  </si>
  <si>
    <t>overall at most</t>
  </si>
  <si>
    <t>reached at</t>
  </si>
  <si>
    <t>&gt;12,2 t</t>
  </si>
  <si>
    <t>&gt; 15,4 t</t>
  </si>
  <si>
    <t>&gt; 15,6 t</t>
  </si>
  <si>
    <t>&gt; 15,8 t</t>
  </si>
  <si>
    <t>* 50 % reduction in case of solely electric motor completely or predominantly energized with mechanical or electrochemical energy storage.</t>
  </si>
  <si>
    <t>passenger vehicle taxation</t>
  </si>
  <si>
    <r>
      <t xml:space="preserve">(with </t>
    </r>
    <r>
      <rPr>
        <b/>
        <u val="single"/>
        <sz val="10"/>
        <rFont val="Arial"/>
        <family val="2"/>
      </rPr>
      <t>initial registration</t>
    </r>
    <r>
      <rPr>
        <b/>
        <sz val="10"/>
        <rFont val="Arial"/>
        <family val="2"/>
      </rPr>
      <t xml:space="preserve"> until 2009-06-30)</t>
    </r>
  </si>
  <si>
    <t>(solely) electric motor*</t>
  </si>
  <si>
    <r>
      <t xml:space="preserve">combustion engine </t>
    </r>
    <r>
      <rPr>
        <sz val="10"/>
        <rFont val="Arial"/>
        <family val="2"/>
      </rPr>
      <t>(incl. Hybrid)</t>
    </r>
  </si>
  <si>
    <t>Wankel</t>
  </si>
  <si>
    <t>Otto</t>
  </si>
  <si>
    <t>Diesel</t>
  </si>
  <si>
    <t>tax exemption</t>
  </si>
  <si>
    <t>taxation</t>
  </si>
  <si>
    <t>pollutant emission</t>
  </si>
  <si>
    <t>exhaust particulates</t>
  </si>
  <si>
    <t>(5 years since initial registration)</t>
  </si>
  <si>
    <t xml:space="preserve">per fraction of </t>
  </si>
  <si>
    <t>according to</t>
  </si>
  <si>
    <t>according to the categories of particulates mitigation (PM)</t>
  </si>
  <si>
    <t>100 cm³ capacity</t>
  </si>
  <si>
    <t>emission category</t>
  </si>
  <si>
    <t>PM 01, PM 0 up to 4</t>
  </si>
  <si>
    <t>PM 5</t>
  </si>
  <si>
    <t>w/o</t>
  </si>
  <si>
    <t>€ 6.75</t>
  </si>
  <si>
    <t>Euro-3 and better</t>
  </si>
  <si>
    <t>€ 15.44</t>
  </si>
  <si>
    <t>per fraction of 200 kg GVWR</t>
  </si>
  <si>
    <t>€ 7.36</t>
  </si>
  <si>
    <t>Euro-2</t>
  </si>
  <si>
    <t>€ 16.05</t>
  </si>
  <si>
    <t>re-fitting with adequate</t>
  </si>
  <si>
    <t>equipped with adequate</t>
  </si>
  <si>
    <t>from 2007-04-01</t>
  </si>
  <si>
    <t>(50 % reduction in case of electric motor)</t>
  </si>
  <si>
    <t>€ 15.13</t>
  </si>
  <si>
    <t>Euro-1 and similar</t>
  </si>
  <si>
    <t>€ 27.35</t>
  </si>
  <si>
    <t>PM-technics AND</t>
  </si>
  <si>
    <t>PM-technics</t>
  </si>
  <si>
    <t>until 2011-03-31</t>
  </si>
  <si>
    <t>€ 21.07</t>
  </si>
  <si>
    <t xml:space="preserve">"Euro-0" (formerly without </t>
  </si>
  <si>
    <t>€ 33.29</t>
  </si>
  <si>
    <t>initial registration</t>
  </si>
  <si>
    <t>BEFORE</t>
  </si>
  <si>
    <t>ozon ban on driving)</t>
  </si>
  <si>
    <t>until 2006-12-31</t>
  </si>
  <si>
    <t>&gt; 3 t up to 3,5 t</t>
  </si>
  <si>
    <t>€ 25.36</t>
  </si>
  <si>
    <t>"Euro-0" and the rest</t>
  </si>
  <si>
    <t>€ 37.58</t>
  </si>
  <si>
    <t>(only PM limit value</t>
  </si>
  <si>
    <t>0.005 g/km)</t>
  </si>
  <si>
    <t xml:space="preserve">temporary </t>
  </si>
  <si>
    <t>addition per fraction</t>
  </si>
  <si>
    <t>* Completely or predominantly energized with mechanical or electrochemical energy storage.</t>
  </si>
  <si>
    <t>of 100 cm³ capacity</t>
  </si>
  <si>
    <t>€ 1.20</t>
  </si>
  <si>
    <r>
      <t xml:space="preserve">(with </t>
    </r>
    <r>
      <rPr>
        <b/>
        <u val="single"/>
        <sz val="10"/>
        <rFont val="Arial"/>
        <family val="2"/>
      </rPr>
      <t>initial registration</t>
    </r>
    <r>
      <rPr>
        <b/>
        <sz val="10"/>
        <rFont val="Arial"/>
        <family val="2"/>
      </rPr>
      <t xml:space="preserve"> from 2009-07-01)</t>
    </r>
  </si>
  <si>
    <t>Otto / Wankel</t>
  </si>
  <si>
    <t>taxation per fraction of 100 cm³ capacity</t>
  </si>
  <si>
    <t>exhaust particulates (PM)</t>
  </si>
  <si>
    <t>("capacity" of Wankel = double rated-chamber-volume)</t>
  </si>
  <si>
    <t>exhaust categories</t>
  </si>
  <si>
    <t>exhaust categorie</t>
  </si>
  <si>
    <t>€ 2.00</t>
  </si>
  <si>
    <t>€ 9.50</t>
  </si>
  <si>
    <t>Euro 5, Euro 6</t>
  </si>
  <si>
    <t>Euro 4 incl. PM 5</t>
  </si>
  <si>
    <t>Euro 4 w/o PM 5</t>
  </si>
  <si>
    <t>PM 5 complied</t>
  </si>
  <si>
    <t>(50 % reduction)</t>
  </si>
  <si>
    <t>taxation per g/km &gt; 120 g/km CO2</t>
  </si>
  <si>
    <t>13. TERM22_BD_road_DE</t>
  </si>
  <si>
    <t>Contains data on freight vehicle related taxes and charges for Germany 2009</t>
  </si>
  <si>
    <t>14. TERM22_BD_road_UK</t>
  </si>
  <si>
    <t>15. TERM22_BD_road_CH</t>
  </si>
  <si>
    <t>16. TERM22_BD_road_SK</t>
  </si>
  <si>
    <t>17. TERM22_BD_road_GR</t>
  </si>
  <si>
    <t>18. TERM22_BD_road_PT</t>
  </si>
  <si>
    <t>19. TERM22_BD_road_BG</t>
  </si>
  <si>
    <t>20. TERM22_BD_road_LV</t>
  </si>
  <si>
    <t>21. TERM22_BD_road_PL</t>
  </si>
  <si>
    <t>22. TERM22_BD_road_TR</t>
  </si>
  <si>
    <t>23. TERM22_BD_road_TR2</t>
  </si>
  <si>
    <t>24. TERM22_BD_air_TR</t>
  </si>
  <si>
    <t>26. TERM22_BD_Rail</t>
  </si>
  <si>
    <t>27. TERM22_BD_Rail_EE</t>
  </si>
  <si>
    <t>28. TERM22_BD_Rail_PL</t>
  </si>
  <si>
    <t>29. TERM22_BD_Rail_BG</t>
  </si>
  <si>
    <t>30. TERM22_BD_Rail_PT</t>
  </si>
  <si>
    <t>What types of vehicles??</t>
  </si>
  <si>
    <t>Checks:</t>
  </si>
  <si>
    <t>Checks</t>
  </si>
  <si>
    <t>Missing</t>
  </si>
  <si>
    <t>This sheet contains the same data as that in the TERM22_BD_Road_National sheet but only for those countries where data is available for all years presented.</t>
  </si>
  <si>
    <t>Missing:</t>
  </si>
  <si>
    <t>Germany &amp; Czech Republic</t>
  </si>
  <si>
    <t>Germany, Czech Republic &amp; Ireland</t>
  </si>
  <si>
    <t>Vehicle emisions</t>
  </si>
  <si>
    <t>Eurovignette - applicable to all vehicles over 12 tonnes in Denmark, Sweden, Belgium, Luxembourg and the Netherlands.</t>
  </si>
  <si>
    <t>Why is there no data for Luxembourg in the above table?</t>
  </si>
  <si>
    <t>Questions</t>
  </si>
  <si>
    <t>Where data is missing - is this because there were no charges in this year or because the data is unavailable?</t>
  </si>
  <si>
    <t>Increasing?</t>
  </si>
  <si>
    <t>Distance based charges</t>
  </si>
  <si>
    <t>International transport forum</t>
  </si>
  <si>
    <t>http://www.internationaltransportforum.org/statistics/statistics.html</t>
  </si>
  <si>
    <t>International transport forum - statistics - road haulage taxes and charges</t>
  </si>
  <si>
    <t>Estonia Rail per gross ton-km</t>
  </si>
  <si>
    <t>http://www.prorail.nl/ProRail/Operationele+informatie/Netverklaring.htm#7</t>
  </si>
  <si>
    <t>http://www.plk-sa.pl/pliki/regulaminudtras/english/i_2_reg_03_04-e.pdf</t>
  </si>
  <si>
    <t>http://www.refer.pt/en/exploracao.php?id=794&amp;idold=632</t>
  </si>
  <si>
    <t>http://www.evr.ee/?id=1687</t>
  </si>
  <si>
    <t>http://www.plk-sa.pl/en/02oferta/09.php</t>
  </si>
  <si>
    <t>personal communication with Jose Estrade of RENFE.</t>
  </si>
  <si>
    <t>http://www.boe.es/boe/dias/2003-06-17/pdfs/A23106-23127.pdf</t>
  </si>
  <si>
    <t xml:space="preserve">http://www.rail-reg.gov.uk/network_operation/no928.html </t>
  </si>
  <si>
    <t>personal communication with Jørgen G Staalsø [jgs@bane.dk]</t>
  </si>
  <si>
    <t>http://www.sundogbaelt.dk/Corporate/Publikationer/Aarsrapporter/</t>
  </si>
  <si>
    <t>http://www.sapn-autoroutes.fr/index.php?th=31</t>
  </si>
  <si>
    <t>TLN, 2005, Landendocumentatie, editie 2005, Transport en Logistiek Nederland</t>
  </si>
  <si>
    <t>http://www.motorway.hu/en/frontpage/</t>
  </si>
  <si>
    <t xml:space="preserve">Current data source: </t>
  </si>
  <si>
    <t>Former data sources (in case they need to be used at a future year):</t>
  </si>
  <si>
    <t>http://www.cemt.org/topics/taxes/AnnexB3e.xls</t>
  </si>
  <si>
    <t>Road data sources:</t>
  </si>
  <si>
    <t>https://stats.ecb.int/stats/download/weas05_01/weas05_01/weas05_01.pdf</t>
  </si>
  <si>
    <t xml:space="preserve">ECB: </t>
  </si>
  <si>
    <t>Information sent by email from the Odyssee database</t>
  </si>
  <si>
    <t>Statistical bulletin ASECAP, different years</t>
  </si>
  <si>
    <t>Asfinag Annual report, different years</t>
  </si>
  <si>
    <t>For toll revenues, toll tariffs and vkms on the tolled network:</t>
  </si>
  <si>
    <t>BE</t>
  </si>
  <si>
    <t>BG</t>
  </si>
  <si>
    <t>DK</t>
  </si>
  <si>
    <t>DE</t>
  </si>
  <si>
    <t>EE</t>
  </si>
  <si>
    <t>IE</t>
  </si>
  <si>
    <t>GR</t>
  </si>
  <si>
    <t>ES</t>
  </si>
  <si>
    <t>FR</t>
  </si>
  <si>
    <t>IT</t>
  </si>
  <si>
    <t>CY</t>
  </si>
  <si>
    <t>LV</t>
  </si>
  <si>
    <t>LT</t>
  </si>
  <si>
    <t>MT</t>
  </si>
  <si>
    <t>NL</t>
  </si>
  <si>
    <t>PL</t>
  </si>
  <si>
    <t>PT</t>
  </si>
  <si>
    <t>FI</t>
  </si>
  <si>
    <t>SE</t>
  </si>
  <si>
    <t>UK</t>
  </si>
  <si>
    <t>TR</t>
  </si>
  <si>
    <t>IS</t>
  </si>
  <si>
    <t>NO</t>
  </si>
  <si>
    <t>CZ</t>
  </si>
  <si>
    <t>LU</t>
  </si>
  <si>
    <t>HU</t>
  </si>
  <si>
    <t>AT</t>
  </si>
  <si>
    <t>RO</t>
  </si>
  <si>
    <t>SI</t>
  </si>
  <si>
    <t>SK</t>
  </si>
  <si>
    <t>Total</t>
  </si>
  <si>
    <t>ReadMe</t>
  </si>
  <si>
    <t>Prepared by:</t>
  </si>
  <si>
    <t>Austria</t>
  </si>
  <si>
    <t>Belgium</t>
  </si>
  <si>
    <t>Cyprus</t>
  </si>
  <si>
    <t>Czech Republic</t>
  </si>
  <si>
    <t>Denmark</t>
  </si>
  <si>
    <t>Estonia</t>
  </si>
  <si>
    <t>Greece</t>
  </si>
  <si>
    <t>Spain</t>
  </si>
  <si>
    <t>Finland</t>
  </si>
  <si>
    <t>France</t>
  </si>
  <si>
    <t>Hungary</t>
  </si>
  <si>
    <t>Ireland</t>
  </si>
  <si>
    <t>Italy</t>
  </si>
  <si>
    <t>Latvia</t>
  </si>
  <si>
    <t>Malta</t>
  </si>
  <si>
    <t>Poland</t>
  </si>
  <si>
    <t>Portugal</t>
  </si>
  <si>
    <t>Sweden</t>
  </si>
  <si>
    <t>Slovenia</t>
  </si>
  <si>
    <t>United Kingdom</t>
  </si>
  <si>
    <t>Bulgaria</t>
  </si>
  <si>
    <t>Romania</t>
  </si>
  <si>
    <t>Netherlands</t>
  </si>
  <si>
    <t>Slovakia</t>
  </si>
  <si>
    <t>Turkey</t>
  </si>
  <si>
    <t>Iceland</t>
  </si>
  <si>
    <t>Norway</t>
  </si>
  <si>
    <t>Data Sources</t>
  </si>
  <si>
    <t>Contents of Workbook</t>
  </si>
  <si>
    <t>1. Readme</t>
  </si>
  <si>
    <t>Provides a detailed summary of the information contained in the workbook and lists all of the data sources used.</t>
  </si>
  <si>
    <t>Name of Worksheet</t>
  </si>
  <si>
    <t>Contents</t>
  </si>
  <si>
    <t xml:space="preserve">Read Me </t>
  </si>
  <si>
    <t>Factsheet Data and Chart</t>
  </si>
  <si>
    <t>The workbook tabs are colour coded to help the reader quickly access the appropriate information:</t>
  </si>
  <si>
    <t>The workbook also contains further extracts of data and graphs which provide additional detail on the topic.</t>
  </si>
  <si>
    <t>CH</t>
  </si>
  <si>
    <t>This workbook contains the data and graphical input for indicator fact sheet TERM 22- Transport Infrastructure Taxes and Charges [2008]</t>
  </si>
  <si>
    <t>Taxes on the posession of vehicles or use of roads applicable only to vehicles registered in the country</t>
  </si>
  <si>
    <t>Germany</t>
  </si>
  <si>
    <t>Liechtenstein</t>
  </si>
  <si>
    <t>Luxembourg</t>
  </si>
  <si>
    <t>Switzerland</t>
  </si>
  <si>
    <t>Lithuania</t>
  </si>
  <si>
    <t>vhc tax</t>
  </si>
  <si>
    <t>vhc/road tax</t>
  </si>
  <si>
    <t>motor vhc tax</t>
  </si>
  <si>
    <t>axle tax</t>
  </si>
  <si>
    <t xml:space="preserve"> road tax</t>
  </si>
  <si>
    <t>vhc/env tax</t>
  </si>
  <si>
    <t>vhc + bus tax</t>
  </si>
  <si>
    <t xml:space="preserve">vhc excise duty </t>
  </si>
  <si>
    <t>Nationality Based Charges</t>
  </si>
  <si>
    <t>Strongly Territorial Charges</t>
  </si>
  <si>
    <t>Mauttarife</t>
  </si>
  <si>
    <t>tolls</t>
  </si>
  <si>
    <t>LKW-Maut</t>
  </si>
  <si>
    <t>urban tolls</t>
  </si>
  <si>
    <t>0.05 to 0.2</t>
  </si>
  <si>
    <t>HVF</t>
  </si>
  <si>
    <t xml:space="preserve">Time based charges for the use of road or motorway networks </t>
  </si>
  <si>
    <t>StraBa abolished</t>
  </si>
  <si>
    <t>–</t>
  </si>
  <si>
    <t>Eurovignette</t>
  </si>
  <si>
    <t>abolished</t>
  </si>
  <si>
    <t>highway vignette</t>
  </si>
  <si>
    <t>Eurovignette abolished</t>
  </si>
  <si>
    <t>Replaced by HVF t/km charge</t>
  </si>
  <si>
    <t>Minimum charge</t>
  </si>
  <si>
    <t>Length of minimum period</t>
  </si>
  <si>
    <t>1 day</t>
  </si>
  <si>
    <t>1 week</t>
  </si>
  <si>
    <t>10 days</t>
  </si>
  <si>
    <t>Base Data Road</t>
  </si>
  <si>
    <t>Base data Rail</t>
  </si>
  <si>
    <t>Contains data on road passenger cars' infrastructure charges (non-fuel related) and car road tax bands, UK 2008</t>
  </si>
  <si>
    <t>Contains data on road passenger cars', bus and coach infrastructure charges (non-fuel related), Switzerland 2008</t>
  </si>
  <si>
    <t>Contains data on road passenger cars' infrastructure charges (non-fuel related), Slovakia 2008</t>
  </si>
  <si>
    <t>Contains data on road passenger cars', bus and coach infrastructure charges (non-fuel related), Greece 2008</t>
  </si>
  <si>
    <t>Contains data on road passenger cars', bus and coach infrastructure charges (non-fuel related), Portugal 2008</t>
  </si>
  <si>
    <t>Contains data on rail freight, passenger charges and weight, Portugal 2008</t>
  </si>
  <si>
    <t>Geos</t>
  </si>
  <si>
    <t>Geos Included</t>
  </si>
  <si>
    <t>eu15</t>
  </si>
  <si>
    <t>European Union (15 countries) (members before 2004)</t>
  </si>
  <si>
    <t>vhc</t>
  </si>
  <si>
    <t>vehicle</t>
  </si>
  <si>
    <t>Bulgarian lev</t>
  </si>
  <si>
    <t>Swiss Franc</t>
  </si>
  <si>
    <t>Sloak koruna</t>
  </si>
  <si>
    <t>p.v</t>
  </si>
  <si>
    <t>per vehicle</t>
  </si>
  <si>
    <t>Vehicle Excise Duty</t>
  </si>
  <si>
    <t>Institut fur Mathematisch Statistik und Versicherungslehre</t>
  </si>
  <si>
    <t>Other</t>
  </si>
  <si>
    <t>Other Possible data sources</t>
  </si>
  <si>
    <t>Denmark/
Sweden</t>
  </si>
  <si>
    <t>Czech
Republic</t>
  </si>
  <si>
    <t>Slovak 
Republic</t>
  </si>
  <si>
    <t>Ecosys Geneva March 2008</t>
  </si>
  <si>
    <t xml:space="preserve">Data source: </t>
  </si>
  <si>
    <t xml:space="preserve">Data source(s): </t>
  </si>
  <si>
    <t xml:space="preserve">Minimum Charge and Length of Minimum Period </t>
  </si>
  <si>
    <t>Moderately Territorial Charges</t>
  </si>
  <si>
    <t>Srongly Territorial Charges</t>
  </si>
  <si>
    <t>Distance/weight based charges for the use of road or motorway networks</t>
  </si>
  <si>
    <t>RPLP</t>
  </si>
  <si>
    <t>€/Year</t>
  </si>
  <si>
    <t>Source: Ecosys Geneva March 2008</t>
  </si>
  <si>
    <t>Name of Charge</t>
  </si>
  <si>
    <t>€/day</t>
  </si>
  <si>
    <t>Tolls/ Distance Charges</t>
  </si>
  <si>
    <t>€/km</t>
  </si>
  <si>
    <t>€/t/km</t>
  </si>
  <si>
    <t>The following sources provide all of the data which can be found in TERM22_Base Data.</t>
  </si>
  <si>
    <t>Rail data sources:</t>
  </si>
  <si>
    <t>National reports and presentations of Monday the 19th of May 2003, ASECAP</t>
  </si>
  <si>
    <t>www.asfinag.at</t>
  </si>
  <si>
    <t>www.dars.si</t>
  </si>
  <si>
    <t>www.liefkenshoektunnel.be</t>
  </si>
  <si>
    <t>Annual report Dars, 2000, 2001</t>
  </si>
  <si>
    <t>www.autostrade.it</t>
  </si>
  <si>
    <t>www.autobrennero.it</t>
  </si>
  <si>
    <t>www.theaa.com</t>
  </si>
  <si>
    <t>http://www.oasis.gov.ie/transport/motoring/national_toll_roads_in_ireland.html</t>
  </si>
  <si>
    <t>http://www.aumar.es/framesin.htm</t>
  </si>
  <si>
    <t>http://www.autopistas.com/ing/index_ie.htm</t>
  </si>
  <si>
    <t>www.aseta.es</t>
  </si>
  <si>
    <t>http://www.sapn-autoroutes.fr/</t>
  </si>
  <si>
    <t>http://www.sanef.com/siteSanef/fr/reseau.htm</t>
  </si>
  <si>
    <t>http://europa.eu.int/comm/taxation_customs/publications/info_doc/info_doc.htm</t>
  </si>
  <si>
    <t>http://www.brisa.pt/webnew/brisa_mapa_00.asp</t>
  </si>
  <si>
    <t>http://www.oeresundsbron.com/index.php?GSID=1289243&amp;code=1&amp;area=erhverv</t>
  </si>
  <si>
    <t>http://www.storebaelt.dk/www-storebaelt-dk/Engelsk/Priser/Tolls+2004.htm</t>
  </si>
  <si>
    <t>http://www.norvegfinans.com/english/default.asp</t>
  </si>
  <si>
    <t>Passenger</t>
  </si>
  <si>
    <t>www.asecap.org</t>
  </si>
  <si>
    <t>Slovak Republic</t>
  </si>
  <si>
    <t>http://193.81.167.162/</t>
  </si>
  <si>
    <t>http://www.rff.fr/pages/docref/autre/accueil.asp?lg=en</t>
  </si>
  <si>
    <t>http://www.jernbaneverket.no/marked/Network_Statement/</t>
  </si>
  <si>
    <t>http://www.networkrail.co.uk/operations/networkstatement/index.htm</t>
  </si>
  <si>
    <t>http://www.railinfra.lu/visualiser.html</t>
  </si>
  <si>
    <t>www.ose.gr</t>
  </si>
  <si>
    <t>B</t>
  </si>
  <si>
    <t>Car Road Tax Bands</t>
  </si>
  <si>
    <t>HUF</t>
  </si>
  <si>
    <t>www.m6toll.co.uk</t>
  </si>
  <si>
    <t>3. TERM22_BD_Road_National</t>
  </si>
  <si>
    <t>6. TERM22_BD_Road_Moderate</t>
  </si>
  <si>
    <t>9. TERM22_BD_Road_Tolls</t>
  </si>
  <si>
    <t>Contains data on road passenger cars' infrastructure charges (non-fuel related), Latvia 2008</t>
  </si>
  <si>
    <t>Contains data on road passenger cars' infrastructure charges (non-fuel related), Poland 2008</t>
  </si>
  <si>
    <t>Contains data on bus and coach infrastructure charges (non-fuel related), Turkey 2008</t>
  </si>
  <si>
    <t>Contains data on air charges, Turkey 2008</t>
  </si>
  <si>
    <t>Contains data on rail infrastructure charges, Estonia 2008</t>
  </si>
  <si>
    <t>Contains data on rail infrastructure charges, Poland 2008</t>
  </si>
  <si>
    <t>http://www.krbrd.gov.pl/download/pdf/krbrd2.pdf</t>
  </si>
  <si>
    <t>Euro</t>
  </si>
  <si>
    <t>DKK</t>
  </si>
  <si>
    <t>www.westerscheldetunnel.nl</t>
  </si>
  <si>
    <t>EU-15</t>
  </si>
  <si>
    <t>Code</t>
  </si>
  <si>
    <t>Freight</t>
  </si>
  <si>
    <t>H</t>
  </si>
  <si>
    <t>Charges on the use of vehicle</t>
  </si>
  <si>
    <t>(domestic registration)</t>
  </si>
  <si>
    <t>Name of the charge: Motor Vehicle Tax</t>
  </si>
  <si>
    <t>In currency (Turkish Liras) per year</t>
  </si>
  <si>
    <t>≤ 950 kg. and 1-6 Age</t>
  </si>
  <si>
    <t>≤ 950 kg. and 7-15 Age</t>
  </si>
  <si>
    <t>≤ 950 kg. and ≥16  Age</t>
  </si>
  <si>
    <t>13,51</t>
  </si>
  <si>
    <t>6,74</t>
  </si>
  <si>
    <t>1,64</t>
  </si>
  <si>
    <t>24,02</t>
  </si>
  <si>
    <t>11,98</t>
  </si>
  <si>
    <t>2,59</t>
  </si>
  <si>
    <t>36,53</t>
  </si>
  <si>
    <t>18,22</t>
  </si>
  <si>
    <t>3,93</t>
  </si>
  <si>
    <t>951 -1200 kg. and 1-6 Age</t>
  </si>
  <si>
    <t>951 -1200 kg. and 7-15 Age</t>
  </si>
  <si>
    <t>951 -1200 kg. and ≥16  Age</t>
  </si>
  <si>
    <t>20,56</t>
  </si>
  <si>
    <t>10,24</t>
  </si>
  <si>
    <t>2,32</t>
  </si>
  <si>
    <t>36,55</t>
  </si>
  <si>
    <t>18,20</t>
  </si>
  <si>
    <t>4,21</t>
  </si>
  <si>
    <t>55,59</t>
  </si>
  <si>
    <t>27,68</t>
  </si>
  <si>
    <t>6,26</t>
  </si>
  <si>
    <t>1201 -1600 kg. and 1-6 Age</t>
  </si>
  <si>
    <t>1201 -1600 kg. and 7-15 Age</t>
  </si>
  <si>
    <t>1201 -1600 kg. and ≥16  Age</t>
  </si>
  <si>
    <t>34,18</t>
  </si>
  <si>
    <t>17,06</t>
  </si>
  <si>
    <t>4,13</t>
  </si>
  <si>
    <t>60,77</t>
  </si>
  <si>
    <t>30,33</t>
  </si>
  <si>
    <t>7,34</t>
  </si>
  <si>
    <t>92,43</t>
  </si>
  <si>
    <t>46,13</t>
  </si>
  <si>
    <t>11,16</t>
  </si>
  <si>
    <t>1601 -1800 kg. and 1-6 Age</t>
  </si>
  <si>
    <t>1601 -1800 kg. and 7-15 Age</t>
  </si>
  <si>
    <t>1601 -1800 kg. and ≥16  Age</t>
  </si>
  <si>
    <t>68,64</t>
  </si>
  <si>
    <t>8,49</t>
  </si>
  <si>
    <t>122,04</t>
  </si>
  <si>
    <t>15,09</t>
  </si>
  <si>
    <t>185,62</t>
  </si>
  <si>
    <t>22,95</t>
  </si>
  <si>
    <t>≥ 1801 kg. and 1-6 Age</t>
  </si>
  <si>
    <t>≥ 1801 kg. and 7-15 Age</t>
  </si>
  <si>
    <t>≥ 1801 kg. and ≥16  Age</t>
  </si>
  <si>
    <t>137,51</t>
  </si>
  <si>
    <t>244,49</t>
  </si>
  <si>
    <t>371,86</t>
  </si>
  <si>
    <t>Road passenger cars’ infrastructure charges before 01/01/2001 - Turkey 2008</t>
  </si>
  <si>
    <t>Data source: Revenue Administration</t>
  </si>
  <si>
    <t>The tax is based on the facts:</t>
  </si>
  <si>
    <t>The motor vehicle tax charges</t>
  </si>
  <si>
    <t>Weight (kg.)</t>
  </si>
  <si>
    <t>Motor volume (cc) and kind of fuel</t>
  </si>
  <si>
    <t>1-3 Age</t>
  </si>
  <si>
    <t>4-6 Age</t>
  </si>
  <si>
    <t>7-11 Age</t>
  </si>
  <si>
    <t>12-15 Age</t>
  </si>
  <si>
    <t>≥ 16 Age</t>
  </si>
  <si>
    <t>≤ 950 kg.</t>
  </si>
  <si>
    <t>≤ 1600 cc</t>
  </si>
  <si>
    <t>Normal</t>
  </si>
  <si>
    <t>63,92</t>
  </si>
  <si>
    <t>31,88</t>
  </si>
  <si>
    <t>6,87</t>
  </si>
  <si>
    <t>With liquid petrol gas</t>
  </si>
  <si>
    <t>319,60</t>
  </si>
  <si>
    <t>159,40</t>
  </si>
  <si>
    <t>34,35</t>
  </si>
  <si>
    <t>With liquid petrol gas for trading passenger cars</t>
  </si>
  <si>
    <t>191,76</t>
  </si>
  <si>
    <t>95,64</t>
  </si>
  <si>
    <t>20,61</t>
  </si>
  <si>
    <t>≥ 1601 cc</t>
  </si>
  <si>
    <t>Luxurious</t>
  </si>
  <si>
    <t>95,88</t>
  </si>
  <si>
    <t>479,40</t>
  </si>
  <si>
    <t>287,64</t>
  </si>
  <si>
    <t>950 - 1200 kg.</t>
  </si>
  <si>
    <t>97,28</t>
  </si>
  <si>
    <t>48,44</t>
  </si>
  <si>
    <t>10,95</t>
  </si>
  <si>
    <t>359,93</t>
  </si>
  <si>
    <t>179,22</t>
  </si>
  <si>
    <t>40,51</t>
  </si>
  <si>
    <t>228,60</t>
  </si>
  <si>
    <t>113,83</t>
  </si>
  <si>
    <t>25,73</t>
  </si>
  <si>
    <t>145,92</t>
  </si>
  <si>
    <t>539,90</t>
  </si>
  <si>
    <t>342,91</t>
  </si>
  <si>
    <t>1201 - 1600 kg.</t>
  </si>
  <si>
    <t>161,75</t>
  </si>
  <si>
    <t>80,72</t>
  </si>
  <si>
    <t>19,53</t>
  </si>
  <si>
    <t>436,72</t>
  </si>
  <si>
    <t>217,94</t>
  </si>
  <si>
    <t>52,73</t>
  </si>
  <si>
    <t>299,23</t>
  </si>
  <si>
    <t>149,33</t>
  </si>
  <si>
    <t>36,13</t>
  </si>
  <si>
    <t>323,50</t>
  </si>
  <si>
    <t>242,62</t>
  </si>
  <si>
    <t>873,45</t>
  </si>
  <si>
    <t>655,07</t>
  </si>
  <si>
    <t>598,47</t>
  </si>
  <si>
    <t>448,84</t>
  </si>
  <si>
    <t>1601 - 1800 kg.</t>
  </si>
  <si>
    <t>324,83</t>
  </si>
  <si>
    <t>40,16</t>
  </si>
  <si>
    <t>552,21</t>
  </si>
  <si>
    <t>274,97</t>
  </si>
  <si>
    <t>68,27</t>
  </si>
  <si>
    <t>438,52</t>
  </si>
  <si>
    <t>218,36</t>
  </si>
  <si>
    <t>54,21</t>
  </si>
  <si>
    <t>974,49</t>
  </si>
  <si>
    <t>649,66</t>
  </si>
  <si>
    <t>1.656,63</t>
  </si>
  <si>
    <t>1.104,42</t>
  </si>
  <si>
    <t>412,45</t>
  </si>
  <si>
    <t>1.315,56</t>
  </si>
  <si>
    <t>877,04</t>
  </si>
  <si>
    <t>327,53</t>
  </si>
  <si>
    <t>≥ 1801 kg.</t>
  </si>
  <si>
    <t>650,75</t>
  </si>
  <si>
    <t>976,12</t>
  </si>
  <si>
    <t>487,24</t>
  </si>
  <si>
    <t>121,08</t>
  </si>
  <si>
    <t>813,43</t>
  </si>
  <si>
    <t>406,03</t>
  </si>
  <si>
    <t>100,90</t>
  </si>
  <si>
    <t>1.952,25</t>
  </si>
  <si>
    <t>1.301,50</t>
  </si>
  <si>
    <t>2.928,37</t>
  </si>
  <si>
    <t>730,86</t>
  </si>
  <si>
    <t>2.440,31</t>
  </si>
  <si>
    <t>1.626,87</t>
  </si>
  <si>
    <t>609,05</t>
  </si>
  <si>
    <t>Road passenger cars’ infrastructure charges in 2001</t>
  </si>
  <si>
    <t>Data Source: Revenue Administration</t>
  </si>
  <si>
    <t>In currency per year</t>
  </si>
  <si>
    <t>111,86</t>
  </si>
  <si>
    <t>55,79</t>
  </si>
  <si>
    <t>12,02</t>
  </si>
  <si>
    <t>177,85</t>
  </si>
  <si>
    <t>88,70</t>
  </si>
  <si>
    <t>19,11</t>
  </si>
  <si>
    <t>170,24</t>
  </si>
  <si>
    <t>84,77</t>
  </si>
  <si>
    <t>19,16</t>
  </si>
  <si>
    <t>270,68</t>
  </si>
  <si>
    <t>134,78</t>
  </si>
  <si>
    <t>30,46</t>
  </si>
  <si>
    <t>283,06</t>
  </si>
  <si>
    <t>141,26</t>
  </si>
  <si>
    <t>34,17</t>
  </si>
  <si>
    <t>450,06</t>
  </si>
  <si>
    <t>224,60</t>
  </si>
  <si>
    <t>54,33</t>
  </si>
  <si>
    <t>568,45</t>
  </si>
  <si>
    <t>70,28</t>
  </si>
  <si>
    <t>903,83</t>
  </si>
  <si>
    <t>111,74</t>
  </si>
  <si>
    <t>1.138,81</t>
  </si>
  <si>
    <t>1.810,70</t>
  </si>
  <si>
    <t>Road passenger cars’ infrastructure charges between 01/01/2002 and 31/12/2003</t>
  </si>
  <si>
    <t>≤1300 cc and 1-3 Age</t>
  </si>
  <si>
    <t>≤1300 cc and 4-6 Age</t>
  </si>
  <si>
    <t>≤1300 cc and 7-11 Age</t>
  </si>
  <si>
    <t>≤1300 cc and 12-15 Age</t>
  </si>
  <si>
    <t>≤1300 cc and ≥16  Age</t>
  </si>
  <si>
    <t>250,00</t>
  </si>
  <si>
    <t>175,00</t>
  </si>
  <si>
    <t>100,00</t>
  </si>
  <si>
    <t>75,00</t>
  </si>
  <si>
    <t>30,00</t>
  </si>
  <si>
    <t>278,00</t>
  </si>
  <si>
    <t>194,00</t>
  </si>
  <si>
    <t>111,00</t>
  </si>
  <si>
    <t>83,00</t>
  </si>
  <si>
    <t>33,00</t>
  </si>
  <si>
    <t>305,00</t>
  </si>
  <si>
    <t>213,00</t>
  </si>
  <si>
    <t>121,00</t>
  </si>
  <si>
    <t>91,00</t>
  </si>
  <si>
    <t>36,00</t>
  </si>
  <si>
    <t>328,00</t>
  </si>
  <si>
    <t>229,00</t>
  </si>
  <si>
    <t>130,00</t>
  </si>
  <si>
    <t>98,00</t>
  </si>
  <si>
    <t>38,00</t>
  </si>
  <si>
    <t>351,00</t>
  </si>
  <si>
    <t>245,00</t>
  </si>
  <si>
    <t>139,00</t>
  </si>
  <si>
    <t>105,00</t>
  </si>
  <si>
    <t>40,00</t>
  </si>
  <si>
    <t>1301-1600 cc and 1-3 Age</t>
  </si>
  <si>
    <t>1301-1600  cc and 4-6 Age</t>
  </si>
  <si>
    <t>1301-1600  cc and 7-11 Age</t>
  </si>
  <si>
    <t>1301-1600  cc and 12-15 Age</t>
  </si>
  <si>
    <t>1301-1600  cc and ≥16  Age</t>
  </si>
  <si>
    <t>400,00</t>
  </si>
  <si>
    <t>300,00</t>
  </si>
  <si>
    <t>125,00</t>
  </si>
  <si>
    <t>50,00</t>
  </si>
  <si>
    <t>444,00</t>
  </si>
  <si>
    <t>333,00</t>
  </si>
  <si>
    <t>55,00</t>
  </si>
  <si>
    <t>487,00</t>
  </si>
  <si>
    <t>365,00</t>
  </si>
  <si>
    <t>152,00</t>
  </si>
  <si>
    <t>60,00</t>
  </si>
  <si>
    <t>524,00</t>
  </si>
  <si>
    <t>393,00</t>
  </si>
  <si>
    <t>163,00</t>
  </si>
  <si>
    <t>64,00</t>
  </si>
  <si>
    <t>561,00</t>
  </si>
  <si>
    <t>421,00</t>
  </si>
  <si>
    <t>174,00</t>
  </si>
  <si>
    <t>68,00</t>
  </si>
  <si>
    <t>1601-1800 cc and 1-3 Age</t>
  </si>
  <si>
    <t>1601-1800  cc and 4-6 Age</t>
  </si>
  <si>
    <t>1601-1800  cc and 7-11 Age</t>
  </si>
  <si>
    <t>1601-1800  cc and 12-15 Age</t>
  </si>
  <si>
    <t>1601-1800  cc and ≥16  Age</t>
  </si>
  <si>
    <t>700,00</t>
  </si>
  <si>
    <t>550,00</t>
  </si>
  <si>
    <t>325,00</t>
  </si>
  <si>
    <t>200,00</t>
  </si>
  <si>
    <t>80,00</t>
  </si>
  <si>
    <t>778,00</t>
  </si>
  <si>
    <t>611,00</t>
  </si>
  <si>
    <t>361,00</t>
  </si>
  <si>
    <t>222,00</t>
  </si>
  <si>
    <t>88,00</t>
  </si>
  <si>
    <t>854,00</t>
  </si>
  <si>
    <t>670,00</t>
  </si>
  <si>
    <t>396,00</t>
  </si>
  <si>
    <t>243,00</t>
  </si>
  <si>
    <t>96,00</t>
  </si>
  <si>
    <t>920,00</t>
  </si>
  <si>
    <t>722,00</t>
  </si>
  <si>
    <t>426,00</t>
  </si>
  <si>
    <t>261,00</t>
  </si>
  <si>
    <t>103,00</t>
  </si>
  <si>
    <t>986,00</t>
  </si>
  <si>
    <t>773,00</t>
  </si>
  <si>
    <t>456,00</t>
  </si>
  <si>
    <t>279,00</t>
  </si>
  <si>
    <t>110,00</t>
  </si>
  <si>
    <t>1801-2000 cc and 1-3 Age</t>
  </si>
  <si>
    <t>1801-2000  cc and 4-6 Age</t>
  </si>
  <si>
    <t>1801-2000  cc and 7-11 Age</t>
  </si>
  <si>
    <t>1801-2000  cc and 12-15 Age</t>
  </si>
  <si>
    <t>1801-2000  cc and ≥16  Age</t>
  </si>
  <si>
    <t>1.100,00</t>
  </si>
  <si>
    <t>850,00</t>
  </si>
  <si>
    <t>500,00</t>
  </si>
  <si>
    <t>120,00</t>
  </si>
  <si>
    <t>1.223,00</t>
  </si>
  <si>
    <t>945,00</t>
  </si>
  <si>
    <t>556,00</t>
  </si>
  <si>
    <t>133,00</t>
  </si>
  <si>
    <t>1.342,00</t>
  </si>
  <si>
    <t>1.037,00</t>
  </si>
  <si>
    <t>610,00</t>
  </si>
  <si>
    <t>146,00</t>
  </si>
  <si>
    <t>1.446,00</t>
  </si>
  <si>
    <t>1.117,00</t>
  </si>
  <si>
    <t>657,00</t>
  </si>
  <si>
    <t>157,00</t>
  </si>
  <si>
    <t>1.550,00</t>
  </si>
  <si>
    <t>1.197,00</t>
  </si>
  <si>
    <t>704,00</t>
  </si>
  <si>
    <t>168,00</t>
  </si>
  <si>
    <t>2001-2500 cc and 1-3 Age</t>
  </si>
  <si>
    <t>2001-2500  cc and 4-6 Age</t>
  </si>
  <si>
    <t>2001-2500  cc and 7-11 Age</t>
  </si>
  <si>
    <t>2001-2500  cc and 12-15 Age</t>
  </si>
  <si>
    <t>2001-2500  cc and ≥16  Age</t>
  </si>
  <si>
    <t>1.650,00</t>
  </si>
  <si>
    <t>1.200,00</t>
  </si>
  <si>
    <t>750,00</t>
  </si>
  <si>
    <t>450,00</t>
  </si>
  <si>
    <t>180,00</t>
  </si>
  <si>
    <t>1.834,00</t>
  </si>
  <si>
    <t>1.334,00</t>
  </si>
  <si>
    <t>834,00</t>
  </si>
  <si>
    <t>2.013,00</t>
  </si>
  <si>
    <t>1.464,00</t>
  </si>
  <si>
    <t>915,00</t>
  </si>
  <si>
    <t>549,00</t>
  </si>
  <si>
    <t>219,00</t>
  </si>
  <si>
    <t>2.170,00</t>
  </si>
  <si>
    <t>1.578,00</t>
  </si>
  <si>
    <t>591,00</t>
  </si>
  <si>
    <t>236,00</t>
  </si>
  <si>
    <t>2.326,00</t>
  </si>
  <si>
    <t>1.691,00</t>
  </si>
  <si>
    <t>1.056,00</t>
  </si>
  <si>
    <t>633,00</t>
  </si>
  <si>
    <t>252,00</t>
  </si>
  <si>
    <t>2501-3000 cc and 1-3 Age</t>
  </si>
  <si>
    <t>2501-3000  cc and 4-6 Age</t>
  </si>
  <si>
    <t>2501-3000  cc and 7-11 Age</t>
  </si>
  <si>
    <t>2501-3000  cc and 12-15 Age</t>
  </si>
  <si>
    <t>2501-3000  cc and ≥16  Age</t>
  </si>
  <si>
    <t>2.300,00</t>
  </si>
  <si>
    <t>2.000,00</t>
  </si>
  <si>
    <t>1.250,00</t>
  </si>
  <si>
    <t>675,00</t>
  </si>
  <si>
    <t>2.557,00</t>
  </si>
  <si>
    <t>2.224,00</t>
  </si>
  <si>
    <t>1.390,00</t>
  </si>
  <si>
    <t>2.807,00</t>
  </si>
  <si>
    <t>2.441,00</t>
  </si>
  <si>
    <t>1.526,00</t>
  </si>
  <si>
    <t>823,00</t>
  </si>
  <si>
    <t>3.025,00</t>
  </si>
  <si>
    <t>2.631,00</t>
  </si>
  <si>
    <t>1.645,00</t>
  </si>
  <si>
    <t>887,00</t>
  </si>
  <si>
    <t>3.242,00</t>
  </si>
  <si>
    <t>2.820,00</t>
  </si>
  <si>
    <t>1.763,00</t>
  </si>
  <si>
    <t>950,00</t>
  </si>
  <si>
    <t>3001-3500 cc and 1-3 Age</t>
  </si>
  <si>
    <t>3001-3500  cc and 4-6 Age</t>
  </si>
  <si>
    <t>3001-3500  cc and 7-11 Age</t>
  </si>
  <si>
    <t>3001-3500  cc and 12-15 Age</t>
  </si>
  <si>
    <t>3001-3500  cc and ≥16  Age</t>
  </si>
  <si>
    <t>3.500,00</t>
  </si>
  <si>
    <t>3.150,00</t>
  </si>
  <si>
    <t>1.900,00</t>
  </si>
  <si>
    <t>350,00</t>
  </si>
  <si>
    <t>Archive</t>
  </si>
  <si>
    <t>Contains data on road passenger cars infrastructure charges, Turkey 2008</t>
  </si>
  <si>
    <t>Contains data on rail infrastructure charges for Switzerland, Slovakia and Greece</t>
  </si>
  <si>
    <t>Contains data on rail infrastructure charges and income, Bulgaria 2008</t>
  </si>
  <si>
    <t>28-41. BD from earlier fact sheets</t>
  </si>
  <si>
    <t>15.0-483.0</t>
  </si>
  <si>
    <t>146.0-366.0</t>
  </si>
  <si>
    <t>Source: Questionnaire Greece. 2008</t>
  </si>
  <si>
    <t>Passenger vehicle total charge (in EUR)</t>
  </si>
  <si>
    <t>Bus/coaches total charge (in EUR/year)</t>
  </si>
  <si>
    <t>Average toll per kilometre (in EUR/ km)</t>
  </si>
  <si>
    <t>6.79**</t>
  </si>
  <si>
    <t>0.1528 and 0.1699*</t>
  </si>
  <si>
    <t>3.892,00</t>
  </si>
  <si>
    <t>3.502,00</t>
  </si>
  <si>
    <t>2.112,00</t>
  </si>
  <si>
    <t>389,00</t>
  </si>
  <si>
    <t>4.273,00</t>
  </si>
  <si>
    <t>3.845,00</t>
  </si>
  <si>
    <t>2.318,00</t>
  </si>
  <si>
    <t>1.159,00</t>
  </si>
  <si>
    <t>427,00</t>
  </si>
  <si>
    <t>4.606,00</t>
  </si>
  <si>
    <t>4.144,00</t>
  </si>
  <si>
    <t>2.498,00</t>
  </si>
  <si>
    <t>1.249,00</t>
  </si>
  <si>
    <t>460,00</t>
  </si>
  <si>
    <t>4.937,00</t>
  </si>
  <si>
    <t>4.442,00</t>
  </si>
  <si>
    <t>2.677,00</t>
  </si>
  <si>
    <t>1.338,00</t>
  </si>
  <si>
    <t>493,00</t>
  </si>
  <si>
    <t>3501-4000 cc and 1-3 Age</t>
  </si>
  <si>
    <t>3501-4000  cc and 4-6 Age</t>
  </si>
  <si>
    <t>3501-4000  cc and 7-11 Age</t>
  </si>
  <si>
    <t>3501-4000  cc and 12-15 Age</t>
  </si>
  <si>
    <t>3501-4000  cc and ≥16  Age</t>
  </si>
  <si>
    <t>5.500,00</t>
  </si>
  <si>
    <t>4.750,00</t>
  </si>
  <si>
    <t>2.800,00</t>
  </si>
  <si>
    <t>6.116,00</t>
  </si>
  <si>
    <t>5.282,00</t>
  </si>
  <si>
    <t>3.113,00</t>
  </si>
  <si>
    <t>6.715,00</t>
  </si>
  <si>
    <t>5.799,00</t>
  </si>
  <si>
    <t>3.418,00</t>
  </si>
  <si>
    <t>7.238,00</t>
  </si>
  <si>
    <t>6.251,00</t>
  </si>
  <si>
    <t>3.684,00</t>
  </si>
  <si>
    <t>7.759,00</t>
  </si>
  <si>
    <t>6.701,00</t>
  </si>
  <si>
    <t>3.949,00</t>
  </si>
  <si>
    <t>≥ 4001 cc and 1-3 Age</t>
  </si>
  <si>
    <t>≥ 4001 cc and 4-6 Age</t>
  </si>
  <si>
    <t>≥ 4001 cc and 7-11 Age</t>
  </si>
  <si>
    <t>≥ 4001 cc and 12-15 Age</t>
  </si>
  <si>
    <t>≥ 4001 cc and ≥16  Age</t>
  </si>
  <si>
    <t>9.000,00</t>
  </si>
  <si>
    <t>6.750,00</t>
  </si>
  <si>
    <t>4.000,00</t>
  </si>
  <si>
    <t>1.800,00</t>
  </si>
  <si>
    <t>10.008,00</t>
  </si>
  <si>
    <t>7.506,00</t>
  </si>
  <si>
    <t>4.448,00</t>
  </si>
  <si>
    <t>2.001,00</t>
  </si>
  <si>
    <t>10.988,00</t>
  </si>
  <si>
    <t>8.241,00</t>
  </si>
  <si>
    <t>4.883,00</t>
  </si>
  <si>
    <t>2.197,00</t>
  </si>
  <si>
    <t>11.845,00</t>
  </si>
  <si>
    <t>8.883,00</t>
  </si>
  <si>
    <t>5.263,00</t>
  </si>
  <si>
    <t>2.368,00</t>
  </si>
  <si>
    <t>12.697,00</t>
  </si>
  <si>
    <t>9.522,00</t>
  </si>
  <si>
    <t>5.641,00</t>
  </si>
  <si>
    <t>2.538,00</t>
  </si>
  <si>
    <t>Road passenger cars’ infrastructure charges since 01/01/2004</t>
  </si>
  <si>
    <t>(cc) and the age of the vehicle since 01.01.2004.</t>
  </si>
  <si>
    <t>Comments: The motor vehicle tax for passenger cars is based on the weight and the age of the vehicle between 01/01/2002 and 31/12/2003</t>
  </si>
  <si>
    <t>Comments: The motor vehicle tax for passenger cars and motorcycles is based on the engine capacity</t>
  </si>
  <si>
    <t>Comments: The motor vehicle tax for passenger cars is based on the weight, degree of luxuriois, age, kind of fuel and usage (trading or not)
of the vehicle in 01/01/2001. If the motor volume (cc) is 1600 cc and under, the passenger car is normal, or if the motor vehicle volume (cc)
is 1601 cc and over, the passenger car is luxurious.</t>
  </si>
  <si>
    <t>Comments: The motor vehicle tax for passenger cars is based on the weight and the age of the vehicle before 01.01.2001.</t>
  </si>
  <si>
    <t>In currency per year for buses / coach</t>
  </si>
  <si>
    <t>≤ 25 seating capacity and   1-6 Age</t>
  </si>
  <si>
    <t>≤ 25 seating capacity and   7-15 Age</t>
  </si>
  <si>
    <t>≤ 25 seating capacity and  ≥16  Age</t>
  </si>
  <si>
    <t>26 - 35 seating capacity and   1-6 Age</t>
  </si>
  <si>
    <t>26 - 35 seating capacity and   7-15 Age</t>
  </si>
  <si>
    <t>26 - 35 seating capacity and  ≥16  Age</t>
  </si>
  <si>
    <t>36 - 45 seating capacity and   1-6 Age</t>
  </si>
  <si>
    <t>36 - 45 seating capacity and   7-15 Age</t>
  </si>
  <si>
    <t>36 - 45 seating capacity and  ≥16  Age</t>
  </si>
  <si>
    <t>≥ 46 seating capacity and   1-6 Age</t>
  </si>
  <si>
    <t>≥ 46 seating capacity and   7-15 Age</t>
  </si>
  <si>
    <t>≥ 46 seating capacity and  ≥16  Age</t>
  </si>
  <si>
    <t>In currency per year for minibuses</t>
  </si>
  <si>
    <t>1-6 Age                                     7-15 Age                          ≥16  Age</t>
  </si>
  <si>
    <t>Comments if any: The motor vehicle tax for buses is based on the seating capacity and the age of the vehicle.</t>
  </si>
  <si>
    <t>Minibus is the motor vehicle  which have between nine seating capacity included driver and fifteen seating capacity and manufactured for only transport people. Bus is the motor vehicle which have minimum sixteen seating capacity included driver and manufactured for only transport people.</t>
  </si>
  <si>
    <t>Buses/Coach infrastructure charges (non-fuel related) - Turkey 2008</t>
  </si>
  <si>
    <t>≤ 1150 kg and 1-3 Age</t>
  </si>
  <si>
    <t>≤ 1150 kg and 4-5 Age</t>
  </si>
  <si>
    <t>≤ 1150 kg and 6-10 Age</t>
  </si>
  <si>
    <t>≤ 1150 kg and ≥11  Age</t>
  </si>
  <si>
    <t>1151 - 1800 kg and 1-3 Age</t>
  </si>
  <si>
    <t>1151 - 1800  kg and 4-5 Age</t>
  </si>
  <si>
    <t>1151 - 1800  kg and 6-10 Age</t>
  </si>
  <si>
    <t>1151 - 1800  kg and ≥11  Age</t>
  </si>
  <si>
    <t>1801 - 3000 kg and 1-3 Age</t>
  </si>
  <si>
    <t>1801 - 3000  kg and 4-5 Age</t>
  </si>
  <si>
    <t>1801- 3000  kg and 6-10 Age</t>
  </si>
  <si>
    <t>1801- 3000  kg and ≥11  Age</t>
  </si>
  <si>
    <t>3001 - 5000 kg and 1-3 Age</t>
  </si>
  <si>
    <t>3001 - 5000  kg and 4-5 Age</t>
  </si>
  <si>
    <t>3001- 5000  kg and 6-10 Age</t>
  </si>
  <si>
    <t>3001- 5000  kg and ≥11  Age</t>
  </si>
  <si>
    <t>5001 - 10000 kg and 1-3 Age</t>
  </si>
  <si>
    <t>5001 - 10000  kg and 4-5 Age</t>
  </si>
  <si>
    <t>5001- 10000  kg and 6-10 Age</t>
  </si>
  <si>
    <t>5001- 10000  kg and ≥11  Age</t>
  </si>
  <si>
    <t>10001 - 20000 kg and 1-3 Age</t>
  </si>
  <si>
    <t>10001 - 20000  kg and 4-5 Age</t>
  </si>
  <si>
    <t>10001- 20000  kg and 6-10 Age</t>
  </si>
  <si>
    <t>10001- 20000  kg and ≥11  Age</t>
  </si>
  <si>
    <t>≥ 20001 kg and 1-3 Age</t>
  </si>
  <si>
    <t>≥ 20001 kg and 4-5 Age</t>
  </si>
  <si>
    <t>≥ 20001 kg and 6-10 Age</t>
  </si>
  <si>
    <t>≥ 20001 kg and ≥11  Age</t>
  </si>
  <si>
    <t>Comments if any: The motor vehicle tax for plane and helicopter is based on the take off maximum weight</t>
  </si>
  <si>
    <t>(cc) and the age of the vehicle.</t>
  </si>
  <si>
    <t>Air Charges - Turkey 2008</t>
  </si>
  <si>
    <t>Contains Figure with Moderatly Territorial charges for selected countries, 1998 and 2008</t>
  </si>
  <si>
    <t>Contains Figure with strongly territorial road charges, 1998-2008</t>
  </si>
  <si>
    <t>n.a.</t>
  </si>
  <si>
    <t>A1 Rusocin             A2 Świecko                  A4 Katowice</t>
  </si>
  <si>
    <t>-  Swarożyn            - Nowy Tomyśl             - Kraków</t>
  </si>
  <si>
    <t>2000</t>
  </si>
  <si>
    <t xml:space="preserve">                                                                      0,13 PLN</t>
  </si>
  <si>
    <t>0                               0                                   0,16 PLN</t>
  </si>
  <si>
    <t>0                               0,21 PLN                      0,16 PLN</t>
  </si>
  <si>
    <t>0                               0,22 PLN                      0,16 PLN</t>
  </si>
  <si>
    <t>0                               0,22 PLN                      0,21 PLN</t>
  </si>
  <si>
    <t>0                               0,22 PLN         (till 31.03)   0,16 PLN</t>
  </si>
  <si>
    <t xml:space="preserve">                                                        (since 1.04)   0,18 PLN</t>
  </si>
  <si>
    <t>0,27 PLN (till 31.04)   0,22 PLN                      0,21 PLN -0,17 PLN (since 01.05)</t>
  </si>
  <si>
    <t>Road passenger cars’ infrastructure charges (non-fuel related) - Poland 2008</t>
  </si>
  <si>
    <t>Bus/coaches total charge (in currency</t>
  </si>
  <si>
    <t>/year)</t>
  </si>
  <si>
    <t>Passenger vehicle charge in currency per min period</t>
  </si>
  <si>
    <t>1998</t>
  </si>
  <si>
    <t>Day</t>
  </si>
  <si>
    <t>12 PLN</t>
  </si>
  <si>
    <t>A1Rusocin                A2 Świecko                   A4 Katowice</t>
  </si>
  <si>
    <t>1999</t>
  </si>
  <si>
    <t>- Swarożyn                  - Nowy Tomyśl              -  Kraków</t>
  </si>
  <si>
    <t xml:space="preserve"> 0                                   0                                       0,33 PLN</t>
  </si>
  <si>
    <t>2001</t>
  </si>
  <si>
    <t xml:space="preserve"> 0                                   0                                       0,36 PLN</t>
  </si>
  <si>
    <t>2002</t>
  </si>
  <si>
    <t>12/11 PLN[1]</t>
  </si>
  <si>
    <t>0,57 PLN                       0                                      0,36  PLN</t>
  </si>
  <si>
    <t>2003</t>
  </si>
  <si>
    <t>0,57 PLN                       0,50 PLN                         0,36  PLN</t>
  </si>
  <si>
    <t>2004</t>
  </si>
  <si>
    <t>0,57 PLN 0,53 PLN</t>
  </si>
  <si>
    <t>2005</t>
  </si>
  <si>
    <t>2006</t>
  </si>
  <si>
    <t>7 704 730  PLN[2]</t>
  </si>
  <si>
    <t>0,57 PLN                       0,83 PLN                         0,80 PLN</t>
  </si>
  <si>
    <t>2007</t>
  </si>
  <si>
    <t>62 177 730 PLN</t>
  </si>
  <si>
    <t>2008</t>
  </si>
  <si>
    <t>16 817 703 PLN[3]</t>
  </si>
  <si>
    <t>0,57 PLN                        0,64 PLN       (till 31.03)   0,36 PLN</t>
  </si>
  <si>
    <t xml:space="preserve">                                                 (since 1.04 till 31.07)  0,38 PLN</t>
  </si>
  <si>
    <t xml:space="preserve">                                                             (since 1.08)  0,80 PLN</t>
  </si>
  <si>
    <r>
      <t>Vignettes</t>
    </r>
    <r>
      <rPr>
        <b/>
        <vertAlign val="superscript"/>
        <sz val="10"/>
        <rFont val="Arial"/>
        <family val="2"/>
      </rPr>
      <t>5</t>
    </r>
  </si>
  <si>
    <r>
      <t>12/11 PLN</t>
    </r>
    <r>
      <rPr>
        <vertAlign val="superscript"/>
        <sz val="10"/>
        <rFont val="Arial"/>
        <family val="2"/>
      </rPr>
      <t>6</t>
    </r>
  </si>
  <si>
    <t>Buses and coach infrastructure charges (non-fuel related) - Poland 2008</t>
  </si>
  <si>
    <t>Data source: highway toll operators</t>
  </si>
  <si>
    <t xml:space="preserve">Comments if any:  Data for three parts of highways A1, A2 and A4 with tolls (in brackets under the table payable distances of these highways).                             </t>
  </si>
  <si>
    <t>Data source: highway toll operators, vignette state legislation</t>
  </si>
  <si>
    <t>PLN</t>
  </si>
  <si>
    <t>SKK</t>
  </si>
  <si>
    <t>without Greece, Ireland and Luxemburg</t>
  </si>
  <si>
    <t>Contains nationality based charges:Taxes on the posession of vehicles or use of roads applicable only to vehicles registered in the country</t>
  </si>
  <si>
    <t>Contains data extract from BaseData_Road_Charges1 for Figure 1</t>
  </si>
  <si>
    <t>trucks only</t>
  </si>
  <si>
    <t>2. Definitions</t>
  </si>
  <si>
    <t>Provides a glossary of all of the abbreviations which can be found in the workbook</t>
  </si>
  <si>
    <t>4. TERM22_DataExtract1</t>
  </si>
  <si>
    <t>7. TERM22_DataExtract2</t>
  </si>
  <si>
    <t>10. TERM22_DataExtract3</t>
  </si>
  <si>
    <t>8. TERM22_Figure2</t>
  </si>
  <si>
    <t>5. TERM22_Figure1</t>
  </si>
  <si>
    <t>11. TERM22_Figure3</t>
  </si>
  <si>
    <t>Contains data extract from BaseData_Road_Charges3 for Figure 3</t>
  </si>
  <si>
    <t>Contains data extract from BaseData_Road_Charges2 for Figure2</t>
  </si>
  <si>
    <t>Taxes on the possession of vehicles or use of roads applicable only to vehicles registered in the country</t>
  </si>
  <si>
    <t>Contains Figure with Nationaly based charges for selected EEA countries, 1998 and 2008</t>
  </si>
  <si>
    <t xml:space="preserve">Contains moderatly teritorial charges: Time based charges for the use of road or motorway networks </t>
  </si>
  <si>
    <t>Contails strongly terriotrial road charges base data</t>
  </si>
  <si>
    <t>EUR</t>
  </si>
  <si>
    <t>http://ec.europa.eu/budget/inforeuro/index.cfm?fuseaction=dsp_html_monthly_rates&amp;Language=en</t>
  </si>
  <si>
    <t>Exchange rate:</t>
  </si>
  <si>
    <t>BGN</t>
  </si>
  <si>
    <t>Rail Infrastructure Charges</t>
  </si>
  <si>
    <t>CHF</t>
  </si>
  <si>
    <t>Currency</t>
  </si>
  <si>
    <t>http://www.nao.gov.uk/recommendation/report.asp?repId=385</t>
  </si>
  <si>
    <t>http://www3.eurotunnel.com/rcs/etun/pb_english/en_wp_corp/en_fld_corp_media/en_fld_corp_news/en_fld_corp_news_2003/en_fld_corp_news_2003_10/en_pg_corps_news_200310_07/index.jsp</t>
  </si>
  <si>
    <t>Annual Vehicle tax</t>
  </si>
  <si>
    <t>Road passenger cars’ infrastructure charges (non-fuel related) - Latvia (2008)</t>
  </si>
  <si>
    <t>Data Source: Questionniare Latvia 2008</t>
  </si>
  <si>
    <t>1 year</t>
  </si>
  <si>
    <t>Road passenger cars’ infrastructure charges (non-fuel related) - Greece (2008)</t>
  </si>
  <si>
    <t>Source: Questionnaire Greece 2008</t>
  </si>
  <si>
    <t>Buses and coach infrastructure charges (non-fuel related) - Greece (2008)</t>
  </si>
  <si>
    <t>VED</t>
  </si>
  <si>
    <t>band</t>
  </si>
  <si>
    <t>Emissions</t>
  </si>
  <si>
    <t>(g/km)</t>
  </si>
  <si>
    <t>standard</t>
  </si>
  <si>
    <t>rate</t>
  </si>
  <si>
    <t xml:space="preserve">(g/km) </t>
  </si>
  <si>
    <t>2009/10</t>
  </si>
  <si>
    <t>2010/11</t>
  </si>
  <si>
    <t>first year</t>
  </si>
  <si>
    <t xml:space="preserve">rate </t>
  </si>
  <si>
    <t>Up to 100</t>
  </si>
  <si>
    <t>101 - 120</t>
  </si>
  <si>
    <t>101 - 110</t>
  </si>
  <si>
    <t>C</t>
  </si>
  <si>
    <t>121 - 150</t>
  </si>
  <si>
    <t>111 - 120</t>
  </si>
  <si>
    <t>151 - 165</t>
  </si>
  <si>
    <t>121 - 130</t>
  </si>
  <si>
    <t>166 - 185</t>
  </si>
  <si>
    <t>131 - 140</t>
  </si>
  <si>
    <t>141 - 150</t>
  </si>
  <si>
    <t>G</t>
  </si>
  <si>
    <t>151 - 160</t>
  </si>
  <si>
    <t>161 - 170</t>
  </si>
  <si>
    <t>171 - 180</t>
  </si>
  <si>
    <t>J</t>
  </si>
  <si>
    <t>181 - 200</t>
  </si>
  <si>
    <t>K</t>
  </si>
  <si>
    <t>201 - 225</t>
  </si>
  <si>
    <t>226 - 255</t>
  </si>
  <si>
    <t>M</t>
  </si>
  <si>
    <t>over 255</t>
  </si>
  <si>
    <r>
      <t>CO</t>
    </r>
    <r>
      <rPr>
        <b/>
        <vertAlign val="subscript"/>
        <sz val="10"/>
        <rFont val="Arial"/>
        <family val="2"/>
      </rPr>
      <t>2</t>
    </r>
  </si>
  <si>
    <r>
      <t>2008/9</t>
    </r>
    <r>
      <rPr>
        <b/>
        <vertAlign val="superscript"/>
        <sz val="10"/>
        <rFont val="Arial"/>
        <family val="2"/>
      </rPr>
      <t>1</t>
    </r>
  </si>
  <si>
    <r>
      <t>rate</t>
    </r>
    <r>
      <rPr>
        <b/>
        <vertAlign val="superscript"/>
        <sz val="10"/>
        <rFont val="Arial"/>
        <family val="2"/>
      </rPr>
      <t>4</t>
    </r>
  </si>
  <si>
    <r>
      <t>rate</t>
    </r>
    <r>
      <rPr>
        <b/>
        <vertAlign val="superscript"/>
        <sz val="10"/>
        <rFont val="Arial"/>
        <family val="2"/>
      </rPr>
      <t>5</t>
    </r>
  </si>
  <si>
    <r>
      <t>over 186</t>
    </r>
    <r>
      <rPr>
        <vertAlign val="superscript"/>
        <sz val="10"/>
        <rFont val="Arial"/>
        <family val="2"/>
      </rPr>
      <t>2</t>
    </r>
  </si>
  <si>
    <r>
      <t>over 226</t>
    </r>
    <r>
      <rPr>
        <vertAlign val="superscript"/>
        <sz val="10"/>
        <rFont val="Arial"/>
        <family val="2"/>
      </rPr>
      <t>3</t>
    </r>
  </si>
  <si>
    <t>Source: www.theaa.com</t>
  </si>
  <si>
    <t>Typical car model in each band</t>
  </si>
  <si>
    <r>
      <t>A</t>
    </r>
    <r>
      <rPr>
        <sz val="10"/>
        <rFont val="Arial"/>
        <family val="2"/>
      </rPr>
      <t xml:space="preserve"> - VW Polo Bluemotion 1.4 Tdi</t>
    </r>
  </si>
  <si>
    <r>
      <t>B</t>
    </r>
    <r>
      <rPr>
        <sz val="10"/>
        <rFont val="Arial"/>
        <family val="2"/>
      </rPr>
      <t xml:space="preserve"> - Skoda Fabia Estate Greenline</t>
    </r>
  </si>
  <si>
    <r>
      <t>C</t>
    </r>
    <r>
      <rPr>
        <sz val="10"/>
        <rFont val="Arial"/>
        <family val="2"/>
      </rPr>
      <t xml:space="preserve"> - Mazda 2 1.4</t>
    </r>
  </si>
  <si>
    <r>
      <t>D</t>
    </r>
    <r>
      <rPr>
        <sz val="10"/>
        <rFont val="Arial"/>
        <family val="2"/>
      </rPr>
      <t xml:space="preserve"> - Kia Picanto 1.1</t>
    </r>
  </si>
  <si>
    <r>
      <t>E</t>
    </r>
    <r>
      <rPr>
        <sz val="10"/>
        <rFont val="Arial"/>
        <family val="2"/>
      </rPr>
      <t xml:space="preserve"> - Renault Clio 1.2 Quickshift</t>
    </r>
  </si>
  <si>
    <r>
      <t>F</t>
    </r>
    <r>
      <rPr>
        <sz val="10"/>
        <rFont val="Arial"/>
        <family val="2"/>
      </rPr>
      <t xml:space="preserve"> - Vauxhall Astra 1.4 16V</t>
    </r>
  </si>
  <si>
    <r>
      <t>G</t>
    </r>
    <r>
      <rPr>
        <sz val="10"/>
        <rFont val="Arial"/>
        <family val="2"/>
      </rPr>
      <t xml:space="preserve"> - Audi A3 2.0 Tdi</t>
    </r>
  </si>
  <si>
    <t>Contains data and calculations from earlier fact sheets</t>
  </si>
  <si>
    <r>
      <t>H</t>
    </r>
    <r>
      <rPr>
        <sz val="10"/>
        <rFont val="Arial"/>
        <family val="2"/>
      </rPr>
      <t xml:space="preserve"> - Citroen C5 2.2 Hdi Est</t>
    </r>
  </si>
  <si>
    <r>
      <t>I</t>
    </r>
    <r>
      <rPr>
        <sz val="10"/>
        <rFont val="Arial"/>
        <family val="2"/>
      </rPr>
      <t xml:space="preserve"> - Ford Mondeo 1.6 Estate</t>
    </r>
  </si>
  <si>
    <r>
      <t>J</t>
    </r>
    <r>
      <rPr>
        <sz val="10"/>
        <rFont val="Arial"/>
        <family val="2"/>
      </rPr>
      <t xml:space="preserve"> - Saab 9-3 Estate</t>
    </r>
  </si>
  <si>
    <r>
      <t>K</t>
    </r>
    <r>
      <rPr>
        <sz val="10"/>
        <rFont val="Arial"/>
        <family val="2"/>
      </rPr>
      <t xml:space="preserve"> - Peugeot 407 saloon 2.0 Auto</t>
    </r>
  </si>
  <si>
    <r>
      <t>L</t>
    </r>
    <r>
      <rPr>
        <sz val="10"/>
        <rFont val="Arial"/>
        <family val="2"/>
      </rPr>
      <t xml:space="preserve"> - Peugeot 807 2.0 Auto</t>
    </r>
  </si>
  <si>
    <r>
      <t>M</t>
    </r>
    <r>
      <rPr>
        <sz val="10"/>
        <rFont val="Arial"/>
        <family val="2"/>
      </rPr>
      <t xml:space="preserve"> - Land Rover Sport Auto 3.6 TDV8</t>
    </r>
  </si>
  <si>
    <r>
      <t>1</t>
    </r>
    <r>
      <rPr>
        <sz val="10"/>
        <rFont val="Arial"/>
        <family val="2"/>
      </rPr>
      <t>2008/09 rates take effect from 13 March 2008</t>
    </r>
  </si>
  <si>
    <r>
      <t>2</t>
    </r>
    <r>
      <rPr>
        <sz val="10"/>
        <rFont val="Arial"/>
        <family val="2"/>
      </rPr>
      <t>Cars registered before 23 March 2006</t>
    </r>
  </si>
  <si>
    <r>
      <t>3</t>
    </r>
    <r>
      <rPr>
        <sz val="10"/>
        <rFont val="Arial"/>
        <family val="2"/>
      </rPr>
      <t>Cars registered on or after 23 March 2006</t>
    </r>
  </si>
  <si>
    <r>
      <t>4</t>
    </r>
    <r>
      <rPr>
        <sz val="10"/>
        <rFont val="Arial"/>
        <family val="2"/>
      </rPr>
      <t>Alternative fuel car discounts: 2009/10 £20 bands A - I, £15 bands J - M; 2010/11 £10 all cars</t>
    </r>
  </si>
  <si>
    <r>
      <t>5</t>
    </r>
    <r>
      <rPr>
        <sz val="10"/>
        <rFont val="Arial"/>
        <family val="2"/>
      </rPr>
      <t>First year rate or 'showroom tax' applies to new car purchases only. Rate reverts to 'standard rate' in subsequent years</t>
    </r>
  </si>
  <si>
    <t>Geo</t>
  </si>
  <si>
    <t>Germany (including ex-GDR from 1991)</t>
  </si>
  <si>
    <t>HR</t>
  </si>
  <si>
    <t>Croatia</t>
  </si>
  <si>
    <t>Lithunia</t>
  </si>
  <si>
    <t>Luxembourg (Grand-Duché)</t>
  </si>
  <si>
    <t>Road passengers cars' infrastructure charges (non-fuel related) - UK 2008</t>
  </si>
  <si>
    <t>Link:</t>
  </si>
  <si>
    <t>EUR/CHF</t>
  </si>
  <si>
    <t>EUR/SKK</t>
  </si>
  <si>
    <t>http://ec.europa.eu/budget/inforeuro/index.cfm?fuseaction=currency_historique&amp;currency=172&amp;Language=en</t>
  </si>
  <si>
    <t>Year</t>
  </si>
  <si>
    <t>Vignettes</t>
  </si>
  <si>
    <t>Toll</t>
  </si>
  <si>
    <t>Charges on the use of vehicle (domestic registration)</t>
  </si>
  <si>
    <t>Passenger vehicle total charge (in currency/year)</t>
  </si>
  <si>
    <t>£</t>
  </si>
  <si>
    <t>Min period (months)</t>
  </si>
  <si>
    <t>Passenger vehicle charge in currency per minimum period</t>
  </si>
  <si>
    <t>Average toll per kilometre (in currency/ km)</t>
  </si>
  <si>
    <t>In currency per year (total p.v.)</t>
  </si>
  <si>
    <t>£ million</t>
  </si>
  <si>
    <t>Name of the charge</t>
  </si>
  <si>
    <t>£150 for cars</t>
  </si>
  <si>
    <t>6 months</t>
  </si>
  <si>
    <t>See notes</t>
  </si>
  <si>
    <t>3 122</t>
  </si>
  <si>
    <t>1 509</t>
  </si>
  <si>
    <t>Vehicle Excise Duty (paid by households)</t>
  </si>
  <si>
    <t>Motor vehicle duty (paid by businesses)</t>
  </si>
  <si>
    <t>£155 for cars</t>
  </si>
  <si>
    <t>but £100 for engines up to 1,100cc from 1 June</t>
  </si>
  <si>
    <t>http://www.hm-treasury.gov.uk/budget/budget_99/budget_report/bud99_chap01_budgetmeasures.cfm</t>
  </si>
  <si>
    <t>3 308</t>
  </si>
  <si>
    <t>1 565</t>
  </si>
  <si>
    <t>£ 105 for engines up to 1,100cc</t>
  </si>
  <si>
    <t>£155 for other cars (and small vans)</t>
  </si>
  <si>
    <t>http://www.hm-treasury.gov.uk/budget/budget_2000/budget_report/bud_bud00_chapa.cfm</t>
  </si>
  <si>
    <t>3 191</t>
  </si>
  <si>
    <t>1 415</t>
  </si>
  <si>
    <t>http://www.hm-treasury.gov.uk/budget/budget_2001/budget_report/bud_bud01_repchapa.cfm</t>
  </si>
  <si>
    <t>3 324</t>
  </si>
  <si>
    <t>http://www.hm-treasury.gov.uk/budget/bud_bud02/budget_report/bud_bud02_repchapa.cfm</t>
  </si>
  <si>
    <t>3 570</t>
  </si>
  <si>
    <t>http://www.hm-treasury.gov.uk/budget/bud_bud03/budget_report/bud_bud03_repa.cfm</t>
  </si>
  <si>
    <t>3 923</t>
  </si>
  <si>
    <t>The rates of vehicle excise duty (VED) were frozen for all vehicles</t>
  </si>
  <si>
    <t>http://www.hm-treasury.gov.uk/media/E/2/bud04_cha_190.pdf</t>
  </si>
  <si>
    <t>3 955</t>
  </si>
  <si>
    <t>VED rates were frozen for the four least polluting carbon dioxide bands and</t>
  </si>
  <si>
    <t>http://www.hm-treasury.gov.uk/media/A/5/bud05_chapA_146.pdf</t>
  </si>
  <si>
    <t>3 953</t>
  </si>
  <si>
    <t>the VED rate for the small number of cars with the very lowest carbon</t>
  </si>
  <si>
    <t>development of the low carbon car market;</t>
  </si>
  <si>
    <t>the reduced rate of graduated VED for alternative fuel cars extended to</t>
  </si>
  <si>
    <t>include those cars manufactured to run on high blend bioethanol (E85); and</t>
  </si>
  <si>
    <t>4 145</t>
  </si>
  <si>
    <t>Pre-graduated VED (registered before March 2001)</t>
  </si>
  <si>
    <t>£ per year</t>
  </si>
  <si>
    <t>Change</t>
  </si>
  <si>
    <t>New rate</t>
  </si>
  <si>
    <t>1549cc and below</t>
  </si>
  <si>
    <t>above 1549cc</t>
  </si>
  <si>
    <t>Graduated VED for Private Vehicles (registered from March 2001)</t>
  </si>
  <si>
    <t>VED band</t>
  </si>
  <si>
    <r>
      <t>CO</t>
    </r>
    <r>
      <rPr>
        <b/>
        <vertAlign val="subscript"/>
        <sz val="10"/>
        <color indexed="12"/>
        <rFont val="Arial"/>
        <family val="2"/>
      </rPr>
      <t>2</t>
    </r>
    <r>
      <rPr>
        <b/>
        <sz val="10"/>
        <color indexed="12"/>
        <rFont val="Arial"/>
        <family val="2"/>
      </rPr>
      <t xml:space="preserve"> (g/km)</t>
    </r>
  </si>
  <si>
    <t>Alternative Fuel Cars</t>
  </si>
  <si>
    <t>Petrol or diesel cars</t>
  </si>
  <si>
    <t>100 and below</t>
  </si>
  <si>
    <t>101 to 120</t>
  </si>
  <si>
    <t>121 to 150</t>
  </si>
  <si>
    <t>151 to 165</t>
  </si>
  <si>
    <t>166 to 185</t>
  </si>
  <si>
    <t>186 to 225</t>
  </si>
  <si>
    <t>G*</t>
  </si>
  <si>
    <t>226 and above</t>
  </si>
  <si>
    <t>*for new cars registered after 23 March 2006</t>
  </si>
  <si>
    <r>
      <t>£ per year</t>
    </r>
    <r>
      <rPr>
        <sz val="10"/>
        <color indexed="12"/>
        <rFont val="Arial"/>
        <family val="2"/>
      </rPr>
      <t xml:space="preserve"> </t>
    </r>
  </si>
  <si>
    <r>
      <t>Change</t>
    </r>
    <r>
      <rPr>
        <sz val="10"/>
        <color indexed="12"/>
        <rFont val="Arial"/>
        <family val="2"/>
      </rPr>
      <t xml:space="preserve"> </t>
    </r>
  </si>
  <si>
    <r>
      <t>New rate</t>
    </r>
    <r>
      <rPr>
        <sz val="10"/>
        <color indexed="12"/>
        <rFont val="Arial"/>
        <family val="2"/>
      </rPr>
      <t xml:space="preserve"> </t>
    </r>
  </si>
  <si>
    <r>
      <t>VED band</t>
    </r>
    <r>
      <rPr>
        <sz val="10"/>
        <color indexed="12"/>
        <rFont val="Arial"/>
        <family val="2"/>
      </rPr>
      <t xml:space="preserve"> </t>
    </r>
  </si>
  <si>
    <r>
      <t>CO</t>
    </r>
    <r>
      <rPr>
        <b/>
        <vertAlign val="subscript"/>
        <sz val="10"/>
        <color indexed="12"/>
        <rFont val="Arial"/>
        <family val="2"/>
      </rPr>
      <t>2</t>
    </r>
    <r>
      <rPr>
        <b/>
        <sz val="10"/>
        <color indexed="12"/>
        <rFont val="Arial"/>
        <family val="2"/>
      </rPr>
      <t xml:space="preserve"> (g/km)</t>
    </r>
    <r>
      <rPr>
        <sz val="10"/>
        <color indexed="12"/>
        <rFont val="Arial"/>
        <family val="2"/>
      </rPr>
      <t xml:space="preserve"> </t>
    </r>
  </si>
  <si>
    <r>
      <t>Alternative Fuel cars</t>
    </r>
    <r>
      <rPr>
        <sz val="10"/>
        <color indexed="12"/>
        <rFont val="Arial"/>
        <family val="2"/>
      </rPr>
      <t xml:space="preserve"> </t>
    </r>
  </si>
  <si>
    <r>
      <t>Petrol and Diesel cars</t>
    </r>
    <r>
      <rPr>
        <sz val="10"/>
        <color indexed="12"/>
        <rFont val="Arial"/>
        <family val="2"/>
      </rPr>
      <t xml:space="preserve"> </t>
    </r>
  </si>
  <si>
    <t>http://www.nra.ie/GeneralTollingInformation/KnowTheToll/</t>
  </si>
  <si>
    <t>*for new cars registered from 23 March 2006</t>
  </si>
  <si>
    <t>increased by £5 for the two most polluting bands, as well as for private and light goods Vehicles of over 1549cc registered before 1 March 2001. Changes take effect for licences commencing 1 April 2005.</t>
  </si>
  <si>
    <t>a new higher band of graduated VED (band G), set at £210 for petrol cars,  introduced for the most polluting new cars (those above 225g of carbon</t>
  </si>
  <si>
    <t>emissions (band A) was reduced to £0 to encourage take-up and assist the</t>
  </si>
  <si>
    <t>VED rates reduced for band B by £35 and C by £5, frozen for bands D and E, and increased by £25 for band F;</t>
  </si>
  <si>
    <t xml:space="preserve"> rates for pre-2001 registered cars and light goods vehicles in the lower band frozen with the higher band increased by £5;</t>
  </si>
  <si>
    <t>Motorbike VED rates and the standard rate for post-2001 light goods vehicles (LGVs) increased in line with inflation (with VED for LGVs rounded to the nearest £5), while Heavy Goods Vehicles (HGV) and bus VED will be frozen. All VED changes will take effect</t>
  </si>
  <si>
    <r>
      <t>dioxide emissions per kilometre</t>
    </r>
    <r>
      <rPr>
        <b/>
        <sz val="10"/>
        <color indexed="12"/>
        <rFont val="Arial"/>
        <family val="2"/>
      </rPr>
      <t>);</t>
    </r>
  </si>
  <si>
    <r>
      <t>from 23 March 2006</t>
    </r>
    <r>
      <rPr>
        <b/>
        <sz val="10"/>
        <color indexed="12"/>
        <rFont val="Arial"/>
        <family val="2"/>
      </rPr>
      <t>.</t>
    </r>
  </si>
  <si>
    <t xml:space="preserve">Source: </t>
  </si>
  <si>
    <t>Min period (days)</t>
  </si>
  <si>
    <t>CHF 40</t>
  </si>
  <si>
    <t xml:space="preserve">None </t>
  </si>
  <si>
    <t>CHF 300 – CHF 1200</t>
  </si>
  <si>
    <t>Motor vehicle tax</t>
  </si>
  <si>
    <t>None</t>
  </si>
  <si>
    <t>Road passenger cars’ infrastructure charges (non-fuel related) - Switzerland 2008</t>
  </si>
  <si>
    <t>Bus/coaches total charge (in currency/year)</t>
  </si>
  <si>
    <t xml:space="preserve">Data source: http://www.ezv.admin.ch/zollinfo_firmen/steuern_abgaben/00500/index.html?lang=en </t>
  </si>
  <si>
    <t>Road passenger cars’ infrastructure charges (non-fuel related) - Slovakia (2008)</t>
  </si>
  <si>
    <t>One day</t>
  </si>
  <si>
    <t>Data source: Národná diaľničná spoločnosť a.s.</t>
  </si>
  <si>
    <t>cts/vkm</t>
  </si>
  <si>
    <t>In currency per year (total p.v.) *</t>
  </si>
  <si>
    <t>IMSV</t>
  </si>
  <si>
    <t>Road passenger cars’ infrastructure charges (non-fuel related) - Portugal (2008)</t>
  </si>
  <si>
    <t>106 Euros</t>
  </si>
  <si>
    <t>Data source: IMTT; DGCI</t>
  </si>
  <si>
    <t>Data source: IMTT</t>
  </si>
  <si>
    <t>Buses and coach infrastructure charges (non-fuel related) - Portugal (2008)</t>
  </si>
  <si>
    <t>Buses and Coach infrastructure charges (non-fuel related) - Switzerland (2008)</t>
  </si>
  <si>
    <r>
      <t>Passenger vehicle total charge (in currency/year)</t>
    </r>
    <r>
      <rPr>
        <b/>
        <vertAlign val="superscript"/>
        <sz val="10"/>
        <rFont val="Arial"/>
        <family val="2"/>
      </rPr>
      <t>1</t>
    </r>
  </si>
  <si>
    <r>
      <t>In currency per year (total p.v.)</t>
    </r>
    <r>
      <rPr>
        <b/>
        <vertAlign val="superscript"/>
        <sz val="10"/>
        <rFont val="Arial"/>
        <family val="2"/>
      </rPr>
      <t>2</t>
    </r>
  </si>
  <si>
    <r>
      <t>CHF 2200 – CHF 5000</t>
    </r>
    <r>
      <rPr>
        <vertAlign val="superscript"/>
        <sz val="10"/>
        <rFont val="Arial"/>
        <family val="2"/>
      </rPr>
      <t>1</t>
    </r>
  </si>
  <si>
    <t>Questionnaire - Ireland 2008</t>
  </si>
  <si>
    <t>Ecosys Geneva 2008</t>
  </si>
  <si>
    <t>Questionnaire 2008 - Ireland, Bulgaria</t>
  </si>
  <si>
    <t>Eurostat</t>
  </si>
  <si>
    <t>www.chauffeurinfo.info</t>
  </si>
  <si>
    <t>Infras/IWW, 2000, External costs of transport, Zürich/Karlsruhe, 2000</t>
  </si>
  <si>
    <t>Infras/IWW, 2004, External costs of transport- Update study, Zürich/Karlsruhe, 2004</t>
  </si>
  <si>
    <t>France/UK</t>
  </si>
  <si>
    <t xml:space="preserve">Railway Reform and Charges for the Use of Infrastructure, European Conference of Ministers of Transport, OECD Paris, 2005 (forthcoming). </t>
  </si>
  <si>
    <t>www.rail-infra.bg</t>
  </si>
  <si>
    <t>-</t>
  </si>
  <si>
    <t>Network statements:</t>
  </si>
  <si>
    <t>http://ec.europa.eu/transport/road/doc/road_transport_policy_en.pdf</t>
  </si>
  <si>
    <t>D</t>
  </si>
  <si>
    <t>E</t>
  </si>
  <si>
    <t>F</t>
  </si>
  <si>
    <t>I</t>
  </si>
  <si>
    <t>L</t>
  </si>
  <si>
    <t>A</t>
  </si>
  <si>
    <t>http://www.railaccess.be/</t>
  </si>
  <si>
    <t>Belgium: http://www.railaccess.be/</t>
  </si>
  <si>
    <t>http://www.rfi.it/netstat/netstat/general_information.htm</t>
  </si>
  <si>
    <t>http://www.banverket.se/templates/StandardTtH____11829.asp</t>
  </si>
  <si>
    <t>http://www.zsr.sk/generate_page.php?page_id=231</t>
  </si>
  <si>
    <t>http://www.szdc.cz/english/prohlaseni_en1.htm</t>
  </si>
  <si>
    <t>http://www.banestyrelsen.dk/1024/visArtikel_eng.asp?artikelID=1503</t>
  </si>
  <si>
    <t>http://www.rhk.fi/english/research/Rhk-f204.pdf</t>
  </si>
  <si>
    <t>http://www.db.de/site/bahn/en/business/track__infrastructure/network__statement/prices.html</t>
  </si>
  <si>
    <t>Country</t>
  </si>
  <si>
    <t>SL</t>
  </si>
  <si>
    <t>Freight Transport</t>
  </si>
  <si>
    <t>Fixed rail charge</t>
  </si>
  <si>
    <t>Variable charge - per gross ton-km in currency</t>
  </si>
  <si>
    <t>Passenger Transport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</si>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</sst>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 _€_-;\-* #,##0.000\ _€_-;_-* &quot;-&quot;??\ _€_-;_-@_-"/>
    <numFmt numFmtId="165" formatCode="&quot;fl&quot;\ #,##0_-;&quot;fl&quot;\ #,##0\-"/>
    <numFmt numFmtId="166" formatCode="0.000"/>
    <numFmt numFmtId="167" formatCode="0.0000"/>
    <numFmt numFmtId="168" formatCode="0.00000"/>
    <numFmt numFmtId="169" formatCode="0.0E+00"/>
    <numFmt numFmtId="170" formatCode="0.0"/>
    <numFmt numFmtId="171" formatCode="0;[Red]0"/>
    <numFmt numFmtId="172" formatCode="#,##0.0_-"/>
    <numFmt numFmtId="173" formatCode="#,##0.0"/>
    <numFmt numFmtId="174" formatCode="#\ ##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_ ;\-#,##0\ "/>
    <numFmt numFmtId="181" formatCode="#,##0.000000"/>
    <numFmt numFmtId="182" formatCode="0.00000000"/>
    <numFmt numFmtId="183" formatCode="0.0000000"/>
    <numFmt numFmtId="184" formatCode="0.000000"/>
    <numFmt numFmtId="185" formatCode="#,##0.00\ &quot;€&quot;;[Red]\-#,##0.00\ &quot;€&quot;"/>
    <numFmt numFmtId="186" formatCode="#,##0\ &quot;€&quot;;[Red]\-#,##0\ &quot;€&quot;"/>
    <numFmt numFmtId="187" formatCode="#,##0.000\ &quot;€&quot;;[Red]\-#,##0.000\ &quot;€&quot;"/>
    <numFmt numFmtId="188" formatCode="_-* #,##0.000_-;\-* #,##0.000_-;_-* &quot;-&quot;??_-;_-@_-"/>
  </numFmts>
  <fonts count="47">
    <font>
      <sz val="10"/>
      <name val="Arial"/>
      <family val="0"/>
    </font>
    <font>
      <u val="single"/>
      <sz val="8.5"/>
      <color indexed="36"/>
      <name val="Arial"/>
      <family val="0"/>
    </font>
    <font>
      <u val="single"/>
      <sz val="8.5"/>
      <color indexed="12"/>
      <name val="Arial"/>
      <family val="0"/>
    </font>
    <font>
      <b/>
      <sz val="10"/>
      <name val="Arial"/>
      <family val="2"/>
    </font>
    <font>
      <sz val="8"/>
      <name val="Arial"/>
      <family val="0"/>
    </font>
    <font>
      <sz val="10"/>
      <color indexed="10"/>
      <name val="Arial"/>
      <family val="0"/>
    </font>
    <font>
      <sz val="7"/>
      <name val="Arial"/>
      <family val="0"/>
    </font>
    <font>
      <sz val="6"/>
      <color indexed="10"/>
      <name val="Arial"/>
      <family val="0"/>
    </font>
    <font>
      <u val="single"/>
      <sz val="10"/>
      <color indexed="12"/>
      <name val="Arial"/>
      <family val="0"/>
    </font>
    <font>
      <b/>
      <sz val="18"/>
      <name val="Arial"/>
      <family val="0"/>
    </font>
    <font>
      <b/>
      <sz val="12"/>
      <name val="Arial"/>
      <family val="0"/>
    </font>
    <font>
      <b/>
      <vertAlign val="subscript"/>
      <sz val="10"/>
      <name val="Arial"/>
      <family val="2"/>
    </font>
    <font>
      <b/>
      <vertAlign val="superscript"/>
      <sz val="10"/>
      <name val="Arial"/>
      <family val="2"/>
    </font>
    <font>
      <vertAlign val="superscript"/>
      <sz val="10"/>
      <name val="Arial"/>
      <family val="2"/>
    </font>
    <font>
      <b/>
      <sz val="10"/>
      <color indexed="12"/>
      <name val="Arial"/>
      <family val="2"/>
    </font>
    <font>
      <sz val="10"/>
      <color indexed="12"/>
      <name val="Arial"/>
      <family val="2"/>
    </font>
    <font>
      <b/>
      <vertAlign val="subscript"/>
      <sz val="10"/>
      <color indexed="12"/>
      <name val="Arial"/>
      <family val="2"/>
    </font>
    <font>
      <sz val="11"/>
      <name val="Times New Roman"/>
      <family val="1"/>
    </font>
    <font>
      <sz val="10"/>
      <color indexed="8"/>
      <name val="Arial"/>
      <family val="2"/>
    </font>
    <font>
      <sz val="10"/>
      <name val="Magneto"/>
      <family val="5"/>
    </font>
    <font>
      <sz val="11"/>
      <name val="Calibri"/>
      <family val="2"/>
    </font>
    <font>
      <b/>
      <u val="single"/>
      <sz val="10"/>
      <name val="Arial"/>
      <family val="2"/>
    </font>
    <font>
      <sz val="12"/>
      <color indexed="8"/>
      <name val="Arial"/>
      <family val="0"/>
    </font>
    <font>
      <sz val="11"/>
      <color indexed="8"/>
      <name val="Arial"/>
      <family val="0"/>
    </font>
    <font>
      <sz val="11.25"/>
      <color indexed="8"/>
      <name val="Arial"/>
      <family val="0"/>
    </font>
    <font>
      <sz val="10.35"/>
      <color indexed="8"/>
      <name val="Arial"/>
      <family val="0"/>
    </font>
    <font>
      <sz val="10"/>
      <color indexed="8"/>
      <name val="Verdana"/>
      <family val="2"/>
    </font>
    <font>
      <sz val="10"/>
      <color indexed="9"/>
      <name val="Verdana"/>
      <family val="2"/>
    </font>
    <font>
      <sz val="10"/>
      <color indexed="20"/>
      <name val="Verdana"/>
      <family val="2"/>
    </font>
    <font>
      <b/>
      <sz val="10"/>
      <color indexed="10"/>
      <name val="Verdana"/>
      <family val="2"/>
    </font>
    <font>
      <b/>
      <sz val="10"/>
      <color indexed="9"/>
      <name val="Verdana"/>
      <family val="2"/>
    </font>
    <font>
      <i/>
      <sz val="10"/>
      <color indexed="23"/>
      <name val="Verdana"/>
      <family val="2"/>
    </font>
    <font>
      <sz val="10"/>
      <color indexed="17"/>
      <name val="Verdana"/>
      <family val="2"/>
    </font>
    <font>
      <b/>
      <sz val="15"/>
      <color indexed="62"/>
      <name val="Verdana"/>
      <family val="2"/>
    </font>
    <font>
      <b/>
      <sz val="13"/>
      <color indexed="62"/>
      <name val="Verdana"/>
      <family val="2"/>
    </font>
    <font>
      <b/>
      <sz val="11"/>
      <color indexed="62"/>
      <name val="Verdana"/>
      <family val="2"/>
    </font>
    <font>
      <sz val="10"/>
      <color indexed="62"/>
      <name val="Verdana"/>
      <family val="2"/>
    </font>
    <font>
      <sz val="10"/>
      <color indexed="10"/>
      <name val="Verdana"/>
      <family val="2"/>
    </font>
    <font>
      <sz val="10"/>
      <color indexed="19"/>
      <name val="Verdana"/>
      <family val="2"/>
    </font>
    <font>
      <b/>
      <sz val="10"/>
      <color indexed="63"/>
      <name val="Verdana"/>
      <family val="2"/>
    </font>
    <font>
      <b/>
      <sz val="18"/>
      <color indexed="62"/>
      <name val="Cambria"/>
      <family val="2"/>
    </font>
    <font>
      <b/>
      <sz val="10"/>
      <color indexed="8"/>
      <name val="Verdana"/>
      <family val="2"/>
    </font>
    <font>
      <b/>
      <sz val="10"/>
      <color indexed="10"/>
      <name val="Arial"/>
      <family val="2"/>
    </font>
    <font>
      <b/>
      <sz val="12"/>
      <color indexed="8"/>
      <name val="Arial"/>
      <family val="0"/>
    </font>
    <font>
      <b/>
      <sz val="15.5"/>
      <color indexed="8"/>
      <name val="Arial"/>
      <family val="0"/>
    </font>
    <font>
      <b/>
      <sz val="11.25"/>
      <color indexed="8"/>
      <name val="Arial"/>
      <family val="0"/>
    </font>
    <font>
      <b/>
      <sz val="14.25"/>
      <color indexed="8"/>
      <name val="Arial"/>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medium"/>
      <top style="thin">
        <color indexed="8"/>
      </top>
      <bottom style="thin">
        <color indexed="8"/>
      </bottom>
    </border>
    <border>
      <left>
        <color indexed="63"/>
      </left>
      <right style="medium"/>
      <top>
        <color indexed="63"/>
      </top>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color indexed="22"/>
      </top>
      <bottom style="thin">
        <color indexed="22"/>
      </bottom>
    </border>
    <border>
      <left style="thin"/>
      <right style="thin"/>
      <top>
        <color indexed="63"/>
      </top>
      <bottom style="thin">
        <color indexed="22"/>
      </bottom>
    </border>
    <border>
      <left>
        <color indexed="63"/>
      </left>
      <right style="thin"/>
      <top style="thin">
        <color indexed="22"/>
      </top>
      <bottom style="thin">
        <color indexed="22"/>
      </bottom>
    </border>
    <border>
      <left>
        <color indexed="63"/>
      </left>
      <right style="thin"/>
      <top style="thin"/>
      <bottom style="thin"/>
    </border>
    <border>
      <left>
        <color indexed="63"/>
      </left>
      <right>
        <color indexed="63"/>
      </right>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medium"/>
      <top>
        <color indexed="63"/>
      </top>
      <bottom style="mediu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36" fillId="7" borderId="1" applyNumberFormat="0" applyAlignment="0" applyProtection="0"/>
    <xf numFmtId="3" fontId="0" fillId="0" borderId="0" applyFon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37" fillId="0" borderId="6" applyNumberFormat="0" applyFill="0" applyAlignment="0" applyProtection="0"/>
    <xf numFmtId="0" fontId="38" fillId="7" borderId="0" applyNumberFormat="0" applyBorder="0" applyAlignment="0" applyProtection="0"/>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0" fillId="0" borderId="0">
      <alignment vertical="top"/>
      <protection/>
    </xf>
    <xf numFmtId="0" fontId="40" fillId="0" borderId="0" applyNumberFormat="0" applyFill="0" applyBorder="0" applyAlignment="0" applyProtection="0"/>
    <xf numFmtId="0" fontId="0" fillId="0" borderId="9" applyNumberFormat="0" applyFont="0" applyBorder="0" applyAlignment="0" applyProtection="0"/>
    <xf numFmtId="0" fontId="41" fillId="0" borderId="10" applyNumberFormat="0" applyFill="0" applyAlignment="0" applyProtection="0"/>
    <xf numFmtId="165" fontId="0" fillId="0" borderId="0" applyFont="0" applyFill="0" applyBorder="0" applyAlignment="0" applyProtection="0"/>
    <xf numFmtId="2" fontId="0" fillId="0" borderId="0" applyFont="0" applyFill="0" applyBorder="0" applyAlignment="0" applyProtection="0"/>
    <xf numFmtId="0" fontId="37" fillId="0" borderId="0" applyNumberFormat="0" applyFill="0" applyBorder="0" applyAlignment="0" applyProtection="0"/>
  </cellStyleXfs>
  <cellXfs count="327">
    <xf numFmtId="0" fontId="0" fillId="0" borderId="0" xfId="0" applyAlignment="1">
      <alignment/>
    </xf>
    <xf numFmtId="0" fontId="3" fillId="18" borderId="0" xfId="0" applyFont="1" applyFill="1" applyAlignment="1">
      <alignment/>
    </xf>
    <xf numFmtId="0" fontId="0" fillId="18" borderId="0" xfId="0" applyFill="1" applyAlignment="1">
      <alignment/>
    </xf>
    <xf numFmtId="0" fontId="3" fillId="0" borderId="0" xfId="0" applyFont="1" applyAlignment="1">
      <alignment/>
    </xf>
    <xf numFmtId="0" fontId="0" fillId="0" borderId="0" xfId="0" applyFont="1" applyAlignment="1">
      <alignment/>
    </xf>
    <xf numFmtId="0" fontId="0" fillId="18" borderId="0" xfId="0" applyFont="1" applyFill="1" applyAlignment="1">
      <alignment/>
    </xf>
    <xf numFmtId="0" fontId="0" fillId="19"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0" fillId="20" borderId="0" xfId="0" applyFill="1" applyAlignment="1">
      <alignment/>
    </xf>
    <xf numFmtId="0" fontId="3" fillId="20" borderId="0" xfId="0" applyFont="1" applyFill="1" applyAlignment="1">
      <alignment/>
    </xf>
    <xf numFmtId="0" fontId="5" fillId="0" borderId="0" xfId="0" applyFont="1" applyAlignment="1">
      <alignment/>
    </xf>
    <xf numFmtId="0" fontId="0" fillId="14" borderId="0" xfId="0" applyFont="1" applyFill="1" applyAlignment="1">
      <alignment/>
    </xf>
    <xf numFmtId="0" fontId="0" fillId="0" borderId="0" xfId="0" applyFont="1" applyAlignment="1">
      <alignment/>
    </xf>
    <xf numFmtId="0" fontId="8" fillId="0" borderId="0" xfId="55" applyFont="1" applyAlignment="1" applyProtection="1">
      <alignment/>
      <protection/>
    </xf>
    <xf numFmtId="0" fontId="0" fillId="0" borderId="0" xfId="0" applyFont="1" applyFill="1" applyAlignment="1">
      <alignment/>
    </xf>
    <xf numFmtId="0" fontId="0" fillId="0" borderId="11" xfId="0" applyBorder="1" applyAlignment="1">
      <alignment/>
    </xf>
    <xf numFmtId="0" fontId="3" fillId="0" borderId="0" xfId="0" applyFont="1" applyFill="1" applyBorder="1" applyAlignment="1">
      <alignment/>
    </xf>
    <xf numFmtId="0" fontId="4" fillId="0" borderId="0" xfId="0" applyFont="1" applyAlignment="1">
      <alignment/>
    </xf>
    <xf numFmtId="0" fontId="0" fillId="0" borderId="11" xfId="0" applyFont="1" applyBorder="1" applyAlignment="1">
      <alignment/>
    </xf>
    <xf numFmtId="0" fontId="2" fillId="0" borderId="0" xfId="54" applyAlignment="1" applyProtection="1">
      <alignment/>
      <protection/>
    </xf>
    <xf numFmtId="0" fontId="0" fillId="0" borderId="0" xfId="0" applyFont="1" applyBorder="1" applyAlignment="1">
      <alignment/>
    </xf>
    <xf numFmtId="0" fontId="0" fillId="0" borderId="0" xfId="0" applyFont="1" applyFill="1" applyAlignment="1">
      <alignment horizontal="left"/>
    </xf>
    <xf numFmtId="0" fontId="3" fillId="0" borderId="0" xfId="0" applyFont="1" applyFill="1" applyAlignment="1">
      <alignment wrapText="1"/>
    </xf>
    <xf numFmtId="0" fontId="0" fillId="0" borderId="0" xfId="0" applyFont="1" applyFill="1" applyAlignment="1">
      <alignment wrapText="1"/>
    </xf>
    <xf numFmtId="0" fontId="3" fillId="0" borderId="0" xfId="0" applyFont="1" applyFill="1" applyAlignment="1">
      <alignment horizontal="center" wrapText="1"/>
    </xf>
    <xf numFmtId="0" fontId="0" fillId="0" borderId="0" xfId="0" applyFont="1" applyFill="1" applyAlignment="1">
      <alignment horizontal="center" wrapText="1"/>
    </xf>
    <xf numFmtId="6" fontId="0" fillId="0" borderId="0" xfId="0" applyNumberFormat="1" applyFont="1" applyFill="1" applyAlignment="1">
      <alignment horizontal="center" wrapText="1"/>
    </xf>
    <xf numFmtId="0" fontId="13" fillId="0" borderId="0" xfId="0" applyFont="1" applyAlignment="1">
      <alignment/>
    </xf>
    <xf numFmtId="0" fontId="0" fillId="15" borderId="0" xfId="0" applyFont="1" applyFill="1" applyAlignment="1">
      <alignment/>
    </xf>
    <xf numFmtId="0" fontId="14" fillId="16" borderId="0" xfId="0" applyFont="1" applyFill="1" applyAlignment="1">
      <alignment horizontal="center" wrapText="1"/>
    </xf>
    <xf numFmtId="0" fontId="15" fillId="16" borderId="0" xfId="0" applyFont="1" applyFill="1" applyAlignment="1">
      <alignment horizontal="center" wrapText="1"/>
    </xf>
    <xf numFmtId="6" fontId="15" fillId="16" borderId="0" xfId="0" applyNumberFormat="1" applyFont="1" applyFill="1" applyAlignment="1">
      <alignment horizontal="center" wrapText="1"/>
    </xf>
    <xf numFmtId="6" fontId="15" fillId="16" borderId="12" xfId="0" applyNumberFormat="1" applyFont="1" applyFill="1" applyBorder="1" applyAlignment="1">
      <alignment horizontal="center" wrapText="1"/>
    </xf>
    <xf numFmtId="0" fontId="14" fillId="0" borderId="13" xfId="0" applyFont="1" applyBorder="1" applyAlignment="1">
      <alignment horizontal="center" wrapText="1"/>
    </xf>
    <xf numFmtId="0" fontId="15" fillId="0" borderId="13" xfId="0" applyFont="1" applyBorder="1" applyAlignment="1">
      <alignment horizontal="center" wrapText="1"/>
    </xf>
    <xf numFmtId="6" fontId="15" fillId="0" borderId="13" xfId="0" applyNumberFormat="1" applyFont="1" applyBorder="1" applyAlignment="1">
      <alignment horizontal="center" wrapText="1"/>
    </xf>
    <xf numFmtId="0" fontId="14" fillId="0" borderId="14" xfId="0" applyFont="1" applyBorder="1" applyAlignment="1">
      <alignment horizontal="center" wrapText="1"/>
    </xf>
    <xf numFmtId="0" fontId="15" fillId="0" borderId="14"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6" fontId="15" fillId="0" borderId="17" xfId="0" applyNumberFormat="1" applyFont="1" applyBorder="1" applyAlignment="1">
      <alignment horizontal="center" wrapText="1"/>
    </xf>
    <xf numFmtId="0" fontId="15" fillId="0" borderId="18" xfId="0" applyFont="1" applyBorder="1" applyAlignment="1">
      <alignment vertical="top" wrapText="1"/>
    </xf>
    <xf numFmtId="0" fontId="0" fillId="0" borderId="18"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lignment/>
    </xf>
    <xf numFmtId="0" fontId="15" fillId="0" borderId="12" xfId="0" applyFont="1" applyBorder="1" applyAlignment="1">
      <alignment vertical="top" wrapText="1"/>
    </xf>
    <xf numFmtId="0" fontId="3" fillId="16" borderId="19" xfId="0" applyFont="1" applyFill="1" applyBorder="1" applyAlignment="1">
      <alignment horizontal="center" wrapText="1"/>
    </xf>
    <xf numFmtId="0" fontId="3" fillId="16" borderId="12" xfId="0" applyFont="1" applyFill="1" applyBorder="1" applyAlignment="1">
      <alignment horizontal="center" wrapText="1"/>
    </xf>
    <xf numFmtId="0" fontId="3" fillId="16" borderId="18" xfId="0" applyFont="1" applyFill="1" applyBorder="1" applyAlignment="1">
      <alignment horizontal="center" wrapText="1"/>
    </xf>
    <xf numFmtId="0" fontId="0" fillId="0" borderId="0" xfId="0" applyFont="1" applyAlignment="1">
      <alignment horizontal="right"/>
    </xf>
    <xf numFmtId="0" fontId="0" fillId="0" borderId="0" xfId="0" applyFont="1" applyFill="1" applyBorder="1" applyAlignment="1">
      <alignment/>
    </xf>
    <xf numFmtId="0" fontId="8" fillId="0" borderId="0" xfId="54" applyFont="1" applyAlignment="1" applyProtection="1">
      <alignment/>
      <protection/>
    </xf>
    <xf numFmtId="0" fontId="0" fillId="21" borderId="0" xfId="0" applyFont="1" applyFill="1" applyAlignment="1">
      <alignment/>
    </xf>
    <xf numFmtId="0" fontId="0" fillId="0" borderId="0" xfId="54" applyFont="1" applyAlignment="1" applyProtection="1">
      <alignment/>
      <protection/>
    </xf>
    <xf numFmtId="0" fontId="0" fillId="0" borderId="0" xfId="55" applyFont="1" applyAlignment="1" applyProtection="1">
      <alignment/>
      <protection/>
    </xf>
    <xf numFmtId="0" fontId="8" fillId="0" borderId="0" xfId="54" applyFont="1" applyAlignment="1" applyProtection="1">
      <alignment/>
      <protection/>
    </xf>
    <xf numFmtId="0" fontId="0" fillId="0" borderId="0" xfId="0" applyFont="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20" xfId="0" applyFont="1" applyBorder="1" applyAlignment="1">
      <alignment/>
    </xf>
    <xf numFmtId="0" fontId="0" fillId="0" borderId="0" xfId="0" applyFont="1" applyBorder="1" applyAlignment="1">
      <alignment horizontal="right" vertical="top" wrapText="1"/>
    </xf>
    <xf numFmtId="0" fontId="0" fillId="0" borderId="0" xfId="0" applyFont="1" applyBorder="1" applyAlignment="1">
      <alignment horizontal="right" wrapText="1"/>
    </xf>
    <xf numFmtId="0" fontId="3" fillId="20" borderId="0" xfId="0" applyFont="1" applyFill="1" applyBorder="1" applyAlignment="1">
      <alignment/>
    </xf>
    <xf numFmtId="0" fontId="0" fillId="20" borderId="0" xfId="0" applyFill="1"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3" fillId="0" borderId="23" xfId="0" applyFont="1" applyBorder="1" applyAlignment="1">
      <alignment/>
    </xf>
    <xf numFmtId="0" fontId="3" fillId="0" borderId="23" xfId="0" applyFont="1" applyBorder="1" applyAlignment="1">
      <alignment horizontal="center" wrapText="1"/>
    </xf>
    <xf numFmtId="0" fontId="3" fillId="0" borderId="23" xfId="0" applyFont="1" applyBorder="1" applyAlignment="1">
      <alignment wrapText="1"/>
    </xf>
    <xf numFmtId="0" fontId="0" fillId="20" borderId="0" xfId="0" applyFont="1" applyFill="1" applyAlignment="1">
      <alignment/>
    </xf>
    <xf numFmtId="43" fontId="0" fillId="0" borderId="24" xfId="42" applyFont="1" applyBorder="1" applyAlignment="1">
      <alignment horizontal="right" vertical="center"/>
    </xf>
    <xf numFmtId="43" fontId="0" fillId="0" borderId="24" xfId="42" applyFont="1" applyBorder="1" applyAlignment="1">
      <alignment horizontal="center" vertical="center"/>
    </xf>
    <xf numFmtId="43" fontId="0" fillId="0" borderId="24" xfId="42" applyFont="1" applyFill="1" applyBorder="1" applyAlignment="1">
      <alignment horizontal="center" vertical="center"/>
    </xf>
    <xf numFmtId="0" fontId="0" fillId="0" borderId="21" xfId="0" applyFont="1" applyBorder="1" applyAlignment="1">
      <alignment/>
    </xf>
    <xf numFmtId="43" fontId="5" fillId="0" borderId="24" xfId="42" applyFont="1" applyBorder="1" applyAlignment="1">
      <alignment horizontal="right" vertical="center"/>
    </xf>
    <xf numFmtId="43" fontId="0" fillId="0" borderId="25" xfId="42" applyFont="1" applyBorder="1" applyAlignment="1">
      <alignment horizontal="right" vertical="center"/>
    </xf>
    <xf numFmtId="43" fontId="0" fillId="0" borderId="25" xfId="42" applyFont="1" applyBorder="1" applyAlignment="1">
      <alignment horizontal="center" vertical="center"/>
    </xf>
    <xf numFmtId="43" fontId="0" fillId="0" borderId="25" xfId="42" applyFont="1" applyFill="1" applyBorder="1" applyAlignment="1">
      <alignment horizontal="center" vertical="center"/>
    </xf>
    <xf numFmtId="0" fontId="3" fillId="0" borderId="0" xfId="0" applyFont="1" applyAlignment="1">
      <alignment wrapText="1"/>
    </xf>
    <xf numFmtId="43" fontId="0" fillId="0" borderId="26" xfId="42" applyFont="1" applyBorder="1" applyAlignment="1">
      <alignment horizontal="right" vertical="center"/>
    </xf>
    <xf numFmtId="0" fontId="3" fillId="0" borderId="27" xfId="0" applyFont="1" applyBorder="1" applyAlignment="1">
      <alignment wrapText="1"/>
    </xf>
    <xf numFmtId="0" fontId="0" fillId="0" borderId="22" xfId="0" applyFont="1" applyBorder="1" applyAlignment="1">
      <alignment/>
    </xf>
    <xf numFmtId="43" fontId="3" fillId="0" borderId="23" xfId="0" applyNumberFormat="1" applyFont="1" applyBorder="1" applyAlignment="1">
      <alignment/>
    </xf>
    <xf numFmtId="0" fontId="0" fillId="0" borderId="23" xfId="0" applyBorder="1" applyAlignment="1">
      <alignment/>
    </xf>
    <xf numFmtId="1" fontId="0" fillId="0" borderId="0" xfId="0" applyNumberFormat="1" applyFont="1" applyBorder="1" applyAlignment="1">
      <alignment/>
    </xf>
    <xf numFmtId="1" fontId="0" fillId="0" borderId="0" xfId="0" applyNumberFormat="1" applyBorder="1" applyAlignment="1">
      <alignment/>
    </xf>
    <xf numFmtId="43" fontId="6" fillId="0" borderId="21" xfId="42" applyFont="1" applyBorder="1" applyAlignment="1">
      <alignment horizontal="right" vertical="center"/>
    </xf>
    <xf numFmtId="164" fontId="7" fillId="0" borderId="21" xfId="42" applyNumberFormat="1" applyFont="1" applyBorder="1" applyAlignment="1">
      <alignment horizontal="center" vertical="center"/>
    </xf>
    <xf numFmtId="0" fontId="3" fillId="0" borderId="23" xfId="0" applyFont="1" applyBorder="1" applyAlignment="1">
      <alignment horizontal="center" vertical="center" wrapText="1"/>
    </xf>
    <xf numFmtId="0" fontId="0" fillId="0" borderId="21" xfId="0" applyBorder="1" applyAlignment="1">
      <alignment horizontal="center" wrapText="1"/>
    </xf>
    <xf numFmtId="0" fontId="3" fillId="0" borderId="0" xfId="54" applyFont="1" applyAlignment="1" applyProtection="1">
      <alignment/>
      <protection/>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Border="1" applyAlignment="1">
      <alignment horizontal="justify"/>
    </xf>
    <xf numFmtId="0" fontId="3" fillId="0" borderId="0" xfId="0" applyFont="1" applyBorder="1" applyAlignment="1">
      <alignment/>
    </xf>
    <xf numFmtId="0" fontId="18" fillId="0" borderId="0" xfId="0" applyFont="1" applyBorder="1" applyAlignment="1">
      <alignment horizontal="center" wrapText="1"/>
    </xf>
    <xf numFmtId="0" fontId="0" fillId="0" borderId="0" xfId="0" applyFont="1" applyBorder="1" applyAlignment="1">
      <alignment/>
    </xf>
    <xf numFmtId="0" fontId="17" fillId="0" borderId="0" xfId="0" applyFont="1" applyBorder="1" applyAlignment="1">
      <alignment horizontal="justify" wrapText="1"/>
    </xf>
    <xf numFmtId="0" fontId="0" fillId="0" borderId="0" xfId="0" applyFont="1" applyBorder="1" applyAlignment="1">
      <alignment horizontal="left" indent="8"/>
    </xf>
    <xf numFmtId="0" fontId="0" fillId="0" borderId="0" xfId="0" applyFont="1" applyBorder="1" applyAlignment="1">
      <alignment wrapText="1"/>
    </xf>
    <xf numFmtId="0" fontId="3" fillId="0" borderId="0" xfId="0" applyFont="1" applyBorder="1" applyAlignment="1">
      <alignment horizontal="center"/>
    </xf>
    <xf numFmtId="43" fontId="0" fillId="0" borderId="0" xfId="42" applyFont="1" applyBorder="1" applyAlignment="1">
      <alignment horizontal="right" vertical="center"/>
    </xf>
    <xf numFmtId="43" fontId="0" fillId="0" borderId="0" xfId="42" applyFont="1" applyFill="1" applyBorder="1" applyAlignment="1">
      <alignment horizontal="center" vertical="center"/>
    </xf>
    <xf numFmtId="0" fontId="0" fillId="0" borderId="0" xfId="0" applyFont="1" applyBorder="1" applyAlignment="1">
      <alignment/>
    </xf>
    <xf numFmtId="4" fontId="0" fillId="0" borderId="0" xfId="0" applyNumberFormat="1" applyFont="1" applyBorder="1" applyAlignment="1">
      <alignment/>
    </xf>
    <xf numFmtId="43" fontId="0" fillId="0" borderId="0" xfId="42" applyFont="1" applyFill="1" applyBorder="1" applyAlignment="1">
      <alignment horizontal="right" vertical="center"/>
    </xf>
    <xf numFmtId="4" fontId="0" fillId="0" borderId="0" xfId="0" applyNumberFormat="1" applyBorder="1" applyAlignment="1">
      <alignment/>
    </xf>
    <xf numFmtId="4" fontId="3" fillId="0" borderId="0" xfId="0" applyNumberFormat="1" applyFont="1" applyBorder="1" applyAlignment="1">
      <alignment/>
    </xf>
    <xf numFmtId="43" fontId="0" fillId="0" borderId="0" xfId="42" applyFont="1" applyFill="1" applyBorder="1" applyAlignment="1">
      <alignment horizontal="left" vertical="center"/>
    </xf>
    <xf numFmtId="1" fontId="0" fillId="0" borderId="0" xfId="42" applyNumberFormat="1" applyFont="1" applyBorder="1" applyAlignment="1">
      <alignment horizontal="right" vertical="center"/>
    </xf>
    <xf numFmtId="43" fontId="3" fillId="0" borderId="0" xfId="0" applyNumberFormat="1" applyFont="1" applyBorder="1" applyAlignment="1">
      <alignment/>
    </xf>
    <xf numFmtId="1" fontId="0" fillId="0" borderId="0" xfId="42" applyNumberFormat="1" applyFont="1" applyBorder="1" applyAlignment="1">
      <alignment horizontal="center" vertical="center"/>
    </xf>
    <xf numFmtId="180" fontId="0" fillId="0" borderId="0" xfId="42" applyNumberFormat="1" applyFont="1" applyBorder="1" applyAlignment="1">
      <alignment horizontal="right" vertical="center"/>
    </xf>
    <xf numFmtId="180" fontId="0" fillId="0" borderId="0" xfId="42" applyNumberFormat="1" applyFont="1" applyBorder="1" applyAlignment="1">
      <alignment horizontal="center" vertical="center"/>
    </xf>
    <xf numFmtId="43" fontId="0" fillId="0" borderId="0" xfId="42" applyFont="1" applyBorder="1" applyAlignment="1">
      <alignment horizontal="center" vertical="center"/>
    </xf>
    <xf numFmtId="43" fontId="3" fillId="0" borderId="0" xfId="42" applyFont="1" applyBorder="1" applyAlignment="1">
      <alignment horizontal="right" vertical="center"/>
    </xf>
    <xf numFmtId="0" fontId="0" fillId="20" borderId="0" xfId="0" applyFont="1" applyFill="1" applyBorder="1" applyAlignment="1">
      <alignment/>
    </xf>
    <xf numFmtId="0" fontId="3" fillId="16" borderId="0" xfId="0" applyFont="1" applyFill="1" applyBorder="1" applyAlignment="1">
      <alignment horizontal="center" wrapText="1"/>
    </xf>
    <xf numFmtId="3" fontId="0" fillId="0" borderId="0" xfId="0" applyNumberFormat="1" applyBorder="1" applyAlignment="1">
      <alignment horizontal="center"/>
    </xf>
    <xf numFmtId="0" fontId="0" fillId="0" borderId="0" xfId="0" applyBorder="1" applyAlignment="1">
      <alignment horizontal="center"/>
    </xf>
    <xf numFmtId="0" fontId="3" fillId="16" borderId="0" xfId="0" applyFont="1" applyFill="1" applyBorder="1" applyAlignment="1">
      <alignment wrapText="1"/>
    </xf>
    <xf numFmtId="0" fontId="15" fillId="0" borderId="0" xfId="54" applyFont="1" applyBorder="1" applyAlignment="1" applyProtection="1">
      <alignment/>
      <protection/>
    </xf>
    <xf numFmtId="0" fontId="3" fillId="0" borderId="0" xfId="0" applyFont="1" applyBorder="1" applyAlignment="1">
      <alignment horizontal="center" vertical="center" wrapText="1"/>
    </xf>
    <xf numFmtId="0" fontId="0" fillId="20" borderId="0" xfId="0" applyFont="1" applyFill="1" applyBorder="1" applyAlignment="1">
      <alignment/>
    </xf>
    <xf numFmtId="0" fontId="2" fillId="0" borderId="0" xfId="54" applyBorder="1" applyAlignment="1" applyProtection="1">
      <alignment/>
      <protection/>
    </xf>
    <xf numFmtId="0" fontId="3" fillId="22" borderId="0" xfId="0" applyFont="1" applyFill="1" applyBorder="1" applyAlignment="1">
      <alignment/>
    </xf>
    <xf numFmtId="0" fontId="0" fillId="22" borderId="0" xfId="0" applyFill="1" applyBorder="1" applyAlignment="1">
      <alignment/>
    </xf>
    <xf numFmtId="0" fontId="8" fillId="0" borderId="0" xfId="54" applyFont="1" applyBorder="1" applyAlignment="1" applyProtection="1">
      <alignment/>
      <protection/>
    </xf>
    <xf numFmtId="0" fontId="3" fillId="16" borderId="0" xfId="0" applyFont="1" applyFill="1" applyBorder="1" applyAlignment="1">
      <alignment horizontal="center" vertical="center" wrapText="1"/>
    </xf>
    <xf numFmtId="0" fontId="8" fillId="16" borderId="0" xfId="54" applyFont="1" applyFill="1" applyBorder="1" applyAlignment="1" applyProtection="1">
      <alignment horizontal="center" vertical="center" wrapText="1"/>
      <protection/>
    </xf>
    <xf numFmtId="0" fontId="18" fillId="0" borderId="0" xfId="0" applyFont="1" applyBorder="1" applyAlignment="1">
      <alignment horizontal="left" indent="9"/>
    </xf>
    <xf numFmtId="0" fontId="3" fillId="15" borderId="0" xfId="0" applyFont="1" applyFill="1" applyBorder="1" applyAlignment="1">
      <alignment/>
    </xf>
    <xf numFmtId="0" fontId="0" fillId="15" borderId="0" xfId="0" applyFont="1" applyFill="1" applyBorder="1" applyAlignment="1">
      <alignment/>
    </xf>
    <xf numFmtId="0" fontId="0" fillId="15"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wrapText="1"/>
    </xf>
    <xf numFmtId="0" fontId="0" fillId="0" borderId="0" xfId="0" applyFill="1" applyBorder="1" applyAlignment="1">
      <alignment/>
    </xf>
    <xf numFmtId="0" fontId="19" fillId="0" borderId="0" xfId="0" applyFont="1" applyBorder="1" applyAlignment="1">
      <alignment/>
    </xf>
    <xf numFmtId="10" fontId="0" fillId="0" borderId="0" xfId="0" applyNumberFormat="1" applyFont="1" applyFill="1" applyBorder="1" applyAlignment="1">
      <alignment horizontal="right" wrapText="1"/>
    </xf>
    <xf numFmtId="0" fontId="41" fillId="0" borderId="0" xfId="0" applyFont="1" applyAlignment="1">
      <alignment/>
    </xf>
    <xf numFmtId="17" fontId="0" fillId="0" borderId="0" xfId="0" applyNumberFormat="1" applyAlignment="1">
      <alignment/>
    </xf>
    <xf numFmtId="3" fontId="0" fillId="0" borderId="0" xfId="0" applyNumberFormat="1" applyFont="1" applyAlignment="1">
      <alignment horizontal="right"/>
    </xf>
    <xf numFmtId="0" fontId="20" fillId="0" borderId="0" xfId="0" applyFont="1" applyAlignment="1">
      <alignment wrapText="1"/>
    </xf>
    <xf numFmtId="0" fontId="2" fillId="0" borderId="0" xfId="54" applyFont="1" applyAlignment="1" applyProtection="1">
      <alignment/>
      <protection/>
    </xf>
    <xf numFmtId="3" fontId="18" fillId="0" borderId="0" xfId="0" applyNumberFormat="1" applyFont="1" applyBorder="1" applyAlignment="1">
      <alignment vertical="top" wrapText="1"/>
    </xf>
    <xf numFmtId="0" fontId="3" fillId="0" borderId="0" xfId="0" applyFont="1" applyAlignment="1">
      <alignment/>
    </xf>
    <xf numFmtId="0" fontId="0" fillId="0" borderId="0" xfId="0" applyAlignment="1">
      <alignment/>
    </xf>
    <xf numFmtId="0" fontId="3" fillId="0" borderId="0" xfId="0" applyFont="1" applyAlignment="1">
      <alignment horizontal="center"/>
    </xf>
    <xf numFmtId="2" fontId="0" fillId="0" borderId="0" xfId="0" applyNumberFormat="1" applyFont="1" applyAlignment="1">
      <alignment horizontal="right"/>
    </xf>
    <xf numFmtId="0" fontId="3" fillId="18" borderId="0" xfId="0" applyFont="1" applyFill="1" applyBorder="1" applyAlignment="1">
      <alignment horizontal="center"/>
    </xf>
    <xf numFmtId="0" fontId="19" fillId="0" borderId="0" xfId="0" applyFont="1" applyFill="1" applyBorder="1" applyAlignment="1">
      <alignment/>
    </xf>
    <xf numFmtId="2"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49"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Alignment="1">
      <alignment horizontal="right"/>
    </xf>
    <xf numFmtId="0" fontId="0" fillId="0" borderId="0" xfId="0" applyBorder="1" applyAlignment="1">
      <alignment wrapText="1"/>
    </xf>
    <xf numFmtId="166" fontId="0" fillId="0" borderId="0" xfId="0" applyNumberFormat="1" applyFont="1" applyBorder="1" applyAlignment="1">
      <alignment/>
    </xf>
    <xf numFmtId="2" fontId="0" fillId="0" borderId="0" xfId="0" applyNumberFormat="1" applyFont="1" applyBorder="1" applyAlignment="1">
      <alignment/>
    </xf>
    <xf numFmtId="49" fontId="0" fillId="0" borderId="0" xfId="0" applyNumberFormat="1" applyFont="1" applyBorder="1" applyAlignment="1">
      <alignment/>
    </xf>
    <xf numFmtId="166" fontId="15" fillId="0" borderId="0" xfId="54" applyNumberFormat="1" applyFont="1" applyBorder="1" applyAlignment="1" applyProtection="1">
      <alignment/>
      <protection/>
    </xf>
    <xf numFmtId="0" fontId="3" fillId="10" borderId="0" xfId="0" applyFont="1" applyFill="1" applyAlignment="1">
      <alignment/>
    </xf>
    <xf numFmtId="0" fontId="3" fillId="0" borderId="0" xfId="0" applyFont="1" applyFill="1" applyAlignment="1">
      <alignment horizontal="right"/>
    </xf>
    <xf numFmtId="0" fontId="0" fillId="0" borderId="28" xfId="0" applyBorder="1" applyAlignment="1">
      <alignment/>
    </xf>
    <xf numFmtId="0" fontId="0" fillId="0" borderId="0" xfId="0" applyBorder="1" applyAlignment="1">
      <alignment horizontal="right"/>
    </xf>
    <xf numFmtId="0" fontId="3" fillId="18" borderId="29" xfId="0" applyFont="1" applyFill="1" applyBorder="1" applyAlignment="1">
      <alignment horizontal="center"/>
    </xf>
    <xf numFmtId="0" fontId="3" fillId="0" borderId="0" xfId="0" applyFont="1" applyBorder="1" applyAlignment="1">
      <alignment horizontal="right"/>
    </xf>
    <xf numFmtId="0" fontId="0" fillId="0" borderId="12" xfId="0" applyBorder="1" applyAlignment="1">
      <alignment/>
    </xf>
    <xf numFmtId="0" fontId="0" fillId="18" borderId="30" xfId="0" applyFill="1" applyBorder="1" applyAlignment="1">
      <alignment/>
    </xf>
    <xf numFmtId="0" fontId="3" fillId="18" borderId="30" xfId="0" applyFont="1" applyFill="1" applyBorder="1" applyAlignment="1">
      <alignment horizontal="center"/>
    </xf>
    <xf numFmtId="0" fontId="0" fillId="18" borderId="29" xfId="0" applyFill="1" applyBorder="1" applyAlignment="1">
      <alignment/>
    </xf>
    <xf numFmtId="0" fontId="0" fillId="0" borderId="31" xfId="0" applyBorder="1" applyAlignment="1">
      <alignment/>
    </xf>
    <xf numFmtId="0" fontId="0" fillId="0" borderId="12" xfId="0" applyBorder="1" applyAlignment="1">
      <alignment horizontal="center"/>
    </xf>
    <xf numFmtId="0" fontId="0" fillId="0" borderId="0" xfId="0" applyAlignment="1">
      <alignment horizontal="center"/>
    </xf>
    <xf numFmtId="0" fontId="0" fillId="0" borderId="32" xfId="0" applyBorder="1" applyAlignment="1">
      <alignment/>
    </xf>
    <xf numFmtId="0" fontId="0" fillId="0" borderId="33" xfId="0" applyBorder="1" applyAlignment="1">
      <alignment horizontal="right"/>
    </xf>
    <xf numFmtId="0" fontId="0" fillId="0" borderId="18" xfId="0" applyBorder="1" applyAlignment="1">
      <alignment/>
    </xf>
    <xf numFmtId="0" fontId="0" fillId="0" borderId="30" xfId="0" applyBorder="1" applyAlignment="1">
      <alignment/>
    </xf>
    <xf numFmtId="0" fontId="0" fillId="0" borderId="30" xfId="0" applyBorder="1" applyAlignment="1">
      <alignment horizontal="center"/>
    </xf>
    <xf numFmtId="0" fontId="0" fillId="0" borderId="34" xfId="0" applyBorder="1" applyAlignment="1">
      <alignment/>
    </xf>
    <xf numFmtId="0" fontId="0" fillId="0" borderId="27" xfId="0" applyBorder="1" applyAlignment="1">
      <alignment horizontal="center"/>
    </xf>
    <xf numFmtId="0" fontId="0" fillId="0" borderId="23" xfId="0" applyBorder="1" applyAlignment="1">
      <alignment horizontal="center"/>
    </xf>
    <xf numFmtId="0" fontId="0" fillId="0" borderId="35" xfId="0" applyBorder="1" applyAlignment="1">
      <alignment horizontal="center"/>
    </xf>
    <xf numFmtId="185" fontId="0" fillId="0" borderId="12" xfId="0" applyNumberFormat="1" applyBorder="1" applyAlignment="1">
      <alignment horizontal="center"/>
    </xf>
    <xf numFmtId="185" fontId="0" fillId="0" borderId="0" xfId="0" applyNumberFormat="1" applyBorder="1" applyAlignment="1">
      <alignment horizontal="right"/>
    </xf>
    <xf numFmtId="185" fontId="0" fillId="0" borderId="11" xfId="0" applyNumberFormat="1" applyBorder="1" applyAlignment="1">
      <alignment horizontal="center"/>
    </xf>
    <xf numFmtId="185" fontId="0" fillId="0" borderId="21" xfId="0" applyNumberFormat="1" applyBorder="1" applyAlignment="1">
      <alignment horizontal="center"/>
    </xf>
    <xf numFmtId="185" fontId="0" fillId="0" borderId="36" xfId="0" applyNumberFormat="1" applyBorder="1" applyAlignment="1">
      <alignment horizontal="center"/>
    </xf>
    <xf numFmtId="185" fontId="3" fillId="0" borderId="0" xfId="0" applyNumberFormat="1" applyFont="1" applyBorder="1" applyAlignment="1">
      <alignment horizontal="right"/>
    </xf>
    <xf numFmtId="185" fontId="0" fillId="0" borderId="37" xfId="0" applyNumberFormat="1" applyBorder="1" applyAlignment="1">
      <alignment horizontal="center"/>
    </xf>
    <xf numFmtId="0" fontId="0" fillId="0" borderId="11" xfId="0" applyBorder="1" applyAlignment="1">
      <alignment horizontal="center"/>
    </xf>
    <xf numFmtId="0" fontId="0" fillId="0" borderId="30" xfId="0" applyBorder="1" applyAlignment="1">
      <alignment horizontal="right"/>
    </xf>
    <xf numFmtId="0" fontId="0" fillId="0" borderId="20" xfId="0" applyBorder="1" applyAlignment="1">
      <alignment/>
    </xf>
    <xf numFmtId="0" fontId="0" fillId="0" borderId="38" xfId="0" applyBorder="1" applyAlignment="1">
      <alignment/>
    </xf>
    <xf numFmtId="0" fontId="0" fillId="0" borderId="12" xfId="0" applyBorder="1" applyAlignment="1">
      <alignment horizontal="right"/>
    </xf>
    <xf numFmtId="186" fontId="0" fillId="0" borderId="11" xfId="0" applyNumberFormat="1" applyBorder="1" applyAlignment="1">
      <alignment horizontal="center"/>
    </xf>
    <xf numFmtId="186" fontId="0" fillId="0" borderId="21" xfId="0" applyNumberFormat="1" applyBorder="1" applyAlignment="1">
      <alignment horizontal="center"/>
    </xf>
    <xf numFmtId="187" fontId="0" fillId="0" borderId="21" xfId="0" applyNumberFormat="1" applyBorder="1" applyAlignment="1">
      <alignment horizontal="center"/>
    </xf>
    <xf numFmtId="187" fontId="0" fillId="0" borderId="37" xfId="0" applyNumberFormat="1" applyBorder="1" applyAlignment="1">
      <alignment horizontal="center"/>
    </xf>
    <xf numFmtId="0" fontId="0" fillId="0" borderId="28" xfId="0" applyBorder="1" applyAlignment="1">
      <alignment horizontal="right"/>
    </xf>
    <xf numFmtId="0" fontId="0" fillId="0" borderId="18" xfId="0" applyBorder="1" applyAlignment="1">
      <alignment horizontal="right"/>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18" borderId="29" xfId="0" applyFill="1" applyBorder="1" applyAlignment="1">
      <alignment horizontal="right"/>
    </xf>
    <xf numFmtId="0" fontId="0" fillId="18" borderId="0" xfId="0" applyFill="1" applyBorder="1" applyAlignment="1">
      <alignment/>
    </xf>
    <xf numFmtId="0" fontId="0" fillId="18" borderId="34" xfId="0" applyFill="1" applyBorder="1" applyAlignment="1">
      <alignment/>
    </xf>
    <xf numFmtId="0" fontId="0" fillId="0" borderId="33" xfId="0" applyBorder="1" applyAlignment="1">
      <alignment/>
    </xf>
    <xf numFmtId="0" fontId="0" fillId="0" borderId="31" xfId="0" applyBorder="1" applyAlignment="1">
      <alignment horizontal="right"/>
    </xf>
    <xf numFmtId="0" fontId="3" fillId="18" borderId="32" xfId="0" applyFont="1" applyFill="1" applyBorder="1" applyAlignment="1">
      <alignment horizontal="center"/>
    </xf>
    <xf numFmtId="0" fontId="3" fillId="18" borderId="42" xfId="0" applyFont="1" applyFill="1" applyBorder="1" applyAlignment="1">
      <alignment horizontal="center"/>
    </xf>
    <xf numFmtId="0" fontId="0" fillId="18" borderId="42" xfId="0" applyFill="1" applyBorder="1" applyAlignment="1">
      <alignment/>
    </xf>
    <xf numFmtId="0" fontId="3" fillId="0" borderId="31" xfId="0" applyFont="1" applyBorder="1" applyAlignment="1">
      <alignment horizontal="center"/>
    </xf>
    <xf numFmtId="0" fontId="3" fillId="0" borderId="43" xfId="0" applyFont="1" applyBorder="1" applyAlignment="1">
      <alignment horizontal="center"/>
    </xf>
    <xf numFmtId="0" fontId="0" fillId="0" borderId="43" xfId="0" applyBorder="1" applyAlignment="1">
      <alignment/>
    </xf>
    <xf numFmtId="0" fontId="3" fillId="0" borderId="12" xfId="0" applyFont="1" applyBorder="1" applyAlignment="1">
      <alignment horizontal="center"/>
    </xf>
    <xf numFmtId="0" fontId="0" fillId="0" borderId="44" xfId="0" applyBorder="1" applyAlignment="1">
      <alignment/>
    </xf>
    <xf numFmtId="0" fontId="0" fillId="0" borderId="44" xfId="0" applyBorder="1" applyAlignment="1">
      <alignment horizontal="center"/>
    </xf>
    <xf numFmtId="0" fontId="0" fillId="0" borderId="0" xfId="0" applyFill="1" applyBorder="1" applyAlignment="1">
      <alignment/>
    </xf>
    <xf numFmtId="0" fontId="0" fillId="0" borderId="44"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42" xfId="0" applyFont="1" applyBorder="1" applyAlignment="1">
      <alignment horizontal="center"/>
    </xf>
    <xf numFmtId="0" fontId="0" fillId="0" borderId="42" xfId="0" applyBorder="1" applyAlignment="1">
      <alignment horizontal="center"/>
    </xf>
    <xf numFmtId="0" fontId="0" fillId="0" borderId="32"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185" fontId="0" fillId="0" borderId="44" xfId="0" applyNumberFormat="1" applyBorder="1" applyAlignment="1">
      <alignment horizontal="center"/>
    </xf>
    <xf numFmtId="0" fontId="0" fillId="0" borderId="21" xfId="0" applyBorder="1" applyAlignment="1">
      <alignment horizontal="center"/>
    </xf>
    <xf numFmtId="185" fontId="0" fillId="0" borderId="12" xfId="0" applyNumberFormat="1" applyBorder="1" applyAlignment="1">
      <alignment horizontal="left"/>
    </xf>
    <xf numFmtId="0" fontId="0" fillId="0" borderId="47" xfId="0" applyBorder="1" applyAlignment="1">
      <alignment/>
    </xf>
    <xf numFmtId="0" fontId="0" fillId="0" borderId="11" xfId="0" applyFill="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18" borderId="20" xfId="0" applyFont="1" applyFill="1" applyBorder="1" applyAlignment="1">
      <alignment horizontal="center"/>
    </xf>
    <xf numFmtId="0" fontId="0" fillId="18" borderId="48" xfId="0" applyFill="1" applyBorder="1" applyAlignment="1">
      <alignment/>
    </xf>
    <xf numFmtId="0" fontId="3" fillId="18" borderId="33" xfId="0" applyFont="1" applyFill="1" applyBorder="1" applyAlignment="1">
      <alignment horizontal="center"/>
    </xf>
    <xf numFmtId="0" fontId="0" fillId="18" borderId="28" xfId="0" applyFill="1" applyBorder="1" applyAlignment="1">
      <alignment/>
    </xf>
    <xf numFmtId="0" fontId="3" fillId="18" borderId="18" xfId="0" applyFont="1" applyFill="1" applyBorder="1" applyAlignment="1">
      <alignment horizontal="center"/>
    </xf>
    <xf numFmtId="0" fontId="0" fillId="0" borderId="49" xfId="0" applyBorder="1" applyAlignment="1">
      <alignment/>
    </xf>
    <xf numFmtId="0" fontId="0" fillId="0" borderId="50" xfId="0" applyBorder="1" applyAlignment="1">
      <alignment/>
    </xf>
    <xf numFmtId="0" fontId="0" fillId="0" borderId="51" xfId="0" applyBorder="1" applyAlignment="1">
      <alignment horizontal="center"/>
    </xf>
    <xf numFmtId="0" fontId="3" fillId="0" borderId="0" xfId="0" applyFont="1" applyAlignment="1">
      <alignment horizontal="right"/>
    </xf>
    <xf numFmtId="0" fontId="3" fillId="0" borderId="12" xfId="0" applyFont="1" applyBorder="1" applyAlignment="1">
      <alignment horizontal="left"/>
    </xf>
    <xf numFmtId="0" fontId="0" fillId="0" borderId="52" xfId="0" applyBorder="1" applyAlignment="1">
      <alignment/>
    </xf>
    <xf numFmtId="0" fontId="42" fillId="0" borderId="0" xfId="0" applyFont="1" applyBorder="1" applyAlignment="1">
      <alignment/>
    </xf>
    <xf numFmtId="188" fontId="0" fillId="0" borderId="0" xfId="0" applyNumberFormat="1" applyBorder="1" applyAlignment="1">
      <alignment/>
    </xf>
    <xf numFmtId="0" fontId="0" fillId="0" borderId="0" xfId="0" applyFont="1" applyFill="1" applyBorder="1" applyAlignment="1">
      <alignment/>
    </xf>
    <xf numFmtId="167" fontId="0" fillId="0" borderId="0" xfId="0" applyNumberFormat="1" applyBorder="1" applyAlignment="1">
      <alignment/>
    </xf>
    <xf numFmtId="43" fontId="0" fillId="0" borderId="0" xfId="0" applyNumberFormat="1" applyBorder="1" applyAlignment="1">
      <alignment/>
    </xf>
    <xf numFmtId="0" fontId="0" fillId="8" borderId="0" xfId="0" applyFill="1" applyBorder="1" applyAlignment="1">
      <alignment/>
    </xf>
    <xf numFmtId="0" fontId="2" fillId="0" borderId="0" xfId="54" applyFont="1" applyFill="1" applyAlignment="1" applyProtection="1">
      <alignment/>
      <protection/>
    </xf>
    <xf numFmtId="0" fontId="42" fillId="0" borderId="0" xfId="0" applyFont="1" applyFill="1" applyBorder="1" applyAlignment="1">
      <alignment horizontal="left"/>
    </xf>
    <xf numFmtId="0" fontId="15" fillId="0" borderId="44" xfId="0" applyFont="1" applyBorder="1" applyAlignment="1">
      <alignment vertical="top" wrapText="1"/>
    </xf>
    <xf numFmtId="0" fontId="15" fillId="0" borderId="47" xfId="0" applyFont="1" applyBorder="1" applyAlignment="1">
      <alignment vertical="top" wrapText="1"/>
    </xf>
    <xf numFmtId="0" fontId="0" fillId="0" borderId="53" xfId="0" applyFont="1" applyBorder="1" applyAlignment="1">
      <alignment vertical="top" wrapText="1"/>
    </xf>
    <xf numFmtId="0" fontId="0" fillId="0" borderId="44" xfId="0" applyFont="1" applyBorder="1" applyAlignment="1">
      <alignment vertical="top" wrapText="1"/>
    </xf>
    <xf numFmtId="0" fontId="8" fillId="0" borderId="51" xfId="54" applyFont="1" applyBorder="1" applyAlignment="1" applyProtection="1">
      <alignment vertical="top" wrapText="1"/>
      <protection/>
    </xf>
    <xf numFmtId="0" fontId="8" fillId="0" borderId="0" xfId="54" applyFont="1" applyAlignment="1" applyProtection="1">
      <alignment vertical="top" wrapText="1"/>
      <protection/>
    </xf>
    <xf numFmtId="0" fontId="15" fillId="0" borderId="28" xfId="0" applyFont="1" applyBorder="1" applyAlignment="1">
      <alignment vertical="top" wrapText="1"/>
    </xf>
    <xf numFmtId="0" fontId="15" fillId="0" borderId="18" xfId="0" applyFont="1" applyBorder="1" applyAlignment="1">
      <alignment vertical="top" wrapText="1"/>
    </xf>
    <xf numFmtId="0" fontId="15" fillId="0" borderId="53" xfId="0" applyFont="1" applyBorder="1" applyAlignment="1">
      <alignment vertical="top" wrapText="1"/>
    </xf>
    <xf numFmtId="43" fontId="0" fillId="0" borderId="25" xfId="42" applyFont="1" applyBorder="1" applyAlignment="1">
      <alignment horizontal="center" vertical="center"/>
    </xf>
    <xf numFmtId="43" fontId="0" fillId="0" borderId="24" xfId="42" applyFont="1" applyBorder="1" applyAlignment="1">
      <alignment horizontal="center" vertical="center"/>
    </xf>
    <xf numFmtId="1" fontId="0" fillId="0" borderId="0" xfId="42" applyNumberFormat="1" applyFont="1" applyBorder="1" applyAlignment="1">
      <alignment horizontal="center" vertical="center"/>
    </xf>
    <xf numFmtId="180" fontId="0" fillId="0" borderId="0" xfId="42" applyNumberFormat="1" applyFont="1" applyBorder="1" applyAlignment="1">
      <alignment horizontal="center" vertical="center"/>
    </xf>
    <xf numFmtId="0" fontId="3" fillId="16" borderId="53" xfId="0" applyFont="1" applyFill="1" applyBorder="1" applyAlignment="1">
      <alignment horizontal="center" wrapText="1"/>
    </xf>
    <xf numFmtId="0" fontId="3" fillId="16" borderId="44" xfId="0" applyFont="1" applyFill="1" applyBorder="1" applyAlignment="1">
      <alignment horizontal="center" wrapText="1"/>
    </xf>
    <xf numFmtId="0" fontId="3" fillId="16" borderId="47" xfId="0" applyFont="1" applyFill="1" applyBorder="1" applyAlignment="1">
      <alignment horizontal="center" wrapText="1"/>
    </xf>
    <xf numFmtId="0" fontId="3" fillId="16" borderId="54" xfId="0" applyFont="1" applyFill="1" applyBorder="1" applyAlignment="1">
      <alignment horizontal="center" wrapText="1"/>
    </xf>
    <xf numFmtId="0" fontId="3" fillId="16" borderId="55" xfId="0" applyFont="1" applyFill="1" applyBorder="1" applyAlignment="1">
      <alignment horizontal="center" wrapText="1"/>
    </xf>
    <xf numFmtId="0" fontId="3" fillId="16" borderId="19" xfId="0" applyFont="1" applyFill="1" applyBorder="1" applyAlignment="1">
      <alignment horizontal="center" wrapText="1"/>
    </xf>
    <xf numFmtId="0" fontId="3" fillId="16" borderId="56" xfId="0" applyFont="1" applyFill="1" applyBorder="1" applyAlignment="1">
      <alignment horizontal="center" wrapText="1"/>
    </xf>
    <xf numFmtId="0" fontId="3" fillId="16" borderId="57" xfId="0" applyFont="1" applyFill="1" applyBorder="1" applyAlignment="1">
      <alignment horizontal="center" wrapText="1"/>
    </xf>
    <xf numFmtId="0" fontId="3" fillId="16" borderId="34" xfId="0" applyFont="1" applyFill="1" applyBorder="1" applyAlignment="1">
      <alignment horizontal="center" wrapText="1"/>
    </xf>
    <xf numFmtId="0" fontId="3" fillId="16" borderId="33" xfId="0" applyFont="1" applyFill="1" applyBorder="1" applyAlignment="1">
      <alignment horizontal="center" wrapText="1"/>
    </xf>
    <xf numFmtId="0" fontId="3" fillId="16" borderId="28" xfId="0" applyFont="1" applyFill="1" applyBorder="1" applyAlignment="1">
      <alignment horizontal="center" wrapText="1"/>
    </xf>
    <xf numFmtId="0" fontId="3" fillId="16" borderId="18" xfId="0" applyFont="1" applyFill="1" applyBorder="1" applyAlignment="1">
      <alignment horizontal="center" wrapText="1"/>
    </xf>
    <xf numFmtId="0" fontId="15" fillId="0" borderId="56" xfId="0" applyFont="1" applyBorder="1" applyAlignment="1">
      <alignment vertical="top" wrapText="1"/>
    </xf>
    <xf numFmtId="0" fontId="15" fillId="0" borderId="57" xfId="0" applyFont="1" applyBorder="1" applyAlignment="1">
      <alignment vertical="top" wrapText="1"/>
    </xf>
    <xf numFmtId="0" fontId="15" fillId="0" borderId="34" xfId="0" applyFont="1" applyBorder="1" applyAlignment="1">
      <alignment vertical="top" wrapText="1"/>
    </xf>
    <xf numFmtId="0" fontId="15" fillId="0" borderId="51" xfId="0" applyFont="1" applyBorder="1" applyAlignment="1">
      <alignment vertical="top" wrapText="1"/>
    </xf>
    <xf numFmtId="0" fontId="15" fillId="0" borderId="0" xfId="0" applyFont="1" applyAlignment="1">
      <alignment vertical="top" wrapText="1"/>
    </xf>
    <xf numFmtId="0" fontId="15" fillId="0" borderId="12" xfId="0" applyFont="1" applyBorder="1" applyAlignment="1">
      <alignment vertical="top" wrapText="1"/>
    </xf>
    <xf numFmtId="0" fontId="15" fillId="0" borderId="33" xfId="0" applyFont="1" applyBorder="1" applyAlignment="1">
      <alignment vertical="top" wrapText="1"/>
    </xf>
    <xf numFmtId="0" fontId="8" fillId="0" borderId="12" xfId="54" applyFont="1" applyBorder="1" applyAlignment="1" applyProtection="1">
      <alignment vertical="top" wrapText="1"/>
      <protection/>
    </xf>
    <xf numFmtId="0" fontId="0" fillId="0" borderId="47" xfId="0" applyFont="1" applyBorder="1" applyAlignment="1">
      <alignment vertical="top" wrapText="1"/>
    </xf>
    <xf numFmtId="0" fontId="0" fillId="0" borderId="51" xfId="0" applyFont="1" applyBorder="1" applyAlignment="1">
      <alignment vertical="top" wrapText="1"/>
    </xf>
    <xf numFmtId="0" fontId="0" fillId="0" borderId="0" xfId="0" applyFont="1" applyAlignment="1">
      <alignment vertical="top" wrapText="1"/>
    </xf>
    <xf numFmtId="0" fontId="0" fillId="0" borderId="12" xfId="0" applyFont="1" applyBorder="1" applyAlignment="1">
      <alignment vertical="top" wrapText="1"/>
    </xf>
    <xf numFmtId="0" fontId="0" fillId="0" borderId="33" xfId="0" applyFont="1" applyBorder="1" applyAlignment="1">
      <alignment vertical="top" wrapText="1"/>
    </xf>
    <xf numFmtId="0" fontId="0" fillId="0" borderId="28" xfId="0" applyFont="1" applyBorder="1" applyAlignment="1">
      <alignment vertical="top" wrapText="1"/>
    </xf>
    <xf numFmtId="0" fontId="0" fillId="0" borderId="18" xfId="0" applyFont="1" applyBorder="1" applyAlignment="1">
      <alignment vertical="top" wrapText="1"/>
    </xf>
    <xf numFmtId="0" fontId="14" fillId="0" borderId="51" xfId="0" applyFont="1" applyBorder="1" applyAlignment="1">
      <alignment vertical="top" wrapText="1"/>
    </xf>
    <xf numFmtId="0" fontId="14" fillId="0" borderId="0" xfId="0" applyFont="1" applyAlignment="1">
      <alignment vertical="top" wrapText="1"/>
    </xf>
    <xf numFmtId="0" fontId="14" fillId="0" borderId="12" xfId="0" applyFont="1" applyBorder="1" applyAlignment="1">
      <alignment vertical="top" wrapText="1"/>
    </xf>
    <xf numFmtId="0" fontId="14" fillId="16" borderId="0" xfId="0" applyFont="1" applyFill="1" applyAlignment="1">
      <alignment horizontal="center" wrapText="1"/>
    </xf>
    <xf numFmtId="0" fontId="14" fillId="16" borderId="12" xfId="0" applyFont="1" applyFill="1" applyBorder="1" applyAlignment="1">
      <alignment horizontal="center" wrapText="1"/>
    </xf>
    <xf numFmtId="0" fontId="14" fillId="0" borderId="58" xfId="0" applyFont="1" applyBorder="1" applyAlignment="1">
      <alignment horizontal="center" wrapText="1"/>
    </xf>
    <xf numFmtId="0" fontId="14" fillId="0" borderId="59" xfId="0" applyFont="1" applyBorder="1" applyAlignment="1">
      <alignment horizontal="center" wrapText="1"/>
    </xf>
    <xf numFmtId="0" fontId="14" fillId="0" borderId="60" xfId="0" applyFont="1" applyBorder="1" applyAlignment="1">
      <alignment horizontal="center" wrapText="1"/>
    </xf>
    <xf numFmtId="0" fontId="14" fillId="0" borderId="61" xfId="0" applyFont="1" applyBorder="1" applyAlignment="1">
      <alignment horizontal="center" wrapText="1"/>
    </xf>
    <xf numFmtId="0" fontId="14" fillId="0" borderId="56" xfId="0" applyFont="1" applyBorder="1" applyAlignment="1">
      <alignment vertical="top" wrapText="1"/>
    </xf>
    <xf numFmtId="0" fontId="14" fillId="0" borderId="57" xfId="0" applyFont="1" applyBorder="1" applyAlignment="1">
      <alignment vertical="top" wrapText="1"/>
    </xf>
    <xf numFmtId="0" fontId="14" fillId="0" borderId="34" xfId="0" applyFont="1" applyBorder="1" applyAlignment="1">
      <alignment vertical="top" wrapText="1"/>
    </xf>
    <xf numFmtId="0" fontId="14" fillId="0" borderId="62" xfId="0" applyFont="1" applyBorder="1" applyAlignment="1">
      <alignment vertical="top" wrapText="1"/>
    </xf>
    <xf numFmtId="0" fontId="14" fillId="0" borderId="63" xfId="0" applyFont="1" applyBorder="1" applyAlignment="1">
      <alignment vertical="top" wrapText="1"/>
    </xf>
    <xf numFmtId="0" fontId="14" fillId="0" borderId="64" xfId="0" applyFont="1" applyBorder="1" applyAlignment="1">
      <alignment vertical="top" wrapText="1"/>
    </xf>
    <xf numFmtId="0" fontId="15" fillId="0" borderId="65" xfId="0" applyFont="1" applyBorder="1" applyAlignment="1">
      <alignment vertical="top" wrapText="1"/>
    </xf>
    <xf numFmtId="0" fontId="15" fillId="0" borderId="66" xfId="0" applyFont="1" applyBorder="1" applyAlignment="1">
      <alignment vertical="top" wrapText="1"/>
    </xf>
    <xf numFmtId="0" fontId="15" fillId="0" borderId="67" xfId="0" applyFont="1" applyBorder="1" applyAlignment="1">
      <alignment vertical="top" wrapText="1"/>
    </xf>
    <xf numFmtId="0" fontId="0" fillId="0" borderId="0" xfId="0" applyFont="1" applyBorder="1" applyAlignment="1">
      <alignment horizontal="center" wrapText="1"/>
    </xf>
    <xf numFmtId="0" fontId="3" fillId="0" borderId="0" xfId="0" applyFont="1" applyBorder="1" applyAlignment="1">
      <alignment horizontal="justify"/>
    </xf>
    <xf numFmtId="0" fontId="0" fillId="0" borderId="0" xfId="0" applyAlignment="1">
      <alignment/>
    </xf>
    <xf numFmtId="0" fontId="0" fillId="0" borderId="0" xfId="0" applyFont="1" applyBorder="1" applyAlignment="1">
      <alignment horizontal="center" textRotation="90" wrapText="1"/>
    </xf>
    <xf numFmtId="0" fontId="0" fillId="0" borderId="0" xfId="0" applyFont="1" applyBorder="1" applyAlignment="1">
      <alignment horizontal="justify" wrapText="1"/>
    </xf>
    <xf numFmtId="0" fontId="3" fillId="0" borderId="0" xfId="0" applyFont="1" applyFill="1" applyBorder="1" applyAlignment="1">
      <alignment horizontal="center"/>
    </xf>
    <xf numFmtId="0" fontId="3" fillId="0" borderId="0" xfId="0" applyFont="1" applyAlignment="1">
      <alignment horizontal="center"/>
    </xf>
    <xf numFmtId="0" fontId="3" fillId="18" borderId="0" xfId="0" applyFont="1" applyFill="1" applyBorder="1" applyAlignment="1">
      <alignment horizontal="center"/>
    </xf>
    <xf numFmtId="0" fontId="3" fillId="18" borderId="0" xfId="0" applyFont="1" applyFill="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um"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ReadMe" xfId="55"/>
    <cellStyle name="Input" xfId="56"/>
    <cellStyle name="Komma0" xfId="57"/>
    <cellStyle name="Koptekst 1" xfId="58"/>
    <cellStyle name="Koptekst 2" xfId="59"/>
    <cellStyle name="Linked Cell" xfId="60"/>
    <cellStyle name="Neutral" xfId="61"/>
    <cellStyle name="Note" xfId="62"/>
    <cellStyle name="Output" xfId="63"/>
    <cellStyle name="Percent" xfId="64"/>
    <cellStyle name="Standaard_basedata_taxes_p.c." xfId="65"/>
    <cellStyle name="Title" xfId="66"/>
    <cellStyle name="Totaal" xfId="67"/>
    <cellStyle name="Total" xfId="68"/>
    <cellStyle name="Valuta0" xfId="69"/>
    <cellStyle name="Vast"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Nationality Based Road Charges Figure 1</a:t>
            </a:r>
          </a:p>
        </c:rich>
      </c:tx>
      <c:layout>
        <c:manualLayout>
          <c:xMode val="factor"/>
          <c:yMode val="factor"/>
          <c:x val="-0.0035"/>
          <c:y val="0"/>
        </c:manualLayout>
      </c:layout>
      <c:spPr>
        <a:noFill/>
        <a:ln>
          <a:noFill/>
        </a:ln>
      </c:spPr>
    </c:title>
    <c:plotArea>
      <c:layout>
        <c:manualLayout>
          <c:xMode val="edge"/>
          <c:yMode val="edge"/>
          <c:x val="0.04575"/>
          <c:y val="0.13"/>
          <c:w val="0.8655"/>
          <c:h val="0.7935"/>
        </c:manualLayout>
      </c:layout>
      <c:barChart>
        <c:barDir val="col"/>
        <c:grouping val="clustered"/>
        <c:varyColors val="0"/>
        <c:ser>
          <c:idx val="0"/>
          <c:order val="0"/>
          <c:tx>
            <c:strRef>
              <c:f>TERM22_DataExtract1!$B$5</c:f>
              <c:strCache>
                <c:ptCount val="1"/>
                <c:pt idx="0">
                  <c:v>1998</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TERM22_DataExtract1!$A$6:$A$22</c:f>
              <c:strCache>
                <c:ptCount val="17"/>
                <c:pt idx="0">
                  <c:v>Austria</c:v>
                </c:pt>
                <c:pt idx="1">
                  <c:v>Belgium</c:v>
                </c:pt>
                <c:pt idx="2">
                  <c:v>Czech Republic</c:v>
                </c:pt>
                <c:pt idx="3">
                  <c:v>Denmark</c:v>
                </c:pt>
                <c:pt idx="4">
                  <c:v>Finland</c:v>
                </c:pt>
                <c:pt idx="5">
                  <c:v>France</c:v>
                </c:pt>
                <c:pt idx="6">
                  <c:v>Germany</c:v>
                </c:pt>
                <c:pt idx="7">
                  <c:v>Hungary</c:v>
                </c:pt>
                <c:pt idx="8">
                  <c:v>Italy</c:v>
                </c:pt>
                <c:pt idx="9">
                  <c:v>Netherlands</c:v>
                </c:pt>
                <c:pt idx="10">
                  <c:v>Norway</c:v>
                </c:pt>
                <c:pt idx="11">
                  <c:v>Poland</c:v>
                </c:pt>
                <c:pt idx="12">
                  <c:v>Portugal</c:v>
                </c:pt>
                <c:pt idx="13">
                  <c:v>Spain</c:v>
                </c:pt>
                <c:pt idx="14">
                  <c:v>Sweden</c:v>
                </c:pt>
                <c:pt idx="15">
                  <c:v>Switzerland</c:v>
                </c:pt>
                <c:pt idx="16">
                  <c:v>United Kingdom</c:v>
                </c:pt>
              </c:strCache>
            </c:strRef>
          </c:cat>
          <c:val>
            <c:numRef>
              <c:f>TERM22_DataExtract1!$B$6:$B$22</c:f>
              <c:numCache>
                <c:ptCount val="17"/>
                <c:pt idx="0">
                  <c:v>2747.033131545097</c:v>
                </c:pt>
                <c:pt idx="1">
                  <c:v>823.4</c:v>
                </c:pt>
                <c:pt idx="2">
                  <c:v>1219.02</c:v>
                </c:pt>
                <c:pt idx="3">
                  <c:v>335</c:v>
                </c:pt>
                <c:pt idx="4">
                  <c:v>2015</c:v>
                </c:pt>
                <c:pt idx="5">
                  <c:v>707.36</c:v>
                </c:pt>
                <c:pt idx="6">
                  <c:v>1789.72</c:v>
                </c:pt>
                <c:pt idx="7">
                  <c:v>495.2</c:v>
                </c:pt>
                <c:pt idx="8">
                  <c:v>802.04</c:v>
                </c:pt>
                <c:pt idx="9">
                  <c:v>954.75</c:v>
                </c:pt>
                <c:pt idx="10">
                  <c:v>730.83</c:v>
                </c:pt>
                <c:pt idx="11">
                  <c:v>579.6</c:v>
                </c:pt>
                <c:pt idx="12">
                  <c:v>423.98</c:v>
                </c:pt>
                <c:pt idx="13">
                  <c:v>604.93</c:v>
                </c:pt>
                <c:pt idx="14">
                  <c:v>2202.52</c:v>
                </c:pt>
                <c:pt idx="15">
                  <c:v>2063.08</c:v>
                </c:pt>
                <c:pt idx="16">
                  <c:v>1876.28</c:v>
                </c:pt>
              </c:numCache>
            </c:numRef>
          </c:val>
        </c:ser>
        <c:ser>
          <c:idx val="1"/>
          <c:order val="1"/>
          <c:tx>
            <c:strRef>
              <c:f>TERM22_DataExtract1!$I$5</c:f>
              <c:strCache>
                <c:ptCount val="1"/>
                <c:pt idx="0">
                  <c:v>2008</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TERM22_DataExtract1!$I$6:$I$22</c:f>
              <c:numCache>
                <c:ptCount val="17"/>
                <c:pt idx="0">
                  <c:v>1500</c:v>
                </c:pt>
                <c:pt idx="1">
                  <c:v>844.7</c:v>
                </c:pt>
                <c:pt idx="2">
                  <c:v>1036</c:v>
                </c:pt>
                <c:pt idx="3">
                  <c:v>537.49</c:v>
                </c:pt>
                <c:pt idx="4">
                  <c:v>2015</c:v>
                </c:pt>
                <c:pt idx="5">
                  <c:v>600</c:v>
                </c:pt>
                <c:pt idx="6">
                  <c:v>929</c:v>
                </c:pt>
                <c:pt idx="7">
                  <c:v>1475.2</c:v>
                </c:pt>
                <c:pt idx="8">
                  <c:v>731</c:v>
                </c:pt>
                <c:pt idx="9">
                  <c:v>1089</c:v>
                </c:pt>
                <c:pt idx="10">
                  <c:v>1384.38</c:v>
                </c:pt>
                <c:pt idx="11">
                  <c:v>1138.831</c:v>
                </c:pt>
                <c:pt idx="12">
                  <c:v>627</c:v>
                </c:pt>
                <c:pt idx="13">
                  <c:v>747.68</c:v>
                </c:pt>
                <c:pt idx="14">
                  <c:v>2000.9361104610343</c:v>
                </c:pt>
                <c:pt idx="15">
                  <c:v>2033.3</c:v>
                </c:pt>
                <c:pt idx="16">
                  <c:v>1989.98</c:v>
                </c:pt>
              </c:numCache>
            </c:numRef>
          </c:val>
        </c:ser>
        <c:axId val="11491799"/>
        <c:axId val="36317328"/>
      </c:barChart>
      <c:catAx>
        <c:axId val="1149179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Country</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36317328"/>
        <c:crosses val="autoZero"/>
        <c:auto val="1"/>
        <c:lblOffset val="100"/>
        <c:tickLblSkip val="1"/>
        <c:noMultiLvlLbl val="0"/>
      </c:catAx>
      <c:valAx>
        <c:axId val="363173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Euro</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91799"/>
        <c:crossesAt val="1"/>
        <c:crossBetween val="between"/>
        <c:dispUnits/>
      </c:valAx>
      <c:spPr>
        <a:solidFill>
          <a:srgbClr val="C0C0C0"/>
        </a:solidFill>
        <a:ln w="12700">
          <a:solidFill>
            <a:srgbClr val="808080"/>
          </a:solidFill>
        </a:ln>
      </c:spPr>
    </c:plotArea>
    <c:legend>
      <c:legendPos val="r"/>
      <c:layout>
        <c:manualLayout>
          <c:xMode val="edge"/>
          <c:yMode val="edge"/>
          <c:x val="0.92425"/>
          <c:y val="0.38825"/>
          <c:w val="0.07225"/>
          <c:h val="0.09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Moderately Territorial Road Charges Figure 2</a:t>
            </a:r>
          </a:p>
        </c:rich>
      </c:tx>
      <c:layout>
        <c:manualLayout>
          <c:xMode val="factor"/>
          <c:yMode val="factor"/>
          <c:x val="0.008"/>
          <c:y val="0"/>
        </c:manualLayout>
      </c:layout>
      <c:spPr>
        <a:noFill/>
        <a:ln>
          <a:noFill/>
        </a:ln>
      </c:spPr>
    </c:title>
    <c:plotArea>
      <c:layout>
        <c:manualLayout>
          <c:xMode val="edge"/>
          <c:yMode val="edge"/>
          <c:x val="0.052"/>
          <c:y val="0.12475"/>
          <c:w val="0.85425"/>
          <c:h val="0.79"/>
        </c:manualLayout>
      </c:layout>
      <c:barChart>
        <c:barDir val="col"/>
        <c:grouping val="clustered"/>
        <c:varyColors val="0"/>
        <c:ser>
          <c:idx val="0"/>
          <c:order val="0"/>
          <c:tx>
            <c:strRef>
              <c:f>TERM22_DataExtract2!$B$5</c:f>
              <c:strCache>
                <c:ptCount val="1"/>
                <c:pt idx="0">
                  <c:v>1998</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TERM22_DataExtract2!$A$6:$A$14</c:f>
              <c:strCache>
                <c:ptCount val="9"/>
                <c:pt idx="0">
                  <c:v>Austria</c:v>
                </c:pt>
                <c:pt idx="1">
                  <c:v>Belgium</c:v>
                </c:pt>
                <c:pt idx="2">
                  <c:v>Czech Republic</c:v>
                </c:pt>
                <c:pt idx="3">
                  <c:v>Denmark</c:v>
                </c:pt>
                <c:pt idx="4">
                  <c:v>Germany</c:v>
                </c:pt>
                <c:pt idx="5">
                  <c:v>Hungary</c:v>
                </c:pt>
                <c:pt idx="6">
                  <c:v>Netherlands</c:v>
                </c:pt>
                <c:pt idx="7">
                  <c:v>Sweden</c:v>
                </c:pt>
                <c:pt idx="8">
                  <c:v>Switzerland</c:v>
                </c:pt>
              </c:strCache>
            </c:strRef>
          </c:cat>
          <c:val>
            <c:numRef>
              <c:f>TERM22_DataExtract2!$B$6:$B$14</c:f>
              <c:numCache>
                <c:ptCount val="9"/>
                <c:pt idx="0">
                  <c:v>1213.6363306032572</c:v>
                </c:pt>
                <c:pt idx="1">
                  <c:v>1223.850331805483</c:v>
                </c:pt>
                <c:pt idx="2">
                  <c:v>115</c:v>
                </c:pt>
                <c:pt idx="3">
                  <c:v>1250</c:v>
                </c:pt>
                <c:pt idx="4">
                  <c:v>1250</c:v>
                </c:pt>
                <c:pt idx="5">
                  <c:v>38.88176056611844</c:v>
                </c:pt>
                <c:pt idx="6">
                  <c:v>1250</c:v>
                </c:pt>
                <c:pt idx="7">
                  <c:v>1232.8093151840312</c:v>
                </c:pt>
                <c:pt idx="8">
                  <c:v>3689.129365469749</c:v>
                </c:pt>
              </c:numCache>
            </c:numRef>
          </c:val>
        </c:ser>
        <c:ser>
          <c:idx val="1"/>
          <c:order val="1"/>
          <c:tx>
            <c:strRef>
              <c:f>TERM22_DataExtract2!$I$5</c:f>
              <c:strCache>
                <c:ptCount val="1"/>
                <c:pt idx="0">
                  <c:v>2008</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TERM22_DataExtract2!$A$6:$A$14</c:f>
              <c:strCache>
                <c:ptCount val="9"/>
                <c:pt idx="0">
                  <c:v>Austria</c:v>
                </c:pt>
                <c:pt idx="1">
                  <c:v>Belgium</c:v>
                </c:pt>
                <c:pt idx="2">
                  <c:v>Czech Republic</c:v>
                </c:pt>
                <c:pt idx="3">
                  <c:v>Denmark</c:v>
                </c:pt>
                <c:pt idx="4">
                  <c:v>Germany</c:v>
                </c:pt>
                <c:pt idx="5">
                  <c:v>Hungary</c:v>
                </c:pt>
                <c:pt idx="6">
                  <c:v>Netherlands</c:v>
                </c:pt>
                <c:pt idx="7">
                  <c:v>Sweden</c:v>
                </c:pt>
                <c:pt idx="8">
                  <c:v>Switzerland</c:v>
                </c:pt>
              </c:strCache>
            </c:strRef>
          </c:cat>
          <c:val>
            <c:numRef>
              <c:f>TERM22_DataExtract2!$I$6:$I$14</c:f>
              <c:numCache>
                <c:ptCount val="9"/>
                <c:pt idx="1">
                  <c:v>1066.67</c:v>
                </c:pt>
                <c:pt idx="3">
                  <c:v>1250.82</c:v>
                </c:pt>
                <c:pt idx="5">
                  <c:v>761.53</c:v>
                </c:pt>
                <c:pt idx="6">
                  <c:v>1250</c:v>
                </c:pt>
                <c:pt idx="7">
                  <c:v>1210.0291470757186</c:v>
                </c:pt>
              </c:numCache>
            </c:numRef>
          </c:val>
        </c:ser>
        <c:axId val="58420497"/>
        <c:axId val="56022426"/>
      </c:barChart>
      <c:catAx>
        <c:axId val="58420497"/>
        <c:scaling>
          <c:orientation val="minMax"/>
        </c:scaling>
        <c:axPos val="b"/>
        <c:title>
          <c:tx>
            <c:rich>
              <a:bodyPr vert="horz" rot="0" anchor="ctr"/>
              <a:lstStyle/>
              <a:p>
                <a:pPr algn="ctr">
                  <a:defRPr/>
                </a:pPr>
                <a:r>
                  <a:rPr lang="en-US" cap="none" sz="1125" b="1" i="0" u="none" baseline="0">
                    <a:solidFill>
                      <a:srgbClr val="000000"/>
                    </a:solidFill>
                    <a:latin typeface="Arial"/>
                    <a:ea typeface="Arial"/>
                    <a:cs typeface="Arial"/>
                  </a:rPr>
                  <a:t>Country</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25" b="0" i="0" u="none" baseline="0">
                <a:solidFill>
                  <a:srgbClr val="000000"/>
                </a:solidFill>
                <a:latin typeface="Arial"/>
                <a:ea typeface="Arial"/>
                <a:cs typeface="Arial"/>
              </a:defRPr>
            </a:pPr>
          </a:p>
        </c:txPr>
        <c:crossAx val="56022426"/>
        <c:crosses val="autoZero"/>
        <c:auto val="1"/>
        <c:lblOffset val="100"/>
        <c:tickLblSkip val="1"/>
        <c:noMultiLvlLbl val="0"/>
      </c:catAx>
      <c:valAx>
        <c:axId val="56022426"/>
        <c:scaling>
          <c:orientation val="minMax"/>
        </c:scaling>
        <c:axPos val="l"/>
        <c:title>
          <c:tx>
            <c:rich>
              <a:bodyPr vert="horz" rot="-5400000" anchor="ctr"/>
              <a:lstStyle/>
              <a:p>
                <a:pPr algn="ctr">
                  <a:defRPr/>
                </a:pPr>
                <a:r>
                  <a:rPr lang="en-US" cap="none" sz="1125" b="1" i="0" u="none" baseline="0">
                    <a:solidFill>
                      <a:srgbClr val="000000"/>
                    </a:solidFill>
                    <a:latin typeface="Arial"/>
                    <a:ea typeface="Arial"/>
                    <a:cs typeface="Arial"/>
                  </a:rPr>
                  <a:t>Euro</a:t>
                </a:r>
              </a:p>
            </c:rich>
          </c:tx>
          <c:layout>
            <c:manualLayout>
              <c:xMode val="factor"/>
              <c:yMode val="factor"/>
              <c:x val="-0.002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20497"/>
        <c:crossesAt val="1"/>
        <c:crossBetween val="between"/>
        <c:dispUnits/>
      </c:valAx>
      <c:spPr>
        <a:solidFill>
          <a:srgbClr val="C0C0C0"/>
        </a:solidFill>
        <a:ln w="12700">
          <a:solidFill>
            <a:srgbClr val="808080"/>
          </a:solidFill>
        </a:ln>
      </c:spPr>
    </c:plotArea>
    <c:legend>
      <c:legendPos val="r"/>
      <c:layout>
        <c:manualLayout>
          <c:xMode val="edge"/>
          <c:yMode val="edge"/>
          <c:x val="0.9215"/>
          <c:y val="0.372"/>
          <c:w val="0.07325"/>
          <c:h val="0.1027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Strongly Territorial Road Charges Figure 3</a:t>
            </a:r>
          </a:p>
        </c:rich>
      </c:tx>
      <c:layout>
        <c:manualLayout>
          <c:xMode val="factor"/>
          <c:yMode val="factor"/>
          <c:x val="-0.00625"/>
          <c:y val="0"/>
        </c:manualLayout>
      </c:layout>
      <c:spPr>
        <a:noFill/>
        <a:ln>
          <a:noFill/>
        </a:ln>
      </c:spPr>
    </c:title>
    <c:plotArea>
      <c:layout>
        <c:manualLayout>
          <c:xMode val="edge"/>
          <c:yMode val="edge"/>
          <c:x val="0.049"/>
          <c:y val="0.12625"/>
          <c:w val="0.80825"/>
          <c:h val="0.792"/>
        </c:manualLayout>
      </c:layout>
      <c:lineChart>
        <c:grouping val="standard"/>
        <c:varyColors val="0"/>
        <c:ser>
          <c:idx val="0"/>
          <c:order val="0"/>
          <c:tx>
            <c:strRef>
              <c:f>TERM22_DataExtract3!$A$4</c:f>
              <c:strCache>
                <c:ptCount val="1"/>
                <c:pt idx="0">
                  <c:v>Austria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TERM22_DataExtract3!$B$4:$I$4</c:f>
              <c:numCache>
                <c:ptCount val="8"/>
                <c:pt idx="0">
                  <c:v>0.15</c:v>
                </c:pt>
                <c:pt idx="1">
                  <c:v>0.15</c:v>
                </c:pt>
                <c:pt idx="2">
                  <c:v>0.15</c:v>
                </c:pt>
                <c:pt idx="3">
                  <c:v>0.27</c:v>
                </c:pt>
                <c:pt idx="4">
                  <c:v>0.27</c:v>
                </c:pt>
                <c:pt idx="5">
                  <c:v>0.27</c:v>
                </c:pt>
                <c:pt idx="6">
                  <c:v>0.33</c:v>
                </c:pt>
                <c:pt idx="7">
                  <c:v>0.36</c:v>
                </c:pt>
              </c:numCache>
            </c:numRef>
          </c:val>
          <c:smooth val="0"/>
        </c:ser>
        <c:ser>
          <c:idx val="1"/>
          <c:order val="1"/>
          <c:tx>
            <c:strRef>
              <c:f>TERM22_DataExtract3!$A$5</c:f>
              <c:strCache>
                <c:ptCount val="1"/>
                <c:pt idx="0">
                  <c:v>France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TERM22_DataExtract3!$B$5:$I$5</c:f>
              <c:numCache>
                <c:ptCount val="8"/>
                <c:pt idx="0">
                  <c:v>0.17</c:v>
                </c:pt>
                <c:pt idx="1">
                  <c:v>0.16</c:v>
                </c:pt>
                <c:pt idx="2">
                  <c:v>0.18</c:v>
                </c:pt>
                <c:pt idx="3">
                  <c:v>0.2</c:v>
                </c:pt>
                <c:pt idx="4">
                  <c:v>0.21</c:v>
                </c:pt>
                <c:pt idx="5">
                  <c:v>0.21</c:v>
                </c:pt>
                <c:pt idx="6">
                  <c:v>0.21</c:v>
                </c:pt>
                <c:pt idx="7">
                  <c:v>0.22</c:v>
                </c:pt>
              </c:numCache>
            </c:numRef>
          </c:val>
          <c:smooth val="0"/>
        </c:ser>
        <c:ser>
          <c:idx val="2"/>
          <c:order val="2"/>
          <c:tx>
            <c:strRef>
              <c:f>TERM22_DataExtract3!$A$6</c:f>
              <c:strCache>
                <c:ptCount val="1"/>
                <c:pt idx="0">
                  <c:v>Italy</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TERM22_DataExtract3!$B$6:$I$6</c:f>
              <c:numCache>
                <c:ptCount val="8"/>
                <c:pt idx="0">
                  <c:v>0.09</c:v>
                </c:pt>
                <c:pt idx="1">
                  <c:v>0.09</c:v>
                </c:pt>
                <c:pt idx="2">
                  <c:v>0.1</c:v>
                </c:pt>
                <c:pt idx="3">
                  <c:v>0.12</c:v>
                </c:pt>
                <c:pt idx="4">
                  <c:v>0.12</c:v>
                </c:pt>
                <c:pt idx="5">
                  <c:v>0.11</c:v>
                </c:pt>
                <c:pt idx="6">
                  <c:v>0.11</c:v>
                </c:pt>
                <c:pt idx="7">
                  <c:v>0.12</c:v>
                </c:pt>
              </c:numCache>
            </c:numRef>
          </c:val>
          <c:smooth val="0"/>
        </c:ser>
        <c:ser>
          <c:idx val="3"/>
          <c:order val="3"/>
          <c:tx>
            <c:strRef>
              <c:f>TERM22_DataExtract3!$A$7</c:f>
              <c:strCache>
                <c:ptCount val="1"/>
                <c:pt idx="0">
                  <c:v>Norway</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TERM22_DataExtract3!$B$7:$I$7</c:f>
              <c:numCache>
                <c:ptCount val="8"/>
                <c:pt idx="0">
                  <c:v>0.06</c:v>
                </c:pt>
                <c:pt idx="1">
                  <c:v>0.06</c:v>
                </c:pt>
                <c:pt idx="2">
                  <c:v>0.06</c:v>
                </c:pt>
                <c:pt idx="3">
                  <c:v>0.06</c:v>
                </c:pt>
                <c:pt idx="4">
                  <c:v>1.63</c:v>
                </c:pt>
                <c:pt idx="5">
                  <c:v>1.5</c:v>
                </c:pt>
                <c:pt idx="6">
                  <c:v>1.5</c:v>
                </c:pt>
                <c:pt idx="7">
                  <c:v>1.57</c:v>
                </c:pt>
              </c:numCache>
            </c:numRef>
          </c:val>
          <c:smooth val="0"/>
        </c:ser>
        <c:ser>
          <c:idx val="4"/>
          <c:order val="4"/>
          <c:tx>
            <c:strRef>
              <c:f>TERM22_DataExtract3!$A$8</c:f>
              <c:strCache>
                <c:ptCount val="1"/>
                <c:pt idx="0">
                  <c:v>Poland</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TERM22_DataExtract3!$C$8:$I$8</c:f>
              <c:numCache>
                <c:ptCount val="7"/>
                <c:pt idx="0">
                  <c:v>0.02</c:v>
                </c:pt>
                <c:pt idx="1">
                  <c:v>0.02</c:v>
                </c:pt>
                <c:pt idx="2">
                  <c:v>0.08</c:v>
                </c:pt>
                <c:pt idx="3">
                  <c:v>0.09</c:v>
                </c:pt>
                <c:pt idx="4">
                  <c:v>0.09</c:v>
                </c:pt>
                <c:pt idx="5">
                  <c:v>0.09</c:v>
                </c:pt>
                <c:pt idx="6">
                  <c:v>0.09</c:v>
                </c:pt>
              </c:numCache>
            </c:numRef>
          </c:val>
          <c:smooth val="0"/>
        </c:ser>
        <c:ser>
          <c:idx val="5"/>
          <c:order val="5"/>
          <c:tx>
            <c:strRef>
              <c:f>TERM22_DataExtract3!$A$9</c:f>
              <c:strCache>
                <c:ptCount val="1"/>
                <c:pt idx="0">
                  <c:v>Portugal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TERM22_DataExtract3!$F$9:$I$9</c:f>
              <c:numCache>
                <c:ptCount val="4"/>
                <c:pt idx="0">
                  <c:v>0.19</c:v>
                </c:pt>
                <c:pt idx="1">
                  <c:v>0.19</c:v>
                </c:pt>
                <c:pt idx="2">
                  <c:v>0.18</c:v>
                </c:pt>
                <c:pt idx="3">
                  <c:v>0.19</c:v>
                </c:pt>
              </c:numCache>
            </c:numRef>
          </c:val>
          <c:smooth val="0"/>
        </c:ser>
        <c:ser>
          <c:idx val="6"/>
          <c:order val="6"/>
          <c:tx>
            <c:strRef>
              <c:f>TERM22_DataExtract3!$A$10</c:f>
              <c:strCache>
                <c:ptCount val="1"/>
                <c:pt idx="0">
                  <c:v>Spain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TERM22_DataExtract3!$B$3:$I$3</c:f>
              <c:numCache>
                <c:ptCount val="8"/>
                <c:pt idx="0">
                  <c:v>1998</c:v>
                </c:pt>
                <c:pt idx="1">
                  <c:v>2000</c:v>
                </c:pt>
                <c:pt idx="2">
                  <c:v>2001</c:v>
                </c:pt>
                <c:pt idx="3">
                  <c:v>2004</c:v>
                </c:pt>
                <c:pt idx="4">
                  <c:v>2005</c:v>
                </c:pt>
                <c:pt idx="5">
                  <c:v>2006</c:v>
                </c:pt>
                <c:pt idx="6">
                  <c:v>2007</c:v>
                </c:pt>
                <c:pt idx="7">
                  <c:v>2008</c:v>
                </c:pt>
              </c:numCache>
            </c:numRef>
          </c:cat>
          <c:val>
            <c:numRef>
              <c:f>TERM22_DataExtract3!$B$10:$I$10</c:f>
              <c:numCache>
                <c:ptCount val="8"/>
                <c:pt idx="0">
                  <c:v>0.16</c:v>
                </c:pt>
                <c:pt idx="1">
                  <c:v>0.16</c:v>
                </c:pt>
                <c:pt idx="2">
                  <c:v>0.16</c:v>
                </c:pt>
                <c:pt idx="3">
                  <c:v>0.14</c:v>
                </c:pt>
                <c:pt idx="4">
                  <c:v>0.15</c:v>
                </c:pt>
                <c:pt idx="5">
                  <c:v>0.16</c:v>
                </c:pt>
                <c:pt idx="6">
                  <c:v>0.17</c:v>
                </c:pt>
                <c:pt idx="7">
                  <c:v>0.18</c:v>
                </c:pt>
              </c:numCache>
            </c:numRef>
          </c:val>
          <c:smooth val="0"/>
        </c:ser>
        <c:marker val="1"/>
        <c:axId val="34439787"/>
        <c:axId val="41522628"/>
      </c:lineChart>
      <c:catAx>
        <c:axId val="34439787"/>
        <c:scaling>
          <c:orientation val="minMax"/>
        </c:scaling>
        <c:axPos val="b"/>
        <c:delete val="0"/>
        <c:numFmt formatCode="General" sourceLinked="1"/>
        <c:majorTickMark val="out"/>
        <c:minorTickMark val="none"/>
        <c:tickLblPos val="nextTo"/>
        <c:spPr>
          <a:ln w="3175">
            <a:solidFill>
              <a:srgbClr val="000000"/>
            </a:solidFill>
          </a:ln>
        </c:spPr>
        <c:crossAx val="41522628"/>
        <c:crosses val="autoZero"/>
        <c:auto val="1"/>
        <c:lblOffset val="100"/>
        <c:tickLblSkip val="1"/>
        <c:noMultiLvlLbl val="0"/>
      </c:catAx>
      <c:valAx>
        <c:axId val="4152262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Euros per kilometre </a:t>
                </a:r>
              </a:p>
            </c:rich>
          </c:tx>
          <c:layout>
            <c:manualLayout>
              <c:xMode val="factor"/>
              <c:yMode val="factor"/>
              <c:x val="-0.002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39787"/>
        <c:crossesAt val="1"/>
        <c:crossBetween val="between"/>
        <c:dispUnits/>
      </c:valAx>
      <c:spPr>
        <a:solidFill>
          <a:srgbClr val="C0C0C0"/>
        </a:solidFill>
        <a:ln w="12700">
          <a:solidFill>
            <a:srgbClr val="808080"/>
          </a:solidFill>
        </a:ln>
      </c:spPr>
    </c:plotArea>
    <c:legend>
      <c:legendPos val="r"/>
      <c:layout>
        <c:manualLayout>
          <c:xMode val="edge"/>
          <c:yMode val="edge"/>
          <c:x val="0.87125"/>
          <c:y val="0.328"/>
          <c:w val="0.124"/>
          <c:h val="0.342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76200</xdr:rowOff>
    </xdr:from>
    <xdr:to>
      <xdr:col>14</xdr:col>
      <xdr:colOff>266700</xdr:colOff>
      <xdr:row>31</xdr:row>
      <xdr:rowOff>123825</xdr:rowOff>
    </xdr:to>
    <xdr:graphicFrame>
      <xdr:nvGraphicFramePr>
        <xdr:cNvPr id="1" name="Chart 1"/>
        <xdr:cNvGraphicFramePr/>
      </xdr:nvGraphicFramePr>
      <xdr:xfrm>
        <a:off x="409575" y="76200"/>
        <a:ext cx="839152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11</xdr:col>
      <xdr:colOff>533400</xdr:colOff>
      <xdr:row>27</xdr:row>
      <xdr:rowOff>95250</xdr:rowOff>
    </xdr:to>
    <xdr:graphicFrame>
      <xdr:nvGraphicFramePr>
        <xdr:cNvPr id="1" name="Chart 1"/>
        <xdr:cNvGraphicFramePr/>
      </xdr:nvGraphicFramePr>
      <xdr:xfrm>
        <a:off x="0" y="28575"/>
        <a:ext cx="7239000" cy="4438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13</xdr:col>
      <xdr:colOff>209550</xdr:colOff>
      <xdr:row>29</xdr:row>
      <xdr:rowOff>114300</xdr:rowOff>
    </xdr:to>
    <xdr:graphicFrame>
      <xdr:nvGraphicFramePr>
        <xdr:cNvPr id="1" name="Chart 1"/>
        <xdr:cNvGraphicFramePr/>
      </xdr:nvGraphicFramePr>
      <xdr:xfrm>
        <a:off x="285750" y="47625"/>
        <a:ext cx="7848600" cy="4762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43</xdr:row>
      <xdr:rowOff>38100</xdr:rowOff>
    </xdr:from>
    <xdr:to>
      <xdr:col>2</xdr:col>
      <xdr:colOff>476250</xdr:colOff>
      <xdr:row>49</xdr:row>
      <xdr:rowOff>66675</xdr:rowOff>
    </xdr:to>
    <xdr:sp>
      <xdr:nvSpPr>
        <xdr:cNvPr id="1" name="Line 1"/>
        <xdr:cNvSpPr>
          <a:spLocks/>
        </xdr:cNvSpPr>
      </xdr:nvSpPr>
      <xdr:spPr>
        <a:xfrm>
          <a:off x="2524125" y="7048500"/>
          <a:ext cx="0" cy="1000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1019175</xdr:colOff>
      <xdr:row>47</xdr:row>
      <xdr:rowOff>95250</xdr:rowOff>
    </xdr:from>
    <xdr:to>
      <xdr:col>0</xdr:col>
      <xdr:colOff>1619250</xdr:colOff>
      <xdr:row>49</xdr:row>
      <xdr:rowOff>95250</xdr:rowOff>
    </xdr:to>
    <xdr:sp>
      <xdr:nvSpPr>
        <xdr:cNvPr id="2" name="Line 2"/>
        <xdr:cNvSpPr>
          <a:spLocks/>
        </xdr:cNvSpPr>
      </xdr:nvSpPr>
      <xdr:spPr>
        <a:xfrm>
          <a:off x="1019175" y="7753350"/>
          <a:ext cx="600075"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1028700</xdr:colOff>
      <xdr:row>42</xdr:row>
      <xdr:rowOff>76200</xdr:rowOff>
    </xdr:from>
    <xdr:to>
      <xdr:col>0</xdr:col>
      <xdr:colOff>1028700</xdr:colOff>
      <xdr:row>44</xdr:row>
      <xdr:rowOff>85725</xdr:rowOff>
    </xdr:to>
    <xdr:sp>
      <xdr:nvSpPr>
        <xdr:cNvPr id="3" name="Line 3"/>
        <xdr:cNvSpPr>
          <a:spLocks/>
        </xdr:cNvSpPr>
      </xdr:nvSpPr>
      <xdr:spPr>
        <a:xfrm>
          <a:off x="1028700" y="692467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43</xdr:row>
      <xdr:rowOff>57150</xdr:rowOff>
    </xdr:from>
    <xdr:to>
      <xdr:col>3</xdr:col>
      <xdr:colOff>657225</xdr:colOff>
      <xdr:row>44</xdr:row>
      <xdr:rowOff>142875</xdr:rowOff>
    </xdr:to>
    <xdr:sp>
      <xdr:nvSpPr>
        <xdr:cNvPr id="4" name="Line 4"/>
        <xdr:cNvSpPr>
          <a:spLocks/>
        </xdr:cNvSpPr>
      </xdr:nvSpPr>
      <xdr:spPr>
        <a:xfrm>
          <a:off x="3810000" y="7067550"/>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43</xdr:row>
      <xdr:rowOff>28575</xdr:rowOff>
    </xdr:from>
    <xdr:to>
      <xdr:col>5</xdr:col>
      <xdr:colOff>581025</xdr:colOff>
      <xdr:row>44</xdr:row>
      <xdr:rowOff>142875</xdr:rowOff>
    </xdr:to>
    <xdr:sp>
      <xdr:nvSpPr>
        <xdr:cNvPr id="5" name="Line 5"/>
        <xdr:cNvSpPr>
          <a:spLocks/>
        </xdr:cNvSpPr>
      </xdr:nvSpPr>
      <xdr:spPr>
        <a:xfrm>
          <a:off x="6505575" y="7038975"/>
          <a:ext cx="0" cy="2762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42</xdr:row>
      <xdr:rowOff>85725</xdr:rowOff>
    </xdr:from>
    <xdr:to>
      <xdr:col>7</xdr:col>
      <xdr:colOff>600075</xdr:colOff>
      <xdr:row>44</xdr:row>
      <xdr:rowOff>133350</xdr:rowOff>
    </xdr:to>
    <xdr:sp>
      <xdr:nvSpPr>
        <xdr:cNvPr id="6" name="Line 9"/>
        <xdr:cNvSpPr>
          <a:spLocks/>
        </xdr:cNvSpPr>
      </xdr:nvSpPr>
      <xdr:spPr>
        <a:xfrm>
          <a:off x="9010650" y="6934200"/>
          <a:ext cx="0" cy="3714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876300</xdr:colOff>
      <xdr:row>42</xdr:row>
      <xdr:rowOff>85725</xdr:rowOff>
    </xdr:from>
    <xdr:to>
      <xdr:col>7</xdr:col>
      <xdr:colOff>600075</xdr:colOff>
      <xdr:row>42</xdr:row>
      <xdr:rowOff>85725</xdr:rowOff>
    </xdr:to>
    <xdr:sp>
      <xdr:nvSpPr>
        <xdr:cNvPr id="7" name="Line 10"/>
        <xdr:cNvSpPr>
          <a:spLocks/>
        </xdr:cNvSpPr>
      </xdr:nvSpPr>
      <xdr:spPr>
        <a:xfrm>
          <a:off x="6800850" y="6934200"/>
          <a:ext cx="2209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54</xdr:row>
      <xdr:rowOff>95250</xdr:rowOff>
    </xdr:from>
    <xdr:to>
      <xdr:col>6</xdr:col>
      <xdr:colOff>685800</xdr:colOff>
      <xdr:row>56</xdr:row>
      <xdr:rowOff>123825</xdr:rowOff>
    </xdr:to>
    <xdr:sp>
      <xdr:nvSpPr>
        <xdr:cNvPr id="8" name="Line 11"/>
        <xdr:cNvSpPr>
          <a:spLocks/>
        </xdr:cNvSpPr>
      </xdr:nvSpPr>
      <xdr:spPr>
        <a:xfrm>
          <a:off x="7762875" y="8886825"/>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495300</xdr:colOff>
      <xdr:row>52</xdr:row>
      <xdr:rowOff>76200</xdr:rowOff>
    </xdr:from>
    <xdr:to>
      <xdr:col>8</xdr:col>
      <xdr:colOff>495300</xdr:colOff>
      <xdr:row>56</xdr:row>
      <xdr:rowOff>114300</xdr:rowOff>
    </xdr:to>
    <xdr:sp>
      <xdr:nvSpPr>
        <xdr:cNvPr id="9" name="Line 12"/>
        <xdr:cNvSpPr>
          <a:spLocks/>
        </xdr:cNvSpPr>
      </xdr:nvSpPr>
      <xdr:spPr>
        <a:xfrm>
          <a:off x="10248900" y="8543925"/>
          <a:ext cx="0" cy="695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68</xdr:row>
      <xdr:rowOff>104775</xdr:rowOff>
    </xdr:from>
    <xdr:to>
      <xdr:col>1</xdr:col>
      <xdr:colOff>114300</xdr:colOff>
      <xdr:row>70</xdr:row>
      <xdr:rowOff>114300</xdr:rowOff>
    </xdr:to>
    <xdr:sp>
      <xdr:nvSpPr>
        <xdr:cNvPr id="10" name="Line 13"/>
        <xdr:cNvSpPr>
          <a:spLocks/>
        </xdr:cNvSpPr>
      </xdr:nvSpPr>
      <xdr:spPr>
        <a:xfrm>
          <a:off x="1952625" y="112014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73</xdr:row>
      <xdr:rowOff>76200</xdr:rowOff>
    </xdr:from>
    <xdr:to>
      <xdr:col>1</xdr:col>
      <xdr:colOff>104775</xdr:colOff>
      <xdr:row>75</xdr:row>
      <xdr:rowOff>142875</xdr:rowOff>
    </xdr:to>
    <xdr:sp>
      <xdr:nvSpPr>
        <xdr:cNvPr id="11" name="Line 14"/>
        <xdr:cNvSpPr>
          <a:spLocks/>
        </xdr:cNvSpPr>
      </xdr:nvSpPr>
      <xdr:spPr>
        <a:xfrm>
          <a:off x="1943100" y="1199197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69</xdr:row>
      <xdr:rowOff>85725</xdr:rowOff>
    </xdr:from>
    <xdr:to>
      <xdr:col>3</xdr:col>
      <xdr:colOff>1000125</xdr:colOff>
      <xdr:row>71</xdr:row>
      <xdr:rowOff>114300</xdr:rowOff>
    </xdr:to>
    <xdr:sp>
      <xdr:nvSpPr>
        <xdr:cNvPr id="12" name="Line 15"/>
        <xdr:cNvSpPr>
          <a:spLocks/>
        </xdr:cNvSpPr>
      </xdr:nvSpPr>
      <xdr:spPr>
        <a:xfrm>
          <a:off x="3800475" y="11353800"/>
          <a:ext cx="35242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69</xdr:row>
      <xdr:rowOff>76200</xdr:rowOff>
    </xdr:from>
    <xdr:to>
      <xdr:col>5</xdr:col>
      <xdr:colOff>542925</xdr:colOff>
      <xdr:row>71</xdr:row>
      <xdr:rowOff>133350</xdr:rowOff>
    </xdr:to>
    <xdr:sp>
      <xdr:nvSpPr>
        <xdr:cNvPr id="13" name="Line 16"/>
        <xdr:cNvSpPr>
          <a:spLocks/>
        </xdr:cNvSpPr>
      </xdr:nvSpPr>
      <xdr:spPr>
        <a:xfrm flipH="1">
          <a:off x="6172200" y="11344275"/>
          <a:ext cx="295275"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76</xdr:row>
      <xdr:rowOff>76200</xdr:rowOff>
    </xdr:from>
    <xdr:to>
      <xdr:col>4</xdr:col>
      <xdr:colOff>447675</xdr:colOff>
      <xdr:row>79</xdr:row>
      <xdr:rowOff>104775</xdr:rowOff>
    </xdr:to>
    <xdr:sp>
      <xdr:nvSpPr>
        <xdr:cNvPr id="14" name="Line 17"/>
        <xdr:cNvSpPr>
          <a:spLocks/>
        </xdr:cNvSpPr>
      </xdr:nvSpPr>
      <xdr:spPr>
        <a:xfrm>
          <a:off x="3838575" y="12477750"/>
          <a:ext cx="1038225" cy="514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1085850</xdr:colOff>
      <xdr:row>76</xdr:row>
      <xdr:rowOff>85725</xdr:rowOff>
    </xdr:from>
    <xdr:to>
      <xdr:col>5</xdr:col>
      <xdr:colOff>619125</xdr:colOff>
      <xdr:row>79</xdr:row>
      <xdr:rowOff>104775</xdr:rowOff>
    </xdr:to>
    <xdr:sp>
      <xdr:nvSpPr>
        <xdr:cNvPr id="15" name="Line 18"/>
        <xdr:cNvSpPr>
          <a:spLocks/>
        </xdr:cNvSpPr>
      </xdr:nvSpPr>
      <xdr:spPr>
        <a:xfrm flipH="1">
          <a:off x="5514975" y="12487275"/>
          <a:ext cx="1028700"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647700</xdr:colOff>
      <xdr:row>68</xdr:row>
      <xdr:rowOff>76200</xdr:rowOff>
    </xdr:from>
    <xdr:to>
      <xdr:col>7</xdr:col>
      <xdr:colOff>647700</xdr:colOff>
      <xdr:row>71</xdr:row>
      <xdr:rowOff>133350</xdr:rowOff>
    </xdr:to>
    <xdr:sp>
      <xdr:nvSpPr>
        <xdr:cNvPr id="16" name="Line 19"/>
        <xdr:cNvSpPr>
          <a:spLocks/>
        </xdr:cNvSpPr>
      </xdr:nvSpPr>
      <xdr:spPr>
        <a:xfrm>
          <a:off x="9058275" y="11172825"/>
          <a:ext cx="0" cy="55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942975</xdr:colOff>
      <xdr:row>68</xdr:row>
      <xdr:rowOff>85725</xdr:rowOff>
    </xdr:from>
    <xdr:to>
      <xdr:col>7</xdr:col>
      <xdr:colOff>647700</xdr:colOff>
      <xdr:row>68</xdr:row>
      <xdr:rowOff>85725</xdr:rowOff>
    </xdr:to>
    <xdr:sp>
      <xdr:nvSpPr>
        <xdr:cNvPr id="17" name="Line 20"/>
        <xdr:cNvSpPr>
          <a:spLocks/>
        </xdr:cNvSpPr>
      </xdr:nvSpPr>
      <xdr:spPr>
        <a:xfrm>
          <a:off x="6867525" y="11182350"/>
          <a:ext cx="2190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78</xdr:row>
      <xdr:rowOff>76200</xdr:rowOff>
    </xdr:from>
    <xdr:to>
      <xdr:col>8</xdr:col>
      <xdr:colOff>466725</xdr:colOff>
      <xdr:row>83</xdr:row>
      <xdr:rowOff>95250</xdr:rowOff>
    </xdr:to>
    <xdr:sp>
      <xdr:nvSpPr>
        <xdr:cNvPr id="18" name="Line 21"/>
        <xdr:cNvSpPr>
          <a:spLocks/>
        </xdr:cNvSpPr>
      </xdr:nvSpPr>
      <xdr:spPr>
        <a:xfrm>
          <a:off x="10220325" y="12801600"/>
          <a:ext cx="0" cy="838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68</xdr:row>
      <xdr:rowOff>47625</xdr:rowOff>
    </xdr:from>
    <xdr:to>
      <xdr:col>4</xdr:col>
      <xdr:colOff>742950</xdr:colOff>
      <xdr:row>71</xdr:row>
      <xdr:rowOff>95250</xdr:rowOff>
    </xdr:to>
    <xdr:sp>
      <xdr:nvSpPr>
        <xdr:cNvPr id="19" name="Line 22"/>
        <xdr:cNvSpPr>
          <a:spLocks/>
        </xdr:cNvSpPr>
      </xdr:nvSpPr>
      <xdr:spPr>
        <a:xfrm>
          <a:off x="5172075" y="11144250"/>
          <a:ext cx="0" cy="542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74</xdr:row>
      <xdr:rowOff>0</xdr:rowOff>
    </xdr:from>
    <xdr:to>
      <xdr:col>4</xdr:col>
      <xdr:colOff>742950</xdr:colOff>
      <xdr:row>79</xdr:row>
      <xdr:rowOff>66675</xdr:rowOff>
    </xdr:to>
    <xdr:sp>
      <xdr:nvSpPr>
        <xdr:cNvPr id="20" name="Line 23"/>
        <xdr:cNvSpPr>
          <a:spLocks/>
        </xdr:cNvSpPr>
      </xdr:nvSpPr>
      <xdr:spPr>
        <a:xfrm>
          <a:off x="5172075" y="12077700"/>
          <a:ext cx="0" cy="876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il-reg.gov.uk/network_operation/no928.html" TargetMode="External" /><Relationship Id="rId2" Type="http://schemas.openxmlformats.org/officeDocument/2006/relationships/hyperlink" Target="http://www.rfi.it/netstat/netstat/general_information.htm" TargetMode="External" /><Relationship Id="rId3" Type="http://schemas.openxmlformats.org/officeDocument/2006/relationships/hyperlink" Target="http://www.ose.gr/" TargetMode="External" /><Relationship Id="rId4" Type="http://schemas.openxmlformats.org/officeDocument/2006/relationships/hyperlink" Target="http://www.railaccess.be/" TargetMode="External" /><Relationship Id="rId5" Type="http://schemas.openxmlformats.org/officeDocument/2006/relationships/hyperlink" Target="http://193.81.167.162/" TargetMode="External" /><Relationship Id="rId6" Type="http://schemas.openxmlformats.org/officeDocument/2006/relationships/hyperlink" Target="http://www.westerscheldetunnel.nl/" TargetMode="External" /><Relationship Id="rId7" Type="http://schemas.openxmlformats.org/officeDocument/2006/relationships/hyperlink" Target="http://www.brisa.pt/webnew/brisa_mapa_00.asp" TargetMode="External" /><Relationship Id="rId8" Type="http://schemas.openxmlformats.org/officeDocument/2006/relationships/hyperlink" Target="http://www.krbrd.gov.pl/download/pdf/krbrd2.pdf" TargetMode="External" /><Relationship Id="rId9" Type="http://schemas.openxmlformats.org/officeDocument/2006/relationships/hyperlink" Target="http://www.asecap.org/" TargetMode="External" /><Relationship Id="rId10" Type="http://schemas.openxmlformats.org/officeDocument/2006/relationships/hyperlink" Target="http://www.asfinag.at/" TargetMode="External" /><Relationship Id="rId11" Type="http://schemas.openxmlformats.org/officeDocument/2006/relationships/hyperlink" Target="http://www.motorway.hu/en/frontpage/" TargetMode="External" /><Relationship Id="rId12" Type="http://schemas.openxmlformats.org/officeDocument/2006/relationships/hyperlink" Target="http://www.norvegfinans.com/english/default.asp" TargetMode="External" /><Relationship Id="rId13" Type="http://schemas.openxmlformats.org/officeDocument/2006/relationships/hyperlink" Target="http://www.autobrennero.it/" TargetMode="External" /><Relationship Id="rId14" Type="http://schemas.openxmlformats.org/officeDocument/2006/relationships/hyperlink" Target="http://www.aseta.es/" TargetMode="External" /><Relationship Id="rId15" Type="http://schemas.openxmlformats.org/officeDocument/2006/relationships/hyperlink" Target="http://ec.europa.eu/transport/road/doc/road_transport_policy_en.pdf" TargetMode="External" /><Relationship Id="rId16" Type="http://schemas.openxmlformats.org/officeDocument/2006/relationships/hyperlink" Target="http://www.m6toll.co.uk/" TargetMode="External" /><Relationship Id="rId17" Type="http://schemas.openxmlformats.org/officeDocument/2006/relationships/hyperlink" Target="http://www.jernbaneverket.no/marked/Network_Statement/" TargetMode="External" /><Relationship Id="rId18" Type="http://schemas.openxmlformats.org/officeDocument/2006/relationships/hyperlink" Target="http://www.zsr.sk/generate_page.php?page_id=231" TargetMode="External" /><Relationship Id="rId19" Type="http://schemas.openxmlformats.org/officeDocument/2006/relationships/hyperlink" Target="http://www.boe.es/boe/dias/2003-06-17/pdfs/A23106-23127.pdf" TargetMode="External" /><Relationship Id="rId20" Type="http://schemas.openxmlformats.org/officeDocument/2006/relationships/hyperlink" Target="http://www.jernbaneverket.no/marked/Network_Statement/" TargetMode="External" /><Relationship Id="rId21" Type="http://schemas.openxmlformats.org/officeDocument/2006/relationships/hyperlink" Target="http://epp.eurostat.ec.europa.eu/pls/portal/docs/PAGE/PGP_PRD_CAT_PREREL/PGE_CAT_PREREL_YEAR_2007/PGE_CAT_PREREL_YEAR_2007_MONTH_12/7-14122007-EN-BP.PDF" TargetMode="External" /><Relationship Id="rId22" Type="http://schemas.openxmlformats.org/officeDocument/2006/relationships/hyperlink" Target="http://epp.eurostat.ec.europa.eu/cache/ITY_OFFPUB/KS-SF-08-027/EN/KS-SF-08-027-EN.PDF" TargetMode="External" /><Relationship Id="rId23" Type="http://schemas.openxmlformats.org/officeDocument/2006/relationships/hyperlink" Target="http://www.freightonrail.org.uk/FactsFigures.htm" TargetMode="External" /><Relationship Id="rId24" Type="http://schemas.openxmlformats.org/officeDocument/2006/relationships/hyperlink" Target="http://www.zsr.sk/generate_page.php?page_id=231" TargetMode="External" /><Relationship Id="rId25" Type="http://schemas.openxmlformats.org/officeDocument/2006/relationships/hyperlink" Target="http://www.boe.es/boe/dias/2003-06-17/pdfs/A23106-23127.pdf" TargetMode="External" /><Relationship Id="rId26" Type="http://schemas.openxmlformats.org/officeDocument/2006/relationships/hyperlink" Target="http://www.cemt.org/topics/taxes/AnnexB3e.xls" TargetMode="External" /><Relationship Id="rId27" Type="http://schemas.openxmlformats.org/officeDocument/2006/relationships/hyperlink" Target="http://www.railinfra.lu/visualiser.html" TargetMode="External" /><Relationship Id="rId28" Type="http://schemas.openxmlformats.org/officeDocument/2006/relationships/hyperlink" Target="http://www.nra.ie/GeneralTollingInformation/KnowTheToll/" TargetMode="External" /><Relationship Id="rId29" Type="http://schemas.openxmlformats.org/officeDocument/2006/relationships/hyperlink" Target="http://ec.europa.eu/budget/inforeuro/index.cfm?fuseaction=dsp_html_monthly_rates&amp;Language=en" TargetMode="External" /><Relationship Id="rId30" Type="http://schemas.openxmlformats.org/officeDocument/2006/relationships/hyperlink" Target="https://stats.ecb.int/stats/download/weas05_01/weas05_01/weas05_01.pdf" TargetMode="External" /><Relationship Id="rId3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hm-treasury.gov.uk/budget/budget_99/budget_report/bud99_chap01_budgetmeasures.cfm" TargetMode="External" /><Relationship Id="rId2" Type="http://schemas.openxmlformats.org/officeDocument/2006/relationships/hyperlink" Target="http://www.hm-treasury.gov.uk/budget/budget_2000/budget_report/bud_bud00_chapa.cfm" TargetMode="External" /><Relationship Id="rId3" Type="http://schemas.openxmlformats.org/officeDocument/2006/relationships/hyperlink" Target="http://www.hm-treasury.gov.uk/budget/budget_2001/budget_report/bud_bud01_repchapa.cfm" TargetMode="External" /><Relationship Id="rId4" Type="http://schemas.openxmlformats.org/officeDocument/2006/relationships/hyperlink" Target="http://www.hm-treasury.gov.uk/budget/bud_bud02/budget_report/bud_bud02_repchapa.cfm" TargetMode="External" /><Relationship Id="rId5" Type="http://schemas.openxmlformats.org/officeDocument/2006/relationships/hyperlink" Target="http://www.hm-treasury.gov.uk/budget/bud_bud03/budget_report/bud_bud03_repa.cfm" TargetMode="External" /><Relationship Id="rId6" Type="http://schemas.openxmlformats.org/officeDocument/2006/relationships/hyperlink" Target="http://www.hm-treasury.gov.uk/media/E/2/bud04_cha_190.pdf" TargetMode="External" /><Relationship Id="rId7" Type="http://schemas.openxmlformats.org/officeDocument/2006/relationships/hyperlink" Target="http://www.hm-treasury.gov.uk/media/A/5/bud05_chapA_146.pdf" TargetMode="External" /><Relationship Id="rId8" Type="http://schemas.openxmlformats.org/officeDocument/2006/relationships/hyperlink" Target="http://www.statistics.gov.uk/downloads/theme_economy/Blue_Book_2007_web.pdf%20%20Table%2011.1%20%20for%20final%20column" TargetMode="External" /><Relationship Id="rId9"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zv.admin.ch/zollinfo_firmen/steuern_abgaben/00500/index.html?lang=en" TargetMode="Externa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rail-infra.bg/" TargetMode="Externa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EA167"/>
  <sheetViews>
    <sheetView zoomScale="85" zoomScaleNormal="85" zoomScalePageLayoutView="0" workbookViewId="0" topLeftCell="A1">
      <selection activeCell="K122" sqref="K122"/>
    </sheetView>
  </sheetViews>
  <sheetFormatPr defaultColWidth="9.140625" defaultRowHeight="12.75"/>
  <cols>
    <col min="1" max="1" width="35.140625" style="0" customWidth="1"/>
    <col min="2" max="2" width="13.7109375" style="0" customWidth="1"/>
    <col min="3" max="3" width="14.140625" style="0" customWidth="1"/>
  </cols>
  <sheetData>
    <row r="1" spans="1:131" ht="12.75">
      <c r="A1" s="1" t="s">
        <v>327</v>
      </c>
      <c r="B1" s="2"/>
      <c r="C1" s="2"/>
      <c r="D1" s="2"/>
      <c r="E1" s="2"/>
      <c r="F1" s="2"/>
      <c r="G1" s="2"/>
      <c r="H1" s="2"/>
      <c r="I1" s="2"/>
      <c r="J1" s="2"/>
      <c r="K1" s="2"/>
      <c r="L1" s="2"/>
      <c r="M1" s="2"/>
      <c r="N1" s="2"/>
      <c r="O1" s="2"/>
      <c r="P1" s="2"/>
      <c r="Q1" s="2"/>
      <c r="R1" s="2"/>
      <c r="S1" s="2"/>
      <c r="T1" s="2"/>
      <c r="U1" s="2"/>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row>
    <row r="3" ht="12.75">
      <c r="A3" s="3" t="s">
        <v>367</v>
      </c>
    </row>
    <row r="4" ht="12.75">
      <c r="A4" s="4" t="s">
        <v>365</v>
      </c>
    </row>
    <row r="6" ht="12.75">
      <c r="A6" s="4" t="s">
        <v>364</v>
      </c>
    </row>
    <row r="7" spans="1:2" ht="12.75">
      <c r="A7" s="5" t="s">
        <v>362</v>
      </c>
      <c r="B7" s="8"/>
    </row>
    <row r="8" spans="1:2" ht="12.75">
      <c r="A8" s="73" t="s">
        <v>403</v>
      </c>
      <c r="B8" s="8"/>
    </row>
    <row r="9" spans="1:2" ht="12.75">
      <c r="A9" s="6" t="s">
        <v>363</v>
      </c>
      <c r="B9" s="8"/>
    </row>
    <row r="10" spans="1:2" ht="12.75">
      <c r="A10" s="31" t="s">
        <v>404</v>
      </c>
      <c r="B10" s="8"/>
    </row>
    <row r="11" spans="1:2" ht="12.75">
      <c r="A11" s="14" t="s">
        <v>838</v>
      </c>
      <c r="B11" s="8"/>
    </row>
    <row r="13" spans="1:2" ht="12.75">
      <c r="A13" t="s">
        <v>328</v>
      </c>
      <c r="B13" s="4" t="s">
        <v>64</v>
      </c>
    </row>
    <row r="15" spans="1:109" ht="12.75">
      <c r="A15" s="1" t="s">
        <v>357</v>
      </c>
      <c r="B15" s="2"/>
      <c r="C15" s="2"/>
      <c r="D15" s="2"/>
      <c r="E15" s="2"/>
      <c r="F15" s="2"/>
      <c r="G15" s="2"/>
      <c r="H15" s="2"/>
      <c r="I15" s="2"/>
      <c r="J15" s="2"/>
      <c r="K15" s="2"/>
      <c r="L15" s="2"/>
      <c r="M15" s="2"/>
      <c r="N15" s="2"/>
      <c r="O15" s="2"/>
      <c r="P15" s="2"/>
      <c r="Q15" s="2"/>
      <c r="R15" s="2"/>
      <c r="S15" s="2"/>
      <c r="T15" s="2"/>
      <c r="U15" s="2"/>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row>
    <row r="16" spans="1:2" ht="12.75">
      <c r="A16" s="7" t="s">
        <v>360</v>
      </c>
      <c r="B16" s="7" t="s">
        <v>361</v>
      </c>
    </row>
    <row r="17" spans="1:2" ht="12.75">
      <c r="A17" s="8" t="s">
        <v>358</v>
      </c>
      <c r="B17" s="9" t="s">
        <v>359</v>
      </c>
    </row>
    <row r="18" spans="1:2" ht="12.75">
      <c r="A18" s="24" t="s">
        <v>1027</v>
      </c>
      <c r="B18" s="9" t="s">
        <v>1028</v>
      </c>
    </row>
    <row r="19" spans="1:2" ht="12.75">
      <c r="A19" s="24" t="s">
        <v>478</v>
      </c>
      <c r="B19" s="9" t="s">
        <v>1024</v>
      </c>
    </row>
    <row r="20" spans="1:2" ht="12.75">
      <c r="A20" s="24" t="s">
        <v>1029</v>
      </c>
      <c r="B20" s="9" t="s">
        <v>1025</v>
      </c>
    </row>
    <row r="21" spans="1:2" ht="12.75">
      <c r="A21" s="24" t="s">
        <v>1033</v>
      </c>
      <c r="B21" s="9" t="s">
        <v>1038</v>
      </c>
    </row>
    <row r="22" spans="1:2" ht="12.75">
      <c r="A22" s="24" t="s">
        <v>479</v>
      </c>
      <c r="B22" s="9" t="s">
        <v>1039</v>
      </c>
    </row>
    <row r="23" spans="1:2" ht="12.75">
      <c r="A23" s="24" t="s">
        <v>1030</v>
      </c>
      <c r="B23" s="9" t="s">
        <v>1036</v>
      </c>
    </row>
    <row r="24" spans="1:2" ht="12.75">
      <c r="A24" s="24" t="s">
        <v>1032</v>
      </c>
      <c r="B24" s="9" t="s">
        <v>970</v>
      </c>
    </row>
    <row r="25" spans="1:2" ht="12.75">
      <c r="A25" s="24" t="s">
        <v>480</v>
      </c>
      <c r="B25" s="9" t="s">
        <v>1040</v>
      </c>
    </row>
    <row r="26" spans="1:2" ht="12.75">
      <c r="A26" s="24" t="s">
        <v>1031</v>
      </c>
      <c r="B26" s="9" t="s">
        <v>1035</v>
      </c>
    </row>
    <row r="27" spans="1:2" ht="12.75">
      <c r="A27" s="24" t="s">
        <v>1034</v>
      </c>
      <c r="B27" s="9" t="s">
        <v>971</v>
      </c>
    </row>
    <row r="28" spans="1:2" ht="12.75">
      <c r="A28" s="24" t="s">
        <v>60</v>
      </c>
      <c r="B28" s="8" t="s">
        <v>61</v>
      </c>
    </row>
    <row r="29" spans="1:2" ht="12.75">
      <c r="A29" s="24" t="s">
        <v>236</v>
      </c>
      <c r="B29" s="8" t="s">
        <v>237</v>
      </c>
    </row>
    <row r="30" spans="1:2" ht="12.75">
      <c r="A30" s="24" t="s">
        <v>238</v>
      </c>
      <c r="B30" s="9" t="s">
        <v>405</v>
      </c>
    </row>
    <row r="31" spans="1:2" ht="12.75">
      <c r="A31" s="24" t="s">
        <v>239</v>
      </c>
      <c r="B31" s="9" t="s">
        <v>406</v>
      </c>
    </row>
    <row r="32" spans="1:2" ht="12.75">
      <c r="A32" s="24" t="s">
        <v>240</v>
      </c>
      <c r="B32" s="9" t="s">
        <v>407</v>
      </c>
    </row>
    <row r="33" spans="1:2" ht="12.75">
      <c r="A33" s="24" t="s">
        <v>241</v>
      </c>
      <c r="B33" s="9" t="s">
        <v>408</v>
      </c>
    </row>
    <row r="34" spans="1:2" ht="12.75">
      <c r="A34" s="24" t="s">
        <v>242</v>
      </c>
      <c r="B34" s="9" t="s">
        <v>409</v>
      </c>
    </row>
    <row r="35" spans="1:2" ht="12.75">
      <c r="A35" s="24" t="s">
        <v>243</v>
      </c>
      <c r="B35" s="8" t="s">
        <v>63</v>
      </c>
    </row>
    <row r="36" spans="1:2" ht="12.75">
      <c r="A36" s="24" t="s">
        <v>244</v>
      </c>
      <c r="B36" s="9" t="s">
        <v>481</v>
      </c>
    </row>
    <row r="37" spans="1:2" ht="12.75">
      <c r="A37" s="24" t="s">
        <v>245</v>
      </c>
      <c r="B37" s="9" t="s">
        <v>482</v>
      </c>
    </row>
    <row r="38" spans="1:2" ht="12.75">
      <c r="A38" s="24" t="s">
        <v>246</v>
      </c>
      <c r="B38" s="9" t="s">
        <v>839</v>
      </c>
    </row>
    <row r="39" spans="1:2" ht="12.75">
      <c r="A39" s="24" t="s">
        <v>247</v>
      </c>
      <c r="B39" s="9" t="s">
        <v>483</v>
      </c>
    </row>
    <row r="40" spans="1:2" ht="12.75">
      <c r="A40" s="24" t="s">
        <v>248</v>
      </c>
      <c r="B40" s="9" t="s">
        <v>484</v>
      </c>
    </row>
    <row r="41" spans="1:2" ht="12.75">
      <c r="A41" s="24" t="s">
        <v>65</v>
      </c>
      <c r="B41" s="8" t="s">
        <v>62</v>
      </c>
    </row>
    <row r="42" spans="1:2" ht="12.75">
      <c r="A42" s="24" t="s">
        <v>249</v>
      </c>
      <c r="B42" s="9" t="s">
        <v>840</v>
      </c>
    </row>
    <row r="43" spans="1:2" ht="12.75">
      <c r="A43" s="24" t="s">
        <v>250</v>
      </c>
      <c r="B43" s="9" t="s">
        <v>485</v>
      </c>
    </row>
    <row r="44" spans="1:2" ht="12.75">
      <c r="A44" s="24" t="s">
        <v>251</v>
      </c>
      <c r="B44" s="9" t="s">
        <v>486</v>
      </c>
    </row>
    <row r="45" spans="1:2" ht="12.75">
      <c r="A45" s="24" t="s">
        <v>252</v>
      </c>
      <c r="B45" s="9" t="s">
        <v>841</v>
      </c>
    </row>
    <row r="46" spans="1:2" ht="12.75">
      <c r="A46" s="24" t="s">
        <v>253</v>
      </c>
      <c r="B46" s="9" t="s">
        <v>410</v>
      </c>
    </row>
    <row r="47" spans="1:2" ht="12.75">
      <c r="A47" s="14" t="s">
        <v>842</v>
      </c>
      <c r="B47" s="9" t="s">
        <v>1105</v>
      </c>
    </row>
    <row r="49" spans="1:111" ht="12.75">
      <c r="A49" s="1" t="s">
        <v>356</v>
      </c>
      <c r="B49" s="2"/>
      <c r="C49" s="2"/>
      <c r="D49" s="2"/>
      <c r="E49" s="2"/>
      <c r="F49" s="2"/>
      <c r="G49" s="2"/>
      <c r="H49" s="2"/>
      <c r="I49" s="2"/>
      <c r="J49" s="2"/>
      <c r="K49" s="2"/>
      <c r="L49" s="2"/>
      <c r="M49" s="2"/>
      <c r="N49" s="2"/>
      <c r="O49" s="2"/>
      <c r="P49" s="2"/>
      <c r="Q49" s="2"/>
      <c r="R49" s="2"/>
      <c r="S49" s="2"/>
      <c r="T49" s="2"/>
      <c r="U49" s="2"/>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row>
    <row r="50" spans="1:2" ht="12.75">
      <c r="A50" s="8" t="s">
        <v>444</v>
      </c>
      <c r="B50" s="9"/>
    </row>
    <row r="51" spans="1:2" ht="12.75">
      <c r="A51" s="8" t="s">
        <v>429</v>
      </c>
      <c r="B51" s="9"/>
    </row>
    <row r="52" spans="1:4" ht="12.75">
      <c r="A52" s="4" t="s">
        <v>430</v>
      </c>
      <c r="B52" s="4" t="s">
        <v>271</v>
      </c>
      <c r="C52" s="4"/>
      <c r="D52" s="4"/>
    </row>
    <row r="53" spans="1:4" ht="12.75">
      <c r="A53" t="s">
        <v>1124</v>
      </c>
      <c r="B53" s="148" t="s">
        <v>270</v>
      </c>
      <c r="C53" s="4"/>
      <c r="D53" s="4"/>
    </row>
    <row r="54" spans="1:2" ht="12.75">
      <c r="A54" s="4"/>
      <c r="B54" s="58"/>
    </row>
    <row r="56" spans="1:111" ht="12.75">
      <c r="A56" s="1" t="s">
        <v>425</v>
      </c>
      <c r="B56" s="2"/>
      <c r="C56" s="2"/>
      <c r="D56" s="2"/>
      <c r="E56" s="2"/>
      <c r="F56" s="2"/>
      <c r="G56" s="2"/>
      <c r="H56" s="2"/>
      <c r="I56" s="2"/>
      <c r="J56" s="2"/>
      <c r="K56" s="2"/>
      <c r="L56" s="2"/>
      <c r="M56" s="2"/>
      <c r="N56" s="2"/>
      <c r="O56" s="2"/>
      <c r="P56" s="2"/>
      <c r="Q56" s="2"/>
      <c r="R56" s="2"/>
      <c r="S56" s="2"/>
      <c r="T56" s="2"/>
      <c r="U56" s="2"/>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row>
    <row r="57" spans="1:20" ht="12.75">
      <c r="A57" s="55" t="s">
        <v>289</v>
      </c>
      <c r="B57" s="4"/>
      <c r="C57" s="4" t="s">
        <v>269</v>
      </c>
      <c r="D57" s="4"/>
      <c r="E57" s="148" t="s">
        <v>288</v>
      </c>
      <c r="F57" s="4"/>
      <c r="G57" s="4"/>
      <c r="H57" s="4"/>
      <c r="I57" s="4"/>
      <c r="J57" s="4"/>
      <c r="K57" s="4"/>
      <c r="L57" s="4"/>
      <c r="M57" s="4"/>
      <c r="N57" s="4"/>
      <c r="O57" s="4"/>
      <c r="P57" s="4"/>
      <c r="Q57" s="4"/>
      <c r="R57" s="4"/>
      <c r="S57" s="4"/>
      <c r="T57" s="4"/>
    </row>
    <row r="58" spans="1:20" ht="12.75">
      <c r="A58" s="4"/>
      <c r="B58" s="4"/>
      <c r="C58" s="4" t="s">
        <v>292</v>
      </c>
      <c r="D58" s="4"/>
      <c r="E58" s="4"/>
      <c r="F58" s="4"/>
      <c r="G58" s="4"/>
      <c r="H58" s="4"/>
      <c r="I58" s="4"/>
      <c r="J58" s="4"/>
      <c r="K58" s="4"/>
      <c r="L58" s="4"/>
      <c r="M58" s="4"/>
      <c r="N58" s="4"/>
      <c r="O58" s="4"/>
      <c r="P58" s="4"/>
      <c r="Q58" s="4"/>
      <c r="R58" s="4"/>
      <c r="S58" s="4"/>
      <c r="T58" s="4"/>
    </row>
    <row r="59" spans="1:20" ht="12.75">
      <c r="A59" s="4"/>
      <c r="B59" s="4"/>
      <c r="C59" s="4" t="s">
        <v>291</v>
      </c>
      <c r="D59" s="258" t="s">
        <v>290</v>
      </c>
      <c r="E59" s="4"/>
      <c r="F59" s="4"/>
      <c r="G59" s="4"/>
      <c r="H59" s="4"/>
      <c r="I59" s="4"/>
      <c r="J59" s="4"/>
      <c r="K59" s="4"/>
      <c r="L59" s="4"/>
      <c r="M59" s="4"/>
      <c r="N59" s="4"/>
      <c r="O59" s="4"/>
      <c r="P59" s="4"/>
      <c r="Q59" s="4"/>
      <c r="R59" s="4"/>
      <c r="S59" s="4"/>
      <c r="T59" s="4"/>
    </row>
    <row r="60" spans="1:20" ht="12.75">
      <c r="A60" s="4"/>
      <c r="B60" s="4"/>
      <c r="C60" s="4" t="s">
        <v>1241</v>
      </c>
      <c r="D60" s="8"/>
      <c r="E60" s="4"/>
      <c r="F60" s="4"/>
      <c r="G60" s="4"/>
      <c r="H60" s="4"/>
      <c r="I60" s="4"/>
      <c r="J60" s="4"/>
      <c r="K60" s="4"/>
      <c r="L60" s="4"/>
      <c r="M60" s="4"/>
      <c r="N60" s="4"/>
      <c r="O60" s="4"/>
      <c r="P60" s="4"/>
      <c r="Q60" s="4"/>
      <c r="R60" s="4"/>
      <c r="S60" s="4"/>
      <c r="T60" s="4"/>
    </row>
    <row r="61" spans="1:20" ht="12.75">
      <c r="A61" s="4"/>
      <c r="B61" s="4"/>
      <c r="C61" s="4" t="s">
        <v>1242</v>
      </c>
      <c r="D61" s="8"/>
      <c r="E61" s="4"/>
      <c r="F61" s="4"/>
      <c r="G61" s="4"/>
      <c r="H61" s="4"/>
      <c r="I61" s="4"/>
      <c r="J61" s="4"/>
      <c r="K61" s="4"/>
      <c r="L61" s="4"/>
      <c r="M61" s="4"/>
      <c r="N61" s="4"/>
      <c r="O61" s="4"/>
      <c r="P61" s="4"/>
      <c r="Q61" s="4"/>
      <c r="R61" s="4"/>
      <c r="S61" s="4"/>
      <c r="T61" s="4"/>
    </row>
    <row r="62" spans="1:20" ht="12.75">
      <c r="A62" s="4"/>
      <c r="B62" s="4"/>
      <c r="C62" s="4" t="s">
        <v>295</v>
      </c>
      <c r="D62" s="4"/>
      <c r="E62" s="4"/>
      <c r="F62" s="4"/>
      <c r="G62" s="4"/>
      <c r="H62" s="4"/>
      <c r="I62" s="4"/>
      <c r="J62" s="4"/>
      <c r="K62" s="4"/>
      <c r="L62" s="4"/>
      <c r="M62" s="4"/>
      <c r="N62" s="4"/>
      <c r="O62" s="4"/>
      <c r="P62" s="4"/>
      <c r="Q62" s="4"/>
      <c r="R62" s="4"/>
      <c r="S62" s="4"/>
      <c r="T62" s="4"/>
    </row>
    <row r="63" spans="1:20" ht="12.75">
      <c r="A63" s="4"/>
      <c r="B63" s="4"/>
      <c r="C63" s="4" t="s">
        <v>293</v>
      </c>
      <c r="D63" s="4"/>
      <c r="E63" s="4"/>
      <c r="F63" s="4"/>
      <c r="G63" s="57" t="s">
        <v>466</v>
      </c>
      <c r="H63" s="4"/>
      <c r="I63" s="4"/>
      <c r="J63" s="4"/>
      <c r="K63" s="4"/>
      <c r="L63" s="4"/>
      <c r="M63" s="4"/>
      <c r="N63" s="4"/>
      <c r="O63" s="4"/>
      <c r="P63" s="4"/>
      <c r="Q63" s="4"/>
      <c r="R63" s="4"/>
      <c r="S63" s="4"/>
      <c r="T63" s="4"/>
    </row>
    <row r="64" spans="1:20" ht="12.75">
      <c r="A64" s="4"/>
      <c r="B64" s="4"/>
      <c r="C64" s="4" t="s">
        <v>446</v>
      </c>
      <c r="D64" s="4"/>
      <c r="E64" s="4"/>
      <c r="F64" s="4"/>
      <c r="G64" s="4"/>
      <c r="H64" s="4"/>
      <c r="I64" s="4"/>
      <c r="J64" s="4"/>
      <c r="K64" s="4"/>
      <c r="L64" s="4"/>
      <c r="M64" s="4"/>
      <c r="N64" s="4"/>
      <c r="O64" s="4"/>
      <c r="P64" s="4"/>
      <c r="Q64" s="4"/>
      <c r="R64" s="4"/>
      <c r="S64" s="4"/>
      <c r="T64" s="4"/>
    </row>
    <row r="65" spans="1:20" ht="12.75">
      <c r="A65" s="4"/>
      <c r="B65" s="4"/>
      <c r="C65" s="4" t="s">
        <v>294</v>
      </c>
      <c r="D65" s="4"/>
      <c r="E65" s="4"/>
      <c r="F65" s="4"/>
      <c r="G65" s="4"/>
      <c r="H65" s="4"/>
      <c r="I65" s="4"/>
      <c r="J65" s="4"/>
      <c r="K65" s="4"/>
      <c r="L65" s="4"/>
      <c r="M65" s="4"/>
      <c r="N65" s="4"/>
      <c r="O65" s="4"/>
      <c r="P65" s="4"/>
      <c r="Q65" s="4"/>
      <c r="R65" s="4"/>
      <c r="S65" s="4"/>
      <c r="T65" s="4"/>
    </row>
    <row r="66" spans="1:20" ht="12.75">
      <c r="A66" s="4"/>
      <c r="B66" s="4"/>
      <c r="C66" s="56" t="s">
        <v>447</v>
      </c>
      <c r="D66" s="4"/>
      <c r="E66" s="4"/>
      <c r="F66" s="4"/>
      <c r="G66" s="4"/>
      <c r="H66" s="4"/>
      <c r="I66" s="4"/>
      <c r="J66" s="4"/>
      <c r="K66" s="4"/>
      <c r="L66" s="4"/>
      <c r="M66" s="4"/>
      <c r="N66" s="4"/>
      <c r="O66" s="4"/>
      <c r="P66" s="4"/>
      <c r="Q66" s="4"/>
      <c r="R66" s="4"/>
      <c r="S66" s="4"/>
      <c r="T66" s="4"/>
    </row>
    <row r="67" spans="1:20" ht="12.75">
      <c r="A67" s="4"/>
      <c r="B67" s="94"/>
      <c r="C67" s="4" t="s">
        <v>449</v>
      </c>
      <c r="D67" s="4"/>
      <c r="E67" s="4"/>
      <c r="F67" s="4"/>
      <c r="G67" s="4"/>
      <c r="H67" s="4"/>
      <c r="I67" s="4"/>
      <c r="J67" s="4"/>
      <c r="K67" s="4"/>
      <c r="L67" s="4"/>
      <c r="M67" s="4"/>
      <c r="N67" s="4"/>
      <c r="O67" s="4"/>
      <c r="P67" s="4"/>
      <c r="Q67" s="4"/>
      <c r="R67" s="4"/>
      <c r="S67" s="4"/>
      <c r="T67" s="4"/>
    </row>
    <row r="68" spans="1:20" ht="12.75">
      <c r="A68" s="4"/>
      <c r="B68" s="3" t="s">
        <v>347</v>
      </c>
      <c r="C68" s="4" t="s">
        <v>448</v>
      </c>
      <c r="D68" s="4"/>
      <c r="E68" s="4"/>
      <c r="F68" s="4"/>
      <c r="G68" s="4"/>
      <c r="H68" s="4"/>
      <c r="I68" s="4"/>
      <c r="J68" s="4"/>
      <c r="K68" s="4"/>
      <c r="L68" s="4"/>
      <c r="M68" s="4"/>
      <c r="N68" s="4"/>
      <c r="O68" s="4"/>
      <c r="P68" s="4"/>
      <c r="Q68" s="4"/>
      <c r="R68" s="4"/>
      <c r="S68" s="4"/>
      <c r="T68" s="4"/>
    </row>
    <row r="69" spans="1:20" ht="12.75">
      <c r="A69" s="4"/>
      <c r="B69" s="3"/>
      <c r="C69" s="4" t="s">
        <v>450</v>
      </c>
      <c r="D69" s="4"/>
      <c r="E69" s="4"/>
      <c r="F69" s="4"/>
      <c r="G69" s="4"/>
      <c r="H69" s="4"/>
      <c r="I69" s="4"/>
      <c r="J69" s="4"/>
      <c r="K69" s="4"/>
      <c r="L69" s="4"/>
      <c r="M69" s="4"/>
      <c r="N69" s="4"/>
      <c r="O69" s="4"/>
      <c r="P69" s="4"/>
      <c r="Q69" s="4"/>
      <c r="R69" s="4"/>
      <c r="S69" s="4"/>
      <c r="T69" s="4"/>
    </row>
    <row r="70" spans="1:20" ht="12.75">
      <c r="A70" s="4"/>
      <c r="B70" s="3" t="s">
        <v>341</v>
      </c>
      <c r="C70" s="4" t="s">
        <v>451</v>
      </c>
      <c r="D70" s="4"/>
      <c r="E70" s="4"/>
      <c r="F70" s="4"/>
      <c r="G70" s="4"/>
      <c r="H70" s="4"/>
      <c r="I70" s="4"/>
      <c r="J70" s="4"/>
      <c r="K70" s="4"/>
      <c r="L70" s="4"/>
      <c r="M70" s="4"/>
      <c r="N70" s="4"/>
      <c r="O70" s="4"/>
      <c r="P70" s="4"/>
      <c r="Q70" s="4"/>
      <c r="R70" s="4"/>
      <c r="S70" s="4"/>
      <c r="T70" s="4"/>
    </row>
    <row r="71" spans="1:20" ht="12.75">
      <c r="A71" s="4"/>
      <c r="B71" s="3" t="s">
        <v>341</v>
      </c>
      <c r="C71" s="56" t="s">
        <v>452</v>
      </c>
      <c r="D71" s="4"/>
      <c r="E71" s="4"/>
      <c r="F71" s="4"/>
      <c r="G71" s="4"/>
      <c r="H71" s="4"/>
      <c r="I71" s="4"/>
      <c r="J71" s="4"/>
      <c r="K71" s="4"/>
      <c r="L71" s="4"/>
      <c r="M71" s="4"/>
      <c r="N71" s="4"/>
      <c r="O71" s="4"/>
      <c r="P71" s="4"/>
      <c r="Q71" s="4"/>
      <c r="R71" s="4"/>
      <c r="S71" s="4"/>
      <c r="T71" s="4"/>
    </row>
    <row r="72" spans="1:20" ht="12.75">
      <c r="A72" s="4"/>
      <c r="B72" s="94" t="s">
        <v>335</v>
      </c>
      <c r="C72" s="4" t="s">
        <v>453</v>
      </c>
      <c r="D72" s="4"/>
      <c r="E72" s="4"/>
      <c r="F72" s="4"/>
      <c r="G72" s="4"/>
      <c r="H72" s="4"/>
      <c r="I72" s="4"/>
      <c r="J72" s="4"/>
      <c r="K72" s="4"/>
      <c r="L72" s="4"/>
      <c r="M72" s="4"/>
      <c r="N72" s="4"/>
      <c r="O72" s="4"/>
      <c r="P72" s="4"/>
      <c r="Q72" s="4"/>
      <c r="R72" s="4"/>
      <c r="S72" s="4"/>
      <c r="T72" s="4"/>
    </row>
    <row r="73" spans="1:20" ht="12.75">
      <c r="A73" s="4"/>
      <c r="B73" s="94"/>
      <c r="C73" s="4" t="s">
        <v>1240</v>
      </c>
      <c r="D73" s="4"/>
      <c r="E73" s="4"/>
      <c r="F73" s="4"/>
      <c r="G73" s="4"/>
      <c r="H73" s="4"/>
      <c r="I73" s="4"/>
      <c r="J73" s="4"/>
      <c r="K73" s="4"/>
      <c r="L73" s="4"/>
      <c r="M73" s="4"/>
      <c r="N73" s="4"/>
      <c r="O73" s="4"/>
      <c r="P73" s="4"/>
      <c r="Q73" s="4"/>
      <c r="R73" s="4"/>
      <c r="S73" s="4"/>
      <c r="T73" s="4"/>
    </row>
    <row r="74" spans="1:20" ht="12.75">
      <c r="A74" s="4"/>
      <c r="B74" s="3" t="s">
        <v>340</v>
      </c>
      <c r="C74" s="4" t="s">
        <v>454</v>
      </c>
      <c r="D74" s="4"/>
      <c r="E74" s="4"/>
      <c r="F74" s="4"/>
      <c r="G74" s="4"/>
      <c r="H74" s="4"/>
      <c r="I74" s="4"/>
      <c r="J74" s="4"/>
      <c r="K74" s="4"/>
      <c r="L74" s="4"/>
      <c r="M74" s="4"/>
      <c r="N74" s="4"/>
      <c r="O74" s="4"/>
      <c r="P74" s="4"/>
      <c r="Q74" s="4"/>
      <c r="R74" s="4"/>
      <c r="S74" s="4"/>
      <c r="T74" s="4"/>
    </row>
    <row r="75" spans="1:20" ht="12.75">
      <c r="A75" s="4"/>
      <c r="B75" s="3" t="s">
        <v>340</v>
      </c>
      <c r="C75" s="4" t="s">
        <v>1201</v>
      </c>
      <c r="D75" s="4"/>
      <c r="E75" s="4"/>
      <c r="F75" s="4"/>
      <c r="G75" s="4"/>
      <c r="H75" s="4"/>
      <c r="I75" s="4"/>
      <c r="J75" s="4"/>
      <c r="K75" s="4"/>
      <c r="L75" s="4"/>
      <c r="M75" s="4"/>
      <c r="N75" s="4"/>
      <c r="O75" s="4"/>
      <c r="P75" s="4"/>
      <c r="Q75" s="4"/>
      <c r="R75" s="4"/>
      <c r="S75" s="4"/>
      <c r="T75" s="4"/>
    </row>
    <row r="76" spans="1:20" ht="12.75">
      <c r="A76" s="4"/>
      <c r="B76" s="3"/>
      <c r="C76" s="56" t="s">
        <v>457</v>
      </c>
      <c r="D76" s="4"/>
      <c r="E76" s="4"/>
      <c r="F76" s="4"/>
      <c r="G76" s="4"/>
      <c r="H76" s="4"/>
      <c r="I76" s="4"/>
      <c r="J76" s="4"/>
      <c r="K76" s="4"/>
      <c r="L76" s="4"/>
      <c r="M76" s="4"/>
      <c r="N76" s="4"/>
      <c r="O76" s="4"/>
      <c r="P76" s="4"/>
      <c r="Q76" s="4"/>
      <c r="R76" s="4"/>
      <c r="S76" s="4"/>
      <c r="T76" s="4"/>
    </row>
    <row r="77" spans="1:20" ht="12.75">
      <c r="A77" s="4"/>
      <c r="B77" s="94"/>
      <c r="C77" s="4" t="s">
        <v>456</v>
      </c>
      <c r="D77" s="4"/>
      <c r="E77" s="4"/>
      <c r="F77" s="4"/>
      <c r="G77" s="4"/>
      <c r="H77" s="4"/>
      <c r="I77" s="4"/>
      <c r="J77" s="4"/>
      <c r="K77" s="4"/>
      <c r="L77" s="4"/>
      <c r="M77" s="4"/>
      <c r="N77" s="4"/>
      <c r="O77" s="4"/>
      <c r="P77" s="4"/>
      <c r="Q77" s="4"/>
      <c r="R77" s="4"/>
      <c r="S77" s="4"/>
      <c r="T77" s="4"/>
    </row>
    <row r="78" spans="1:20" ht="12.75">
      <c r="A78" s="4"/>
      <c r="B78" s="3" t="s">
        <v>336</v>
      </c>
      <c r="C78" s="4" t="s">
        <v>455</v>
      </c>
      <c r="D78" s="4"/>
      <c r="E78" s="4"/>
      <c r="F78" s="4"/>
      <c r="G78" s="4"/>
      <c r="H78" s="4"/>
      <c r="I78" s="4"/>
      <c r="J78" s="4"/>
      <c r="K78" s="4"/>
      <c r="L78" s="4"/>
      <c r="M78" s="4"/>
      <c r="N78" s="4"/>
      <c r="O78" s="4"/>
      <c r="P78" s="4"/>
      <c r="Q78" s="4"/>
      <c r="R78" s="4"/>
      <c r="S78" s="4"/>
      <c r="T78" s="4"/>
    </row>
    <row r="79" spans="1:20" ht="12.75">
      <c r="A79" s="4"/>
      <c r="B79" s="3" t="s">
        <v>338</v>
      </c>
      <c r="C79" s="4" t="s">
        <v>459</v>
      </c>
      <c r="D79" s="4"/>
      <c r="E79" s="4"/>
      <c r="F79" s="4"/>
      <c r="G79" s="4"/>
      <c r="H79" s="4"/>
      <c r="I79" s="4"/>
      <c r="J79" s="4"/>
      <c r="K79" s="4"/>
      <c r="L79" s="4"/>
      <c r="M79" s="4"/>
      <c r="N79" s="4"/>
      <c r="O79" s="4"/>
      <c r="P79" s="4"/>
      <c r="Q79" s="4"/>
      <c r="R79" s="4"/>
      <c r="S79" s="4"/>
      <c r="T79" s="4"/>
    </row>
    <row r="80" spans="1:20" ht="12.75">
      <c r="A80" s="4"/>
      <c r="B80" s="3" t="s">
        <v>338</v>
      </c>
      <c r="C80" s="4" t="s">
        <v>458</v>
      </c>
      <c r="D80" s="4"/>
      <c r="E80" s="4"/>
      <c r="F80" s="4"/>
      <c r="G80" s="4"/>
      <c r="H80" s="4"/>
      <c r="I80" s="4"/>
      <c r="J80" s="57" t="s">
        <v>283</v>
      </c>
      <c r="K80" s="4"/>
      <c r="L80" s="4"/>
      <c r="M80" s="4"/>
      <c r="N80" s="4"/>
      <c r="O80" s="4"/>
      <c r="P80" s="4"/>
      <c r="Q80" s="4"/>
      <c r="R80" s="4"/>
      <c r="S80" s="4"/>
      <c r="T80" s="4"/>
    </row>
    <row r="81" spans="1:20" ht="12.75">
      <c r="A81" s="4"/>
      <c r="B81" s="3"/>
      <c r="C81" s="4" t="s">
        <v>460</v>
      </c>
      <c r="D81" s="4"/>
      <c r="E81" s="4"/>
      <c r="F81" s="4"/>
      <c r="G81" s="4"/>
      <c r="H81" s="4"/>
      <c r="I81" s="4"/>
      <c r="J81" s="4"/>
      <c r="K81" s="4"/>
      <c r="L81" s="4"/>
      <c r="M81" s="4"/>
      <c r="N81" s="4"/>
      <c r="O81" s="4"/>
      <c r="P81" s="4"/>
      <c r="Q81" s="4"/>
      <c r="R81" s="4"/>
      <c r="S81" s="4"/>
      <c r="T81" s="4"/>
    </row>
    <row r="82" spans="1:20" ht="12.75">
      <c r="A82" s="4"/>
      <c r="B82" s="3"/>
      <c r="C82" s="4" t="s">
        <v>461</v>
      </c>
      <c r="D82" s="4"/>
      <c r="E82" s="4"/>
      <c r="F82" s="4"/>
      <c r="G82" s="4"/>
      <c r="H82" s="4"/>
      <c r="I82" s="4"/>
      <c r="J82" s="4"/>
      <c r="K82" s="4"/>
      <c r="L82" s="4"/>
      <c r="M82" s="4"/>
      <c r="N82" s="4"/>
      <c r="O82" s="4"/>
      <c r="P82" s="4"/>
      <c r="Q82" s="4"/>
      <c r="R82" s="4"/>
      <c r="S82" s="4"/>
      <c r="T82" s="4"/>
    </row>
    <row r="83" spans="1:20" ht="12.75">
      <c r="A83" s="4"/>
      <c r="B83" s="3" t="s">
        <v>333</v>
      </c>
      <c r="C83" s="4" t="s">
        <v>463</v>
      </c>
      <c r="D83" s="4"/>
      <c r="E83" s="4"/>
      <c r="F83" s="4"/>
      <c r="G83" s="4"/>
      <c r="H83" s="4"/>
      <c r="I83" s="4"/>
      <c r="J83" s="4"/>
      <c r="K83" s="4"/>
      <c r="L83" s="4"/>
      <c r="M83" s="4"/>
      <c r="N83" s="4"/>
      <c r="O83" s="4"/>
      <c r="P83" s="4"/>
      <c r="Q83" s="4"/>
      <c r="R83" s="4"/>
      <c r="S83" s="4"/>
      <c r="T83" s="4"/>
    </row>
    <row r="84" spans="1:20" ht="25.5">
      <c r="A84" s="4"/>
      <c r="B84" s="82" t="s">
        <v>426</v>
      </c>
      <c r="C84" s="4" t="s">
        <v>462</v>
      </c>
      <c r="D84" s="4"/>
      <c r="E84" s="4"/>
      <c r="F84" s="4"/>
      <c r="G84" s="4"/>
      <c r="H84" s="4"/>
      <c r="I84" s="4"/>
      <c r="J84" s="57" t="s">
        <v>282</v>
      </c>
      <c r="K84" s="4"/>
      <c r="L84" s="4"/>
      <c r="M84" s="4"/>
      <c r="N84" s="4"/>
      <c r="O84" s="4"/>
      <c r="P84" s="4"/>
      <c r="Q84" s="4"/>
      <c r="R84" s="4"/>
      <c r="S84" s="4"/>
      <c r="T84" s="4"/>
    </row>
    <row r="85" spans="1:20" ht="12.75">
      <c r="A85" s="4"/>
      <c r="B85" s="3" t="s">
        <v>355</v>
      </c>
      <c r="C85" s="56" t="s">
        <v>464</v>
      </c>
      <c r="D85" s="4"/>
      <c r="E85" s="4"/>
      <c r="F85" s="4"/>
      <c r="G85" s="4"/>
      <c r="H85" s="4"/>
      <c r="I85" s="4"/>
      <c r="J85" s="4"/>
      <c r="K85" s="4"/>
      <c r="L85" s="4"/>
      <c r="M85" s="4"/>
      <c r="N85" s="4"/>
      <c r="O85" s="4"/>
      <c r="P85" s="4"/>
      <c r="Q85" s="4"/>
      <c r="R85" s="4"/>
      <c r="S85" s="4"/>
      <c r="T85" s="4"/>
    </row>
    <row r="86" spans="1:20" ht="12.75">
      <c r="A86" s="4"/>
      <c r="B86" s="94"/>
      <c r="C86" s="4" t="s">
        <v>284</v>
      </c>
      <c r="D86" s="4"/>
      <c r="E86" s="4"/>
      <c r="F86" s="4"/>
      <c r="G86" s="4"/>
      <c r="H86" s="4"/>
      <c r="I86" s="4"/>
      <c r="J86" s="4"/>
      <c r="K86" s="4"/>
      <c r="L86" s="4"/>
      <c r="M86" s="4"/>
      <c r="N86" s="4"/>
      <c r="O86" s="4"/>
      <c r="P86" s="4"/>
      <c r="Q86" s="4"/>
      <c r="R86" s="4"/>
      <c r="S86" s="4"/>
      <c r="T86" s="4"/>
    </row>
    <row r="87" spans="1:20" ht="12.75">
      <c r="A87" s="4"/>
      <c r="B87" s="3" t="s">
        <v>339</v>
      </c>
      <c r="C87" s="56" t="s">
        <v>285</v>
      </c>
      <c r="D87" s="4"/>
      <c r="E87" s="4"/>
      <c r="F87" s="4"/>
      <c r="G87" s="4"/>
      <c r="H87" s="4"/>
      <c r="I87" s="4"/>
      <c r="J87" s="4"/>
      <c r="K87" s="4"/>
      <c r="L87" s="4"/>
      <c r="M87" s="4"/>
      <c r="N87" s="4"/>
      <c r="O87" s="4"/>
      <c r="P87" s="4"/>
      <c r="Q87" s="4"/>
      <c r="R87" s="4"/>
      <c r="S87" s="4"/>
      <c r="T87" s="4"/>
    </row>
    <row r="88" spans="1:20" ht="12.75">
      <c r="A88" s="4"/>
      <c r="B88" s="94"/>
      <c r="C88" s="56" t="s">
        <v>1248</v>
      </c>
      <c r="D88" s="4"/>
      <c r="E88" s="4"/>
      <c r="F88" s="4"/>
      <c r="G88" s="4"/>
      <c r="H88" s="4"/>
      <c r="I88" s="4"/>
      <c r="J88" s="4"/>
      <c r="K88" s="4"/>
      <c r="L88" s="4"/>
      <c r="M88" s="4"/>
      <c r="N88" s="4"/>
      <c r="O88" s="4"/>
      <c r="P88" s="4"/>
      <c r="Q88" s="4"/>
      <c r="R88" s="4"/>
      <c r="S88" s="4"/>
      <c r="T88" s="4"/>
    </row>
    <row r="89" spans="1:20" ht="12.75">
      <c r="A89" s="4"/>
      <c r="B89" s="94"/>
      <c r="C89" s="56" t="s">
        <v>1237</v>
      </c>
      <c r="D89" s="4"/>
      <c r="E89" s="4"/>
      <c r="F89" s="4"/>
      <c r="G89" s="4"/>
      <c r="H89" s="4"/>
      <c r="I89" s="4"/>
      <c r="J89" s="4"/>
      <c r="K89" s="4"/>
      <c r="L89" s="4"/>
      <c r="M89" s="4"/>
      <c r="N89" s="4"/>
      <c r="O89" s="4"/>
      <c r="P89" s="4"/>
      <c r="Q89" s="4"/>
      <c r="R89" s="4"/>
      <c r="S89" s="4"/>
      <c r="T89" s="4"/>
    </row>
    <row r="90" spans="1:20" ht="12.75">
      <c r="A90" s="4"/>
      <c r="B90" s="94"/>
      <c r="C90" s="56" t="s">
        <v>1238</v>
      </c>
      <c r="D90" s="4"/>
      <c r="E90" s="4"/>
      <c r="F90" s="4"/>
      <c r="G90" s="4"/>
      <c r="H90" s="4"/>
      <c r="I90" s="4"/>
      <c r="J90" s="4"/>
      <c r="K90" s="4"/>
      <c r="L90" s="4"/>
      <c r="M90" s="4"/>
      <c r="N90" s="4"/>
      <c r="O90" s="4"/>
      <c r="P90" s="4"/>
      <c r="Q90" s="4"/>
      <c r="R90" s="4"/>
      <c r="S90" s="4"/>
      <c r="T90" s="4"/>
    </row>
    <row r="91" spans="1:20" ht="12.75">
      <c r="A91" s="4"/>
      <c r="B91" s="94"/>
      <c r="C91" s="56" t="s">
        <v>1239</v>
      </c>
      <c r="D91" s="4"/>
      <c r="E91" s="4"/>
      <c r="F91" s="4"/>
      <c r="G91" s="4"/>
      <c r="H91" s="4"/>
      <c r="I91" s="4"/>
      <c r="J91" s="4"/>
      <c r="K91" s="4"/>
      <c r="L91" s="4"/>
      <c r="M91" s="4"/>
      <c r="N91" s="4"/>
      <c r="O91" s="4"/>
      <c r="P91" s="4"/>
      <c r="Q91" s="4"/>
      <c r="R91" s="4"/>
      <c r="S91" s="4"/>
      <c r="T91" s="4"/>
    </row>
    <row r="92" spans="1:20" ht="12.75">
      <c r="A92" s="4"/>
      <c r="B92" s="94" t="s">
        <v>315</v>
      </c>
      <c r="C92" s="56" t="s">
        <v>477</v>
      </c>
      <c r="D92" s="4"/>
      <c r="E92" s="4"/>
      <c r="F92" s="4"/>
      <c r="G92" s="4"/>
      <c r="H92" s="4"/>
      <c r="I92" s="4"/>
      <c r="J92" s="4"/>
      <c r="K92" s="4"/>
      <c r="L92" s="4"/>
      <c r="M92" s="4"/>
      <c r="N92" s="4"/>
      <c r="O92" s="4"/>
      <c r="P92" s="4"/>
      <c r="Q92" s="4"/>
      <c r="R92" s="4"/>
      <c r="S92" s="4"/>
      <c r="T92" s="4"/>
    </row>
    <row r="93" spans="1:20" ht="12.75">
      <c r="A93" s="4"/>
      <c r="B93" s="94" t="s">
        <v>344</v>
      </c>
      <c r="C93" s="56" t="s">
        <v>487</v>
      </c>
      <c r="D93" s="4"/>
      <c r="E93" s="4"/>
      <c r="F93" s="4"/>
      <c r="G93" s="4"/>
      <c r="H93" s="4"/>
      <c r="I93" s="4"/>
      <c r="J93" s="4"/>
      <c r="K93" s="4"/>
      <c r="L93" s="4"/>
      <c r="M93" s="4"/>
      <c r="N93" s="4"/>
      <c r="O93" s="4"/>
      <c r="P93" s="4"/>
      <c r="Q93" s="4"/>
      <c r="R93" s="4"/>
      <c r="S93" s="4"/>
      <c r="T93" s="4"/>
    </row>
    <row r="94" spans="1:20" ht="12.75">
      <c r="A94" s="4"/>
      <c r="B94" s="94" t="s">
        <v>345</v>
      </c>
      <c r="C94" s="56" t="s">
        <v>461</v>
      </c>
      <c r="D94" s="4"/>
      <c r="E94" s="4"/>
      <c r="F94" s="4"/>
      <c r="G94" s="4"/>
      <c r="H94" s="4"/>
      <c r="I94" s="4"/>
      <c r="J94" s="4"/>
      <c r="K94" s="4"/>
      <c r="L94" s="4"/>
      <c r="M94" s="4"/>
      <c r="N94" s="4"/>
      <c r="O94" s="4"/>
      <c r="P94" s="4"/>
      <c r="Q94" s="4"/>
      <c r="R94" s="4"/>
      <c r="S94" s="4"/>
      <c r="T94" s="4"/>
    </row>
    <row r="95" spans="1:20" ht="12.75">
      <c r="A95" s="4"/>
      <c r="B95" s="94" t="s">
        <v>351</v>
      </c>
      <c r="C95" s="56" t="s">
        <v>490</v>
      </c>
      <c r="D95" s="4"/>
      <c r="E95" s="4"/>
      <c r="F95" s="4"/>
      <c r="G95" s="4"/>
      <c r="H95" s="4"/>
      <c r="I95" s="4"/>
      <c r="J95" s="4"/>
      <c r="K95" s="4"/>
      <c r="L95" s="4"/>
      <c r="M95" s="4"/>
      <c r="N95" s="4"/>
      <c r="O95" s="4"/>
      <c r="P95" s="4"/>
      <c r="Q95" s="4"/>
      <c r="R95" s="4"/>
      <c r="S95" s="4"/>
      <c r="T95" s="4"/>
    </row>
    <row r="96" spans="1:20" ht="12.75">
      <c r="A96" s="31" t="s">
        <v>445</v>
      </c>
      <c r="B96" s="4" t="s">
        <v>286</v>
      </c>
      <c r="C96" s="4"/>
      <c r="D96" s="4" t="s">
        <v>1244</v>
      </c>
      <c r="E96" s="4"/>
      <c r="F96" s="4"/>
      <c r="G96" s="4"/>
      <c r="H96" s="4"/>
      <c r="I96" s="4"/>
      <c r="J96" s="4"/>
      <c r="K96" s="4"/>
      <c r="L96" s="4"/>
      <c r="M96" s="4"/>
      <c r="N96" s="4"/>
      <c r="O96" s="4"/>
      <c r="P96" s="4"/>
      <c r="Q96" s="4"/>
      <c r="R96" s="4"/>
      <c r="S96" s="4"/>
      <c r="T96" s="4"/>
    </row>
    <row r="97" spans="1:20" ht="12.75">
      <c r="A97" s="4"/>
      <c r="B97" s="4" t="s">
        <v>287</v>
      </c>
      <c r="C97" s="4"/>
      <c r="D97" s="4"/>
      <c r="E97" s="4"/>
      <c r="F97" s="4"/>
      <c r="G97" s="4"/>
      <c r="H97" s="4"/>
      <c r="I97" s="4"/>
      <c r="J97" s="4"/>
      <c r="K97" s="4"/>
      <c r="L97" s="4"/>
      <c r="M97" s="4"/>
      <c r="N97" s="4"/>
      <c r="O97" s="4"/>
      <c r="P97" s="4"/>
      <c r="Q97" s="4"/>
      <c r="R97" s="4"/>
      <c r="S97" s="4"/>
      <c r="T97" s="4"/>
    </row>
    <row r="98" spans="1:19" ht="12.75">
      <c r="A98" s="4"/>
      <c r="B98" s="4" t="s">
        <v>1247</v>
      </c>
      <c r="C98" s="4"/>
      <c r="D98" s="4"/>
      <c r="E98" s="4"/>
      <c r="F98" s="4"/>
      <c r="G98" s="4"/>
      <c r="H98" s="4"/>
      <c r="I98" s="4"/>
      <c r="J98" s="4"/>
      <c r="K98" s="4"/>
      <c r="L98" s="4"/>
      <c r="M98" s="4"/>
      <c r="N98" s="4"/>
      <c r="O98" s="4"/>
      <c r="P98" s="4"/>
      <c r="Q98" s="4"/>
      <c r="R98" s="4"/>
      <c r="S98" s="4"/>
    </row>
    <row r="99" spans="1:19" ht="12.75">
      <c r="A99" s="4"/>
      <c r="B99" s="3" t="s">
        <v>329</v>
      </c>
      <c r="C99" s="57" t="s">
        <v>468</v>
      </c>
      <c r="D99" s="4"/>
      <c r="E99" s="4"/>
      <c r="F99" s="4"/>
      <c r="G99" s="4"/>
      <c r="H99" s="4"/>
      <c r="I99" s="4"/>
      <c r="J99" s="4"/>
      <c r="K99" s="4"/>
      <c r="L99" s="4"/>
      <c r="M99" s="4"/>
      <c r="N99" s="4"/>
      <c r="O99" s="4"/>
      <c r="P99" s="4"/>
      <c r="Q99" s="4"/>
      <c r="R99" s="4"/>
      <c r="S99" s="4"/>
    </row>
    <row r="100" spans="1:19" ht="12.75">
      <c r="A100" s="4"/>
      <c r="B100" s="3" t="s">
        <v>330</v>
      </c>
      <c r="C100" s="57" t="s">
        <v>1255</v>
      </c>
      <c r="D100" s="4"/>
      <c r="E100" s="4"/>
      <c r="F100" s="4"/>
      <c r="G100" s="4"/>
      <c r="H100" s="4"/>
      <c r="I100" s="4"/>
      <c r="J100" s="4"/>
      <c r="K100" s="4"/>
      <c r="L100" s="4"/>
      <c r="M100" s="4"/>
      <c r="N100" s="4"/>
      <c r="O100" s="4"/>
      <c r="P100" s="4"/>
      <c r="Q100" s="4"/>
      <c r="R100" s="4"/>
      <c r="S100" s="4"/>
    </row>
    <row r="101" spans="1:19" ht="12.75">
      <c r="A101" s="4"/>
      <c r="B101" s="3" t="s">
        <v>349</v>
      </c>
      <c r="C101" s="56"/>
      <c r="D101" s="4"/>
      <c r="E101" s="4"/>
      <c r="F101" s="4"/>
      <c r="G101" s="4"/>
      <c r="H101" s="4"/>
      <c r="I101" s="4"/>
      <c r="J101" s="4"/>
      <c r="K101" s="4"/>
      <c r="L101" s="4"/>
      <c r="M101" s="4"/>
      <c r="N101" s="4"/>
      <c r="O101" s="4"/>
      <c r="P101" s="4"/>
      <c r="Q101" s="4"/>
      <c r="R101" s="4"/>
      <c r="S101" s="4"/>
    </row>
    <row r="102" spans="1:19" ht="25.5">
      <c r="A102" s="4"/>
      <c r="B102" s="82" t="s">
        <v>427</v>
      </c>
      <c r="C102" s="8" t="s">
        <v>1260</v>
      </c>
      <c r="D102" s="4"/>
      <c r="E102" s="4"/>
      <c r="F102" s="4"/>
      <c r="G102" s="4"/>
      <c r="H102" s="4"/>
      <c r="I102" s="4"/>
      <c r="J102" s="4"/>
      <c r="K102" s="4"/>
      <c r="L102" s="4"/>
      <c r="M102" s="4"/>
      <c r="N102" s="4"/>
      <c r="O102" s="4"/>
      <c r="P102" s="4"/>
      <c r="Q102" s="4"/>
      <c r="R102" s="4"/>
      <c r="S102" s="4"/>
    </row>
    <row r="103" spans="1:19" ht="12.75">
      <c r="A103" s="4"/>
      <c r="B103" s="3" t="s">
        <v>369</v>
      </c>
      <c r="C103" s="57" t="s">
        <v>1263</v>
      </c>
      <c r="D103" s="4"/>
      <c r="E103" s="4"/>
      <c r="F103" s="4"/>
      <c r="G103" s="4"/>
      <c r="H103" s="4"/>
      <c r="I103" s="4"/>
      <c r="J103" s="4"/>
      <c r="K103" s="4"/>
      <c r="L103" s="56"/>
      <c r="M103" s="4"/>
      <c r="N103" s="4"/>
      <c r="O103" s="4"/>
      <c r="P103" s="4"/>
      <c r="Q103" s="4"/>
      <c r="R103" s="4"/>
      <c r="S103" s="4"/>
    </row>
    <row r="104" spans="1:19" ht="12.75">
      <c r="A104" s="4"/>
      <c r="B104" s="3" t="s">
        <v>333</v>
      </c>
      <c r="C104" s="4" t="s">
        <v>1261</v>
      </c>
      <c r="D104" s="4"/>
      <c r="E104" s="4"/>
      <c r="F104" s="4"/>
      <c r="G104" s="4"/>
      <c r="H104" s="4"/>
      <c r="I104" s="4"/>
      <c r="J104" s="4"/>
      <c r="K104" s="4"/>
      <c r="L104" s="4"/>
      <c r="M104" s="4"/>
      <c r="N104" s="4"/>
      <c r="O104" s="4"/>
      <c r="P104" s="4"/>
      <c r="Q104" s="4"/>
      <c r="R104" s="4"/>
      <c r="S104" s="4"/>
    </row>
    <row r="105" spans="1:19" ht="12.75">
      <c r="A105" s="4"/>
      <c r="B105" s="3"/>
      <c r="C105" s="4" t="s">
        <v>281</v>
      </c>
      <c r="D105" s="4"/>
      <c r="E105" s="4"/>
      <c r="F105" s="4"/>
      <c r="G105" s="4"/>
      <c r="H105" s="4"/>
      <c r="I105" s="4"/>
      <c r="J105" s="4"/>
      <c r="K105" s="4"/>
      <c r="L105" s="4"/>
      <c r="M105" s="4"/>
      <c r="N105" s="4"/>
      <c r="O105" s="4"/>
      <c r="P105" s="4"/>
      <c r="Q105" s="4"/>
      <c r="R105" s="4"/>
      <c r="S105" s="4"/>
    </row>
    <row r="106" spans="1:19" ht="12.75">
      <c r="A106" s="4"/>
      <c r="B106" s="3" t="s">
        <v>334</v>
      </c>
      <c r="C106" s="4" t="s">
        <v>276</v>
      </c>
      <c r="D106" s="4"/>
      <c r="E106" s="4"/>
      <c r="F106" s="4"/>
      <c r="G106" s="4"/>
      <c r="H106" s="4"/>
      <c r="I106" s="4"/>
      <c r="J106" s="4"/>
      <c r="K106" s="4"/>
      <c r="L106" s="4"/>
      <c r="M106" s="4"/>
      <c r="N106" s="4"/>
      <c r="O106" s="4"/>
      <c r="P106" s="4"/>
      <c r="Q106" s="4"/>
      <c r="R106" s="4"/>
      <c r="S106" s="4"/>
    </row>
    <row r="107" spans="1:19" ht="12.75">
      <c r="A107" s="4"/>
      <c r="B107" s="3" t="s">
        <v>337</v>
      </c>
      <c r="C107" s="4" t="s">
        <v>1262</v>
      </c>
      <c r="D107" s="4"/>
      <c r="E107" s="4"/>
      <c r="F107" s="4"/>
      <c r="G107" s="4"/>
      <c r="H107" s="4"/>
      <c r="I107" s="4"/>
      <c r="J107" s="4"/>
      <c r="K107" s="4"/>
      <c r="L107" s="4"/>
      <c r="M107" s="4"/>
      <c r="N107" s="4"/>
      <c r="O107" s="4"/>
      <c r="P107" s="4"/>
      <c r="Q107" s="4"/>
      <c r="R107" s="4"/>
      <c r="S107" s="4"/>
    </row>
    <row r="108" spans="1:19" ht="12.75">
      <c r="A108" s="4"/>
      <c r="B108" s="3" t="s">
        <v>338</v>
      </c>
      <c r="C108" s="57" t="s">
        <v>469</v>
      </c>
      <c r="D108" s="4"/>
      <c r="E108" s="4"/>
      <c r="F108" s="4"/>
      <c r="G108" s="4"/>
      <c r="H108" s="4"/>
      <c r="I108" s="4"/>
      <c r="J108" s="4"/>
      <c r="K108" s="4"/>
      <c r="L108" s="4"/>
      <c r="M108" s="4"/>
      <c r="N108" s="4"/>
      <c r="O108" s="4"/>
      <c r="P108" s="4"/>
      <c r="Q108" s="4"/>
      <c r="R108" s="4"/>
      <c r="S108" s="4"/>
    </row>
    <row r="109" spans="1:19" ht="12.75">
      <c r="A109" s="4"/>
      <c r="B109" s="3" t="s">
        <v>338</v>
      </c>
      <c r="C109" s="4" t="s">
        <v>1048</v>
      </c>
      <c r="D109" s="4"/>
      <c r="E109" s="4"/>
      <c r="F109" s="4"/>
      <c r="G109" s="4"/>
      <c r="H109" s="4"/>
      <c r="I109" s="4"/>
      <c r="J109" s="4"/>
      <c r="K109" s="4"/>
      <c r="L109" s="4"/>
      <c r="M109" s="4"/>
      <c r="N109" s="4"/>
      <c r="O109" s="4"/>
      <c r="P109" s="4"/>
      <c r="Q109" s="4"/>
      <c r="R109" s="4"/>
      <c r="S109" s="4"/>
    </row>
    <row r="110" spans="1:19" ht="12.75">
      <c r="A110" s="4"/>
      <c r="B110" s="3" t="s">
        <v>1243</v>
      </c>
      <c r="C110" s="4" t="s">
        <v>1049</v>
      </c>
      <c r="D110" s="4"/>
      <c r="E110" s="4"/>
      <c r="F110" s="4"/>
      <c r="G110" s="4"/>
      <c r="H110" s="4"/>
      <c r="I110" s="4"/>
      <c r="J110" s="4"/>
      <c r="K110" s="4"/>
      <c r="L110" s="4"/>
      <c r="M110" s="4"/>
      <c r="N110" s="4"/>
      <c r="O110" s="4"/>
      <c r="P110" s="4"/>
      <c r="Q110" s="4"/>
      <c r="R110" s="4"/>
      <c r="S110" s="4"/>
    </row>
    <row r="111" spans="1:26" ht="12.75">
      <c r="A111" s="4"/>
      <c r="B111" s="3" t="s">
        <v>315</v>
      </c>
      <c r="C111" s="57" t="s">
        <v>471</v>
      </c>
      <c r="D111" s="4"/>
      <c r="E111" s="4"/>
      <c r="F111" s="4"/>
      <c r="G111" s="4"/>
      <c r="H111" s="4"/>
      <c r="I111" s="4"/>
      <c r="J111" s="4"/>
      <c r="K111" s="4"/>
      <c r="L111" s="4"/>
      <c r="M111" s="4"/>
      <c r="N111" s="4"/>
      <c r="O111" s="4"/>
      <c r="P111" s="4"/>
      <c r="Q111" s="4"/>
      <c r="R111" s="4"/>
      <c r="S111" s="4"/>
      <c r="T111" s="20"/>
      <c r="U111" s="20"/>
      <c r="V111" s="20"/>
      <c r="W111" s="20"/>
      <c r="X111" s="20"/>
      <c r="Y111" s="20"/>
      <c r="Z111" s="20"/>
    </row>
    <row r="112" spans="1:19" ht="12.75">
      <c r="A112" s="4"/>
      <c r="B112" s="3"/>
      <c r="C112" s="57" t="s">
        <v>280</v>
      </c>
      <c r="D112" s="4"/>
      <c r="E112" s="4"/>
      <c r="F112" s="4"/>
      <c r="G112" s="4"/>
      <c r="H112" s="4"/>
      <c r="I112" s="4"/>
      <c r="J112" s="4"/>
      <c r="K112" s="4"/>
      <c r="L112" s="4"/>
      <c r="M112" s="4"/>
      <c r="N112" s="4"/>
      <c r="O112" s="4"/>
      <c r="P112" s="4"/>
      <c r="Q112" s="4"/>
      <c r="R112" s="4"/>
      <c r="S112" s="4"/>
    </row>
    <row r="113" spans="1:19" ht="12.75">
      <c r="A113" s="4"/>
      <c r="B113" s="3" t="s">
        <v>335</v>
      </c>
      <c r="C113" s="57" t="s">
        <v>473</v>
      </c>
      <c r="D113" s="4"/>
      <c r="E113" s="4"/>
      <c r="F113" s="4"/>
      <c r="G113" s="4"/>
      <c r="H113" s="4"/>
      <c r="I113" s="4"/>
      <c r="J113" s="4"/>
      <c r="K113" s="4"/>
      <c r="L113" s="4"/>
      <c r="M113" s="4"/>
      <c r="N113" s="4"/>
      <c r="O113" s="4"/>
      <c r="P113" s="4"/>
      <c r="Q113" s="4"/>
      <c r="R113" s="4"/>
      <c r="S113" s="4"/>
    </row>
    <row r="114" spans="1:19" ht="12.75">
      <c r="A114" s="4"/>
      <c r="B114" s="3" t="s">
        <v>341</v>
      </c>
      <c r="C114" s="57" t="s">
        <v>1257</v>
      </c>
      <c r="D114" s="4"/>
      <c r="E114" s="4"/>
      <c r="F114" s="4"/>
      <c r="G114" s="4"/>
      <c r="H114" s="4"/>
      <c r="I114" s="4"/>
      <c r="J114" s="4"/>
      <c r="K114" s="4"/>
      <c r="L114" s="4"/>
      <c r="M114" s="4"/>
      <c r="N114" s="4"/>
      <c r="O114" s="4"/>
      <c r="P114" s="4"/>
      <c r="Q114" s="4"/>
      <c r="R114" s="4"/>
      <c r="S114" s="4"/>
    </row>
    <row r="115" spans="1:19" ht="12.75">
      <c r="A115" s="4"/>
      <c r="B115" s="3" t="s">
        <v>371</v>
      </c>
      <c r="C115" s="57" t="s">
        <v>472</v>
      </c>
      <c r="D115" s="4"/>
      <c r="E115" s="4"/>
      <c r="F115" s="4"/>
      <c r="G115" s="4"/>
      <c r="H115" s="4"/>
      <c r="I115" s="4"/>
      <c r="J115" s="4"/>
      <c r="K115" s="4"/>
      <c r="L115" s="4"/>
      <c r="M115" s="4"/>
      <c r="N115" s="4"/>
      <c r="O115" s="4"/>
      <c r="P115" s="4"/>
      <c r="Q115" s="4"/>
      <c r="R115" s="4"/>
      <c r="S115" s="4"/>
    </row>
    <row r="116" spans="1:19" ht="12.75">
      <c r="A116" s="4"/>
      <c r="B116" s="3" t="s">
        <v>351</v>
      </c>
      <c r="C116" s="4" t="s">
        <v>273</v>
      </c>
      <c r="D116" s="4"/>
      <c r="E116" s="4"/>
      <c r="F116" s="4"/>
      <c r="G116" s="4"/>
      <c r="H116" s="4"/>
      <c r="I116" s="4"/>
      <c r="J116" s="4"/>
      <c r="K116" s="4"/>
      <c r="L116" s="4"/>
      <c r="M116" s="4"/>
      <c r="N116" s="4"/>
      <c r="O116" s="4"/>
      <c r="P116" s="4"/>
      <c r="Q116" s="4"/>
      <c r="R116" s="4"/>
      <c r="S116" s="4"/>
    </row>
    <row r="117" spans="1:19" ht="12.75">
      <c r="A117" s="4"/>
      <c r="B117" s="3" t="s">
        <v>355</v>
      </c>
      <c r="C117" s="57" t="s">
        <v>470</v>
      </c>
      <c r="D117" s="4"/>
      <c r="E117" s="4"/>
      <c r="F117" s="4"/>
      <c r="G117" s="4"/>
      <c r="H117" s="4"/>
      <c r="I117" s="4"/>
      <c r="J117" s="4"/>
      <c r="K117" s="4"/>
      <c r="L117" s="4"/>
      <c r="M117" s="4"/>
      <c r="N117" s="4"/>
      <c r="O117" s="4"/>
      <c r="P117" s="4"/>
      <c r="Q117" s="4"/>
      <c r="R117" s="4"/>
      <c r="S117" s="4"/>
    </row>
    <row r="118" spans="1:19" ht="12.75">
      <c r="A118" s="4"/>
      <c r="B118" s="3" t="s">
        <v>344</v>
      </c>
      <c r="C118" s="4" t="s">
        <v>274</v>
      </c>
      <c r="D118" s="4"/>
      <c r="E118" s="4"/>
      <c r="F118" s="4"/>
      <c r="G118" s="4"/>
      <c r="H118" s="4"/>
      <c r="I118" s="4"/>
      <c r="J118" s="4"/>
      <c r="K118" s="4"/>
      <c r="L118" s="4"/>
      <c r="M118" s="4"/>
      <c r="N118" s="4"/>
      <c r="O118" s="4"/>
      <c r="P118" s="4"/>
      <c r="Q118" s="4"/>
      <c r="R118" s="4"/>
      <c r="S118" s="4"/>
    </row>
    <row r="119" spans="1:19" ht="12.75">
      <c r="A119" s="4"/>
      <c r="B119" s="3"/>
      <c r="C119" s="4" t="s">
        <v>277</v>
      </c>
      <c r="D119" s="4"/>
      <c r="E119" s="4"/>
      <c r="F119" s="4"/>
      <c r="G119" s="4" t="s">
        <v>1256</v>
      </c>
      <c r="H119" s="4"/>
      <c r="I119" s="4"/>
      <c r="J119" s="4"/>
      <c r="K119" s="4"/>
      <c r="L119" s="4"/>
      <c r="M119" s="4"/>
      <c r="N119" s="4"/>
      <c r="O119" s="4"/>
      <c r="P119" s="4"/>
      <c r="Q119" s="4"/>
      <c r="R119" s="4"/>
      <c r="S119" s="4"/>
    </row>
    <row r="120" spans="1:19" ht="12.75">
      <c r="A120" s="4"/>
      <c r="B120" s="3" t="s">
        <v>345</v>
      </c>
      <c r="C120" s="4" t="s">
        <v>275</v>
      </c>
      <c r="D120" s="4"/>
      <c r="E120" s="4"/>
      <c r="F120" s="4"/>
      <c r="G120" s="4"/>
      <c r="H120" s="4"/>
      <c r="I120" s="4"/>
      <c r="J120" s="4"/>
      <c r="K120" s="4"/>
      <c r="L120" s="4"/>
      <c r="M120" s="4"/>
      <c r="N120" s="4"/>
      <c r="O120" s="4"/>
      <c r="P120" s="4"/>
      <c r="Q120" s="4"/>
      <c r="R120" s="4"/>
      <c r="S120" s="4"/>
    </row>
    <row r="121" spans="1:19" ht="12.75">
      <c r="A121" s="4"/>
      <c r="B121" s="3" t="s">
        <v>346</v>
      </c>
      <c r="C121" s="57" t="s">
        <v>1258</v>
      </c>
      <c r="D121" s="4"/>
      <c r="E121" s="4"/>
      <c r="F121" s="4"/>
      <c r="G121" s="4"/>
      <c r="H121" s="4"/>
      <c r="I121" s="4"/>
      <c r="J121" s="4"/>
      <c r="K121" s="4"/>
      <c r="L121" s="4"/>
      <c r="M121" s="4"/>
      <c r="N121" s="4"/>
      <c r="O121" s="4"/>
      <c r="P121" s="4"/>
      <c r="Q121" s="4"/>
      <c r="R121" s="4"/>
      <c r="S121" s="4"/>
    </row>
    <row r="122" spans="1:19" ht="25.5">
      <c r="A122" s="4"/>
      <c r="B122" s="82" t="s">
        <v>428</v>
      </c>
      <c r="C122" s="57" t="s">
        <v>1259</v>
      </c>
      <c r="D122" s="4"/>
      <c r="E122" s="4"/>
      <c r="F122" s="4"/>
      <c r="G122" s="4"/>
      <c r="H122" s="4"/>
      <c r="I122" s="4"/>
      <c r="J122" s="4"/>
      <c r="K122" s="4"/>
      <c r="L122" s="4"/>
      <c r="M122" s="4"/>
      <c r="N122" s="4"/>
      <c r="O122" s="4"/>
      <c r="P122" s="4"/>
      <c r="Q122" s="4"/>
      <c r="R122" s="4"/>
      <c r="S122" s="4"/>
    </row>
    <row r="123" spans="1:19" ht="12.75">
      <c r="A123" s="4"/>
      <c r="B123" s="3" t="s">
        <v>336</v>
      </c>
      <c r="C123" s="57" t="s">
        <v>279</v>
      </c>
      <c r="D123" s="4"/>
      <c r="E123" s="4"/>
      <c r="F123" s="4"/>
      <c r="G123" s="4"/>
      <c r="H123" s="4"/>
      <c r="I123" s="4"/>
      <c r="J123" s="4"/>
      <c r="K123" s="4"/>
      <c r="L123" s="4"/>
      <c r="M123" s="4"/>
      <c r="N123" s="4"/>
      <c r="O123" s="4"/>
      <c r="P123" s="4"/>
      <c r="Q123" s="4"/>
      <c r="R123" s="4"/>
      <c r="S123" s="4"/>
    </row>
    <row r="124" spans="1:19" ht="12.75">
      <c r="A124" s="4"/>
      <c r="B124" s="4"/>
      <c r="C124" s="4" t="s">
        <v>278</v>
      </c>
      <c r="D124" s="4"/>
      <c r="E124" s="4"/>
      <c r="F124" s="4"/>
      <c r="G124" s="4"/>
      <c r="H124" s="4"/>
      <c r="I124" s="4"/>
      <c r="J124" s="4"/>
      <c r="K124" s="4"/>
      <c r="L124" s="4"/>
      <c r="M124" s="4"/>
      <c r="N124" s="4"/>
      <c r="O124" s="4"/>
      <c r="P124" s="4"/>
      <c r="Q124" s="4"/>
      <c r="R124" s="4"/>
      <c r="S124" s="4"/>
    </row>
    <row r="125" spans="1:20" ht="12.75">
      <c r="A125" s="4"/>
      <c r="B125" s="4"/>
      <c r="C125" s="4"/>
      <c r="D125" s="4"/>
      <c r="E125" s="4"/>
      <c r="F125" s="4"/>
      <c r="G125" s="4"/>
      <c r="H125" s="4"/>
      <c r="I125" s="4"/>
      <c r="J125" s="4"/>
      <c r="K125" s="4"/>
      <c r="L125" s="4"/>
      <c r="M125" s="4"/>
      <c r="N125" s="4"/>
      <c r="O125" s="4"/>
      <c r="P125" s="4"/>
      <c r="Q125" s="4"/>
      <c r="R125" s="4"/>
      <c r="S125" s="4"/>
      <c r="T125" s="4"/>
    </row>
    <row r="126" spans="1:20" ht="12.75">
      <c r="A126" s="4" t="s">
        <v>1043</v>
      </c>
      <c r="B126" s="22" t="s">
        <v>1042</v>
      </c>
      <c r="C126" s="4"/>
      <c r="D126" s="4"/>
      <c r="E126" s="4"/>
      <c r="F126" s="4"/>
      <c r="G126" s="4"/>
      <c r="H126" s="4"/>
      <c r="I126" s="4"/>
      <c r="J126" s="4"/>
      <c r="K126" s="4"/>
      <c r="L126" s="4"/>
      <c r="M126" s="4"/>
      <c r="N126" s="4"/>
      <c r="O126" s="4"/>
      <c r="P126" s="4"/>
      <c r="Q126" s="4"/>
      <c r="R126" s="4"/>
      <c r="S126" s="4"/>
      <c r="T126" s="4"/>
    </row>
    <row r="127" spans="1:20" ht="12.75">
      <c r="A127" s="4"/>
      <c r="B127" s="4"/>
      <c r="C127" s="4"/>
      <c r="D127" s="4"/>
      <c r="E127" s="4"/>
      <c r="F127" s="4"/>
      <c r="G127" s="4"/>
      <c r="H127" s="4"/>
      <c r="I127" s="4"/>
      <c r="J127" s="4"/>
      <c r="K127" s="4"/>
      <c r="L127" s="4"/>
      <c r="M127" s="4"/>
      <c r="N127" s="4"/>
      <c r="O127" s="4"/>
      <c r="P127" s="4"/>
      <c r="Q127" s="4"/>
      <c r="R127" s="4"/>
      <c r="S127" s="4"/>
      <c r="T127" s="4"/>
    </row>
    <row r="128" spans="1:20" ht="12.75">
      <c r="A128" s="4"/>
      <c r="B128" s="4"/>
      <c r="C128" s="4"/>
      <c r="D128" s="4"/>
      <c r="E128" s="4"/>
      <c r="F128" s="4"/>
      <c r="G128" s="4"/>
      <c r="H128" s="4"/>
      <c r="I128" s="4"/>
      <c r="J128" s="4"/>
      <c r="K128" s="4"/>
      <c r="L128" s="4"/>
      <c r="M128" s="4"/>
      <c r="N128" s="4"/>
      <c r="O128" s="4"/>
      <c r="P128" s="4"/>
      <c r="Q128" s="4"/>
      <c r="R128" s="4"/>
      <c r="S128" s="4"/>
      <c r="T128" s="4"/>
    </row>
    <row r="129" spans="1:20" ht="12.75">
      <c r="A129" s="4"/>
      <c r="B129" s="4"/>
      <c r="C129" s="4"/>
      <c r="D129" s="4"/>
      <c r="E129" s="4"/>
      <c r="F129" s="4"/>
      <c r="G129" s="4"/>
      <c r="H129" s="4"/>
      <c r="I129" s="4"/>
      <c r="J129" s="4"/>
      <c r="K129" s="4"/>
      <c r="L129" s="4"/>
      <c r="M129" s="4"/>
      <c r="N129" s="4"/>
      <c r="O129" s="4"/>
      <c r="P129" s="4"/>
      <c r="Q129" s="4"/>
      <c r="R129" s="4"/>
      <c r="S129" s="4"/>
      <c r="T129" s="4"/>
    </row>
    <row r="130" spans="1:20" ht="12.75">
      <c r="A130" s="4"/>
      <c r="B130" s="4"/>
      <c r="C130" s="4"/>
      <c r="D130" s="4"/>
      <c r="E130" s="4"/>
      <c r="F130" s="4"/>
      <c r="G130" s="4"/>
      <c r="H130" s="4"/>
      <c r="I130" s="4"/>
      <c r="J130" s="4"/>
      <c r="K130" s="4"/>
      <c r="L130" s="4"/>
      <c r="M130" s="4"/>
      <c r="N130" s="4"/>
      <c r="O130" s="4"/>
      <c r="P130" s="4"/>
      <c r="Q130" s="4"/>
      <c r="R130" s="4"/>
      <c r="S130" s="4"/>
      <c r="T130" s="4"/>
    </row>
    <row r="131" spans="1:20" ht="12.75">
      <c r="A131" s="4"/>
      <c r="B131" s="4"/>
      <c r="C131" s="4"/>
      <c r="D131" s="4"/>
      <c r="E131" s="4"/>
      <c r="F131" s="4"/>
      <c r="G131" s="4"/>
      <c r="H131" s="4"/>
      <c r="I131" s="4"/>
      <c r="J131" s="4"/>
      <c r="K131" s="4"/>
      <c r="L131" s="4"/>
      <c r="M131" s="4"/>
      <c r="N131" s="4"/>
      <c r="O131" s="4"/>
      <c r="P131" s="4"/>
      <c r="Q131" s="4"/>
      <c r="R131" s="4"/>
      <c r="S131" s="4"/>
      <c r="T131" s="4"/>
    </row>
    <row r="132" spans="1:20" ht="12.75">
      <c r="A132" s="4"/>
      <c r="B132" s="4"/>
      <c r="C132" s="4"/>
      <c r="D132" s="4"/>
      <c r="E132" s="4"/>
      <c r="F132" s="4"/>
      <c r="G132" s="4"/>
      <c r="H132" s="4"/>
      <c r="I132" s="4"/>
      <c r="J132" s="4"/>
      <c r="K132" s="4"/>
      <c r="L132" s="4"/>
      <c r="M132" s="4"/>
      <c r="N132" s="4"/>
      <c r="O132" s="4"/>
      <c r="P132" s="4"/>
      <c r="Q132" s="4"/>
      <c r="R132" s="4"/>
      <c r="S132" s="4"/>
      <c r="T132" s="4"/>
    </row>
    <row r="133" spans="1:13" ht="12.75">
      <c r="A133" s="10"/>
      <c r="B133" s="10"/>
      <c r="C133" s="54"/>
      <c r="D133" s="15"/>
      <c r="E133" s="15"/>
      <c r="F133" s="15"/>
      <c r="G133" s="15"/>
      <c r="H133" s="15"/>
      <c r="I133" s="15"/>
      <c r="J133" s="15"/>
      <c r="K133" s="15"/>
      <c r="L133" s="15"/>
      <c r="M133" s="15"/>
    </row>
    <row r="134" spans="1:13" ht="12.75">
      <c r="A134" s="15"/>
      <c r="B134" s="10"/>
      <c r="C134" s="15"/>
      <c r="D134" s="15"/>
      <c r="E134" s="15"/>
      <c r="F134" s="15"/>
      <c r="G134" s="15"/>
      <c r="H134" s="15"/>
      <c r="I134" s="15"/>
      <c r="J134" s="15"/>
      <c r="K134" s="15"/>
      <c r="L134" s="15"/>
      <c r="M134" s="15"/>
    </row>
    <row r="135" spans="1:13" ht="12.75">
      <c r="A135" s="15"/>
      <c r="B135" s="15"/>
      <c r="C135" s="15"/>
      <c r="D135" s="15"/>
      <c r="E135" s="15"/>
      <c r="F135" s="15"/>
      <c r="G135" s="15"/>
      <c r="H135" s="15"/>
      <c r="I135" s="15"/>
      <c r="J135" s="15"/>
      <c r="K135" s="15"/>
      <c r="L135" s="15"/>
      <c r="M135" s="15"/>
    </row>
    <row r="136" spans="1:13" ht="12.75">
      <c r="A136" s="15"/>
      <c r="B136" s="17"/>
      <c r="C136" s="15"/>
      <c r="D136" s="15"/>
      <c r="E136" s="15"/>
      <c r="F136" s="15"/>
      <c r="G136" s="15"/>
      <c r="H136" s="15"/>
      <c r="I136" s="15"/>
      <c r="J136" s="15"/>
      <c r="K136" s="15"/>
      <c r="L136" s="15"/>
      <c r="M136" s="15"/>
    </row>
    <row r="137" spans="1:13" ht="12.75">
      <c r="A137" s="15"/>
      <c r="B137" s="17"/>
      <c r="C137" s="15"/>
      <c r="D137" s="15"/>
      <c r="E137" s="15"/>
      <c r="F137" s="15"/>
      <c r="G137" s="15"/>
      <c r="H137" s="15"/>
      <c r="I137" s="15"/>
      <c r="J137" s="15"/>
      <c r="K137" s="15"/>
      <c r="L137" s="15"/>
      <c r="M137" s="15"/>
    </row>
    <row r="138" spans="1:13" ht="12.75">
      <c r="A138" s="13"/>
      <c r="B138" s="17"/>
      <c r="C138" s="15"/>
      <c r="D138" s="15"/>
      <c r="E138" s="15"/>
      <c r="F138" s="15"/>
      <c r="G138" s="15"/>
      <c r="H138" s="15"/>
      <c r="I138" s="15"/>
      <c r="J138" s="15"/>
      <c r="K138" s="15"/>
      <c r="L138" s="15"/>
      <c r="M138" s="15"/>
    </row>
    <row r="139" spans="1:13" ht="12.75">
      <c r="A139" s="15"/>
      <c r="B139" s="15"/>
      <c r="C139" s="15"/>
      <c r="D139" s="15"/>
      <c r="E139" s="16"/>
      <c r="F139" s="15"/>
      <c r="G139" s="15"/>
      <c r="H139" s="15"/>
      <c r="I139" s="15"/>
      <c r="J139" s="15"/>
      <c r="K139" s="15"/>
      <c r="L139" s="15"/>
      <c r="M139" s="15"/>
    </row>
    <row r="140" spans="1:13" ht="12.75">
      <c r="A140" s="15"/>
      <c r="B140" s="15"/>
      <c r="C140" s="15"/>
      <c r="D140" s="15"/>
      <c r="E140" s="15"/>
      <c r="F140" s="15"/>
      <c r="G140" s="15"/>
      <c r="H140" s="15"/>
      <c r="I140" s="15"/>
      <c r="J140" s="15"/>
      <c r="K140" s="15"/>
      <c r="L140" s="15"/>
      <c r="M140" s="15"/>
    </row>
    <row r="141" spans="1:13" ht="12.75">
      <c r="A141" s="15"/>
      <c r="B141" s="15"/>
      <c r="C141" s="15"/>
      <c r="D141" s="15"/>
      <c r="E141" s="15"/>
      <c r="F141" s="15"/>
      <c r="G141" s="15"/>
      <c r="H141" s="15"/>
      <c r="I141" s="15"/>
      <c r="J141" s="15"/>
      <c r="K141" s="15"/>
      <c r="L141" s="15"/>
      <c r="M141" s="15"/>
    </row>
    <row r="142" spans="1:13" ht="12.75">
      <c r="A142" s="54"/>
      <c r="B142" s="15"/>
      <c r="C142" s="15"/>
      <c r="D142" s="15"/>
      <c r="E142" s="15"/>
      <c r="F142" s="15"/>
      <c r="G142" s="15"/>
      <c r="H142" s="15"/>
      <c r="I142" s="15"/>
      <c r="J142" s="15"/>
      <c r="K142" s="15"/>
      <c r="L142" s="15"/>
      <c r="M142" s="15"/>
    </row>
    <row r="143" spans="1:13" ht="12.75">
      <c r="A143" s="15"/>
      <c r="B143" s="15"/>
      <c r="C143" s="15"/>
      <c r="D143" s="15"/>
      <c r="E143" s="15"/>
      <c r="F143" s="15"/>
      <c r="G143" s="15"/>
      <c r="H143" s="15"/>
      <c r="I143" s="15"/>
      <c r="J143" s="15"/>
      <c r="K143" s="15"/>
      <c r="L143" s="15"/>
      <c r="M143" s="15"/>
    </row>
    <row r="144" spans="1:13" ht="12.75">
      <c r="A144" s="15"/>
      <c r="B144" s="15"/>
      <c r="C144" s="15"/>
      <c r="D144" s="15"/>
      <c r="E144" s="15"/>
      <c r="F144" s="15"/>
      <c r="G144" s="15"/>
      <c r="H144" s="15"/>
      <c r="I144" s="15"/>
      <c r="J144" s="15"/>
      <c r="K144" s="15"/>
      <c r="L144" s="15"/>
      <c r="M144" s="15"/>
    </row>
    <row r="145" spans="1:13" ht="12.75">
      <c r="A145" s="15"/>
      <c r="B145" s="15"/>
      <c r="C145" s="15"/>
      <c r="D145" s="15"/>
      <c r="E145" s="15"/>
      <c r="F145" s="15"/>
      <c r="G145" s="15"/>
      <c r="H145" s="15"/>
      <c r="I145" s="15"/>
      <c r="J145" s="15"/>
      <c r="K145" s="15"/>
      <c r="L145" s="15"/>
      <c r="M145" s="15"/>
    </row>
    <row r="146" spans="1:13" ht="12.75">
      <c r="A146" s="15"/>
      <c r="B146" s="15"/>
      <c r="C146" s="15"/>
      <c r="D146" s="15"/>
      <c r="E146" s="15"/>
      <c r="F146" s="15"/>
      <c r="G146" s="15"/>
      <c r="H146" s="15"/>
      <c r="I146" s="15"/>
      <c r="J146" s="15"/>
      <c r="K146" s="15"/>
      <c r="L146" s="15"/>
      <c r="M146" s="15"/>
    </row>
    <row r="147" spans="1:13" ht="12.75">
      <c r="A147" s="54"/>
      <c r="B147" s="15"/>
      <c r="C147" s="15"/>
      <c r="D147" s="15"/>
      <c r="E147" s="15"/>
      <c r="F147" s="15"/>
      <c r="G147" s="15"/>
      <c r="H147" s="15"/>
      <c r="I147" s="15"/>
      <c r="J147" s="15"/>
      <c r="K147" s="15"/>
      <c r="L147" s="15"/>
      <c r="M147" s="15"/>
    </row>
    <row r="148" spans="1:13" ht="12.75">
      <c r="A148" s="15"/>
      <c r="B148" s="15"/>
      <c r="C148" s="15"/>
      <c r="D148" s="15"/>
      <c r="E148" s="15"/>
      <c r="F148" s="15"/>
      <c r="G148" s="15"/>
      <c r="H148" s="15"/>
      <c r="I148" s="15"/>
      <c r="J148" s="15"/>
      <c r="K148" s="15"/>
      <c r="L148" s="15"/>
      <c r="M148" s="15"/>
    </row>
    <row r="149" spans="1:13" ht="12.75">
      <c r="A149" s="15"/>
      <c r="B149" s="15"/>
      <c r="C149" s="15"/>
      <c r="D149" s="15"/>
      <c r="E149" s="15"/>
      <c r="F149" s="15"/>
      <c r="G149" s="15"/>
      <c r="H149" s="15"/>
      <c r="I149" s="15"/>
      <c r="J149" s="15"/>
      <c r="K149" s="15"/>
      <c r="L149" s="15"/>
      <c r="M149" s="15"/>
    </row>
    <row r="150" spans="1:13" ht="12.75">
      <c r="A150" s="54"/>
      <c r="B150" s="15"/>
      <c r="C150" s="15"/>
      <c r="D150" s="15"/>
      <c r="E150" s="15"/>
      <c r="F150" s="15"/>
      <c r="G150" s="15"/>
      <c r="H150" s="15"/>
      <c r="I150" s="15"/>
      <c r="J150" s="15"/>
      <c r="K150" s="15"/>
      <c r="L150" s="15"/>
      <c r="M150" s="15"/>
    </row>
    <row r="151" spans="1:13" ht="12.75">
      <c r="A151" s="15"/>
      <c r="B151" s="15"/>
      <c r="C151" s="15"/>
      <c r="D151" s="15"/>
      <c r="E151" s="15"/>
      <c r="F151" s="15"/>
      <c r="G151" s="15"/>
      <c r="H151" s="15"/>
      <c r="I151" s="15"/>
      <c r="J151" s="15"/>
      <c r="K151" s="15"/>
      <c r="L151" s="15"/>
      <c r="M151" s="15"/>
    </row>
    <row r="152" spans="1:13" ht="12.75">
      <c r="A152" s="15"/>
      <c r="B152" s="15"/>
      <c r="C152" s="15"/>
      <c r="D152" s="15"/>
      <c r="E152" s="15"/>
      <c r="F152" s="15"/>
      <c r="G152" s="15"/>
      <c r="H152" s="15"/>
      <c r="I152" s="15"/>
      <c r="J152" s="15"/>
      <c r="K152" s="15"/>
      <c r="L152" s="15"/>
      <c r="M152" s="15"/>
    </row>
    <row r="153" spans="1:13" ht="12.75">
      <c r="A153" s="15"/>
      <c r="B153" s="15"/>
      <c r="C153" s="15"/>
      <c r="D153" s="15"/>
      <c r="E153" s="15"/>
      <c r="F153" s="15"/>
      <c r="G153" s="15"/>
      <c r="H153" s="15"/>
      <c r="I153" s="15"/>
      <c r="J153" s="15"/>
      <c r="K153" s="15"/>
      <c r="L153" s="15"/>
      <c r="M153" s="15"/>
    </row>
    <row r="154" spans="1:13" ht="12.75">
      <c r="A154" s="15"/>
      <c r="B154" s="15"/>
      <c r="C154" s="15"/>
      <c r="D154" s="15"/>
      <c r="E154" s="15"/>
      <c r="F154" s="15"/>
      <c r="G154" s="15"/>
      <c r="H154" s="16"/>
      <c r="I154" s="15"/>
      <c r="J154" s="15"/>
      <c r="K154" s="15"/>
      <c r="L154" s="15"/>
      <c r="M154" s="15"/>
    </row>
    <row r="155" spans="1:13" ht="12.75">
      <c r="A155" s="15"/>
      <c r="B155" s="15"/>
      <c r="C155" s="15"/>
      <c r="D155" s="15"/>
      <c r="E155" s="15"/>
      <c r="F155" s="15"/>
      <c r="G155" s="15"/>
      <c r="H155" s="15"/>
      <c r="I155" s="15"/>
      <c r="J155" s="15"/>
      <c r="K155" s="15"/>
      <c r="L155" s="15"/>
      <c r="M155" s="15"/>
    </row>
    <row r="156" spans="1:13" ht="12.75">
      <c r="A156" s="15"/>
      <c r="B156" s="15"/>
      <c r="C156" s="15"/>
      <c r="D156" s="15"/>
      <c r="E156" s="15"/>
      <c r="F156" s="15"/>
      <c r="G156" s="15"/>
      <c r="H156" s="15"/>
      <c r="I156" s="15"/>
      <c r="J156" s="15"/>
      <c r="K156" s="15"/>
      <c r="L156" s="15"/>
      <c r="M156" s="15"/>
    </row>
    <row r="157" spans="1:13" ht="12.75">
      <c r="A157" s="15"/>
      <c r="B157" s="15"/>
      <c r="C157" s="15"/>
      <c r="D157" s="15"/>
      <c r="E157" s="15"/>
      <c r="F157" s="15"/>
      <c r="G157" s="15"/>
      <c r="H157" s="15"/>
      <c r="I157" s="15"/>
      <c r="J157" s="15"/>
      <c r="K157" s="15"/>
      <c r="L157" s="15"/>
      <c r="M157" s="15"/>
    </row>
    <row r="158" spans="1:13" ht="12.75">
      <c r="A158" s="15"/>
      <c r="B158" s="15"/>
      <c r="C158" s="15"/>
      <c r="D158" s="15"/>
      <c r="E158" s="15"/>
      <c r="F158" s="15"/>
      <c r="G158" s="15"/>
      <c r="H158" s="16"/>
      <c r="I158" s="15"/>
      <c r="J158" s="15"/>
      <c r="K158" s="15"/>
      <c r="L158" s="15"/>
      <c r="M158" s="15"/>
    </row>
    <row r="159" spans="1:13" ht="12.75">
      <c r="A159" s="54"/>
      <c r="B159" s="15"/>
      <c r="C159" s="15"/>
      <c r="D159" s="15"/>
      <c r="E159" s="15"/>
      <c r="F159" s="15"/>
      <c r="G159" s="15"/>
      <c r="H159" s="15"/>
      <c r="I159" s="15"/>
      <c r="J159" s="15"/>
      <c r="K159" s="15"/>
      <c r="L159" s="15"/>
      <c r="M159" s="15"/>
    </row>
    <row r="160" spans="1:13" ht="12.75">
      <c r="A160" s="15"/>
      <c r="B160" s="15"/>
      <c r="C160" s="15"/>
      <c r="D160" s="15"/>
      <c r="E160" s="15"/>
      <c r="F160" s="15"/>
      <c r="G160" s="15"/>
      <c r="H160" s="15"/>
      <c r="I160" s="15"/>
      <c r="J160" s="15"/>
      <c r="K160" s="15"/>
      <c r="L160" s="15"/>
      <c r="M160" s="15"/>
    </row>
    <row r="161" spans="1:13" ht="12.75">
      <c r="A161" s="54"/>
      <c r="B161" s="15"/>
      <c r="C161" s="15"/>
      <c r="D161" s="15"/>
      <c r="E161" s="15"/>
      <c r="F161" s="15"/>
      <c r="G161" s="15"/>
      <c r="H161" s="15"/>
      <c r="I161" s="15"/>
      <c r="J161" s="15"/>
      <c r="K161" s="15"/>
      <c r="L161" s="15"/>
      <c r="M161" s="15"/>
    </row>
    <row r="162" spans="1:13" ht="12.75">
      <c r="A162" s="54"/>
      <c r="B162" s="15"/>
      <c r="C162" s="15"/>
      <c r="D162" s="15"/>
      <c r="E162" s="15"/>
      <c r="F162" s="15"/>
      <c r="G162" s="15"/>
      <c r="H162" s="15"/>
      <c r="I162" s="15"/>
      <c r="J162" s="15"/>
      <c r="K162" s="15"/>
      <c r="L162" s="15"/>
      <c r="M162" s="15"/>
    </row>
    <row r="163" spans="1:13" ht="12.75">
      <c r="A163" s="54"/>
      <c r="B163" s="15"/>
      <c r="C163" s="15"/>
      <c r="D163" s="15"/>
      <c r="E163" s="15"/>
      <c r="F163" s="15"/>
      <c r="G163" s="15"/>
      <c r="H163" s="15"/>
      <c r="I163" s="15"/>
      <c r="J163" s="15"/>
      <c r="K163" s="15"/>
      <c r="L163" s="15"/>
      <c r="M163" s="15"/>
    </row>
    <row r="164" spans="1:13" ht="12.75">
      <c r="A164" s="54"/>
      <c r="B164" s="15"/>
      <c r="C164" s="15"/>
      <c r="D164" s="15"/>
      <c r="E164" s="15"/>
      <c r="F164" s="15"/>
      <c r="G164" s="15"/>
      <c r="H164" s="15"/>
      <c r="I164" s="15"/>
      <c r="J164" s="15"/>
      <c r="K164" s="15"/>
      <c r="L164" s="15"/>
      <c r="M164" s="15"/>
    </row>
    <row r="165" spans="1:13" ht="12.75">
      <c r="A165" s="54"/>
      <c r="B165" s="15"/>
      <c r="C165" s="15"/>
      <c r="D165" s="15"/>
      <c r="E165" s="15"/>
      <c r="F165" s="15"/>
      <c r="G165" s="15"/>
      <c r="H165" s="15"/>
      <c r="I165" s="15"/>
      <c r="J165" s="15"/>
      <c r="K165" s="15"/>
      <c r="L165" s="15"/>
      <c r="M165" s="15"/>
    </row>
    <row r="166" spans="1:13" ht="12.75">
      <c r="A166" s="22"/>
      <c r="B166" s="15"/>
      <c r="C166" s="15"/>
      <c r="D166" s="15"/>
      <c r="E166" s="15"/>
      <c r="F166" s="15"/>
      <c r="G166" s="15"/>
      <c r="H166" s="15"/>
      <c r="I166" s="15"/>
      <c r="J166" s="15"/>
      <c r="K166" s="15"/>
      <c r="L166" s="15"/>
      <c r="M166" s="15"/>
    </row>
    <row r="167" ht="12.75">
      <c r="B167" s="15"/>
    </row>
  </sheetData>
  <sheetProtection/>
  <hyperlinks>
    <hyperlink ref="C48" r:id="rId1" display="http://www.rail-reg.gov.uk/network_operation/no928.html "/>
    <hyperlink ref="C50" r:id="rId2" display="http://www.rfi.it/netstat/netstat/general_information.htm"/>
    <hyperlink ref="C49" r:id="rId3" display="www.ose.gr"/>
    <hyperlink ref="C20" r:id="rId4" display="http://www.railaccess.be/"/>
    <hyperlink ref="C19" r:id="rId5" display="http://193.81.167.162/"/>
    <hyperlink ref="C95" r:id="rId6" display="www.westerscheldetunnel.nl"/>
    <hyperlink ref="C94" r:id="rId7" display="http://www.brisa.pt/webnew/brisa_mapa_00.asp"/>
    <hyperlink ref="C93" r:id="rId8" display="http://www.krbrd.gov.pl/download/pdf/krbrd2.pdf"/>
    <hyperlink ref="G63" r:id="rId9" display="www.asecap.org"/>
    <hyperlink ref="C66" r:id="rId10" display="www.asfinag.at"/>
    <hyperlink ref="C87" r:id="rId11" display="http://www.motorway.hu/en/frontpage/"/>
    <hyperlink ref="C85" r:id="rId12" display="http://www.norvegfinans.com/english/default.asp"/>
    <hyperlink ref="C71" r:id="rId13" display="www.autobrennero.it"/>
    <hyperlink ref="C76" r:id="rId14" display="www.aseta.es"/>
    <hyperlink ref="C88" r:id="rId15" display="http://ec.europa.eu/transport/road/doc/road_transport_policy_en.pdf"/>
    <hyperlink ref="C92" r:id="rId16" display="www.m6toll.co.uk"/>
    <hyperlink ref="C97" r:id="rId17" display="http://www.jernbaneverket.no/marked/Network_Statement/"/>
    <hyperlink ref="B103" r:id="rId18" display="http://www.zsr.sk/generate_page.php?page_id=231"/>
    <hyperlink ref="B104" r:id="rId19" display="http://www.boe.es/boe/dias/2003-06-17/pdfs/A23106-23127.pdf"/>
    <hyperlink ref="C99" r:id="rId20" display="http://www.jernbaneverket.no/marked/Network_Statement/"/>
    <hyperlink ref="C100" r:id="rId21" display="http://epp.eurostat.ec.europa.eu/pls/portal/docs/PAGE/PGP_PRD_CAT_PREREL/PGE_CAT_PREREL_YEAR_2007/PGE_CAT_PREREL_YEAR_2007_MONTH_12/7-14122007-EN-BP.PDF"/>
    <hyperlink ref="C108" r:id="rId22" display="http://epp.eurostat.ec.europa.eu/cache/ITY_OFFPUB/KS-SF-08-027/EN/KS-SF-08-027-EN.PDF"/>
    <hyperlink ref="C111" r:id="rId23" display="http://www.freightonrail.org.uk/FactsFigures.htm"/>
    <hyperlink ref="C113" r:id="rId24" display="http://www.zsr.sk/generate_page.php?page_id=231"/>
    <hyperlink ref="C114" r:id="rId25" display="http://www.boe.es/boe/dias/2003-06-17/pdfs/A23106-23127.pdf"/>
    <hyperlink ref="E57" r:id="rId26" display="http://www.cemt.org/topics/taxes/AnnexB3e.xls"/>
    <hyperlink ref="C55" r:id="rId27" display="http://www.railinfra.lu/visualiser.html"/>
    <hyperlink ref="C75" r:id="rId28" display="http://www.nra.ie/GeneralTollingInformation/KnowTheToll/"/>
    <hyperlink ref="B126" r:id="rId29" display="http://ec.europa.eu/budget/inforeuro/index.cfm?fuseaction=dsp_html_monthly_rates&amp;Language=en"/>
    <hyperlink ref="D59" r:id="rId30" display="https://stats.ecb.int/stats/download/weas05_01/weas05_01/weas05_01.pdf"/>
  </hyperlinks>
  <printOptions/>
  <pageMargins left="0.75" right="0.75" top="1" bottom="1" header="0.5" footer="0.5"/>
  <pageSetup horizontalDpi="600" verticalDpi="600" orientation="portrait" paperSize="9" r:id="rId31"/>
</worksheet>
</file>

<file path=xl/worksheets/sheet10.xml><?xml version="1.0" encoding="utf-8"?>
<worksheet xmlns="http://schemas.openxmlformats.org/spreadsheetml/2006/main" xmlns:r="http://schemas.openxmlformats.org/officeDocument/2006/relationships">
  <sheetPr>
    <tabColor indexed="35"/>
  </sheetPr>
  <dimension ref="A1:K15"/>
  <sheetViews>
    <sheetView zoomScalePageLayoutView="0" workbookViewId="0" topLeftCell="A1">
      <selection activeCell="A1" sqref="A1"/>
    </sheetView>
  </sheetViews>
  <sheetFormatPr defaultColWidth="9.140625" defaultRowHeight="12.75"/>
  <cols>
    <col min="10" max="10" width="16.7109375" style="0" customWidth="1"/>
  </cols>
  <sheetData>
    <row r="1" spans="1:2" s="11" customFormat="1" ht="12.75">
      <c r="A1" s="12" t="s">
        <v>383</v>
      </c>
      <c r="B1" s="12"/>
    </row>
    <row r="2" ht="12.75">
      <c r="A2" t="s">
        <v>441</v>
      </c>
    </row>
    <row r="3" spans="1:11" ht="12.75">
      <c r="A3" s="70" t="s">
        <v>442</v>
      </c>
      <c r="B3" s="70">
        <v>1998</v>
      </c>
      <c r="C3" s="70">
        <v>2000</v>
      </c>
      <c r="D3" s="70">
        <v>2001</v>
      </c>
      <c r="E3" s="70">
        <v>2004</v>
      </c>
      <c r="F3" s="70">
        <v>2005</v>
      </c>
      <c r="G3" s="70">
        <v>2006</v>
      </c>
      <c r="H3" s="70">
        <v>2007</v>
      </c>
      <c r="I3" s="70">
        <v>2008</v>
      </c>
      <c r="J3" s="71" t="s">
        <v>439</v>
      </c>
      <c r="K3" s="3"/>
    </row>
    <row r="4" spans="1:10" ht="12.75">
      <c r="A4" s="68" t="s">
        <v>329</v>
      </c>
      <c r="B4" s="68">
        <v>0.15</v>
      </c>
      <c r="C4" s="68">
        <v>0.15</v>
      </c>
      <c r="D4" s="68">
        <v>0.15</v>
      </c>
      <c r="E4" s="68">
        <v>0.27</v>
      </c>
      <c r="F4" s="68">
        <v>0.27</v>
      </c>
      <c r="G4" s="68">
        <v>0.27</v>
      </c>
      <c r="H4" s="68">
        <v>0.33</v>
      </c>
      <c r="I4" s="68">
        <v>0.36</v>
      </c>
      <c r="J4" s="93" t="s">
        <v>384</v>
      </c>
    </row>
    <row r="5" spans="1:10" ht="12.75">
      <c r="A5" s="68" t="s">
        <v>338</v>
      </c>
      <c r="B5" s="68">
        <v>0.17</v>
      </c>
      <c r="C5" s="68">
        <v>0.16</v>
      </c>
      <c r="D5" s="68">
        <v>0.18</v>
      </c>
      <c r="E5" s="68">
        <v>0.2</v>
      </c>
      <c r="F5" s="68">
        <v>0.21</v>
      </c>
      <c r="G5" s="68">
        <v>0.21</v>
      </c>
      <c r="H5" s="68">
        <v>0.21</v>
      </c>
      <c r="I5" s="68">
        <v>0.22</v>
      </c>
      <c r="J5" s="93" t="s">
        <v>385</v>
      </c>
    </row>
    <row r="6" spans="1:10" ht="12.75">
      <c r="A6" s="68" t="s">
        <v>341</v>
      </c>
      <c r="B6" s="68">
        <v>0.09</v>
      </c>
      <c r="C6" s="68">
        <v>0.09</v>
      </c>
      <c r="D6" s="68">
        <v>0.1</v>
      </c>
      <c r="E6" s="68">
        <v>0.12</v>
      </c>
      <c r="F6" s="68">
        <v>0.12</v>
      </c>
      <c r="G6" s="68">
        <v>0.11</v>
      </c>
      <c r="H6" s="68">
        <v>0.11</v>
      </c>
      <c r="I6" s="68">
        <v>0.12</v>
      </c>
      <c r="J6" s="93" t="s">
        <v>385</v>
      </c>
    </row>
    <row r="7" spans="1:10" ht="12.75">
      <c r="A7" s="68" t="s">
        <v>355</v>
      </c>
      <c r="B7" s="68">
        <v>0.06</v>
      </c>
      <c r="C7" s="68">
        <v>0.06</v>
      </c>
      <c r="D7" s="68">
        <v>0.06</v>
      </c>
      <c r="E7" s="68">
        <v>0.06</v>
      </c>
      <c r="F7" s="68">
        <v>1.63</v>
      </c>
      <c r="G7" s="68">
        <v>1.5</v>
      </c>
      <c r="H7" s="68">
        <v>1.5</v>
      </c>
      <c r="I7" s="68">
        <v>1.57</v>
      </c>
      <c r="J7" s="93" t="s">
        <v>387</v>
      </c>
    </row>
    <row r="8" spans="1:10" ht="12.75">
      <c r="A8" s="68" t="s">
        <v>344</v>
      </c>
      <c r="B8" s="68"/>
      <c r="C8" s="68">
        <v>0.02</v>
      </c>
      <c r="D8" s="68">
        <v>0.02</v>
      </c>
      <c r="E8" s="68">
        <v>0.08</v>
      </c>
      <c r="F8" s="68">
        <v>0.09</v>
      </c>
      <c r="G8" s="68">
        <v>0.09</v>
      </c>
      <c r="H8" s="68">
        <v>0.09</v>
      </c>
      <c r="I8" s="68">
        <v>0.09</v>
      </c>
      <c r="J8" s="93" t="s">
        <v>385</v>
      </c>
    </row>
    <row r="9" spans="1:10" ht="12.75">
      <c r="A9" s="68" t="s">
        <v>345</v>
      </c>
      <c r="B9" s="68"/>
      <c r="C9" s="68"/>
      <c r="D9" s="68"/>
      <c r="E9" s="68"/>
      <c r="F9" s="68">
        <v>0.19</v>
      </c>
      <c r="G9" s="68">
        <v>0.19</v>
      </c>
      <c r="H9" s="68">
        <v>0.18</v>
      </c>
      <c r="I9" s="68">
        <v>0.19</v>
      </c>
      <c r="J9" s="93" t="s">
        <v>385</v>
      </c>
    </row>
    <row r="10" spans="1:10" ht="12.75">
      <c r="A10" s="68" t="s">
        <v>336</v>
      </c>
      <c r="B10" s="68">
        <v>0.16</v>
      </c>
      <c r="C10" s="68">
        <v>0.16</v>
      </c>
      <c r="D10" s="68">
        <v>0.16</v>
      </c>
      <c r="E10" s="68">
        <v>0.14</v>
      </c>
      <c r="F10" s="68">
        <v>0.15</v>
      </c>
      <c r="G10" s="68">
        <v>0.16</v>
      </c>
      <c r="H10" s="68">
        <v>0.17</v>
      </c>
      <c r="I10" s="68">
        <v>0.18</v>
      </c>
      <c r="J10" s="93" t="s">
        <v>385</v>
      </c>
    </row>
    <row r="11" spans="1:10" ht="12.75">
      <c r="A11" s="70" t="s">
        <v>326</v>
      </c>
      <c r="B11" s="70">
        <f>SUM(B4:B10)</f>
        <v>0.63</v>
      </c>
      <c r="C11" s="70">
        <f aca="true" t="shared" si="0" ref="C11:I11">SUM(C4:C10)</f>
        <v>0.64</v>
      </c>
      <c r="D11" s="70">
        <f t="shared" si="0"/>
        <v>0.6699999999999999</v>
      </c>
      <c r="E11" s="70">
        <f t="shared" si="0"/>
        <v>0.8700000000000001</v>
      </c>
      <c r="F11" s="70">
        <f t="shared" si="0"/>
        <v>2.6599999999999997</v>
      </c>
      <c r="G11" s="70">
        <f t="shared" si="0"/>
        <v>2.53</v>
      </c>
      <c r="H11" s="70">
        <f t="shared" si="0"/>
        <v>2.59</v>
      </c>
      <c r="I11" s="70">
        <f t="shared" si="0"/>
        <v>2.73</v>
      </c>
      <c r="J11" s="87"/>
    </row>
    <row r="13" spans="1:9" ht="12.75">
      <c r="A13" t="s">
        <v>256</v>
      </c>
      <c r="B13">
        <f>B11/TERM22_BD_Road_Tolls!B37</f>
        <v>0.7682926829268293</v>
      </c>
      <c r="C13">
        <f>C11/TERM22_BD_Road_Tolls!C37</f>
        <v>0.7710843373493976</v>
      </c>
      <c r="D13">
        <f>D11/TERM22_BD_Road_Tolls!D37</f>
        <v>0.7790697674418604</v>
      </c>
      <c r="E13" s="157">
        <f>E11/TERM22_BD_Road_Tolls!E37</f>
        <v>1</v>
      </c>
      <c r="F13">
        <f>F11/TERM22_BD_Road_Tolls!F37</f>
        <v>0.9568345323741009</v>
      </c>
      <c r="G13">
        <f>G11/TERM22_BD_Road_Tolls!G37</f>
        <v>0.9547169811320755</v>
      </c>
      <c r="H13">
        <f>H11/TERM22_BD_Road_Tolls!H37</f>
        <v>0.875</v>
      </c>
      <c r="I13">
        <f>I11/TERM22_BD_Road_Tolls!I37</f>
        <v>0.8639240506329113</v>
      </c>
    </row>
    <row r="14" spans="1:9" ht="12.75">
      <c r="A14" t="s">
        <v>257</v>
      </c>
      <c r="B14" t="s">
        <v>339</v>
      </c>
      <c r="C14" t="s">
        <v>339</v>
      </c>
      <c r="D14" t="s">
        <v>339</v>
      </c>
      <c r="F14" t="s">
        <v>369</v>
      </c>
      <c r="G14" t="s">
        <v>369</v>
      </c>
      <c r="H14" t="s">
        <v>260</v>
      </c>
      <c r="I14" t="s">
        <v>261</v>
      </c>
    </row>
    <row r="15" spans="2:9" ht="12.75">
      <c r="B15" s="157">
        <f>(B11+TERM22_BD_Road_Tolls!B16)/TERM22_BD_Road_Tolls!B37</f>
        <v>1.0000000000000002</v>
      </c>
      <c r="C15" s="157">
        <f>(C11+TERM22_BD_Road_Tolls!C16)/TERM22_BD_Road_Tolls!C37</f>
        <v>1.0000000000000002</v>
      </c>
      <c r="D15" s="157">
        <f>(D11+TERM22_BD_Road_Tolls!D16)/TERM22_BD_Road_Tolls!D37</f>
        <v>0.9999999999999999</v>
      </c>
      <c r="F15" s="157">
        <f>(F11+TERM22_BD_Road_Tolls!F14)/TERM22_BD_Road_Tolls!F37</f>
        <v>1.0000000000000002</v>
      </c>
      <c r="G15" s="157">
        <f>(G11+TERM22_BD_Road_Tolls!G14)/TERM22_BD_Road_Tolls!G37</f>
        <v>1</v>
      </c>
      <c r="H15" s="157">
        <f>(H11+TERM22_BD_Road_Tolls!H14+TERM22_BD_Road_Tolls!H9)/TERM22_BD_Road_Tolls!H37</f>
        <v>1</v>
      </c>
      <c r="I15" s="157">
        <f>(I11+TERM22_BD_Road_Tolls!I14+TERM22_BD_Road_Tolls!I9+TERM22_BD_Road_Tolls!I18)/TERM22_BD_Road_Tolls!I37</f>
        <v>1</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1"/>
  </sheetPr>
  <dimension ref="A1:A1"/>
  <sheetViews>
    <sheetView zoomScalePageLayoutView="0" workbookViewId="0" topLeftCell="A1">
      <selection activeCell="E37" sqref="E37"/>
    </sheetView>
  </sheetViews>
  <sheetFormatPr defaultColWidth="9.140625" defaultRowHeight="12.75"/>
  <sheetData/>
  <sheetProtection/>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tabColor rgb="FF00FFFF"/>
  </sheetPr>
  <dimension ref="A2:I88"/>
  <sheetViews>
    <sheetView zoomScalePageLayoutView="0" workbookViewId="0" topLeftCell="A1">
      <selection activeCell="E32" sqref="E32"/>
    </sheetView>
  </sheetViews>
  <sheetFormatPr defaultColWidth="11.421875" defaultRowHeight="12.75"/>
  <cols>
    <col min="1" max="1" width="27.57421875" style="0" customWidth="1"/>
    <col min="2" max="2" width="3.140625" style="160" customWidth="1"/>
    <col min="3" max="3" width="16.57421875" style="0" customWidth="1"/>
    <col min="4" max="4" width="19.140625" style="0" customWidth="1"/>
    <col min="5" max="5" width="22.421875" style="0" customWidth="1"/>
    <col min="6" max="6" width="17.28125" style="0" customWidth="1"/>
    <col min="7" max="7" width="20.00390625" style="0" customWidth="1"/>
    <col min="8" max="8" width="20.140625" style="0" customWidth="1"/>
    <col min="9" max="9" width="17.8515625" style="0" customWidth="1"/>
  </cols>
  <sheetData>
    <row r="2" spans="1:3" ht="12.75">
      <c r="A2" s="167" t="s">
        <v>83</v>
      </c>
      <c r="B2" s="168"/>
      <c r="C2" t="s">
        <v>84</v>
      </c>
    </row>
    <row r="3" spans="1:2" s="9" customFormat="1" ht="12.75">
      <c r="A3" s="7"/>
      <c r="B3" s="168"/>
    </row>
    <row r="4" spans="1:2" s="9" customFormat="1" ht="12.75">
      <c r="A4" s="7"/>
      <c r="B4" s="168"/>
    </row>
    <row r="5" ht="12.75">
      <c r="A5" t="s">
        <v>85</v>
      </c>
    </row>
    <row r="8" ht="12.75">
      <c r="C8" s="3" t="s">
        <v>86</v>
      </c>
    </row>
    <row r="9" spans="1:7" ht="13.5" thickBot="1">
      <c r="A9" s="169"/>
      <c r="B9" s="170"/>
      <c r="C9" s="67"/>
      <c r="D9" s="169"/>
      <c r="E9" s="169"/>
      <c r="F9" s="169"/>
      <c r="G9" s="169"/>
    </row>
    <row r="10" spans="1:7" ht="12.75">
      <c r="A10" s="171" t="s">
        <v>87</v>
      </c>
      <c r="B10" s="172"/>
      <c r="C10" s="173"/>
      <c r="D10" s="174"/>
      <c r="E10" s="175" t="s">
        <v>88</v>
      </c>
      <c r="F10" s="174"/>
      <c r="G10" s="176"/>
    </row>
    <row r="11" spans="1:7" ht="12.75">
      <c r="A11" s="177"/>
      <c r="B11" s="170"/>
      <c r="C11" s="173"/>
      <c r="G11" s="177"/>
    </row>
    <row r="12" spans="1:7" ht="12.75">
      <c r="A12" s="178" t="s">
        <v>89</v>
      </c>
      <c r="B12" s="170"/>
      <c r="C12" s="173"/>
      <c r="E12" s="179" t="s">
        <v>90</v>
      </c>
      <c r="G12" s="173"/>
    </row>
    <row r="13" spans="1:7" ht="13.5" thickBot="1">
      <c r="A13" s="180"/>
      <c r="B13" s="181"/>
      <c r="C13" s="182"/>
      <c r="D13" s="183"/>
      <c r="E13" s="184" t="s">
        <v>91</v>
      </c>
      <c r="F13" s="183"/>
      <c r="G13" s="180"/>
    </row>
    <row r="14" spans="1:7" ht="12.75">
      <c r="A14" s="177"/>
      <c r="B14" s="170"/>
      <c r="C14" s="185"/>
      <c r="D14" s="186" t="s">
        <v>92</v>
      </c>
      <c r="E14" s="187" t="s">
        <v>93</v>
      </c>
      <c r="F14" s="187" t="s">
        <v>94</v>
      </c>
      <c r="G14" s="188" t="s">
        <v>95</v>
      </c>
    </row>
    <row r="15" spans="1:7" ht="12.75">
      <c r="A15" s="189" t="s">
        <v>96</v>
      </c>
      <c r="B15" s="190"/>
      <c r="C15" s="178" t="s">
        <v>97</v>
      </c>
      <c r="D15" s="191" t="s">
        <v>98</v>
      </c>
      <c r="E15" s="192" t="s">
        <v>98</v>
      </c>
      <c r="F15" s="192" t="s">
        <v>99</v>
      </c>
      <c r="G15" s="193" t="s">
        <v>96</v>
      </c>
    </row>
    <row r="16" spans="1:7" ht="12.75">
      <c r="A16" s="189" t="s">
        <v>100</v>
      </c>
      <c r="B16" s="194" t="s">
        <v>101</v>
      </c>
      <c r="C16" s="178" t="s">
        <v>102</v>
      </c>
      <c r="D16" s="191" t="s">
        <v>103</v>
      </c>
      <c r="E16" s="192" t="s">
        <v>103</v>
      </c>
      <c r="F16" s="192" t="s">
        <v>104</v>
      </c>
      <c r="G16" s="195" t="s">
        <v>100</v>
      </c>
    </row>
    <row r="17" spans="1:7" ht="12.75">
      <c r="A17" s="189" t="s">
        <v>105</v>
      </c>
      <c r="B17" s="194" t="s">
        <v>101</v>
      </c>
      <c r="C17" s="178" t="s">
        <v>106</v>
      </c>
      <c r="D17" s="191" t="s">
        <v>107</v>
      </c>
      <c r="E17" s="192" t="s">
        <v>107</v>
      </c>
      <c r="F17" s="192" t="s">
        <v>108</v>
      </c>
      <c r="G17" s="195" t="s">
        <v>105</v>
      </c>
    </row>
    <row r="18" spans="1:7" ht="12.75">
      <c r="A18" s="173"/>
      <c r="B18" s="172" t="s">
        <v>101</v>
      </c>
      <c r="C18" s="178" t="s">
        <v>109</v>
      </c>
      <c r="D18" s="191" t="s">
        <v>110</v>
      </c>
      <c r="E18" s="192" t="s">
        <v>110</v>
      </c>
      <c r="F18" s="192" t="s">
        <v>111</v>
      </c>
      <c r="G18" s="195" t="s">
        <v>112</v>
      </c>
    </row>
    <row r="19" spans="1:7" ht="12.75">
      <c r="A19" s="173"/>
      <c r="B19" s="172" t="s">
        <v>101</v>
      </c>
      <c r="C19" s="178" t="s">
        <v>113</v>
      </c>
      <c r="D19" s="191" t="s">
        <v>114</v>
      </c>
      <c r="E19" s="192" t="s">
        <v>114</v>
      </c>
      <c r="F19" s="192" t="s">
        <v>115</v>
      </c>
      <c r="G19" s="195" t="s">
        <v>116</v>
      </c>
    </row>
    <row r="20" spans="1:7" ht="12.75">
      <c r="A20" s="173"/>
      <c r="B20" s="172" t="s">
        <v>101</v>
      </c>
      <c r="C20" s="178" t="s">
        <v>117</v>
      </c>
      <c r="D20" s="191" t="s">
        <v>118</v>
      </c>
      <c r="E20" s="192" t="s">
        <v>118</v>
      </c>
      <c r="F20" s="192" t="s">
        <v>119</v>
      </c>
      <c r="G20" s="195" t="s">
        <v>120</v>
      </c>
    </row>
    <row r="21" spans="1:7" ht="12.75">
      <c r="A21" s="173"/>
      <c r="B21" s="172" t="s">
        <v>101</v>
      </c>
      <c r="C21" s="178" t="s">
        <v>121</v>
      </c>
      <c r="D21" s="191" t="s">
        <v>122</v>
      </c>
      <c r="E21" s="192" t="s">
        <v>123</v>
      </c>
      <c r="F21" s="192" t="s">
        <v>124</v>
      </c>
      <c r="G21" s="195" t="s">
        <v>125</v>
      </c>
    </row>
    <row r="22" spans="1:7" ht="12.75">
      <c r="A22" s="173"/>
      <c r="B22" s="172" t="s">
        <v>101</v>
      </c>
      <c r="C22" s="178" t="s">
        <v>126</v>
      </c>
      <c r="D22" s="191" t="s">
        <v>127</v>
      </c>
      <c r="E22" s="192" t="s">
        <v>127</v>
      </c>
      <c r="F22" s="192" t="s">
        <v>128</v>
      </c>
      <c r="G22" s="195" t="s">
        <v>129</v>
      </c>
    </row>
    <row r="23" spans="1:7" ht="12.75">
      <c r="A23" s="173"/>
      <c r="B23" s="172" t="s">
        <v>101</v>
      </c>
      <c r="C23" s="178" t="s">
        <v>130</v>
      </c>
      <c r="D23" s="191" t="s">
        <v>108</v>
      </c>
      <c r="E23" s="192" t="s">
        <v>108</v>
      </c>
      <c r="F23" s="192" t="s">
        <v>131</v>
      </c>
      <c r="G23" s="195" t="s">
        <v>132</v>
      </c>
    </row>
    <row r="24" spans="1:7" ht="12.75">
      <c r="A24" s="173"/>
      <c r="B24" s="172" t="s">
        <v>101</v>
      </c>
      <c r="C24" s="178" t="s">
        <v>133</v>
      </c>
      <c r="D24" s="191" t="s">
        <v>134</v>
      </c>
      <c r="E24" s="192" t="s">
        <v>135</v>
      </c>
      <c r="F24" s="192" t="s">
        <v>136</v>
      </c>
      <c r="G24" s="195" t="s">
        <v>137</v>
      </c>
    </row>
    <row r="25" spans="1:7" ht="12.75">
      <c r="A25" s="173"/>
      <c r="B25" s="172" t="s">
        <v>101</v>
      </c>
      <c r="C25" s="178" t="s">
        <v>138</v>
      </c>
      <c r="D25" s="191" t="s">
        <v>139</v>
      </c>
      <c r="E25" s="192" t="s">
        <v>140</v>
      </c>
      <c r="F25" s="192" t="s">
        <v>141</v>
      </c>
      <c r="G25" s="195" t="s">
        <v>142</v>
      </c>
    </row>
    <row r="26" spans="1:7" ht="12.75">
      <c r="A26" s="173"/>
      <c r="B26" s="172" t="s">
        <v>101</v>
      </c>
      <c r="C26" s="178" t="s">
        <v>143</v>
      </c>
      <c r="D26" s="191" t="s">
        <v>116</v>
      </c>
      <c r="E26" s="192" t="s">
        <v>144</v>
      </c>
      <c r="F26" s="192" t="s">
        <v>145</v>
      </c>
      <c r="G26" s="195" t="s">
        <v>146</v>
      </c>
    </row>
    <row r="27" spans="1:7" ht="12.75">
      <c r="A27" s="173"/>
      <c r="B27" s="172" t="s">
        <v>101</v>
      </c>
      <c r="C27" s="178" t="s">
        <v>147</v>
      </c>
      <c r="D27" s="196"/>
      <c r="E27" s="192" t="s">
        <v>148</v>
      </c>
      <c r="F27" s="192" t="s">
        <v>149</v>
      </c>
      <c r="G27" s="195" t="s">
        <v>150</v>
      </c>
    </row>
    <row r="28" spans="1:7" ht="12.75">
      <c r="A28" s="173"/>
      <c r="B28" s="172" t="s">
        <v>101</v>
      </c>
      <c r="C28" s="178" t="s">
        <v>151</v>
      </c>
      <c r="D28" s="196"/>
      <c r="E28" s="192" t="s">
        <v>152</v>
      </c>
      <c r="F28" s="192" t="s">
        <v>153</v>
      </c>
      <c r="G28" s="195" t="s">
        <v>154</v>
      </c>
    </row>
    <row r="29" spans="1:7" ht="12.75">
      <c r="A29" s="173"/>
      <c r="B29" s="172" t="s">
        <v>101</v>
      </c>
      <c r="C29" s="178" t="s">
        <v>155</v>
      </c>
      <c r="D29" s="196"/>
      <c r="E29" s="192" t="s">
        <v>156</v>
      </c>
      <c r="F29" s="192" t="s">
        <v>157</v>
      </c>
      <c r="G29" s="195" t="s">
        <v>158</v>
      </c>
    </row>
    <row r="30" spans="1:7" ht="12.75">
      <c r="A30" s="173"/>
      <c r="B30" s="197"/>
      <c r="C30" s="180"/>
      <c r="D30" s="198"/>
      <c r="E30" s="69"/>
      <c r="F30" s="69"/>
      <c r="G30" s="199"/>
    </row>
    <row r="31" spans="1:7" ht="12.75">
      <c r="A31" s="173"/>
      <c r="B31" s="170"/>
      <c r="C31" s="200" t="s">
        <v>159</v>
      </c>
      <c r="D31" s="201">
        <v>556</v>
      </c>
      <c r="E31" s="202">
        <v>914</v>
      </c>
      <c r="F31" s="203">
        <v>1.425</v>
      </c>
      <c r="G31" s="204">
        <v>1.681</v>
      </c>
    </row>
    <row r="32" spans="1:7" ht="13.5" thickBot="1">
      <c r="A32" s="182"/>
      <c r="B32" s="205"/>
      <c r="C32" s="206" t="s">
        <v>160</v>
      </c>
      <c r="D32" s="207" t="s">
        <v>161</v>
      </c>
      <c r="E32" s="208" t="s">
        <v>162</v>
      </c>
      <c r="F32" s="208" t="s">
        <v>163</v>
      </c>
      <c r="G32" s="209" t="s">
        <v>164</v>
      </c>
    </row>
    <row r="35" ht="12.75">
      <c r="A35" t="s">
        <v>165</v>
      </c>
    </row>
    <row r="39" spans="1:3" ht="12.75">
      <c r="A39" s="167" t="s">
        <v>166</v>
      </c>
      <c r="C39" s="3" t="s">
        <v>167</v>
      </c>
    </row>
    <row r="41" spans="1:6" ht="13.5" thickBot="1">
      <c r="A41" s="169"/>
      <c r="B41" s="205"/>
      <c r="C41" s="169"/>
      <c r="D41" s="169"/>
      <c r="E41" s="169"/>
      <c r="F41" s="169"/>
    </row>
    <row r="42" spans="1:9" ht="13.5" thickBot="1">
      <c r="A42" s="175" t="s">
        <v>168</v>
      </c>
      <c r="B42" s="210"/>
      <c r="C42" s="211"/>
      <c r="D42" s="211"/>
      <c r="E42" s="154" t="s">
        <v>169</v>
      </c>
      <c r="F42" s="212"/>
      <c r="G42" s="213"/>
      <c r="H42" s="169"/>
      <c r="I42" s="169"/>
    </row>
    <row r="43" spans="1:9" ht="12.75">
      <c r="A43" s="67"/>
      <c r="B43" s="214"/>
      <c r="C43" s="215" t="s">
        <v>170</v>
      </c>
      <c r="D43" s="216" t="s">
        <v>171</v>
      </c>
      <c r="E43" s="217"/>
      <c r="F43" s="215" t="s">
        <v>172</v>
      </c>
      <c r="I43" s="185"/>
    </row>
    <row r="44" spans="1:9" ht="12.75">
      <c r="A44" s="67"/>
      <c r="B44" s="200"/>
      <c r="C44" s="218"/>
      <c r="D44" s="219"/>
      <c r="E44" s="220"/>
      <c r="F44" s="218"/>
      <c r="G44" s="67"/>
      <c r="H44" s="67"/>
      <c r="I44" s="173"/>
    </row>
    <row r="45" spans="1:9" ht="12.75">
      <c r="A45" s="67"/>
      <c r="B45" s="200"/>
      <c r="C45" s="221"/>
      <c r="D45" s="222"/>
      <c r="E45" s="222"/>
      <c r="F45" s="173"/>
      <c r="G45" s="67"/>
      <c r="H45" s="67"/>
      <c r="I45" s="173"/>
    </row>
    <row r="46" spans="1:9" ht="12.75">
      <c r="A46" s="123" t="s">
        <v>173</v>
      </c>
      <c r="B46" s="200"/>
      <c r="C46" s="173"/>
      <c r="D46" s="223" t="s">
        <v>174</v>
      </c>
      <c r="E46" s="223" t="s">
        <v>175</v>
      </c>
      <c r="F46" s="178" t="s">
        <v>174</v>
      </c>
      <c r="G46" s="67"/>
      <c r="H46" s="224" t="s">
        <v>176</v>
      </c>
      <c r="I46" s="173"/>
    </row>
    <row r="47" spans="1:9" ht="12.75">
      <c r="A47" s="123" t="s">
        <v>177</v>
      </c>
      <c r="B47" s="200"/>
      <c r="C47" s="173"/>
      <c r="D47" s="225" t="s">
        <v>178</v>
      </c>
      <c r="E47" s="223" t="s">
        <v>179</v>
      </c>
      <c r="F47" s="226" t="s">
        <v>178</v>
      </c>
      <c r="G47" s="67"/>
      <c r="H47" s="227" t="s">
        <v>180</v>
      </c>
      <c r="I47" s="173"/>
    </row>
    <row r="48" spans="1:9" ht="12.75">
      <c r="A48" s="67"/>
      <c r="B48" s="200"/>
      <c r="C48" s="173"/>
      <c r="D48" s="228" t="s">
        <v>181</v>
      </c>
      <c r="E48" s="229" t="s">
        <v>182</v>
      </c>
      <c r="F48" s="230" t="s">
        <v>181</v>
      </c>
      <c r="G48" s="183"/>
      <c r="H48" s="183"/>
      <c r="I48" s="180"/>
    </row>
    <row r="49" spans="1:9" ht="12.75">
      <c r="A49" s="179"/>
      <c r="C49" s="173"/>
      <c r="D49" s="222"/>
      <c r="E49" s="222"/>
      <c r="F49" s="177"/>
      <c r="G49" s="231" t="s">
        <v>183</v>
      </c>
      <c r="H49" s="232" t="s">
        <v>184</v>
      </c>
      <c r="I49" s="178" t="s">
        <v>185</v>
      </c>
    </row>
    <row r="50" spans="2:9" ht="12.75">
      <c r="B50" s="179" t="s">
        <v>174</v>
      </c>
      <c r="C50" s="173"/>
      <c r="D50" s="233" t="s">
        <v>186</v>
      </c>
      <c r="E50" s="223" t="s">
        <v>187</v>
      </c>
      <c r="F50" s="189" t="s">
        <v>188</v>
      </c>
      <c r="G50" s="18"/>
      <c r="H50" s="68"/>
      <c r="I50" s="173"/>
    </row>
    <row r="51" spans="2:9" ht="12.75">
      <c r="B51" s="179" t="s">
        <v>189</v>
      </c>
      <c r="C51" s="173"/>
      <c r="D51" s="233" t="s">
        <v>190</v>
      </c>
      <c r="E51" s="223" t="s">
        <v>191</v>
      </c>
      <c r="F51" s="189" t="s">
        <v>192</v>
      </c>
      <c r="G51" s="196" t="s">
        <v>193</v>
      </c>
      <c r="H51" s="234" t="s">
        <v>194</v>
      </c>
      <c r="I51" s="178" t="s">
        <v>195</v>
      </c>
    </row>
    <row r="52" spans="2:9" ht="12.75">
      <c r="B52" s="179" t="s">
        <v>196</v>
      </c>
      <c r="C52" s="173"/>
      <c r="D52" s="233" t="s">
        <v>197</v>
      </c>
      <c r="E52" s="223" t="s">
        <v>198</v>
      </c>
      <c r="F52" s="189" t="s">
        <v>199</v>
      </c>
      <c r="G52" s="196" t="s">
        <v>200</v>
      </c>
      <c r="H52" s="234" t="s">
        <v>201</v>
      </c>
      <c r="I52" s="178" t="s">
        <v>202</v>
      </c>
    </row>
    <row r="53" spans="1:9" ht="12.75">
      <c r="A53" s="160" t="s">
        <v>97</v>
      </c>
      <c r="C53" s="235" t="s">
        <v>96</v>
      </c>
      <c r="D53" s="233" t="s">
        <v>203</v>
      </c>
      <c r="E53" s="223" t="s">
        <v>204</v>
      </c>
      <c r="F53" s="189" t="s">
        <v>205</v>
      </c>
      <c r="G53" s="196" t="s">
        <v>206</v>
      </c>
      <c r="H53" s="234" t="s">
        <v>207</v>
      </c>
      <c r="I53" s="173"/>
    </row>
    <row r="54" spans="1:9" ht="12.75">
      <c r="A54" s="170" t="s">
        <v>102</v>
      </c>
      <c r="C54" s="235" t="s">
        <v>100</v>
      </c>
      <c r="D54" s="222"/>
      <c r="E54" s="223" t="s">
        <v>208</v>
      </c>
      <c r="F54" s="178"/>
      <c r="G54" s="196" t="s">
        <v>209</v>
      </c>
      <c r="H54" s="234" t="s">
        <v>206</v>
      </c>
      <c r="I54" s="173"/>
    </row>
    <row r="55" spans="1:9" ht="12.75">
      <c r="A55" s="170" t="s">
        <v>210</v>
      </c>
      <c r="C55" s="235" t="s">
        <v>105</v>
      </c>
      <c r="D55" s="233" t="s">
        <v>211</v>
      </c>
      <c r="E55" s="223" t="s">
        <v>212</v>
      </c>
      <c r="F55" s="189" t="s">
        <v>213</v>
      </c>
      <c r="G55" s="18"/>
      <c r="H55" s="234" t="s">
        <v>214</v>
      </c>
      <c r="I55" s="221" t="s">
        <v>101</v>
      </c>
    </row>
    <row r="56" spans="1:9" ht="13.5" thickBot="1">
      <c r="A56" s="169"/>
      <c r="B56" s="205"/>
      <c r="C56" s="182"/>
      <c r="D56" s="236"/>
      <c r="E56" s="236"/>
      <c r="F56" s="182"/>
      <c r="G56" s="18"/>
      <c r="H56" s="234" t="s">
        <v>215</v>
      </c>
      <c r="I56" s="173"/>
    </row>
    <row r="57" spans="3:9" ht="12.75">
      <c r="C57" s="67"/>
      <c r="D57" s="67"/>
      <c r="E57" s="67"/>
      <c r="F57" s="185"/>
      <c r="G57" s="18"/>
      <c r="H57" s="68"/>
      <c r="I57" s="173"/>
    </row>
    <row r="58" spans="3:9" ht="12.75">
      <c r="C58" s="67"/>
      <c r="E58" s="67"/>
      <c r="F58" s="173"/>
      <c r="G58" s="237" t="s">
        <v>216</v>
      </c>
      <c r="H58" s="68"/>
      <c r="I58" s="178" t="s">
        <v>217</v>
      </c>
    </row>
    <row r="59" spans="1:9" ht="12.75">
      <c r="A59" t="s">
        <v>218</v>
      </c>
      <c r="C59" s="67"/>
      <c r="E59" s="67"/>
      <c r="F59" s="173"/>
      <c r="G59" s="196" t="s">
        <v>173</v>
      </c>
      <c r="H59" s="68"/>
      <c r="I59" s="178" t="s">
        <v>219</v>
      </c>
    </row>
    <row r="60" spans="6:9" ht="12.75">
      <c r="F60" s="173"/>
      <c r="G60" s="201">
        <v>330</v>
      </c>
      <c r="H60" s="68"/>
      <c r="I60" s="178" t="s">
        <v>220</v>
      </c>
    </row>
    <row r="61" spans="6:9" ht="13.5" thickBot="1">
      <c r="F61" s="173"/>
      <c r="G61" s="238"/>
      <c r="H61" s="239"/>
      <c r="I61" s="240"/>
    </row>
    <row r="65" spans="1:3" ht="12.75">
      <c r="A65" s="167" t="s">
        <v>166</v>
      </c>
      <c r="C65" s="3" t="s">
        <v>221</v>
      </c>
    </row>
    <row r="67" spans="1:6" ht="13.5" thickBot="1">
      <c r="A67" s="169"/>
      <c r="B67" s="205"/>
      <c r="C67" s="169"/>
      <c r="D67" s="169"/>
      <c r="E67" s="169"/>
      <c r="F67" s="169"/>
    </row>
    <row r="68" spans="1:9" ht="13.5" thickBot="1">
      <c r="A68" s="174"/>
      <c r="B68" s="241" t="s">
        <v>168</v>
      </c>
      <c r="C68" s="242"/>
      <c r="D68" s="211"/>
      <c r="E68" s="154" t="s">
        <v>169</v>
      </c>
      <c r="F68" s="212"/>
      <c r="G68" s="213"/>
      <c r="H68" s="169"/>
      <c r="I68" s="169"/>
    </row>
    <row r="69" spans="1:9" ht="13.5" thickBot="1">
      <c r="A69" s="67"/>
      <c r="C69" s="173"/>
      <c r="D69" s="243" t="s">
        <v>222</v>
      </c>
      <c r="E69" s="244"/>
      <c r="F69" s="245" t="s">
        <v>172</v>
      </c>
      <c r="I69" s="185"/>
    </row>
    <row r="70" spans="1:9" ht="12.75">
      <c r="A70" s="67"/>
      <c r="C70" s="173"/>
      <c r="F70" s="173"/>
      <c r="I70" s="173"/>
    </row>
    <row r="71" spans="1:9" ht="12.75">
      <c r="A71" s="67"/>
      <c r="C71" s="173"/>
      <c r="F71" s="173"/>
      <c r="I71" s="173"/>
    </row>
    <row r="72" spans="2:9" ht="12.75">
      <c r="B72" s="196" t="s">
        <v>173</v>
      </c>
      <c r="C72" s="173"/>
      <c r="F72" s="173"/>
      <c r="I72" s="173"/>
    </row>
    <row r="73" spans="2:9" ht="12.75">
      <c r="B73" s="196" t="s">
        <v>177</v>
      </c>
      <c r="C73" s="173"/>
      <c r="E73" s="179" t="s">
        <v>223</v>
      </c>
      <c r="F73" s="173"/>
      <c r="H73" s="224" t="s">
        <v>224</v>
      </c>
      <c r="I73" s="173"/>
    </row>
    <row r="74" spans="3:9" ht="12.75">
      <c r="C74" s="173"/>
      <c r="D74" s="183"/>
      <c r="E74" s="184" t="s">
        <v>225</v>
      </c>
      <c r="F74" s="180"/>
      <c r="G74" s="183"/>
      <c r="H74" s="183"/>
      <c r="I74" s="180"/>
    </row>
    <row r="75" spans="3:9" ht="12.75">
      <c r="C75" s="173"/>
      <c r="D75" s="246"/>
      <c r="E75" s="247"/>
      <c r="F75" s="173"/>
      <c r="G75" s="231" t="s">
        <v>226</v>
      </c>
      <c r="H75" s="232" t="s">
        <v>227</v>
      </c>
      <c r="I75" s="178" t="s">
        <v>227</v>
      </c>
    </row>
    <row r="76" spans="3:9" ht="12.75">
      <c r="C76" s="173"/>
      <c r="D76" s="248" t="s">
        <v>228</v>
      </c>
      <c r="E76" s="123"/>
      <c r="F76" s="178" t="s">
        <v>229</v>
      </c>
      <c r="G76" s="196" t="s">
        <v>230</v>
      </c>
      <c r="H76" s="234" t="s">
        <v>231</v>
      </c>
      <c r="I76" s="178" t="s">
        <v>232</v>
      </c>
    </row>
    <row r="77" spans="2:9" ht="12.75">
      <c r="B77" s="179" t="s">
        <v>174</v>
      </c>
      <c r="C77" s="173"/>
      <c r="F77" s="173"/>
      <c r="G77" s="196"/>
      <c r="H77" s="68"/>
      <c r="I77" s="173"/>
    </row>
    <row r="78" spans="2:9" ht="12.75">
      <c r="B78" s="179" t="s">
        <v>189</v>
      </c>
      <c r="C78" s="173"/>
      <c r="D78" s="249" t="s">
        <v>101</v>
      </c>
      <c r="E78" s="152"/>
      <c r="F78" s="250" t="s">
        <v>101</v>
      </c>
      <c r="G78" s="196" t="s">
        <v>233</v>
      </c>
      <c r="H78" s="234" t="s">
        <v>194</v>
      </c>
      <c r="I78" s="178" t="s">
        <v>202</v>
      </c>
    </row>
    <row r="79" spans="2:9" ht="12.75">
      <c r="B79" s="179" t="s">
        <v>234</v>
      </c>
      <c r="C79" s="173"/>
      <c r="F79" s="173"/>
      <c r="G79" s="18"/>
      <c r="H79" s="234" t="s">
        <v>201</v>
      </c>
      <c r="I79" s="173"/>
    </row>
    <row r="80" spans="1:9" ht="12.75">
      <c r="A80" s="160" t="s">
        <v>97</v>
      </c>
      <c r="C80" s="235" t="s">
        <v>96</v>
      </c>
      <c r="F80" s="173"/>
      <c r="G80" s="18"/>
      <c r="H80" s="234" t="s">
        <v>207</v>
      </c>
      <c r="I80" s="173"/>
    </row>
    <row r="81" spans="1:9" ht="12.75">
      <c r="A81" s="170" t="s">
        <v>102</v>
      </c>
      <c r="C81" s="235" t="s">
        <v>100</v>
      </c>
      <c r="E81" s="179" t="s">
        <v>235</v>
      </c>
      <c r="F81" s="173"/>
      <c r="G81" s="18"/>
      <c r="H81" s="234" t="s">
        <v>206</v>
      </c>
      <c r="I81" s="173"/>
    </row>
    <row r="82" spans="1:9" ht="12.75">
      <c r="A82" s="170" t="s">
        <v>210</v>
      </c>
      <c r="C82" s="235" t="s">
        <v>105</v>
      </c>
      <c r="E82" s="179" t="s">
        <v>228</v>
      </c>
      <c r="F82" s="173"/>
      <c r="G82" s="18"/>
      <c r="H82" s="234" t="s">
        <v>214</v>
      </c>
      <c r="I82" s="221" t="s">
        <v>101</v>
      </c>
    </row>
    <row r="83" spans="1:9" ht="13.5" thickBot="1">
      <c r="A83" s="169"/>
      <c r="B83" s="205"/>
      <c r="C83" s="182"/>
      <c r="D83" s="169"/>
      <c r="E83" s="169"/>
      <c r="F83" s="182"/>
      <c r="G83" s="18"/>
      <c r="H83" s="234" t="s">
        <v>215</v>
      </c>
      <c r="I83" s="173"/>
    </row>
    <row r="84" spans="3:9" ht="12.75">
      <c r="C84" s="67"/>
      <c r="F84" s="185"/>
      <c r="G84" s="18"/>
      <c r="H84" s="68"/>
      <c r="I84" s="173"/>
    </row>
    <row r="85" spans="6:9" ht="12.75">
      <c r="F85" s="173"/>
      <c r="G85" s="18"/>
      <c r="H85" s="68"/>
      <c r="I85" s="178" t="s">
        <v>217</v>
      </c>
    </row>
    <row r="86" spans="1:9" ht="12.75">
      <c r="A86" t="s">
        <v>218</v>
      </c>
      <c r="F86" s="173"/>
      <c r="G86" s="18"/>
      <c r="H86" s="68"/>
      <c r="I86" s="178" t="s">
        <v>219</v>
      </c>
    </row>
    <row r="87" spans="6:9" ht="12.75">
      <c r="F87" s="173"/>
      <c r="G87" s="18"/>
      <c r="H87" s="68"/>
      <c r="I87" s="178" t="s">
        <v>220</v>
      </c>
    </row>
    <row r="88" spans="6:9" ht="13.5" thickBot="1">
      <c r="F88" s="173"/>
      <c r="G88" s="251"/>
      <c r="H88" s="239"/>
      <c r="I88" s="182"/>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35"/>
  </sheetPr>
  <dimension ref="A1:J128"/>
  <sheetViews>
    <sheetView zoomScalePageLayoutView="0" workbookViewId="0" topLeftCell="A1">
      <selection activeCell="M9" sqref="M9"/>
    </sheetView>
  </sheetViews>
  <sheetFormatPr defaultColWidth="9.140625" defaultRowHeight="12.75"/>
  <cols>
    <col min="7" max="7" width="20.421875" style="0" customWidth="1"/>
    <col min="8" max="8" width="20.28125" style="0" customWidth="1"/>
    <col min="9" max="9" width="19.8515625" style="0" customWidth="1"/>
    <col min="10" max="10" width="25.28125" style="0" customWidth="1"/>
  </cols>
  <sheetData>
    <row r="1" spans="1:10" s="11" customFormat="1" ht="12.75">
      <c r="A1" s="12" t="s">
        <v>1123</v>
      </c>
      <c r="B1" s="73"/>
      <c r="C1" s="73"/>
      <c r="D1" s="73"/>
      <c r="E1" s="73"/>
      <c r="F1" s="73"/>
      <c r="G1" s="73"/>
      <c r="H1" s="73"/>
      <c r="I1" s="73"/>
      <c r="J1" s="73"/>
    </row>
    <row r="2" spans="1:10" ht="13.5" thickBot="1">
      <c r="A2" s="4"/>
      <c r="B2" s="4"/>
      <c r="C2" s="4"/>
      <c r="D2" s="4"/>
      <c r="E2" s="4"/>
      <c r="F2" s="4"/>
      <c r="G2" s="4"/>
      <c r="H2" s="4"/>
      <c r="I2" s="4"/>
      <c r="J2" s="4"/>
    </row>
    <row r="3" spans="1:10" ht="24" customHeight="1" thickBot="1">
      <c r="A3" s="273" t="s">
        <v>1128</v>
      </c>
      <c r="B3" s="276" t="s">
        <v>1129</v>
      </c>
      <c r="C3" s="277"/>
      <c r="D3" s="277"/>
      <c r="E3" s="277"/>
      <c r="F3" s="277"/>
      <c r="G3" s="278"/>
      <c r="H3" s="49" t="s">
        <v>1130</v>
      </c>
      <c r="I3" s="276" t="s">
        <v>1131</v>
      </c>
      <c r="J3" s="278"/>
    </row>
    <row r="4" spans="1:10" ht="28.5" customHeight="1">
      <c r="A4" s="274"/>
      <c r="B4" s="279" t="s">
        <v>1132</v>
      </c>
      <c r="C4" s="280"/>
      <c r="D4" s="280"/>
      <c r="E4" s="281"/>
      <c r="F4" s="273" t="s">
        <v>1134</v>
      </c>
      <c r="G4" s="273" t="s">
        <v>1135</v>
      </c>
      <c r="H4" s="273" t="s">
        <v>1136</v>
      </c>
      <c r="I4" s="50" t="s">
        <v>1137</v>
      </c>
      <c r="J4" s="273" t="s">
        <v>1139</v>
      </c>
    </row>
    <row r="5" spans="1:10" ht="13.5" thickBot="1">
      <c r="A5" s="275"/>
      <c r="B5" s="282" t="s">
        <v>1133</v>
      </c>
      <c r="C5" s="283"/>
      <c r="D5" s="283"/>
      <c r="E5" s="284"/>
      <c r="F5" s="275"/>
      <c r="G5" s="275"/>
      <c r="H5" s="275"/>
      <c r="I5" s="51" t="s">
        <v>1138</v>
      </c>
      <c r="J5" s="275"/>
    </row>
    <row r="6" spans="1:10" ht="27.75" customHeight="1">
      <c r="A6" s="262">
        <v>1998</v>
      </c>
      <c r="B6" s="285" t="s">
        <v>1140</v>
      </c>
      <c r="C6" s="286"/>
      <c r="D6" s="286"/>
      <c r="E6" s="287"/>
      <c r="F6" s="268" t="s">
        <v>1141</v>
      </c>
      <c r="G6" s="268"/>
      <c r="H6" s="268" t="s">
        <v>1142</v>
      </c>
      <c r="I6" s="48" t="s">
        <v>1143</v>
      </c>
      <c r="J6" s="48" t="s">
        <v>1145</v>
      </c>
    </row>
    <row r="7" spans="1:10" ht="26.25" customHeight="1">
      <c r="A7" s="263"/>
      <c r="B7" s="288"/>
      <c r="C7" s="289"/>
      <c r="D7" s="289"/>
      <c r="E7" s="290"/>
      <c r="F7" s="260"/>
      <c r="G7" s="260"/>
      <c r="H7" s="260"/>
      <c r="I7" s="48"/>
      <c r="J7" s="48" t="s">
        <v>1146</v>
      </c>
    </row>
    <row r="8" spans="1:10" ht="13.5" thickBot="1">
      <c r="A8" s="293"/>
      <c r="B8" s="291"/>
      <c r="C8" s="266"/>
      <c r="D8" s="266"/>
      <c r="E8" s="267"/>
      <c r="F8" s="261"/>
      <c r="G8" s="261"/>
      <c r="H8" s="261"/>
      <c r="I8" s="44" t="s">
        <v>1144</v>
      </c>
      <c r="J8" s="45"/>
    </row>
    <row r="9" spans="1:10" ht="30" customHeight="1">
      <c r="A9" s="262">
        <v>1999</v>
      </c>
      <c r="B9" s="285" t="s">
        <v>1147</v>
      </c>
      <c r="C9" s="286"/>
      <c r="D9" s="286"/>
      <c r="E9" s="287"/>
      <c r="F9" s="268" t="s">
        <v>1141</v>
      </c>
      <c r="G9" s="268"/>
      <c r="H9" s="268" t="s">
        <v>1142</v>
      </c>
      <c r="I9" s="48" t="s">
        <v>1150</v>
      </c>
      <c r="J9" s="48" t="s">
        <v>1145</v>
      </c>
    </row>
    <row r="10" spans="1:10" ht="27.75" customHeight="1">
      <c r="A10" s="263"/>
      <c r="B10" s="288" t="s">
        <v>1148</v>
      </c>
      <c r="C10" s="289"/>
      <c r="D10" s="289"/>
      <c r="E10" s="290"/>
      <c r="F10" s="260"/>
      <c r="G10" s="260"/>
      <c r="H10" s="260"/>
      <c r="I10" s="48"/>
      <c r="J10" s="48"/>
    </row>
    <row r="11" spans="1:10" ht="28.5" customHeight="1">
      <c r="A11" s="263"/>
      <c r="B11" s="288"/>
      <c r="C11" s="289"/>
      <c r="D11" s="289"/>
      <c r="E11" s="290"/>
      <c r="F11" s="260"/>
      <c r="G11" s="260"/>
      <c r="H11" s="260"/>
      <c r="I11" s="48"/>
      <c r="J11" s="48" t="s">
        <v>1146</v>
      </c>
    </row>
    <row r="12" spans="1:10" ht="42.75" customHeight="1">
      <c r="A12" s="263"/>
      <c r="B12" s="264" t="s">
        <v>1149</v>
      </c>
      <c r="C12" s="265"/>
      <c r="D12" s="265"/>
      <c r="E12" s="292"/>
      <c r="F12" s="260"/>
      <c r="G12" s="260"/>
      <c r="H12" s="260"/>
      <c r="I12" s="48"/>
      <c r="J12" s="46"/>
    </row>
    <row r="13" spans="1:10" ht="13.5" thickBot="1">
      <c r="A13" s="263"/>
      <c r="B13" s="288"/>
      <c r="C13" s="289"/>
      <c r="D13" s="289"/>
      <c r="E13" s="290"/>
      <c r="F13" s="260"/>
      <c r="G13" s="260"/>
      <c r="H13" s="260"/>
      <c r="I13" s="48" t="s">
        <v>1151</v>
      </c>
      <c r="J13" s="46"/>
    </row>
    <row r="14" spans="1:10" ht="28.5" customHeight="1">
      <c r="A14" s="262">
        <v>2000</v>
      </c>
      <c r="B14" s="285" t="s">
        <v>1152</v>
      </c>
      <c r="C14" s="286"/>
      <c r="D14" s="286"/>
      <c r="E14" s="287"/>
      <c r="F14" s="268" t="s">
        <v>1141</v>
      </c>
      <c r="G14" s="268"/>
      <c r="H14" s="268" t="s">
        <v>1142</v>
      </c>
      <c r="I14" s="48" t="s">
        <v>1155</v>
      </c>
      <c r="J14" s="48" t="s">
        <v>1145</v>
      </c>
    </row>
    <row r="15" spans="1:10" ht="15" customHeight="1">
      <c r="A15" s="263"/>
      <c r="B15" s="288" t="s">
        <v>1153</v>
      </c>
      <c r="C15" s="289"/>
      <c r="D15" s="289"/>
      <c r="E15" s="290"/>
      <c r="F15" s="260"/>
      <c r="G15" s="260"/>
      <c r="H15" s="260"/>
      <c r="I15" s="48"/>
      <c r="J15" s="48"/>
    </row>
    <row r="16" spans="1:10" ht="29.25" customHeight="1">
      <c r="A16" s="263"/>
      <c r="B16" s="288"/>
      <c r="C16" s="289"/>
      <c r="D16" s="289"/>
      <c r="E16" s="290"/>
      <c r="F16" s="260"/>
      <c r="G16" s="260"/>
      <c r="H16" s="260"/>
      <c r="I16" s="48"/>
      <c r="J16" s="48" t="s">
        <v>1146</v>
      </c>
    </row>
    <row r="17" spans="1:10" ht="41.25" customHeight="1">
      <c r="A17" s="263"/>
      <c r="B17" s="264" t="s">
        <v>1154</v>
      </c>
      <c r="C17" s="265"/>
      <c r="D17" s="265"/>
      <c r="E17" s="292"/>
      <c r="F17" s="260"/>
      <c r="G17" s="260"/>
      <c r="H17" s="260"/>
      <c r="I17" s="48"/>
      <c r="J17" s="46"/>
    </row>
    <row r="18" spans="1:10" ht="13.5" thickBot="1">
      <c r="A18" s="293"/>
      <c r="B18" s="291"/>
      <c r="C18" s="266"/>
      <c r="D18" s="266"/>
      <c r="E18" s="267"/>
      <c r="F18" s="261"/>
      <c r="G18" s="261"/>
      <c r="H18" s="261"/>
      <c r="I18" s="44" t="s">
        <v>1156</v>
      </c>
      <c r="J18" s="45"/>
    </row>
    <row r="19" spans="1:10" ht="30" customHeight="1">
      <c r="A19" s="262">
        <v>2001</v>
      </c>
      <c r="B19" s="285"/>
      <c r="C19" s="286"/>
      <c r="D19" s="286"/>
      <c r="E19" s="287"/>
      <c r="F19" s="268" t="s">
        <v>1141</v>
      </c>
      <c r="G19" s="268"/>
      <c r="H19" s="268" t="s">
        <v>1142</v>
      </c>
      <c r="I19" s="48" t="s">
        <v>1158</v>
      </c>
      <c r="J19" s="48" t="s">
        <v>1145</v>
      </c>
    </row>
    <row r="20" spans="1:10" ht="42" customHeight="1">
      <c r="A20" s="263"/>
      <c r="B20" s="264" t="s">
        <v>1157</v>
      </c>
      <c r="C20" s="265"/>
      <c r="D20" s="265"/>
      <c r="E20" s="292"/>
      <c r="F20" s="260"/>
      <c r="G20" s="260"/>
      <c r="H20" s="260"/>
      <c r="I20" s="48"/>
      <c r="J20" s="48"/>
    </row>
    <row r="21" spans="1:10" ht="29.25" customHeight="1">
      <c r="A21" s="263"/>
      <c r="B21" s="288"/>
      <c r="C21" s="289"/>
      <c r="D21" s="289"/>
      <c r="E21" s="290"/>
      <c r="F21" s="260"/>
      <c r="G21" s="260"/>
      <c r="H21" s="260"/>
      <c r="I21" s="48"/>
      <c r="J21" s="48" t="s">
        <v>1146</v>
      </c>
    </row>
    <row r="22" spans="1:10" ht="12.75">
      <c r="A22" s="263"/>
      <c r="B22" s="294"/>
      <c r="C22" s="295"/>
      <c r="D22" s="295"/>
      <c r="E22" s="296"/>
      <c r="F22" s="260"/>
      <c r="G22" s="260"/>
      <c r="H22" s="260"/>
      <c r="I22" s="48"/>
      <c r="J22" s="46"/>
    </row>
    <row r="23" spans="1:10" ht="12.75">
      <c r="A23" s="263"/>
      <c r="B23" s="294"/>
      <c r="C23" s="295"/>
      <c r="D23" s="295"/>
      <c r="E23" s="296"/>
      <c r="F23" s="260"/>
      <c r="G23" s="260"/>
      <c r="H23" s="260"/>
      <c r="I23" s="48">
        <v>778</v>
      </c>
      <c r="J23" s="46"/>
    </row>
    <row r="24" spans="1:10" ht="12" customHeight="1" thickBot="1">
      <c r="A24" s="293"/>
      <c r="B24" s="297"/>
      <c r="C24" s="298"/>
      <c r="D24" s="298"/>
      <c r="E24" s="299"/>
      <c r="F24" s="261"/>
      <c r="G24" s="261"/>
      <c r="H24" s="261"/>
      <c r="I24" s="44"/>
      <c r="J24" s="45"/>
    </row>
    <row r="25" spans="1:10" ht="27" customHeight="1">
      <c r="A25" s="262">
        <v>2002</v>
      </c>
      <c r="B25" s="285"/>
      <c r="C25" s="286"/>
      <c r="D25" s="286"/>
      <c r="E25" s="287"/>
      <c r="F25" s="268" t="s">
        <v>1141</v>
      </c>
      <c r="G25" s="268"/>
      <c r="H25" s="268" t="s">
        <v>1142</v>
      </c>
      <c r="I25" s="48" t="s">
        <v>1160</v>
      </c>
      <c r="J25" s="48" t="s">
        <v>1145</v>
      </c>
    </row>
    <row r="26" spans="1:10" ht="39.75" customHeight="1">
      <c r="A26" s="263"/>
      <c r="B26" s="264" t="s">
        <v>1159</v>
      </c>
      <c r="C26" s="265"/>
      <c r="D26" s="265"/>
      <c r="E26" s="292"/>
      <c r="F26" s="260"/>
      <c r="G26" s="260"/>
      <c r="H26" s="260"/>
      <c r="I26" s="48"/>
      <c r="J26" s="48"/>
    </row>
    <row r="27" spans="1:10" ht="27.75" customHeight="1">
      <c r="A27" s="263"/>
      <c r="B27" s="288"/>
      <c r="C27" s="289"/>
      <c r="D27" s="289"/>
      <c r="E27" s="290"/>
      <c r="F27" s="260"/>
      <c r="G27" s="260"/>
      <c r="H27" s="260"/>
      <c r="I27" s="48"/>
      <c r="J27" s="48" t="s">
        <v>1146</v>
      </c>
    </row>
    <row r="28" spans="1:10" ht="12.75">
      <c r="A28" s="263"/>
      <c r="B28" s="294"/>
      <c r="C28" s="295"/>
      <c r="D28" s="295"/>
      <c r="E28" s="296"/>
      <c r="F28" s="260"/>
      <c r="G28" s="260"/>
      <c r="H28" s="260"/>
      <c r="I28" s="48"/>
      <c r="J28" s="46"/>
    </row>
    <row r="29" spans="1:10" ht="13.5" thickBot="1">
      <c r="A29" s="293"/>
      <c r="B29" s="297"/>
      <c r="C29" s="298"/>
      <c r="D29" s="298"/>
      <c r="E29" s="299"/>
      <c r="F29" s="261"/>
      <c r="G29" s="261"/>
      <c r="H29" s="261"/>
      <c r="I29" s="44">
        <v>724</v>
      </c>
      <c r="J29" s="45"/>
    </row>
    <row r="30" spans="1:10" ht="25.5">
      <c r="A30" s="262">
        <v>2003</v>
      </c>
      <c r="B30" s="285"/>
      <c r="C30" s="286"/>
      <c r="D30" s="286"/>
      <c r="E30" s="287"/>
      <c r="F30" s="268" t="s">
        <v>1141</v>
      </c>
      <c r="G30" s="268"/>
      <c r="H30" s="268" t="s">
        <v>1142</v>
      </c>
      <c r="I30" s="48" t="s">
        <v>1162</v>
      </c>
      <c r="J30" s="48" t="s">
        <v>1145</v>
      </c>
    </row>
    <row r="31" spans="1:10" ht="39.75" customHeight="1">
      <c r="A31" s="263"/>
      <c r="B31" s="264" t="s">
        <v>1161</v>
      </c>
      <c r="C31" s="265"/>
      <c r="D31" s="265"/>
      <c r="E31" s="292"/>
      <c r="F31" s="260"/>
      <c r="G31" s="260"/>
      <c r="H31" s="260"/>
      <c r="I31" s="48"/>
      <c r="J31" s="48"/>
    </row>
    <row r="32" spans="1:10" ht="25.5">
      <c r="A32" s="263"/>
      <c r="B32" s="288"/>
      <c r="C32" s="289"/>
      <c r="D32" s="289"/>
      <c r="E32" s="290"/>
      <c r="F32" s="260"/>
      <c r="G32" s="260"/>
      <c r="H32" s="260"/>
      <c r="I32" s="48"/>
      <c r="J32" s="48" t="s">
        <v>1146</v>
      </c>
    </row>
    <row r="33" spans="1:10" ht="13.5" thickBot="1">
      <c r="A33" s="293"/>
      <c r="B33" s="297"/>
      <c r="C33" s="298"/>
      <c r="D33" s="298"/>
      <c r="E33" s="299"/>
      <c r="F33" s="261"/>
      <c r="G33" s="261"/>
      <c r="H33" s="261"/>
      <c r="I33" s="44">
        <v>797</v>
      </c>
      <c r="J33" s="45"/>
    </row>
    <row r="34" spans="1:10" ht="30" customHeight="1">
      <c r="A34" s="262">
        <v>2004</v>
      </c>
      <c r="B34" s="285"/>
      <c r="C34" s="286"/>
      <c r="D34" s="286"/>
      <c r="E34" s="287"/>
      <c r="F34" s="268" t="s">
        <v>1141</v>
      </c>
      <c r="G34" s="268"/>
      <c r="H34" s="268" t="s">
        <v>1142</v>
      </c>
      <c r="I34" s="48" t="s">
        <v>1165</v>
      </c>
      <c r="J34" s="48" t="s">
        <v>1145</v>
      </c>
    </row>
    <row r="35" spans="1:10" ht="25.5" customHeight="1">
      <c r="A35" s="263"/>
      <c r="B35" s="288" t="s">
        <v>1163</v>
      </c>
      <c r="C35" s="289"/>
      <c r="D35" s="289"/>
      <c r="E35" s="290"/>
      <c r="F35" s="260"/>
      <c r="G35" s="260"/>
      <c r="H35" s="260"/>
      <c r="I35" s="48"/>
      <c r="J35" s="48"/>
    </row>
    <row r="36" spans="1:10" ht="28.5" customHeight="1">
      <c r="A36" s="263"/>
      <c r="B36" s="288"/>
      <c r="C36" s="289"/>
      <c r="D36" s="289"/>
      <c r="E36" s="290"/>
      <c r="F36" s="260"/>
      <c r="G36" s="260"/>
      <c r="H36" s="260"/>
      <c r="I36" s="48"/>
      <c r="J36" s="48" t="s">
        <v>1146</v>
      </c>
    </row>
    <row r="37" spans="1:10" ht="27.75" customHeight="1">
      <c r="A37" s="263"/>
      <c r="B37" s="264" t="s">
        <v>1164</v>
      </c>
      <c r="C37" s="265"/>
      <c r="D37" s="265"/>
      <c r="E37" s="292"/>
      <c r="F37" s="260"/>
      <c r="G37" s="260"/>
      <c r="H37" s="260"/>
      <c r="I37" s="48"/>
      <c r="J37" s="46"/>
    </row>
    <row r="38" spans="1:10" ht="13.5" thickBot="1">
      <c r="A38" s="263"/>
      <c r="B38" s="288"/>
      <c r="C38" s="289"/>
      <c r="D38" s="289"/>
      <c r="E38" s="290"/>
      <c r="F38" s="260"/>
      <c r="G38" s="260"/>
      <c r="H38" s="260"/>
      <c r="I38" s="48">
        <v>808</v>
      </c>
      <c r="J38" s="46"/>
    </row>
    <row r="39" spans="1:10" ht="25.5">
      <c r="A39" s="262">
        <v>2005</v>
      </c>
      <c r="B39" s="285"/>
      <c r="C39" s="286"/>
      <c r="D39" s="286"/>
      <c r="E39" s="287"/>
      <c r="F39" s="268" t="s">
        <v>1141</v>
      </c>
      <c r="G39" s="268"/>
      <c r="H39" s="268" t="s">
        <v>1142</v>
      </c>
      <c r="I39" s="48" t="s">
        <v>1168</v>
      </c>
      <c r="J39" s="48" t="s">
        <v>1145</v>
      </c>
    </row>
    <row r="40" spans="1:10" ht="25.5" customHeight="1">
      <c r="A40" s="263"/>
      <c r="B40" s="288" t="s">
        <v>1166</v>
      </c>
      <c r="C40" s="289"/>
      <c r="D40" s="289"/>
      <c r="E40" s="290"/>
      <c r="F40" s="260"/>
      <c r="G40" s="260"/>
      <c r="H40" s="260"/>
      <c r="I40" s="48"/>
      <c r="J40" s="48"/>
    </row>
    <row r="41" spans="1:10" ht="25.5">
      <c r="A41" s="263"/>
      <c r="B41" s="288" t="s">
        <v>1203</v>
      </c>
      <c r="C41" s="289"/>
      <c r="D41" s="289"/>
      <c r="E41" s="290"/>
      <c r="F41" s="260"/>
      <c r="G41" s="260"/>
      <c r="H41" s="260"/>
      <c r="I41" s="48"/>
      <c r="J41" s="48" t="s">
        <v>1146</v>
      </c>
    </row>
    <row r="42" spans="1:10" ht="12.75">
      <c r="A42" s="263"/>
      <c r="B42" s="288"/>
      <c r="C42" s="289"/>
      <c r="D42" s="289"/>
      <c r="E42" s="290"/>
      <c r="F42" s="260"/>
      <c r="G42" s="260"/>
      <c r="H42" s="260"/>
      <c r="I42" s="48"/>
      <c r="J42" s="46"/>
    </row>
    <row r="43" spans="1:10" ht="26.25" customHeight="1" thickBot="1">
      <c r="A43" s="263"/>
      <c r="B43" s="264" t="s">
        <v>1167</v>
      </c>
      <c r="C43" s="265"/>
      <c r="D43" s="265"/>
      <c r="E43" s="292"/>
      <c r="F43" s="260"/>
      <c r="G43" s="260"/>
      <c r="H43" s="260"/>
      <c r="I43" s="48">
        <v>809</v>
      </c>
      <c r="J43" s="46"/>
    </row>
    <row r="44" spans="1:10" ht="30" customHeight="1">
      <c r="A44" s="262">
        <v>2006</v>
      </c>
      <c r="B44" s="285"/>
      <c r="C44" s="286"/>
      <c r="D44" s="286"/>
      <c r="E44" s="287"/>
      <c r="F44" s="268" t="s">
        <v>1141</v>
      </c>
      <c r="G44" s="268"/>
      <c r="H44" s="268" t="s">
        <v>1142</v>
      </c>
      <c r="I44" s="48" t="s">
        <v>1173</v>
      </c>
      <c r="J44" s="48" t="s">
        <v>1145</v>
      </c>
    </row>
    <row r="45" spans="1:10" ht="51" customHeight="1">
      <c r="A45" s="263"/>
      <c r="B45" s="288" t="s">
        <v>1204</v>
      </c>
      <c r="C45" s="289"/>
      <c r="D45" s="289"/>
      <c r="E45" s="290"/>
      <c r="F45" s="260"/>
      <c r="G45" s="260"/>
      <c r="H45" s="260"/>
      <c r="I45" s="48"/>
      <c r="J45" s="48"/>
    </row>
    <row r="46" spans="1:10" ht="31.5" customHeight="1">
      <c r="A46" s="263"/>
      <c r="B46" s="288" t="s">
        <v>1209</v>
      </c>
      <c r="C46" s="289"/>
      <c r="D46" s="289"/>
      <c r="E46" s="290"/>
      <c r="F46" s="260"/>
      <c r="G46" s="260"/>
      <c r="H46" s="260"/>
      <c r="I46" s="48"/>
      <c r="J46" s="48" t="s">
        <v>1146</v>
      </c>
    </row>
    <row r="47" spans="1:10" ht="12.75">
      <c r="A47" s="263"/>
      <c r="B47" s="300"/>
      <c r="C47" s="301"/>
      <c r="D47" s="301"/>
      <c r="E47" s="302"/>
      <c r="F47" s="260"/>
      <c r="G47" s="260"/>
      <c r="H47" s="260"/>
      <c r="I47" s="48"/>
      <c r="J47" s="46"/>
    </row>
    <row r="48" spans="1:10" ht="25.5" customHeight="1">
      <c r="A48" s="263"/>
      <c r="B48" s="288" t="s">
        <v>1169</v>
      </c>
      <c r="C48" s="289"/>
      <c r="D48" s="289"/>
      <c r="E48" s="290"/>
      <c r="F48" s="260"/>
      <c r="G48" s="260"/>
      <c r="H48" s="260"/>
      <c r="I48" s="48">
        <v>865</v>
      </c>
      <c r="J48" s="46"/>
    </row>
    <row r="49" spans="1:10" ht="25.5" customHeight="1">
      <c r="A49" s="263"/>
      <c r="B49" s="288" t="s">
        <v>1205</v>
      </c>
      <c r="C49" s="289"/>
      <c r="D49" s="289"/>
      <c r="E49" s="290"/>
      <c r="F49" s="260"/>
      <c r="G49" s="260"/>
      <c r="H49" s="260"/>
      <c r="I49" s="48"/>
      <c r="J49" s="46"/>
    </row>
    <row r="50" spans="1:10" ht="12.75" customHeight="1">
      <c r="A50" s="263"/>
      <c r="B50" s="288" t="s">
        <v>1170</v>
      </c>
      <c r="C50" s="289"/>
      <c r="D50" s="289"/>
      <c r="E50" s="290"/>
      <c r="F50" s="260"/>
      <c r="G50" s="260"/>
      <c r="H50" s="260"/>
      <c r="I50" s="46"/>
      <c r="J50" s="46"/>
    </row>
    <row r="51" spans="1:10" ht="12.75">
      <c r="A51" s="263"/>
      <c r="B51" s="288"/>
      <c r="C51" s="289"/>
      <c r="D51" s="289"/>
      <c r="E51" s="290"/>
      <c r="F51" s="260"/>
      <c r="G51" s="260"/>
      <c r="H51" s="260"/>
      <c r="I51" s="46"/>
      <c r="J51" s="46"/>
    </row>
    <row r="52" spans="1:10" ht="38.25" customHeight="1">
      <c r="A52" s="263"/>
      <c r="B52" s="288" t="s">
        <v>1206</v>
      </c>
      <c r="C52" s="289"/>
      <c r="D52" s="289"/>
      <c r="E52" s="290"/>
      <c r="F52" s="260"/>
      <c r="G52" s="260"/>
      <c r="H52" s="260"/>
      <c r="I52" s="46"/>
      <c r="J52" s="46"/>
    </row>
    <row r="53" spans="1:10" ht="12.75">
      <c r="A53" s="263"/>
      <c r="B53" s="288"/>
      <c r="C53" s="289"/>
      <c r="D53" s="289"/>
      <c r="E53" s="290"/>
      <c r="F53" s="260"/>
      <c r="G53" s="260"/>
      <c r="H53" s="260"/>
      <c r="I53" s="46"/>
      <c r="J53" s="46"/>
    </row>
    <row r="54" spans="1:10" ht="38.25" customHeight="1">
      <c r="A54" s="263"/>
      <c r="B54" s="288" t="s">
        <v>1207</v>
      </c>
      <c r="C54" s="289"/>
      <c r="D54" s="289"/>
      <c r="E54" s="290"/>
      <c r="F54" s="260"/>
      <c r="G54" s="260"/>
      <c r="H54" s="260"/>
      <c r="I54" s="46"/>
      <c r="J54" s="46"/>
    </row>
    <row r="55" spans="1:10" ht="12.75">
      <c r="A55" s="263"/>
      <c r="B55" s="288"/>
      <c r="C55" s="289"/>
      <c r="D55" s="289"/>
      <c r="E55" s="290"/>
      <c r="F55" s="260"/>
      <c r="G55" s="260"/>
      <c r="H55" s="260"/>
      <c r="I55" s="46"/>
      <c r="J55" s="46"/>
    </row>
    <row r="56" spans="1:10" ht="25.5" customHeight="1">
      <c r="A56" s="263"/>
      <c r="B56" s="288" t="s">
        <v>1171</v>
      </c>
      <c r="C56" s="289"/>
      <c r="D56" s="289"/>
      <c r="E56" s="290"/>
      <c r="F56" s="260"/>
      <c r="G56" s="260"/>
      <c r="H56" s="260"/>
      <c r="I56" s="46"/>
      <c r="J56" s="46"/>
    </row>
    <row r="57" spans="1:10" ht="25.5" customHeight="1">
      <c r="A57" s="263"/>
      <c r="B57" s="288" t="s">
        <v>1172</v>
      </c>
      <c r="C57" s="289"/>
      <c r="D57" s="289"/>
      <c r="E57" s="290"/>
      <c r="F57" s="260"/>
      <c r="G57" s="260"/>
      <c r="H57" s="260"/>
      <c r="I57" s="46"/>
      <c r="J57" s="46"/>
    </row>
    <row r="58" spans="1:10" ht="12.75">
      <c r="A58" s="263"/>
      <c r="B58" s="288"/>
      <c r="C58" s="289"/>
      <c r="D58" s="289"/>
      <c r="E58" s="290"/>
      <c r="F58" s="260"/>
      <c r="G58" s="260"/>
      <c r="H58" s="260"/>
      <c r="I58" s="46"/>
      <c r="J58" s="46"/>
    </row>
    <row r="59" spans="1:10" ht="89.25" customHeight="1">
      <c r="A59" s="263"/>
      <c r="B59" s="288" t="s">
        <v>1208</v>
      </c>
      <c r="C59" s="289"/>
      <c r="D59" s="289"/>
      <c r="E59" s="290"/>
      <c r="F59" s="260"/>
      <c r="G59" s="260"/>
      <c r="H59" s="260"/>
      <c r="I59" s="46"/>
      <c r="J59" s="46"/>
    </row>
    <row r="60" spans="1:10" ht="12.75" customHeight="1">
      <c r="A60" s="263"/>
      <c r="B60" s="288" t="s">
        <v>1210</v>
      </c>
      <c r="C60" s="289"/>
      <c r="D60" s="289"/>
      <c r="E60" s="290"/>
      <c r="F60" s="260"/>
      <c r="G60" s="260"/>
      <c r="H60" s="260"/>
      <c r="I60" s="46"/>
      <c r="J60" s="46"/>
    </row>
    <row r="61" spans="1:10" ht="13.5" thickBot="1">
      <c r="A61" s="293"/>
      <c r="B61" s="291"/>
      <c r="C61" s="266"/>
      <c r="D61" s="266"/>
      <c r="E61" s="267"/>
      <c r="F61" s="261"/>
      <c r="G61" s="261"/>
      <c r="H61" s="261"/>
      <c r="I61" s="45"/>
      <c r="J61" s="45"/>
    </row>
    <row r="62" spans="1:10" ht="25.5">
      <c r="A62" s="262">
        <v>2007</v>
      </c>
      <c r="B62" s="309" t="s">
        <v>1174</v>
      </c>
      <c r="C62" s="310"/>
      <c r="D62" s="310"/>
      <c r="E62" s="311"/>
      <c r="F62" s="268" t="s">
        <v>1141</v>
      </c>
      <c r="G62" s="268"/>
      <c r="H62" s="268" t="s">
        <v>1142</v>
      </c>
      <c r="I62" s="268"/>
      <c r="J62" s="48" t="s">
        <v>1145</v>
      </c>
    </row>
    <row r="63" spans="1:10" ht="25.5">
      <c r="A63" s="263"/>
      <c r="B63" s="32" t="s">
        <v>1175</v>
      </c>
      <c r="C63" s="32" t="s">
        <v>1176</v>
      </c>
      <c r="D63" s="32" t="s">
        <v>1177</v>
      </c>
      <c r="E63" s="47"/>
      <c r="F63" s="260"/>
      <c r="G63" s="260"/>
      <c r="H63" s="260"/>
      <c r="I63" s="260"/>
      <c r="J63" s="48"/>
    </row>
    <row r="64" spans="1:10" ht="38.25">
      <c r="A64" s="263"/>
      <c r="B64" s="33" t="s">
        <v>1178</v>
      </c>
      <c r="C64" s="34">
        <v>5</v>
      </c>
      <c r="D64" s="34">
        <v>115</v>
      </c>
      <c r="E64" s="47"/>
      <c r="F64" s="260"/>
      <c r="G64" s="260"/>
      <c r="H64" s="260"/>
      <c r="I64" s="260"/>
      <c r="J64" s="48" t="s">
        <v>1146</v>
      </c>
    </row>
    <row r="65" spans="1:10" ht="25.5">
      <c r="A65" s="263"/>
      <c r="B65" s="33" t="s">
        <v>1179</v>
      </c>
      <c r="C65" s="34">
        <v>5</v>
      </c>
      <c r="D65" s="34">
        <v>180</v>
      </c>
      <c r="E65" s="47"/>
      <c r="F65" s="260"/>
      <c r="G65" s="260"/>
      <c r="H65" s="260"/>
      <c r="I65" s="260"/>
      <c r="J65" s="46"/>
    </row>
    <row r="66" spans="1:10" ht="12.75">
      <c r="A66" s="263"/>
      <c r="B66" s="294"/>
      <c r="C66" s="295"/>
      <c r="D66" s="295"/>
      <c r="E66" s="296"/>
      <c r="F66" s="260"/>
      <c r="G66" s="260"/>
      <c r="H66" s="260"/>
      <c r="I66" s="260"/>
      <c r="J66" s="46"/>
    </row>
    <row r="67" spans="1:10" ht="25.5" customHeight="1">
      <c r="A67" s="263"/>
      <c r="B67" s="300" t="s">
        <v>1180</v>
      </c>
      <c r="C67" s="301"/>
      <c r="D67" s="301"/>
      <c r="E67" s="302"/>
      <c r="F67" s="260"/>
      <c r="G67" s="260"/>
      <c r="H67" s="260"/>
      <c r="I67" s="260"/>
      <c r="J67" s="46"/>
    </row>
    <row r="68" spans="1:10" ht="25.5">
      <c r="A68" s="263"/>
      <c r="B68" s="32" t="s">
        <v>1175</v>
      </c>
      <c r="C68" s="303" t="s">
        <v>1182</v>
      </c>
      <c r="D68" s="303" t="s">
        <v>1183</v>
      </c>
      <c r="E68" s="304" t="s">
        <v>1184</v>
      </c>
      <c r="F68" s="260"/>
      <c r="G68" s="260"/>
      <c r="H68" s="260"/>
      <c r="I68" s="260"/>
      <c r="J68" s="46"/>
    </row>
    <row r="69" spans="1:10" ht="25.5">
      <c r="A69" s="263"/>
      <c r="B69" s="32" t="s">
        <v>1181</v>
      </c>
      <c r="C69" s="303"/>
      <c r="D69" s="303"/>
      <c r="E69" s="304"/>
      <c r="F69" s="260"/>
      <c r="G69" s="260"/>
      <c r="H69" s="260"/>
      <c r="I69" s="260"/>
      <c r="J69" s="46"/>
    </row>
    <row r="70" spans="1:10" ht="25.5">
      <c r="A70" s="263"/>
      <c r="B70" s="33" t="s">
        <v>1254</v>
      </c>
      <c r="C70" s="33" t="s">
        <v>1185</v>
      </c>
      <c r="D70" s="34">
        <v>0</v>
      </c>
      <c r="E70" s="35">
        <v>0</v>
      </c>
      <c r="F70" s="260"/>
      <c r="G70" s="260"/>
      <c r="H70" s="260"/>
      <c r="I70" s="260"/>
      <c r="J70" s="46"/>
    </row>
    <row r="71" spans="1:10" ht="25.5">
      <c r="A71" s="263"/>
      <c r="B71" s="33" t="s">
        <v>474</v>
      </c>
      <c r="C71" s="33" t="s">
        <v>1186</v>
      </c>
      <c r="D71" s="34">
        <v>15</v>
      </c>
      <c r="E71" s="35">
        <v>35</v>
      </c>
      <c r="F71" s="260"/>
      <c r="G71" s="260"/>
      <c r="H71" s="260"/>
      <c r="I71" s="260"/>
      <c r="J71" s="46"/>
    </row>
    <row r="72" spans="1:10" ht="25.5">
      <c r="A72" s="263"/>
      <c r="B72" s="33" t="s">
        <v>1071</v>
      </c>
      <c r="C72" s="33" t="s">
        <v>1187</v>
      </c>
      <c r="D72" s="34">
        <v>95</v>
      </c>
      <c r="E72" s="35">
        <v>115</v>
      </c>
      <c r="F72" s="260"/>
      <c r="G72" s="260"/>
      <c r="H72" s="260"/>
      <c r="I72" s="260"/>
      <c r="J72" s="46"/>
    </row>
    <row r="73" spans="1:10" ht="25.5">
      <c r="A73" s="263"/>
      <c r="B73" s="33" t="s">
        <v>1249</v>
      </c>
      <c r="C73" s="33" t="s">
        <v>1188</v>
      </c>
      <c r="D73" s="34">
        <v>120</v>
      </c>
      <c r="E73" s="35">
        <v>140</v>
      </c>
      <c r="F73" s="260"/>
      <c r="G73" s="260"/>
      <c r="H73" s="260"/>
      <c r="I73" s="260"/>
      <c r="J73" s="46"/>
    </row>
    <row r="74" spans="1:10" ht="25.5">
      <c r="A74" s="263"/>
      <c r="B74" s="33" t="s">
        <v>1250</v>
      </c>
      <c r="C74" s="33" t="s">
        <v>1189</v>
      </c>
      <c r="D74" s="34">
        <v>145</v>
      </c>
      <c r="E74" s="35">
        <v>165</v>
      </c>
      <c r="F74" s="260"/>
      <c r="G74" s="260"/>
      <c r="H74" s="260"/>
      <c r="I74" s="260"/>
      <c r="J74" s="46"/>
    </row>
    <row r="75" spans="1:10" ht="25.5">
      <c r="A75" s="263"/>
      <c r="B75" s="33" t="s">
        <v>1251</v>
      </c>
      <c r="C75" s="33" t="s">
        <v>1190</v>
      </c>
      <c r="D75" s="34">
        <v>190</v>
      </c>
      <c r="E75" s="35">
        <v>205</v>
      </c>
      <c r="F75" s="260"/>
      <c r="G75" s="260"/>
      <c r="H75" s="260"/>
      <c r="I75" s="260"/>
      <c r="J75" s="46"/>
    </row>
    <row r="76" spans="1:10" ht="25.5">
      <c r="A76" s="263"/>
      <c r="B76" s="33" t="s">
        <v>1191</v>
      </c>
      <c r="C76" s="33" t="s">
        <v>1192</v>
      </c>
      <c r="D76" s="34">
        <v>285</v>
      </c>
      <c r="E76" s="35">
        <v>300</v>
      </c>
      <c r="F76" s="260"/>
      <c r="G76" s="260"/>
      <c r="H76" s="260"/>
      <c r="I76" s="260"/>
      <c r="J76" s="46"/>
    </row>
    <row r="77" spans="1:10" ht="12.75">
      <c r="A77" s="263"/>
      <c r="B77" s="294"/>
      <c r="C77" s="295"/>
      <c r="D77" s="295"/>
      <c r="E77" s="296"/>
      <c r="F77" s="260"/>
      <c r="G77" s="260"/>
      <c r="H77" s="260"/>
      <c r="I77" s="260"/>
      <c r="J77" s="46"/>
    </row>
    <row r="78" spans="1:10" ht="25.5" customHeight="1" thickBot="1">
      <c r="A78" s="293"/>
      <c r="B78" s="291" t="s">
        <v>1193</v>
      </c>
      <c r="C78" s="266"/>
      <c r="D78" s="266"/>
      <c r="E78" s="267"/>
      <c r="F78" s="261"/>
      <c r="G78" s="261"/>
      <c r="H78" s="261"/>
      <c r="I78" s="261"/>
      <c r="J78" s="45"/>
    </row>
    <row r="79" spans="1:10" ht="25.5">
      <c r="A79" s="262">
        <v>2008</v>
      </c>
      <c r="B79" s="309" t="s">
        <v>1174</v>
      </c>
      <c r="C79" s="310"/>
      <c r="D79" s="310"/>
      <c r="E79" s="311"/>
      <c r="F79" s="268" t="s">
        <v>1141</v>
      </c>
      <c r="G79" s="268"/>
      <c r="H79" s="268" t="s">
        <v>1142</v>
      </c>
      <c r="I79" s="268"/>
      <c r="J79" s="48" t="s">
        <v>1145</v>
      </c>
    </row>
    <row r="80" spans="1:10" ht="25.5">
      <c r="A80" s="263"/>
      <c r="B80" s="39" t="s">
        <v>1194</v>
      </c>
      <c r="C80" s="36" t="s">
        <v>1195</v>
      </c>
      <c r="D80" s="36" t="s">
        <v>1196</v>
      </c>
      <c r="E80" s="47"/>
      <c r="F80" s="260"/>
      <c r="G80" s="260"/>
      <c r="H80" s="260"/>
      <c r="I80" s="260"/>
      <c r="J80" s="48"/>
    </row>
    <row r="81" spans="1:10" ht="38.25">
      <c r="A81" s="263"/>
      <c r="B81" s="40" t="s">
        <v>1178</v>
      </c>
      <c r="C81" s="38">
        <v>5</v>
      </c>
      <c r="D81" s="38">
        <v>120</v>
      </c>
      <c r="E81" s="47"/>
      <c r="F81" s="260"/>
      <c r="G81" s="260"/>
      <c r="H81" s="260"/>
      <c r="I81" s="260"/>
      <c r="J81" s="48" t="s">
        <v>1146</v>
      </c>
    </row>
    <row r="82" spans="1:10" ht="25.5">
      <c r="A82" s="263"/>
      <c r="B82" s="40" t="s">
        <v>1179</v>
      </c>
      <c r="C82" s="38">
        <v>5</v>
      </c>
      <c r="D82" s="38">
        <v>185</v>
      </c>
      <c r="E82" s="47"/>
      <c r="F82" s="260"/>
      <c r="G82" s="260"/>
      <c r="H82" s="260"/>
      <c r="I82" s="260"/>
      <c r="J82" s="46"/>
    </row>
    <row r="83" spans="1:10" ht="12.75">
      <c r="A83" s="263"/>
      <c r="B83" s="294"/>
      <c r="C83" s="295"/>
      <c r="D83" s="295"/>
      <c r="E83" s="296"/>
      <c r="F83" s="260"/>
      <c r="G83" s="260"/>
      <c r="H83" s="260"/>
      <c r="I83" s="260"/>
      <c r="J83" s="46"/>
    </row>
    <row r="84" spans="1:10" ht="12.75">
      <c r="A84" s="263"/>
      <c r="B84" s="294"/>
      <c r="C84" s="295"/>
      <c r="D84" s="295"/>
      <c r="E84" s="296"/>
      <c r="F84" s="260"/>
      <c r="G84" s="260"/>
      <c r="H84" s="260"/>
      <c r="I84" s="260"/>
      <c r="J84" s="46"/>
    </row>
    <row r="85" spans="1:10" ht="25.5" customHeight="1">
      <c r="A85" s="263"/>
      <c r="B85" s="312" t="s">
        <v>1180</v>
      </c>
      <c r="C85" s="313"/>
      <c r="D85" s="313"/>
      <c r="E85" s="314"/>
      <c r="F85" s="260"/>
      <c r="G85" s="260"/>
      <c r="H85" s="260"/>
      <c r="I85" s="260"/>
      <c r="J85" s="46"/>
    </row>
    <row r="86" spans="1:10" ht="25.5" customHeight="1">
      <c r="A86" s="263"/>
      <c r="B86" s="41" t="s">
        <v>1175</v>
      </c>
      <c r="C86" s="305" t="s">
        <v>1198</v>
      </c>
      <c r="D86" s="305" t="s">
        <v>1199</v>
      </c>
      <c r="E86" s="307" t="s">
        <v>1200</v>
      </c>
      <c r="F86" s="260"/>
      <c r="G86" s="260"/>
      <c r="H86" s="260"/>
      <c r="I86" s="260"/>
      <c r="J86" s="46"/>
    </row>
    <row r="87" spans="1:10" ht="25.5">
      <c r="A87" s="263"/>
      <c r="B87" s="42" t="s">
        <v>1197</v>
      </c>
      <c r="C87" s="306"/>
      <c r="D87" s="306"/>
      <c r="E87" s="308"/>
      <c r="F87" s="260"/>
      <c r="G87" s="260"/>
      <c r="H87" s="260"/>
      <c r="I87" s="260"/>
      <c r="J87" s="46"/>
    </row>
    <row r="88" spans="1:10" ht="25.5">
      <c r="A88" s="263"/>
      <c r="B88" s="40" t="s">
        <v>1254</v>
      </c>
      <c r="C88" s="37" t="s">
        <v>1185</v>
      </c>
      <c r="D88" s="38">
        <v>0</v>
      </c>
      <c r="E88" s="43">
        <v>0</v>
      </c>
      <c r="F88" s="260"/>
      <c r="G88" s="260"/>
      <c r="H88" s="260"/>
      <c r="I88" s="260"/>
      <c r="J88" s="46"/>
    </row>
    <row r="89" spans="1:10" ht="25.5">
      <c r="A89" s="263"/>
      <c r="B89" s="40" t="s">
        <v>474</v>
      </c>
      <c r="C89" s="37" t="s">
        <v>1186</v>
      </c>
      <c r="D89" s="38">
        <v>15</v>
      </c>
      <c r="E89" s="43">
        <v>35</v>
      </c>
      <c r="F89" s="260"/>
      <c r="G89" s="260"/>
      <c r="H89" s="260"/>
      <c r="I89" s="260"/>
      <c r="J89" s="46"/>
    </row>
    <row r="90" spans="1:10" ht="25.5">
      <c r="A90" s="263"/>
      <c r="B90" s="40" t="s">
        <v>1071</v>
      </c>
      <c r="C90" s="37" t="s">
        <v>1187</v>
      </c>
      <c r="D90" s="38">
        <v>100</v>
      </c>
      <c r="E90" s="43">
        <v>120</v>
      </c>
      <c r="F90" s="260"/>
      <c r="G90" s="260"/>
      <c r="H90" s="260"/>
      <c r="I90" s="260"/>
      <c r="J90" s="46"/>
    </row>
    <row r="91" spans="1:10" ht="25.5">
      <c r="A91" s="263"/>
      <c r="B91" s="40" t="s">
        <v>1249</v>
      </c>
      <c r="C91" s="37" t="s">
        <v>1188</v>
      </c>
      <c r="D91" s="38">
        <v>125</v>
      </c>
      <c r="E91" s="43">
        <v>145</v>
      </c>
      <c r="F91" s="260"/>
      <c r="G91" s="260"/>
      <c r="H91" s="260"/>
      <c r="I91" s="260"/>
      <c r="J91" s="46"/>
    </row>
    <row r="92" spans="1:10" ht="25.5">
      <c r="A92" s="263"/>
      <c r="B92" s="40" t="s">
        <v>1250</v>
      </c>
      <c r="C92" s="37" t="s">
        <v>1189</v>
      </c>
      <c r="D92" s="38">
        <v>150</v>
      </c>
      <c r="E92" s="43">
        <v>170</v>
      </c>
      <c r="F92" s="260"/>
      <c r="G92" s="260"/>
      <c r="H92" s="260"/>
      <c r="I92" s="260"/>
      <c r="J92" s="46"/>
    </row>
    <row r="93" spans="1:10" ht="25.5">
      <c r="A93" s="263"/>
      <c r="B93" s="40" t="s">
        <v>1251</v>
      </c>
      <c r="C93" s="37" t="s">
        <v>1190</v>
      </c>
      <c r="D93" s="38">
        <v>195</v>
      </c>
      <c r="E93" s="43">
        <v>210</v>
      </c>
      <c r="F93" s="260"/>
      <c r="G93" s="260"/>
      <c r="H93" s="260"/>
      <c r="I93" s="260"/>
      <c r="J93" s="46"/>
    </row>
    <row r="94" spans="1:10" ht="25.5">
      <c r="A94" s="263"/>
      <c r="B94" s="40" t="s">
        <v>1191</v>
      </c>
      <c r="C94" s="37" t="s">
        <v>1192</v>
      </c>
      <c r="D94" s="38">
        <v>385</v>
      </c>
      <c r="E94" s="43">
        <v>400</v>
      </c>
      <c r="F94" s="260"/>
      <c r="G94" s="260"/>
      <c r="H94" s="260"/>
      <c r="I94" s="260"/>
      <c r="J94" s="46"/>
    </row>
    <row r="95" spans="1:10" ht="25.5" customHeight="1">
      <c r="A95" s="263"/>
      <c r="B95" s="315" t="s">
        <v>1202</v>
      </c>
      <c r="C95" s="316"/>
      <c r="D95" s="316"/>
      <c r="E95" s="317"/>
      <c r="F95" s="260"/>
      <c r="G95" s="260"/>
      <c r="H95" s="260"/>
      <c r="I95" s="260"/>
      <c r="J95" s="46"/>
    </row>
    <row r="96" spans="1:10" ht="13.5" thickBot="1">
      <c r="A96" s="293"/>
      <c r="B96" s="291"/>
      <c r="C96" s="266"/>
      <c r="D96" s="266"/>
      <c r="E96" s="267"/>
      <c r="F96" s="261"/>
      <c r="G96" s="261"/>
      <c r="H96" s="261"/>
      <c r="I96" s="261"/>
      <c r="J96" s="45"/>
    </row>
    <row r="97" spans="1:10" ht="12.75">
      <c r="A97" s="4"/>
      <c r="B97" s="4"/>
      <c r="C97" s="4"/>
      <c r="D97" s="4"/>
      <c r="E97" s="4"/>
      <c r="F97" s="4"/>
      <c r="G97" s="4"/>
      <c r="H97" s="4"/>
      <c r="I97" s="4"/>
      <c r="J97" s="4"/>
    </row>
    <row r="98" spans="1:10" ht="12.75">
      <c r="A98" s="4" t="s">
        <v>1211</v>
      </c>
      <c r="B98" s="58" t="s">
        <v>1236</v>
      </c>
      <c r="C98" s="4"/>
      <c r="D98" s="4"/>
      <c r="E98" s="4"/>
      <c r="F98" s="4"/>
      <c r="G98" s="4"/>
      <c r="H98" s="4"/>
      <c r="I98" s="4"/>
      <c r="J98" s="4"/>
    </row>
    <row r="99" spans="1:10" ht="12.75">
      <c r="A99" s="4"/>
      <c r="B99" s="4"/>
      <c r="C99" s="4"/>
      <c r="D99" s="4"/>
      <c r="E99" s="4"/>
      <c r="F99" s="4"/>
      <c r="G99" s="4"/>
      <c r="H99" s="4"/>
      <c r="I99" s="4"/>
      <c r="J99" s="4"/>
    </row>
    <row r="100" spans="1:10" s="11" customFormat="1" ht="12.75">
      <c r="A100" s="12" t="s">
        <v>475</v>
      </c>
      <c r="B100" s="12"/>
      <c r="C100" s="73"/>
      <c r="D100" s="73"/>
      <c r="E100" s="73"/>
      <c r="F100" s="73"/>
      <c r="G100" s="73"/>
      <c r="H100" s="73"/>
      <c r="I100" s="73"/>
      <c r="J100" s="73"/>
    </row>
    <row r="102" spans="1:8" ht="15">
      <c r="A102" s="25" t="s">
        <v>1057</v>
      </c>
      <c r="B102" s="25" t="s">
        <v>1090</v>
      </c>
      <c r="C102" s="25" t="s">
        <v>1091</v>
      </c>
      <c r="D102" s="26"/>
      <c r="E102" s="25" t="s">
        <v>1064</v>
      </c>
      <c r="F102" s="25" t="s">
        <v>1065</v>
      </c>
      <c r="G102" s="25" t="s">
        <v>1065</v>
      </c>
      <c r="H102" s="3"/>
    </row>
    <row r="103" spans="1:8" ht="26.25">
      <c r="A103" s="25" t="s">
        <v>1058</v>
      </c>
      <c r="B103" s="25" t="s">
        <v>1059</v>
      </c>
      <c r="C103" s="25" t="s">
        <v>1061</v>
      </c>
      <c r="D103" s="25" t="s">
        <v>1090</v>
      </c>
      <c r="E103" s="25" t="s">
        <v>1061</v>
      </c>
      <c r="F103" s="25" t="s">
        <v>1066</v>
      </c>
      <c r="G103" s="25" t="s">
        <v>1061</v>
      </c>
      <c r="H103" s="4"/>
    </row>
    <row r="104" spans="1:8" ht="25.5">
      <c r="A104" s="26"/>
      <c r="B104" s="25" t="s">
        <v>1060</v>
      </c>
      <c r="C104" s="25" t="s">
        <v>1062</v>
      </c>
      <c r="D104" s="25" t="s">
        <v>1059</v>
      </c>
      <c r="E104" s="25" t="s">
        <v>1092</v>
      </c>
      <c r="F104" s="25" t="s">
        <v>1093</v>
      </c>
      <c r="G104" s="25" t="s">
        <v>1067</v>
      </c>
      <c r="H104" s="3" t="s">
        <v>1097</v>
      </c>
    </row>
    <row r="105" spans="1:8" ht="12.75">
      <c r="A105" s="26"/>
      <c r="B105" s="26"/>
      <c r="C105" s="26"/>
      <c r="D105" s="25" t="s">
        <v>1063</v>
      </c>
      <c r="E105" s="26"/>
      <c r="F105" s="26"/>
      <c r="G105" s="26"/>
      <c r="H105" s="4"/>
    </row>
    <row r="106" spans="1:8" ht="12.75">
      <c r="A106" s="27" t="s">
        <v>1254</v>
      </c>
      <c r="B106" s="28" t="s">
        <v>1068</v>
      </c>
      <c r="C106" s="28">
        <v>0</v>
      </c>
      <c r="D106" s="28" t="s">
        <v>1068</v>
      </c>
      <c r="E106" s="28">
        <v>0</v>
      </c>
      <c r="F106" s="28">
        <v>0</v>
      </c>
      <c r="G106" s="28">
        <v>0</v>
      </c>
      <c r="H106" s="3" t="s">
        <v>1098</v>
      </c>
    </row>
    <row r="107" spans="1:8" ht="12.75">
      <c r="A107" s="27" t="s">
        <v>474</v>
      </c>
      <c r="B107" s="28" t="s">
        <v>1069</v>
      </c>
      <c r="C107" s="29">
        <v>35</v>
      </c>
      <c r="D107" s="28" t="s">
        <v>1070</v>
      </c>
      <c r="E107" s="29">
        <v>20</v>
      </c>
      <c r="F107" s="28">
        <v>0</v>
      </c>
      <c r="G107" s="29">
        <v>20</v>
      </c>
      <c r="H107" s="3" t="s">
        <v>1099</v>
      </c>
    </row>
    <row r="108" spans="1:8" ht="12.75">
      <c r="A108" s="27" t="s">
        <v>1071</v>
      </c>
      <c r="B108" s="28" t="s">
        <v>1072</v>
      </c>
      <c r="C108" s="29">
        <v>120</v>
      </c>
      <c r="D108" s="28" t="s">
        <v>1073</v>
      </c>
      <c r="E108" s="29">
        <v>30</v>
      </c>
      <c r="F108" s="28">
        <v>0</v>
      </c>
      <c r="G108" s="29">
        <v>35</v>
      </c>
      <c r="H108" s="3" t="s">
        <v>1100</v>
      </c>
    </row>
    <row r="109" spans="1:8" ht="12.75">
      <c r="A109" s="27" t="s">
        <v>1249</v>
      </c>
      <c r="B109" s="28" t="s">
        <v>1074</v>
      </c>
      <c r="C109" s="29">
        <v>145</v>
      </c>
      <c r="D109" s="28" t="s">
        <v>1075</v>
      </c>
      <c r="E109" s="29">
        <v>90</v>
      </c>
      <c r="F109" s="28">
        <v>0</v>
      </c>
      <c r="G109" s="29">
        <v>95</v>
      </c>
      <c r="H109" s="3" t="s">
        <v>1101</v>
      </c>
    </row>
    <row r="110" spans="1:8" ht="12.75">
      <c r="A110" s="27" t="s">
        <v>1250</v>
      </c>
      <c r="B110" s="28" t="s">
        <v>1076</v>
      </c>
      <c r="C110" s="29">
        <v>170</v>
      </c>
      <c r="D110" s="28" t="s">
        <v>1077</v>
      </c>
      <c r="E110" s="29">
        <v>110</v>
      </c>
      <c r="F110" s="29">
        <v>115</v>
      </c>
      <c r="G110" s="29">
        <v>115</v>
      </c>
      <c r="H110" s="3" t="s">
        <v>1102</v>
      </c>
    </row>
    <row r="111" spans="1:8" ht="14.25">
      <c r="A111" s="27" t="s">
        <v>1251</v>
      </c>
      <c r="B111" s="28" t="s">
        <v>1094</v>
      </c>
      <c r="C111" s="29">
        <v>210</v>
      </c>
      <c r="D111" s="28" t="s">
        <v>1078</v>
      </c>
      <c r="E111" s="29">
        <v>120</v>
      </c>
      <c r="F111" s="29">
        <v>125</v>
      </c>
      <c r="G111" s="29">
        <v>125</v>
      </c>
      <c r="H111" s="3" t="s">
        <v>1103</v>
      </c>
    </row>
    <row r="112" spans="1:8" ht="14.25">
      <c r="A112" s="27" t="s">
        <v>1079</v>
      </c>
      <c r="B112" s="28" t="s">
        <v>1095</v>
      </c>
      <c r="C112" s="29">
        <v>400</v>
      </c>
      <c r="D112" s="28" t="s">
        <v>1080</v>
      </c>
      <c r="E112" s="29">
        <v>150</v>
      </c>
      <c r="F112" s="29">
        <v>155</v>
      </c>
      <c r="G112" s="29">
        <v>155</v>
      </c>
      <c r="H112" s="3" t="s">
        <v>1104</v>
      </c>
    </row>
    <row r="113" spans="1:8" ht="12.75">
      <c r="A113" s="27" t="s">
        <v>494</v>
      </c>
      <c r="B113" s="26"/>
      <c r="C113" s="26"/>
      <c r="D113" s="28" t="s">
        <v>1081</v>
      </c>
      <c r="E113" s="29">
        <v>175</v>
      </c>
      <c r="F113" s="29">
        <v>250</v>
      </c>
      <c r="G113" s="29">
        <v>180</v>
      </c>
      <c r="H113" s="3" t="s">
        <v>1106</v>
      </c>
    </row>
    <row r="114" spans="1:8" ht="12.75">
      <c r="A114" s="27" t="s">
        <v>1252</v>
      </c>
      <c r="B114" s="28"/>
      <c r="C114" s="28"/>
      <c r="D114" s="28" t="s">
        <v>1082</v>
      </c>
      <c r="E114" s="29">
        <v>205</v>
      </c>
      <c r="F114" s="29">
        <v>300</v>
      </c>
      <c r="G114" s="29">
        <v>210</v>
      </c>
      <c r="H114" s="3" t="s">
        <v>1107</v>
      </c>
    </row>
    <row r="115" spans="1:8" ht="12.75">
      <c r="A115" s="27" t="s">
        <v>1083</v>
      </c>
      <c r="B115" s="28"/>
      <c r="C115" s="28"/>
      <c r="D115" s="28" t="s">
        <v>1084</v>
      </c>
      <c r="E115" s="29">
        <v>260</v>
      </c>
      <c r="F115" s="29">
        <v>425</v>
      </c>
      <c r="G115" s="29">
        <v>270</v>
      </c>
      <c r="H115" s="3" t="s">
        <v>1108</v>
      </c>
    </row>
    <row r="116" spans="1:8" ht="12.75">
      <c r="A116" s="27" t="s">
        <v>1085</v>
      </c>
      <c r="B116" s="28"/>
      <c r="C116" s="28"/>
      <c r="D116" s="28" t="s">
        <v>1086</v>
      </c>
      <c r="E116" s="29">
        <v>300</v>
      </c>
      <c r="F116" s="29">
        <v>550</v>
      </c>
      <c r="G116" s="29">
        <v>310</v>
      </c>
      <c r="H116" s="3" t="s">
        <v>1109</v>
      </c>
    </row>
    <row r="117" spans="1:8" ht="12.75">
      <c r="A117" s="27" t="s">
        <v>1253</v>
      </c>
      <c r="B117" s="28"/>
      <c r="C117" s="28"/>
      <c r="D117" s="28" t="s">
        <v>1087</v>
      </c>
      <c r="E117" s="29">
        <v>415</v>
      </c>
      <c r="F117" s="29">
        <v>750</v>
      </c>
      <c r="G117" s="29">
        <v>430</v>
      </c>
      <c r="H117" s="3" t="s">
        <v>1110</v>
      </c>
    </row>
    <row r="118" spans="1:8" ht="12.75">
      <c r="A118" s="27" t="s">
        <v>1088</v>
      </c>
      <c r="B118" s="28"/>
      <c r="C118" s="28"/>
      <c r="D118" s="28" t="s">
        <v>1089</v>
      </c>
      <c r="E118" s="29">
        <v>440</v>
      </c>
      <c r="F118" s="29">
        <v>950</v>
      </c>
      <c r="G118" s="29">
        <v>455</v>
      </c>
      <c r="H118" s="3" t="s">
        <v>1111</v>
      </c>
    </row>
    <row r="119" spans="1:7" ht="12.75">
      <c r="A119" s="27"/>
      <c r="B119" s="28"/>
      <c r="C119" s="28"/>
      <c r="D119" s="28"/>
      <c r="E119" s="29"/>
      <c r="F119" s="29"/>
      <c r="G119" s="29"/>
    </row>
    <row r="120" spans="1:7" ht="12.75">
      <c r="A120" s="27"/>
      <c r="B120" s="28"/>
      <c r="C120" s="28"/>
      <c r="D120" s="28"/>
      <c r="E120" s="29"/>
      <c r="F120" s="29"/>
      <c r="G120" s="29"/>
    </row>
    <row r="121" spans="1:7" ht="12.75">
      <c r="A121" s="27"/>
      <c r="B121" s="28"/>
      <c r="C121" s="28"/>
      <c r="D121" s="28"/>
      <c r="E121" s="29"/>
      <c r="F121" s="29"/>
      <c r="G121" s="29"/>
    </row>
    <row r="122" spans="1:8" ht="14.25">
      <c r="A122" s="30" t="s">
        <v>1112</v>
      </c>
      <c r="B122" s="4"/>
      <c r="C122" s="4"/>
      <c r="D122" s="4"/>
      <c r="E122" s="4"/>
      <c r="F122" s="4"/>
      <c r="G122" s="4"/>
      <c r="H122" s="4"/>
    </row>
    <row r="123" spans="1:8" ht="14.25">
      <c r="A123" s="30" t="s">
        <v>1113</v>
      </c>
      <c r="B123" s="4"/>
      <c r="C123" s="4"/>
      <c r="D123" s="4"/>
      <c r="E123" s="4"/>
      <c r="F123" s="4"/>
      <c r="G123" s="4"/>
      <c r="H123" s="4"/>
    </row>
    <row r="124" spans="1:8" ht="14.25">
      <c r="A124" s="30" t="s">
        <v>1114</v>
      </c>
      <c r="B124" s="4"/>
      <c r="C124" s="4"/>
      <c r="D124" s="4"/>
      <c r="E124" s="4"/>
      <c r="F124" s="4"/>
      <c r="G124" s="4"/>
      <c r="H124" s="4"/>
    </row>
    <row r="125" spans="1:8" ht="14.25">
      <c r="A125" s="30" t="s">
        <v>1115</v>
      </c>
      <c r="B125" s="4"/>
      <c r="C125" s="4"/>
      <c r="D125" s="4"/>
      <c r="E125" s="4"/>
      <c r="F125" s="4"/>
      <c r="G125" s="4"/>
      <c r="H125" s="4"/>
    </row>
    <row r="126" spans="1:8" ht="14.25">
      <c r="A126" s="30" t="s">
        <v>1116</v>
      </c>
      <c r="B126" s="4"/>
      <c r="C126" s="4"/>
      <c r="D126" s="4"/>
      <c r="E126" s="4"/>
      <c r="F126" s="4"/>
      <c r="G126" s="4"/>
      <c r="H126" s="4"/>
    </row>
    <row r="128" spans="1:2" ht="14.25">
      <c r="A128" s="30" t="s">
        <v>1096</v>
      </c>
      <c r="B128" s="4"/>
    </row>
  </sheetData>
  <sheetProtection/>
  <mergeCells count="126">
    <mergeCell ref="I79:I96"/>
    <mergeCell ref="I62:I78"/>
    <mergeCell ref="A79:A96"/>
    <mergeCell ref="B79:E79"/>
    <mergeCell ref="B83:E83"/>
    <mergeCell ref="B84:E84"/>
    <mergeCell ref="B85:E85"/>
    <mergeCell ref="B95:E95"/>
    <mergeCell ref="B96:E96"/>
    <mergeCell ref="A62:A78"/>
    <mergeCell ref="B62:E62"/>
    <mergeCell ref="B66:E66"/>
    <mergeCell ref="B67:E67"/>
    <mergeCell ref="B77:E77"/>
    <mergeCell ref="B78:E78"/>
    <mergeCell ref="B59:E59"/>
    <mergeCell ref="F79:F96"/>
    <mergeCell ref="G79:G96"/>
    <mergeCell ref="C68:C69"/>
    <mergeCell ref="D68:D69"/>
    <mergeCell ref="E68:E69"/>
    <mergeCell ref="C86:C87"/>
    <mergeCell ref="D86:D87"/>
    <mergeCell ref="E86:E87"/>
    <mergeCell ref="H44:H61"/>
    <mergeCell ref="F62:F78"/>
    <mergeCell ref="H79:H96"/>
    <mergeCell ref="B55:E55"/>
    <mergeCell ref="G62:G78"/>
    <mergeCell ref="H62:H78"/>
    <mergeCell ref="B60:E60"/>
    <mergeCell ref="B61:E61"/>
    <mergeCell ref="F44:F61"/>
    <mergeCell ref="G44:G61"/>
    <mergeCell ref="B56:E56"/>
    <mergeCell ref="B57:E57"/>
    <mergeCell ref="B58:E58"/>
    <mergeCell ref="B51:E51"/>
    <mergeCell ref="B52:E52"/>
    <mergeCell ref="B53:E53"/>
    <mergeCell ref="B54:E54"/>
    <mergeCell ref="G39:G43"/>
    <mergeCell ref="H39:H43"/>
    <mergeCell ref="A44:A61"/>
    <mergeCell ref="B44:E44"/>
    <mergeCell ref="B45:E45"/>
    <mergeCell ref="B46:E46"/>
    <mergeCell ref="B47:E47"/>
    <mergeCell ref="B48:E48"/>
    <mergeCell ref="B49:E49"/>
    <mergeCell ref="B50:E50"/>
    <mergeCell ref="F34:F38"/>
    <mergeCell ref="G34:G38"/>
    <mergeCell ref="H34:H38"/>
    <mergeCell ref="A39:A43"/>
    <mergeCell ref="B39:E39"/>
    <mergeCell ref="B40:E40"/>
    <mergeCell ref="B41:E41"/>
    <mergeCell ref="B42:E42"/>
    <mergeCell ref="B43:E43"/>
    <mergeCell ref="F39:F43"/>
    <mergeCell ref="A34:A38"/>
    <mergeCell ref="B34:E34"/>
    <mergeCell ref="B35:E35"/>
    <mergeCell ref="B36:E36"/>
    <mergeCell ref="B37:E37"/>
    <mergeCell ref="B38:E38"/>
    <mergeCell ref="G25:G29"/>
    <mergeCell ref="H25:H29"/>
    <mergeCell ref="A30:A33"/>
    <mergeCell ref="B30:E30"/>
    <mergeCell ref="B31:E31"/>
    <mergeCell ref="B32:E32"/>
    <mergeCell ref="B33:E33"/>
    <mergeCell ref="F30:F33"/>
    <mergeCell ref="G30:G33"/>
    <mergeCell ref="H30:H33"/>
    <mergeCell ref="F19:F24"/>
    <mergeCell ref="G19:G24"/>
    <mergeCell ref="H19:H24"/>
    <mergeCell ref="A25:A29"/>
    <mergeCell ref="B25:E25"/>
    <mergeCell ref="B26:E26"/>
    <mergeCell ref="B27:E27"/>
    <mergeCell ref="B28:E28"/>
    <mergeCell ref="B29:E29"/>
    <mergeCell ref="F25:F29"/>
    <mergeCell ref="A19:A24"/>
    <mergeCell ref="B19:E19"/>
    <mergeCell ref="B20:E20"/>
    <mergeCell ref="B21:E21"/>
    <mergeCell ref="B22:E22"/>
    <mergeCell ref="B23:E23"/>
    <mergeCell ref="B24:E24"/>
    <mergeCell ref="H9:H13"/>
    <mergeCell ref="A14:A18"/>
    <mergeCell ref="B14:E14"/>
    <mergeCell ref="B15:E15"/>
    <mergeCell ref="B16:E16"/>
    <mergeCell ref="B17:E17"/>
    <mergeCell ref="B18:E18"/>
    <mergeCell ref="F14:F18"/>
    <mergeCell ref="G14:G18"/>
    <mergeCell ref="H14:H18"/>
    <mergeCell ref="H6:H8"/>
    <mergeCell ref="A9:A13"/>
    <mergeCell ref="B9:E9"/>
    <mergeCell ref="B10:E10"/>
    <mergeCell ref="B11:E11"/>
    <mergeCell ref="B12:E12"/>
    <mergeCell ref="B13:E13"/>
    <mergeCell ref="F9:F13"/>
    <mergeCell ref="G9:G13"/>
    <mergeCell ref="A6:A8"/>
    <mergeCell ref="B6:E8"/>
    <mergeCell ref="F6:F8"/>
    <mergeCell ref="G6:G8"/>
    <mergeCell ref="F4:F5"/>
    <mergeCell ref="G4:G5"/>
    <mergeCell ref="A3:A5"/>
    <mergeCell ref="B3:G3"/>
    <mergeCell ref="I3:J3"/>
    <mergeCell ref="B4:E4"/>
    <mergeCell ref="B5:E5"/>
    <mergeCell ref="H4:H5"/>
    <mergeCell ref="J4:J5"/>
  </mergeCells>
  <hyperlinks>
    <hyperlink ref="B12" r:id="rId1" display="http://www.hm-treasury.gov.uk/budget/budget_99/budget_report/bud99_chap01_budgetmeasures.cfm"/>
    <hyperlink ref="B17" r:id="rId2" display="http://www.hm-treasury.gov.uk/budget/budget_2000/budget_report/bud_bud00_chapa.cfm"/>
    <hyperlink ref="B20" r:id="rId3" display="http://www.hm-treasury.gov.uk/budget/budget_2001/budget_report/bud_bud01_repchapa.cfm"/>
    <hyperlink ref="B26" r:id="rId4" display="http://www.hm-treasury.gov.uk/budget/bud_bud02/budget_report/bud_bud02_repchapa.cfm"/>
    <hyperlink ref="B31" r:id="rId5" display="http://www.hm-treasury.gov.uk/budget/bud_bud03/budget_report/bud_bud03_repa.cfm"/>
    <hyperlink ref="B37" r:id="rId6" display="http://www.hm-treasury.gov.uk/media/E/2/bud04_cha_190.pdf"/>
    <hyperlink ref="B43" r:id="rId7" display="http://www.hm-treasury.gov.uk/media/A/5/bud05_chapA_146.pdf"/>
    <hyperlink ref="B98" r:id="rId8" display="http://www.statistics.gov.uk/downloads/theme_economy/Blue_Book_2007_web.pdf  Table 11.1  for final column"/>
  </hyperlinks>
  <printOptions/>
  <pageMargins left="0.75" right="0.75" top="1" bottom="1" header="0.5" footer="0.5"/>
  <pageSetup horizontalDpi="600" verticalDpi="600" orientation="portrait" paperSize="9" r:id="rId9"/>
</worksheet>
</file>

<file path=xl/worksheets/sheet14.xml><?xml version="1.0" encoding="utf-8"?>
<worksheet xmlns="http://schemas.openxmlformats.org/spreadsheetml/2006/main" xmlns:r="http://schemas.openxmlformats.org/officeDocument/2006/relationships">
  <sheetPr>
    <tabColor indexed="35"/>
  </sheetPr>
  <dimension ref="A1:H28"/>
  <sheetViews>
    <sheetView zoomScale="85" zoomScaleNormal="85" zoomScalePageLayoutView="0" workbookViewId="0" topLeftCell="A1">
      <selection activeCell="E24" sqref="E24"/>
    </sheetView>
  </sheetViews>
  <sheetFormatPr defaultColWidth="9.140625" defaultRowHeight="12.75"/>
  <cols>
    <col min="1" max="1" width="7.7109375" style="67" customWidth="1"/>
    <col min="2" max="2" width="21.7109375" style="67" customWidth="1"/>
    <col min="3" max="3" width="16.7109375" style="67" bestFit="1" customWidth="1"/>
    <col min="4" max="4" width="18.8515625" style="67" customWidth="1"/>
    <col min="5" max="5" width="24.8515625" style="67" customWidth="1"/>
    <col min="6" max="6" width="18.00390625" style="67" customWidth="1"/>
    <col min="7" max="7" width="18.140625" style="67" customWidth="1"/>
    <col min="8" max="9" width="9.140625" style="67" customWidth="1"/>
    <col min="10" max="10" width="10.8515625" style="67" customWidth="1"/>
    <col min="11" max="16384" width="9.140625" style="67" customWidth="1"/>
  </cols>
  <sheetData>
    <row r="1" spans="1:7" s="66" customFormat="1" ht="12.75">
      <c r="A1" s="65" t="s">
        <v>1218</v>
      </c>
      <c r="B1" s="65"/>
      <c r="C1" s="120"/>
      <c r="D1" s="120"/>
      <c r="E1" s="120"/>
      <c r="F1" s="120"/>
      <c r="G1" s="120"/>
    </row>
    <row r="2" spans="1:8" ht="38.25">
      <c r="A2" s="126" t="s">
        <v>1128</v>
      </c>
      <c r="B2" s="126" t="s">
        <v>1129</v>
      </c>
      <c r="C2" s="126"/>
      <c r="D2" s="126" t="s">
        <v>1130</v>
      </c>
      <c r="E2" s="126" t="s">
        <v>1131</v>
      </c>
      <c r="F2" s="126"/>
      <c r="G2" s="126"/>
      <c r="H2" s="126"/>
    </row>
    <row r="3" spans="1:8" ht="39.75">
      <c r="A3" s="126"/>
      <c r="B3" s="126" t="s">
        <v>1233</v>
      </c>
      <c r="C3" s="126" t="s">
        <v>1212</v>
      </c>
      <c r="D3" s="126" t="s">
        <v>1136</v>
      </c>
      <c r="E3" s="126" t="s">
        <v>1234</v>
      </c>
      <c r="F3" s="126" t="s">
        <v>1139</v>
      </c>
      <c r="G3" s="126" t="s">
        <v>1125</v>
      </c>
      <c r="H3" s="126" t="s">
        <v>1041</v>
      </c>
    </row>
    <row r="4" spans="1:8" ht="12.75">
      <c r="A4" s="59">
        <v>1998</v>
      </c>
      <c r="B4" s="59" t="s">
        <v>1213</v>
      </c>
      <c r="C4" s="59">
        <v>365</v>
      </c>
      <c r="D4" s="59" t="s">
        <v>1214</v>
      </c>
      <c r="E4" s="59" t="s">
        <v>1215</v>
      </c>
      <c r="F4" s="59" t="s">
        <v>1216</v>
      </c>
      <c r="G4" s="122">
        <v>1603980</v>
      </c>
      <c r="H4" s="123"/>
    </row>
    <row r="5" spans="1:8" ht="12.75">
      <c r="A5" s="59">
        <v>1999</v>
      </c>
      <c r="B5" s="59" t="s">
        <v>1213</v>
      </c>
      <c r="C5" s="59">
        <v>365</v>
      </c>
      <c r="D5" s="59" t="s">
        <v>1217</v>
      </c>
      <c r="E5" s="59" t="s">
        <v>1215</v>
      </c>
      <c r="F5" s="59" t="s">
        <v>1216</v>
      </c>
      <c r="G5" s="122">
        <v>1607780</v>
      </c>
      <c r="H5" s="123">
        <v>2.279068</v>
      </c>
    </row>
    <row r="6" spans="1:8" ht="12.75">
      <c r="A6" s="59">
        <v>2000</v>
      </c>
      <c r="B6" s="59" t="s">
        <v>1213</v>
      </c>
      <c r="C6" s="59">
        <v>365</v>
      </c>
      <c r="D6" s="59" t="s">
        <v>1217</v>
      </c>
      <c r="E6" s="59" t="s">
        <v>1215</v>
      </c>
      <c r="F6" s="59" t="s">
        <v>1216</v>
      </c>
      <c r="G6" s="122">
        <v>1605900</v>
      </c>
      <c r="H6" s="123">
        <v>2.579344</v>
      </c>
    </row>
    <row r="7" spans="1:8" ht="12.75">
      <c r="A7" s="59">
        <v>2001</v>
      </c>
      <c r="B7" s="59" t="s">
        <v>1213</v>
      </c>
      <c r="C7" s="59">
        <v>365</v>
      </c>
      <c r="D7" s="59" t="s">
        <v>1217</v>
      </c>
      <c r="E7" s="59" t="s">
        <v>1215</v>
      </c>
      <c r="F7" s="59" t="s">
        <v>1216</v>
      </c>
      <c r="G7" s="122">
        <v>1527600</v>
      </c>
      <c r="H7" s="123">
        <v>2.448861</v>
      </c>
    </row>
    <row r="8" spans="1:8" ht="12.75">
      <c r="A8" s="59">
        <v>2002</v>
      </c>
      <c r="B8" s="59" t="s">
        <v>1213</v>
      </c>
      <c r="C8" s="59">
        <v>365</v>
      </c>
      <c r="D8" s="59" t="s">
        <v>1217</v>
      </c>
      <c r="E8" s="59" t="s">
        <v>1215</v>
      </c>
      <c r="F8" s="59" t="s">
        <v>1216</v>
      </c>
      <c r="G8" s="122">
        <v>1483500</v>
      </c>
      <c r="H8" s="123">
        <v>2.43596</v>
      </c>
    </row>
    <row r="9" spans="1:8" ht="12.75">
      <c r="A9" s="59">
        <v>2003</v>
      </c>
      <c r="B9" s="59" t="s">
        <v>1213</v>
      </c>
      <c r="C9" s="59">
        <v>365</v>
      </c>
      <c r="D9" s="59" t="s">
        <v>1217</v>
      </c>
      <c r="E9" s="59" t="s">
        <v>1215</v>
      </c>
      <c r="F9" s="59" t="s">
        <v>1216</v>
      </c>
      <c r="G9" s="122">
        <v>1454800</v>
      </c>
      <c r="H9" s="123">
        <v>2.238153</v>
      </c>
    </row>
    <row r="10" spans="1:8" ht="12.75">
      <c r="A10" s="59">
        <v>2004</v>
      </c>
      <c r="B10" s="59" t="s">
        <v>1213</v>
      </c>
      <c r="C10" s="59">
        <v>365</v>
      </c>
      <c r="D10" s="59" t="s">
        <v>1217</v>
      </c>
      <c r="E10" s="59" t="s">
        <v>1215</v>
      </c>
      <c r="F10" s="59" t="s">
        <v>1216</v>
      </c>
      <c r="G10" s="122">
        <v>1559400</v>
      </c>
      <c r="H10" s="123">
        <v>2.216316</v>
      </c>
    </row>
    <row r="11" spans="1:8" ht="12.75">
      <c r="A11" s="59">
        <v>2005</v>
      </c>
      <c r="B11" s="59" t="s">
        <v>1213</v>
      </c>
      <c r="C11" s="59">
        <v>365</v>
      </c>
      <c r="D11" s="59" t="s">
        <v>1217</v>
      </c>
      <c r="E11" s="59" t="s">
        <v>1215</v>
      </c>
      <c r="F11" s="59" t="s">
        <v>1216</v>
      </c>
      <c r="G11" s="122">
        <v>1544000</v>
      </c>
      <c r="H11" s="123">
        <v>2.178329</v>
      </c>
    </row>
    <row r="12" spans="1:8" ht="12.75">
      <c r="A12" s="59">
        <v>2006</v>
      </c>
      <c r="B12" s="59" t="s">
        <v>1213</v>
      </c>
      <c r="C12" s="59">
        <v>365</v>
      </c>
      <c r="D12" s="59" t="s">
        <v>1217</v>
      </c>
      <c r="E12" s="59" t="s">
        <v>1215</v>
      </c>
      <c r="F12" s="59" t="s">
        <v>1216</v>
      </c>
      <c r="G12" s="122">
        <v>1558500</v>
      </c>
      <c r="H12" s="123">
        <v>2.330188</v>
      </c>
    </row>
    <row r="13" spans="1:8" ht="12.75">
      <c r="A13" s="59">
        <v>2007</v>
      </c>
      <c r="B13" s="59" t="s">
        <v>1213</v>
      </c>
      <c r="C13" s="59">
        <v>365</v>
      </c>
      <c r="D13" s="59" t="s">
        <v>1217</v>
      </c>
      <c r="E13" s="59" t="s">
        <v>1215</v>
      </c>
      <c r="F13" s="59" t="s">
        <v>1216</v>
      </c>
      <c r="G13" s="122">
        <v>1605800</v>
      </c>
      <c r="H13" s="123">
        <v>2.392609</v>
      </c>
    </row>
    <row r="14" spans="1:8" ht="12.75">
      <c r="A14" s="59">
        <v>2008</v>
      </c>
      <c r="B14" s="59" t="s">
        <v>1213</v>
      </c>
      <c r="C14" s="59">
        <v>365</v>
      </c>
      <c r="D14" s="59" t="s">
        <v>1217</v>
      </c>
      <c r="E14" s="59" t="s">
        <v>1215</v>
      </c>
      <c r="F14" s="59" t="s">
        <v>1216</v>
      </c>
      <c r="G14" s="122">
        <v>1660400</v>
      </c>
      <c r="H14" s="123">
        <v>2.259662</v>
      </c>
    </row>
    <row r="15" spans="1:4" ht="12.75">
      <c r="A15" s="98" t="s">
        <v>1232</v>
      </c>
      <c r="B15" s="23"/>
      <c r="C15" s="23"/>
      <c r="D15" s="23"/>
    </row>
    <row r="16" spans="1:4" ht="12.75">
      <c r="A16" s="23"/>
      <c r="B16" s="126"/>
      <c r="C16" s="23"/>
      <c r="D16" s="23"/>
    </row>
    <row r="17" ht="12.75">
      <c r="B17" s="126" t="s">
        <v>1129</v>
      </c>
    </row>
    <row r="18" spans="1:2" ht="38.25">
      <c r="A18" s="126" t="s">
        <v>1128</v>
      </c>
      <c r="B18" s="126" t="s">
        <v>1219</v>
      </c>
    </row>
    <row r="19" spans="1:2" ht="14.25">
      <c r="A19" s="67">
        <v>2001</v>
      </c>
      <c r="B19" s="67" t="s">
        <v>1235</v>
      </c>
    </row>
    <row r="20" spans="1:2" ht="14.25">
      <c r="A20" s="67">
        <v>2002</v>
      </c>
      <c r="B20" s="67" t="s">
        <v>1235</v>
      </c>
    </row>
    <row r="21" spans="1:2" ht="14.25">
      <c r="A21" s="67">
        <v>2003</v>
      </c>
      <c r="B21" s="67" t="s">
        <v>1235</v>
      </c>
    </row>
    <row r="22" spans="1:2" ht="14.25">
      <c r="A22" s="67">
        <v>2004</v>
      </c>
      <c r="B22" s="67" t="s">
        <v>1235</v>
      </c>
    </row>
    <row r="23" spans="1:2" ht="14.25">
      <c r="A23" s="67">
        <v>2005</v>
      </c>
      <c r="B23" s="67" t="s">
        <v>1235</v>
      </c>
    </row>
    <row r="24" spans="1:2" ht="14.25">
      <c r="A24" s="67">
        <v>2006</v>
      </c>
      <c r="B24" s="67" t="s">
        <v>1235</v>
      </c>
    </row>
    <row r="25" spans="1:2" ht="14.25">
      <c r="A25" s="67">
        <v>2007</v>
      </c>
      <c r="B25" s="67" t="s">
        <v>1235</v>
      </c>
    </row>
    <row r="26" spans="1:2" ht="14.25">
      <c r="A26" s="67">
        <v>2008</v>
      </c>
      <c r="B26" s="67" t="s">
        <v>1235</v>
      </c>
    </row>
    <row r="27" spans="1:2" ht="12.75">
      <c r="A27" s="23"/>
      <c r="B27" s="23"/>
    </row>
    <row r="28" spans="1:4" ht="12.75">
      <c r="A28" s="125" t="s">
        <v>1220</v>
      </c>
      <c r="B28" s="23"/>
      <c r="C28" s="23"/>
      <c r="D28" s="23"/>
    </row>
  </sheetData>
  <sheetProtection/>
  <hyperlinks>
    <hyperlink ref="A28" r:id="rId1" display="http://www.ezv.admin.ch/zollinfo_firmen/steuern_abgaben/00500/index.html?lang=en"/>
  </hyperlinks>
  <printOptions/>
  <pageMargins left="0.75" right="0.75" top="1" bottom="1" header="0.5" footer="0.5"/>
  <pageSetup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tabColor indexed="35"/>
  </sheetPr>
  <dimension ref="A1:F10"/>
  <sheetViews>
    <sheetView zoomScalePageLayoutView="0" workbookViewId="0" topLeftCell="A1">
      <selection activeCell="B12" sqref="B12"/>
    </sheetView>
  </sheetViews>
  <sheetFormatPr defaultColWidth="9.140625" defaultRowHeight="12.75"/>
  <cols>
    <col min="1" max="1" width="9.140625" style="67" customWidth="1"/>
    <col min="2" max="2" width="19.7109375" style="67" customWidth="1"/>
    <col min="3" max="3" width="15.28125" style="67" customWidth="1"/>
    <col min="4" max="4" width="19.8515625" style="67" customWidth="1"/>
    <col min="5" max="5" width="11.421875" style="67" customWidth="1"/>
    <col min="6" max="6" width="15.57421875" style="67" customWidth="1"/>
    <col min="7" max="16384" width="9.140625" style="67" customWidth="1"/>
  </cols>
  <sheetData>
    <row r="1" spans="1:4" s="66" customFormat="1" ht="12.75">
      <c r="A1" s="65" t="s">
        <v>1221</v>
      </c>
      <c r="B1" s="120"/>
      <c r="C1" s="120"/>
      <c r="D1" s="120"/>
    </row>
    <row r="2" spans="1:4" ht="12.75">
      <c r="A2" s="23"/>
      <c r="B2" s="23"/>
      <c r="C2" s="23"/>
      <c r="D2" s="23"/>
    </row>
    <row r="3" spans="1:5" ht="32.25" customHeight="1">
      <c r="A3" s="126" t="s">
        <v>1128</v>
      </c>
      <c r="B3" s="126" t="s">
        <v>1129</v>
      </c>
      <c r="C3" s="126"/>
      <c r="D3" s="126"/>
      <c r="E3" s="126"/>
    </row>
    <row r="4" spans="1:6" ht="48" customHeight="1">
      <c r="A4" s="126"/>
      <c r="B4" s="126" t="s">
        <v>1132</v>
      </c>
      <c r="C4" s="126" t="s">
        <v>1212</v>
      </c>
      <c r="D4" s="126" t="s">
        <v>1135</v>
      </c>
      <c r="E4" s="126" t="s">
        <v>1126</v>
      </c>
      <c r="F4" s="104" t="s">
        <v>1041</v>
      </c>
    </row>
    <row r="5" spans="1:6" ht="12.75">
      <c r="A5" s="59">
        <v>2005</v>
      </c>
      <c r="B5" s="63">
        <v>1100</v>
      </c>
      <c r="C5" s="63" t="s">
        <v>1222</v>
      </c>
      <c r="D5" s="63">
        <v>200</v>
      </c>
      <c r="E5" s="122">
        <v>38710000</v>
      </c>
      <c r="F5" s="123">
        <v>54.613431</v>
      </c>
    </row>
    <row r="6" spans="1:6" ht="12.75">
      <c r="A6" s="59">
        <v>2006</v>
      </c>
      <c r="B6" s="63">
        <v>1100</v>
      </c>
      <c r="C6" s="63" t="s">
        <v>1222</v>
      </c>
      <c r="D6" s="63">
        <v>250</v>
      </c>
      <c r="E6" s="122">
        <v>37870000</v>
      </c>
      <c r="F6" s="123">
        <v>55.019613</v>
      </c>
    </row>
    <row r="7" spans="1:6" ht="12.75">
      <c r="A7" s="59">
        <v>2007</v>
      </c>
      <c r="B7" s="63">
        <v>1100</v>
      </c>
      <c r="C7" s="63" t="s">
        <v>1222</v>
      </c>
      <c r="D7" s="63">
        <v>260</v>
      </c>
      <c r="E7" s="122">
        <v>34561000</v>
      </c>
      <c r="F7" s="123">
        <v>51.495194</v>
      </c>
    </row>
    <row r="8" spans="1:6" ht="12.75">
      <c r="A8" s="59">
        <v>2008</v>
      </c>
      <c r="B8" s="63">
        <v>1100</v>
      </c>
      <c r="C8" s="63" t="s">
        <v>1222</v>
      </c>
      <c r="D8" s="63">
        <v>260</v>
      </c>
      <c r="E8" s="122">
        <v>33601000</v>
      </c>
      <c r="F8" s="123">
        <v>45.728089</v>
      </c>
    </row>
    <row r="9" spans="1:4" ht="12.75">
      <c r="A9" s="23" t="s">
        <v>1223</v>
      </c>
      <c r="B9" s="23"/>
      <c r="C9" s="23"/>
      <c r="D9" s="23"/>
    </row>
    <row r="10" spans="1:4" ht="12.75">
      <c r="A10" s="67" t="s">
        <v>1124</v>
      </c>
      <c r="B10" s="67" t="s">
        <v>1127</v>
      </c>
      <c r="C10" s="23"/>
      <c r="D10" s="23"/>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35"/>
  </sheetPr>
  <dimension ref="A1:H20"/>
  <sheetViews>
    <sheetView zoomScalePageLayoutView="0" workbookViewId="0" topLeftCell="A1">
      <selection activeCell="B20" sqref="B20"/>
    </sheetView>
  </sheetViews>
  <sheetFormatPr defaultColWidth="9.140625" defaultRowHeight="12.75"/>
  <cols>
    <col min="1" max="1" width="9.140625" style="67" customWidth="1"/>
    <col min="2" max="2" width="20.7109375" style="67" customWidth="1"/>
    <col min="3" max="3" width="16.7109375" style="67" customWidth="1"/>
    <col min="4" max="4" width="23.57421875" style="67" customWidth="1"/>
    <col min="5" max="16384" width="9.140625" style="67" customWidth="1"/>
  </cols>
  <sheetData>
    <row r="1" spans="1:8" s="66" customFormat="1" ht="12.75">
      <c r="A1" s="65" t="s">
        <v>1054</v>
      </c>
      <c r="B1" s="127"/>
      <c r="C1" s="127"/>
      <c r="D1" s="127"/>
      <c r="E1" s="127"/>
      <c r="F1" s="127"/>
      <c r="G1" s="127"/>
      <c r="H1" s="127"/>
    </row>
    <row r="2" spans="1:8" ht="12.75">
      <c r="A2" s="126" t="s">
        <v>1128</v>
      </c>
      <c r="B2" s="126" t="s">
        <v>1129</v>
      </c>
      <c r="C2" s="126"/>
      <c r="D2" s="126" t="s">
        <v>1130</v>
      </c>
      <c r="E2" s="61"/>
      <c r="F2" s="61"/>
      <c r="G2" s="61"/>
      <c r="H2" s="61"/>
    </row>
    <row r="3" spans="1:8" ht="25.5">
      <c r="A3" s="126"/>
      <c r="B3" s="126" t="s">
        <v>846</v>
      </c>
      <c r="C3" s="126" t="s">
        <v>1212</v>
      </c>
      <c r="D3" s="126" t="s">
        <v>848</v>
      </c>
      <c r="E3" s="61"/>
      <c r="F3" s="61"/>
      <c r="G3" s="61"/>
      <c r="H3" s="61"/>
    </row>
    <row r="4" spans="1:8" ht="12.75">
      <c r="A4" s="61">
        <v>2006</v>
      </c>
      <c r="B4" s="61" t="s">
        <v>843</v>
      </c>
      <c r="C4" s="61" t="s">
        <v>1053</v>
      </c>
      <c r="D4" s="61"/>
      <c r="E4" s="61"/>
      <c r="F4" s="61"/>
      <c r="G4" s="61"/>
      <c r="H4" s="61"/>
    </row>
    <row r="5" spans="1:8" ht="12.75">
      <c r="A5" s="61">
        <v>2007</v>
      </c>
      <c r="B5" s="61" t="s">
        <v>843</v>
      </c>
      <c r="C5" s="61" t="s">
        <v>1053</v>
      </c>
      <c r="D5" s="61">
        <v>0.017</v>
      </c>
      <c r="E5" s="61"/>
      <c r="F5" s="61"/>
      <c r="G5" s="61"/>
      <c r="H5" s="61"/>
    </row>
    <row r="6" spans="1:8" ht="12.75">
      <c r="A6" s="61">
        <v>2008</v>
      </c>
      <c r="B6" s="61" t="s">
        <v>843</v>
      </c>
      <c r="C6" s="61" t="s">
        <v>1053</v>
      </c>
      <c r="D6" s="61">
        <v>0.024</v>
      </c>
      <c r="E6" s="61"/>
      <c r="F6" s="61"/>
      <c r="G6" s="61"/>
      <c r="H6" s="61"/>
    </row>
    <row r="7" spans="1:8" ht="12.75">
      <c r="A7" s="61"/>
      <c r="B7" s="61"/>
      <c r="C7" s="61"/>
      <c r="D7" s="61"/>
      <c r="E7" s="61"/>
      <c r="F7" s="61"/>
      <c r="G7" s="61"/>
      <c r="H7" s="61"/>
    </row>
    <row r="8" spans="1:8" ht="12.75">
      <c r="A8" s="61" t="s">
        <v>1055</v>
      </c>
      <c r="B8" s="61"/>
      <c r="C8" s="61"/>
      <c r="D8" s="61"/>
      <c r="E8" s="61"/>
      <c r="F8" s="61"/>
      <c r="G8" s="61"/>
      <c r="H8" s="61"/>
    </row>
    <row r="9" spans="1:8" ht="12.75">
      <c r="A9" s="61"/>
      <c r="B9" s="61"/>
      <c r="C9" s="61"/>
      <c r="D9" s="61"/>
      <c r="E9" s="61"/>
      <c r="F9" s="61"/>
      <c r="G9" s="61"/>
      <c r="H9" s="61"/>
    </row>
    <row r="10" s="98" customFormat="1" ht="12.75">
      <c r="A10" s="98" t="s">
        <v>1056</v>
      </c>
    </row>
    <row r="11" spans="1:8" ht="12.75">
      <c r="A11" s="126" t="s">
        <v>1128</v>
      </c>
      <c r="B11" s="126" t="s">
        <v>1129</v>
      </c>
      <c r="C11" s="126"/>
      <c r="D11" s="61"/>
      <c r="E11" s="61"/>
      <c r="F11" s="61"/>
      <c r="G11" s="61"/>
      <c r="H11" s="61"/>
    </row>
    <row r="12" spans="1:8" ht="25.5">
      <c r="A12" s="126"/>
      <c r="B12" s="126" t="s">
        <v>847</v>
      </c>
      <c r="C12" s="126" t="s">
        <v>1212</v>
      </c>
      <c r="D12" s="61"/>
      <c r="E12" s="61"/>
      <c r="F12" s="61"/>
      <c r="G12" s="61"/>
      <c r="H12" s="61"/>
    </row>
    <row r="13" spans="1:8" ht="18.75" customHeight="1">
      <c r="A13" s="61">
        <v>2006</v>
      </c>
      <c r="B13" s="61" t="s">
        <v>844</v>
      </c>
      <c r="C13" s="61" t="s">
        <v>1053</v>
      </c>
      <c r="D13" s="61"/>
      <c r="E13" s="61"/>
      <c r="F13" s="61"/>
      <c r="G13" s="61"/>
      <c r="H13" s="61"/>
    </row>
    <row r="14" spans="1:8" ht="15.75" customHeight="1">
      <c r="A14" s="61">
        <v>2007</v>
      </c>
      <c r="B14" s="61" t="s">
        <v>844</v>
      </c>
      <c r="C14" s="61" t="s">
        <v>1053</v>
      </c>
      <c r="D14" s="61"/>
      <c r="E14" s="61"/>
      <c r="F14" s="61"/>
      <c r="G14" s="61"/>
      <c r="H14" s="61"/>
    </row>
    <row r="15" spans="1:8" ht="18" customHeight="1">
      <c r="A15" s="61">
        <v>2008</v>
      </c>
      <c r="B15" s="61" t="s">
        <v>844</v>
      </c>
      <c r="C15" s="61" t="s">
        <v>1053</v>
      </c>
      <c r="D15" s="61"/>
      <c r="E15" s="61"/>
      <c r="F15" s="61"/>
      <c r="G15" s="61"/>
      <c r="H15" s="61"/>
    </row>
    <row r="16" spans="1:8" ht="12.75">
      <c r="A16" s="61"/>
      <c r="B16" s="61"/>
      <c r="C16" s="61"/>
      <c r="D16" s="61"/>
      <c r="E16" s="61"/>
      <c r="F16" s="61"/>
      <c r="G16" s="61"/>
      <c r="H16" s="61"/>
    </row>
    <row r="17" spans="1:8" ht="12.75">
      <c r="A17" s="61" t="s">
        <v>845</v>
      </c>
      <c r="B17" s="61"/>
      <c r="C17" s="61"/>
      <c r="D17" s="61"/>
      <c r="E17" s="61"/>
      <c r="F17" s="61"/>
      <c r="G17" s="61"/>
      <c r="H17" s="61"/>
    </row>
    <row r="18" spans="1:8" ht="12.75">
      <c r="A18" s="61"/>
      <c r="B18" s="61"/>
      <c r="C18" s="61"/>
      <c r="D18" s="61"/>
      <c r="E18" s="61"/>
      <c r="F18" s="61"/>
      <c r="G18" s="61"/>
      <c r="H18" s="61"/>
    </row>
    <row r="19" spans="1:8" ht="12.75">
      <c r="A19" s="61"/>
      <c r="B19" s="61"/>
      <c r="C19" s="61"/>
      <c r="D19" s="61"/>
      <c r="E19" s="61"/>
      <c r="F19" s="61"/>
      <c r="G19" s="61"/>
      <c r="H19" s="61"/>
    </row>
    <row r="20" spans="1:5" ht="12.75">
      <c r="A20" s="61"/>
      <c r="B20" s="61"/>
      <c r="C20" s="61"/>
      <c r="D20" s="61"/>
      <c r="E20" s="61"/>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35"/>
  </sheetPr>
  <dimension ref="A1:D22"/>
  <sheetViews>
    <sheetView zoomScalePageLayoutView="0" workbookViewId="0" topLeftCell="A1">
      <selection activeCell="B29" sqref="B29"/>
    </sheetView>
  </sheetViews>
  <sheetFormatPr defaultColWidth="9.140625" defaultRowHeight="12.75"/>
  <cols>
    <col min="1" max="1" width="9.140625" style="67" customWidth="1"/>
    <col min="2" max="2" width="18.00390625" style="67" customWidth="1"/>
    <col min="3" max="3" width="20.00390625" style="67" customWidth="1"/>
    <col min="4" max="4" width="18.140625" style="67" customWidth="1"/>
    <col min="5" max="16384" width="9.140625" style="67" customWidth="1"/>
  </cols>
  <sheetData>
    <row r="1" spans="1:4" s="66" customFormat="1" ht="12.75">
      <c r="A1" s="65" t="s">
        <v>1227</v>
      </c>
      <c r="B1" s="120"/>
      <c r="C1" s="120"/>
      <c r="D1" s="120"/>
    </row>
    <row r="2" spans="1:4" ht="12.75">
      <c r="A2" s="23"/>
      <c r="B2" s="23"/>
      <c r="C2" s="23"/>
      <c r="D2" s="23"/>
    </row>
    <row r="3" spans="1:4" ht="38.25">
      <c r="A3" s="126" t="s">
        <v>1128</v>
      </c>
      <c r="B3" s="126" t="s">
        <v>1130</v>
      </c>
      <c r="C3" s="126" t="s">
        <v>1131</v>
      </c>
      <c r="D3" s="126"/>
    </row>
    <row r="4" spans="1:4" ht="39" customHeight="1">
      <c r="A4" s="126"/>
      <c r="B4" s="126" t="s">
        <v>1136</v>
      </c>
      <c r="C4" s="126" t="s">
        <v>1225</v>
      </c>
      <c r="D4" s="126" t="s">
        <v>1139</v>
      </c>
    </row>
    <row r="5" spans="1:4" ht="12.75">
      <c r="A5" s="126"/>
      <c r="B5" s="126" t="s">
        <v>1224</v>
      </c>
      <c r="C5" s="126" t="s">
        <v>1228</v>
      </c>
      <c r="D5" s="126"/>
    </row>
    <row r="6" spans="1:4" ht="12.75">
      <c r="A6" s="59">
        <v>2000</v>
      </c>
      <c r="B6" s="59"/>
      <c r="C6" s="59">
        <v>80</v>
      </c>
      <c r="D6" s="59" t="s">
        <v>1226</v>
      </c>
    </row>
    <row r="7" spans="1:4" ht="12.75">
      <c r="A7" s="59">
        <v>2001</v>
      </c>
      <c r="B7" s="59"/>
      <c r="C7" s="59">
        <v>85</v>
      </c>
      <c r="D7" s="59" t="s">
        <v>1226</v>
      </c>
    </row>
    <row r="8" spans="1:4" ht="12.75">
      <c r="A8" s="59">
        <v>2002</v>
      </c>
      <c r="B8" s="59"/>
      <c r="C8" s="59">
        <v>96</v>
      </c>
      <c r="D8" s="59" t="s">
        <v>1226</v>
      </c>
    </row>
    <row r="9" spans="1:4" ht="12.75">
      <c r="A9" s="59">
        <v>2003</v>
      </c>
      <c r="B9" s="59"/>
      <c r="C9" s="59">
        <v>105</v>
      </c>
      <c r="D9" s="59" t="s">
        <v>1226</v>
      </c>
    </row>
    <row r="10" spans="1:4" ht="12.75">
      <c r="A10" s="59">
        <v>2004</v>
      </c>
      <c r="B10" s="59"/>
      <c r="C10" s="59">
        <v>110.5</v>
      </c>
      <c r="D10" s="59" t="s">
        <v>1226</v>
      </c>
    </row>
    <row r="11" spans="1:4" ht="12.75">
      <c r="A11" s="59">
        <v>2005</v>
      </c>
      <c r="B11" s="59"/>
      <c r="C11" s="59">
        <v>118</v>
      </c>
      <c r="D11" s="59" t="s">
        <v>1226</v>
      </c>
    </row>
    <row r="12" spans="1:4" ht="12.75">
      <c r="A12" s="59">
        <v>2006</v>
      </c>
      <c r="B12" s="59"/>
      <c r="C12" s="59">
        <v>127.8</v>
      </c>
      <c r="D12" s="59" t="s">
        <v>1226</v>
      </c>
    </row>
    <row r="13" spans="1:4" ht="12.75">
      <c r="A13" s="59">
        <v>2008</v>
      </c>
      <c r="B13" s="59" t="s">
        <v>849</v>
      </c>
      <c r="C13" s="59"/>
      <c r="D13" s="59"/>
    </row>
    <row r="14" spans="1:4" ht="12.75">
      <c r="A14" s="23"/>
      <c r="B14" s="23"/>
      <c r="C14" s="23"/>
      <c r="D14" s="23"/>
    </row>
    <row r="15" spans="1:4" ht="12.75">
      <c r="A15" s="23" t="s">
        <v>1229</v>
      </c>
      <c r="B15" s="23"/>
      <c r="C15" s="23"/>
      <c r="D15" s="23"/>
    </row>
    <row r="16" spans="1:4" ht="12.75">
      <c r="A16" s="23"/>
      <c r="B16" s="23"/>
      <c r="C16" s="23"/>
      <c r="D16" s="23"/>
    </row>
    <row r="17" spans="1:2" ht="12.75">
      <c r="A17" s="98" t="s">
        <v>1231</v>
      </c>
      <c r="B17" s="23"/>
    </row>
    <row r="18" spans="1:2" ht="12.75">
      <c r="A18" s="126" t="s">
        <v>1128</v>
      </c>
      <c r="B18" s="126" t="s">
        <v>1130</v>
      </c>
    </row>
    <row r="19" spans="1:2" ht="44.25" customHeight="1">
      <c r="A19" s="126"/>
      <c r="B19" s="126" t="s">
        <v>1136</v>
      </c>
    </row>
    <row r="20" spans="1:2" ht="4.5" customHeight="1" hidden="1" thickBot="1">
      <c r="A20" s="124"/>
      <c r="B20" s="121" t="s">
        <v>1224</v>
      </c>
    </row>
    <row r="21" spans="1:2" ht="15.75" customHeight="1">
      <c r="A21" s="59">
        <v>2008</v>
      </c>
      <c r="B21" s="59" t="s">
        <v>850</v>
      </c>
    </row>
    <row r="22" spans="1:2" ht="12.75">
      <c r="A22" s="23" t="s">
        <v>1230</v>
      </c>
      <c r="B22" s="23"/>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35"/>
  </sheetPr>
  <dimension ref="A1:D52"/>
  <sheetViews>
    <sheetView zoomScalePageLayoutView="0" workbookViewId="0" topLeftCell="A1">
      <selection activeCell="H35" sqref="H35"/>
    </sheetView>
  </sheetViews>
  <sheetFormatPr defaultColWidth="9.140625" defaultRowHeight="12.75"/>
  <cols>
    <col min="1" max="1" width="37.00390625" style="151" customWidth="1"/>
    <col min="2" max="2" width="30.28125" style="151" customWidth="1"/>
    <col min="3" max="5" width="9.140625" style="151" customWidth="1"/>
    <col min="6" max="6" width="13.421875" style="151" customWidth="1"/>
    <col min="7" max="7" width="9.140625" style="151" customWidth="1"/>
    <col min="8" max="8" width="18.00390625" style="151" customWidth="1"/>
    <col min="9" max="10" width="9.140625" style="151" customWidth="1"/>
    <col min="11" max="11" width="10.28125" style="151" customWidth="1"/>
    <col min="12" max="12" width="10.421875" style="151" customWidth="1"/>
    <col min="13" max="13" width="11.140625" style="151" customWidth="1"/>
    <col min="14" max="16384" width="9.140625" style="151" customWidth="1"/>
  </cols>
  <sheetData>
    <row r="1" ht="12.75">
      <c r="A1" s="150"/>
    </row>
    <row r="2" ht="12.75">
      <c r="A2" s="150"/>
    </row>
    <row r="3" spans="1:4" ht="12.75">
      <c r="A3" s="150" t="s">
        <v>59</v>
      </c>
      <c r="B3" s="150"/>
      <c r="C3" s="150"/>
      <c r="D3" s="150"/>
    </row>
    <row r="4" spans="1:4" ht="12.75">
      <c r="A4" s="150" t="s">
        <v>31</v>
      </c>
      <c r="B4" s="150"/>
      <c r="C4" s="150"/>
      <c r="D4" s="150"/>
    </row>
    <row r="5" spans="1:4" ht="12.75">
      <c r="A5" s="150" t="s">
        <v>32</v>
      </c>
      <c r="B5" s="150"/>
      <c r="C5" s="150"/>
      <c r="D5" s="60"/>
    </row>
    <row r="6" spans="1:3" ht="14.25">
      <c r="A6" s="150" t="s">
        <v>33</v>
      </c>
      <c r="B6" s="60" t="s">
        <v>34</v>
      </c>
      <c r="C6" s="153">
        <v>0.2654</v>
      </c>
    </row>
    <row r="7" spans="1:3" ht="14.25">
      <c r="A7" s="150" t="s">
        <v>35</v>
      </c>
      <c r="B7" s="60" t="s">
        <v>34</v>
      </c>
      <c r="C7" s="153">
        <v>0.1327</v>
      </c>
    </row>
    <row r="8" spans="1:3" ht="12.75">
      <c r="A8" s="150" t="s">
        <v>36</v>
      </c>
      <c r="B8" s="60" t="s">
        <v>34</v>
      </c>
      <c r="C8" s="153">
        <v>0.531</v>
      </c>
    </row>
    <row r="9" spans="1:3" ht="12.75">
      <c r="A9" s="150" t="s">
        <v>37</v>
      </c>
      <c r="B9" s="60" t="s">
        <v>34</v>
      </c>
      <c r="C9" s="153">
        <v>1.1335</v>
      </c>
    </row>
    <row r="10" spans="1:3" ht="12.75">
      <c r="A10" s="150" t="s">
        <v>38</v>
      </c>
      <c r="B10" s="60" t="s">
        <v>34</v>
      </c>
      <c r="C10" s="153">
        <v>0.7935</v>
      </c>
    </row>
    <row r="11" spans="1:4" ht="12.75">
      <c r="A11" s="60"/>
      <c r="B11" s="60"/>
      <c r="C11" s="60"/>
      <c r="D11" s="60"/>
    </row>
    <row r="12" spans="1:4" ht="12.75">
      <c r="A12" s="150" t="s">
        <v>39</v>
      </c>
      <c r="B12" s="150"/>
      <c r="C12" s="150"/>
      <c r="D12" s="150"/>
    </row>
    <row r="13" spans="1:4" ht="12.75">
      <c r="A13" s="150" t="s">
        <v>40</v>
      </c>
      <c r="B13" s="150"/>
      <c r="C13" s="150"/>
      <c r="D13" s="150"/>
    </row>
    <row r="14" spans="1:4" ht="14.25">
      <c r="A14" s="150" t="s">
        <v>33</v>
      </c>
      <c r="B14" s="150"/>
      <c r="C14" s="150"/>
      <c r="D14" s="150"/>
    </row>
    <row r="15" spans="1:4" ht="12.75">
      <c r="A15" s="60" t="s">
        <v>41</v>
      </c>
      <c r="B15" s="60" t="s">
        <v>42</v>
      </c>
      <c r="C15" s="52">
        <v>0.0016</v>
      </c>
      <c r="D15" s="52"/>
    </row>
    <row r="16" spans="1:4" ht="12.75">
      <c r="A16" s="60" t="s">
        <v>43</v>
      </c>
      <c r="B16" s="60" t="s">
        <v>34</v>
      </c>
      <c r="C16" s="52">
        <v>0.2283</v>
      </c>
      <c r="D16" s="52"/>
    </row>
    <row r="17" spans="1:4" ht="12.75">
      <c r="A17" s="60" t="s">
        <v>44</v>
      </c>
      <c r="B17" s="60" t="s">
        <v>34</v>
      </c>
      <c r="C17" s="52">
        <v>0.1305</v>
      </c>
      <c r="D17" s="52"/>
    </row>
    <row r="18" spans="1:4" ht="12.75">
      <c r="A18" s="60" t="s">
        <v>45</v>
      </c>
      <c r="B18" s="60" t="s">
        <v>34</v>
      </c>
      <c r="C18" s="52">
        <v>0.7284</v>
      </c>
      <c r="D18" s="52"/>
    </row>
    <row r="19" spans="1:4" ht="14.25">
      <c r="A19" s="150" t="s">
        <v>35</v>
      </c>
      <c r="B19" s="60"/>
      <c r="C19" s="60"/>
      <c r="D19" s="60"/>
    </row>
    <row r="20" spans="1:4" ht="12.75">
      <c r="A20" s="60" t="s">
        <v>41</v>
      </c>
      <c r="B20" s="60" t="s">
        <v>42</v>
      </c>
      <c r="C20" s="52">
        <v>0.0008</v>
      </c>
      <c r="D20" s="52"/>
    </row>
    <row r="21" spans="1:4" ht="12.75">
      <c r="A21" s="60" t="s">
        <v>43</v>
      </c>
      <c r="B21" s="60" t="s">
        <v>34</v>
      </c>
      <c r="C21" s="52">
        <v>0.1196</v>
      </c>
      <c r="D21" s="52"/>
    </row>
    <row r="22" spans="1:4" ht="12.75">
      <c r="A22" s="60" t="s">
        <v>44</v>
      </c>
      <c r="B22" s="60" t="s">
        <v>34</v>
      </c>
      <c r="C22" s="52">
        <v>0.049</v>
      </c>
      <c r="D22" s="52"/>
    </row>
    <row r="23" spans="1:4" ht="12.75">
      <c r="A23" s="60" t="s">
        <v>45</v>
      </c>
      <c r="B23" s="60" t="s">
        <v>34</v>
      </c>
      <c r="C23" s="52">
        <v>0.3751</v>
      </c>
      <c r="D23" s="52"/>
    </row>
    <row r="24" spans="1:4" ht="12.75">
      <c r="A24" s="150" t="s">
        <v>46</v>
      </c>
      <c r="B24" s="150"/>
      <c r="C24" s="150"/>
      <c r="D24" s="150"/>
    </row>
    <row r="25" spans="1:4" ht="12.75">
      <c r="A25" s="60" t="s">
        <v>41</v>
      </c>
      <c r="B25" s="60" t="s">
        <v>42</v>
      </c>
      <c r="C25" s="52">
        <v>0.0031</v>
      </c>
      <c r="D25" s="52"/>
    </row>
    <row r="26" spans="1:4" ht="12.75">
      <c r="A26" s="60" t="s">
        <v>43</v>
      </c>
      <c r="B26" s="60" t="s">
        <v>34</v>
      </c>
      <c r="C26" s="52">
        <v>0.4566</v>
      </c>
      <c r="D26" s="52"/>
    </row>
    <row r="27" spans="1:4" ht="12.75">
      <c r="A27" s="60" t="s">
        <v>44</v>
      </c>
      <c r="B27" s="60" t="s">
        <v>34</v>
      </c>
      <c r="C27" s="52">
        <v>0.2609</v>
      </c>
      <c r="D27" s="52"/>
    </row>
    <row r="28" spans="1:4" ht="12.75">
      <c r="A28" s="60" t="s">
        <v>45</v>
      </c>
      <c r="B28" s="60" t="s">
        <v>34</v>
      </c>
      <c r="C28" s="146">
        <v>1.4567</v>
      </c>
      <c r="D28" s="146"/>
    </row>
    <row r="29" spans="1:4" ht="12.75">
      <c r="A29" s="150" t="s">
        <v>47</v>
      </c>
      <c r="B29" s="150"/>
      <c r="C29" s="150"/>
      <c r="D29" s="150"/>
    </row>
    <row r="30" spans="1:4" ht="12.75">
      <c r="A30" s="150" t="s">
        <v>48</v>
      </c>
      <c r="B30" s="150"/>
      <c r="C30" s="150"/>
      <c r="D30" s="150"/>
    </row>
    <row r="31" spans="1:4" ht="12.75">
      <c r="A31" s="60" t="s">
        <v>41</v>
      </c>
      <c r="B31" s="60" t="s">
        <v>42</v>
      </c>
      <c r="C31" s="52">
        <v>0.0038</v>
      </c>
      <c r="D31" s="52"/>
    </row>
    <row r="32" spans="1:4" ht="12.75">
      <c r="A32" s="60" t="s">
        <v>43</v>
      </c>
      <c r="B32" s="60" t="s">
        <v>34</v>
      </c>
      <c r="C32" s="52">
        <v>0.5452</v>
      </c>
      <c r="D32" s="52"/>
    </row>
    <row r="33" spans="1:4" ht="12.75">
      <c r="A33" s="60" t="s">
        <v>44</v>
      </c>
      <c r="B33" s="60" t="s">
        <v>34</v>
      </c>
      <c r="C33" s="52">
        <v>0.4275</v>
      </c>
      <c r="D33" s="52"/>
    </row>
    <row r="34" spans="1:4" ht="12.75">
      <c r="A34" s="60" t="s">
        <v>45</v>
      </c>
      <c r="B34" s="60" t="s">
        <v>34</v>
      </c>
      <c r="C34" s="146">
        <v>2.393</v>
      </c>
      <c r="D34" s="146"/>
    </row>
    <row r="35" spans="1:4" ht="12.75">
      <c r="A35" s="150" t="s">
        <v>49</v>
      </c>
      <c r="B35" s="150"/>
      <c r="C35" s="150"/>
      <c r="D35" s="150"/>
    </row>
    <row r="36" spans="1:4" ht="12.75">
      <c r="A36" s="150" t="s">
        <v>50</v>
      </c>
      <c r="B36" s="150"/>
      <c r="C36" s="150"/>
      <c r="D36" s="150"/>
    </row>
    <row r="37" spans="1:4" ht="12.75">
      <c r="A37" s="60" t="s">
        <v>41</v>
      </c>
      <c r="B37" s="60" t="s">
        <v>42</v>
      </c>
      <c r="C37" s="52">
        <v>0.0027</v>
      </c>
      <c r="D37" s="52"/>
    </row>
    <row r="38" spans="1:4" ht="12.75">
      <c r="A38" s="60" t="s">
        <v>43</v>
      </c>
      <c r="B38" s="60" t="s">
        <v>34</v>
      </c>
      <c r="C38" s="52">
        <v>0.3817</v>
      </c>
      <c r="D38" s="52"/>
    </row>
    <row r="39" spans="1:4" ht="12.75">
      <c r="A39" s="60" t="s">
        <v>44</v>
      </c>
      <c r="B39" s="60" t="s">
        <v>34</v>
      </c>
      <c r="C39" s="52">
        <v>0.2992</v>
      </c>
      <c r="D39" s="52"/>
    </row>
    <row r="40" spans="1:4" ht="12.75">
      <c r="A40" s="60" t="s">
        <v>45</v>
      </c>
      <c r="B40" s="60" t="s">
        <v>34</v>
      </c>
      <c r="C40" s="146">
        <v>167510</v>
      </c>
      <c r="D40" s="146"/>
    </row>
    <row r="41" spans="1:4" ht="12.75">
      <c r="A41" s="150" t="s">
        <v>51</v>
      </c>
      <c r="B41" s="150"/>
      <c r="C41" s="150"/>
      <c r="D41" s="150"/>
    </row>
    <row r="42" spans="1:4" ht="14.25">
      <c r="A42" s="60" t="s">
        <v>52</v>
      </c>
      <c r="B42" s="60" t="s">
        <v>42</v>
      </c>
      <c r="C42" s="52">
        <v>0.0016</v>
      </c>
      <c r="D42" s="52"/>
    </row>
    <row r="43" spans="1:4" ht="14.25">
      <c r="A43" s="60" t="s">
        <v>53</v>
      </c>
      <c r="B43" s="60" t="s">
        <v>42</v>
      </c>
      <c r="C43" s="52">
        <v>0.0008</v>
      </c>
      <c r="D43" s="52"/>
    </row>
    <row r="44" spans="1:4" ht="15">
      <c r="A44" s="147"/>
      <c r="B44" s="147"/>
      <c r="C44" s="147"/>
      <c r="D44" s="147"/>
    </row>
    <row r="46" ht="12.75">
      <c r="A46" s="60" t="s">
        <v>431</v>
      </c>
    </row>
    <row r="47" spans="1:2" ht="12.75">
      <c r="A47" s="60" t="s">
        <v>54</v>
      </c>
      <c r="B47" s="60"/>
    </row>
    <row r="48" spans="1:2" ht="12.75">
      <c r="A48" s="60" t="s">
        <v>55</v>
      </c>
      <c r="B48" s="60"/>
    </row>
    <row r="49" spans="1:2" ht="12.75">
      <c r="A49" s="60" t="s">
        <v>56</v>
      </c>
      <c r="B49" s="60"/>
    </row>
    <row r="50" spans="1:2" ht="12.75">
      <c r="A50" s="60" t="s">
        <v>57</v>
      </c>
      <c r="B50" s="60"/>
    </row>
    <row r="51" spans="1:2" ht="12.75">
      <c r="A51" s="60" t="s">
        <v>58</v>
      </c>
      <c r="B51" s="60"/>
    </row>
    <row r="52" spans="1:2" ht="12.75">
      <c r="A52" s="148" t="s">
        <v>1245</v>
      </c>
      <c r="B52" s="60"/>
    </row>
  </sheetData>
  <sheetProtection/>
  <hyperlinks>
    <hyperlink ref="A52" r:id="rId1" display="http://www.rail-infra.bg/"/>
  </hyperlinks>
  <printOptions/>
  <pageMargins left="0.75" right="0.75" top="1" bottom="1" header="0.5" footer="0.5"/>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tabColor indexed="35"/>
  </sheetPr>
  <dimension ref="A1:D16"/>
  <sheetViews>
    <sheetView zoomScalePageLayoutView="0" workbookViewId="0" topLeftCell="A1">
      <selection activeCell="B23" sqref="B23"/>
    </sheetView>
  </sheetViews>
  <sheetFormatPr defaultColWidth="9.140625" defaultRowHeight="12.75"/>
  <cols>
    <col min="1" max="1" width="9.140625" style="23" customWidth="1"/>
    <col min="2" max="2" width="15.28125" style="23" customWidth="1"/>
    <col min="3" max="3" width="23.140625" style="23" customWidth="1"/>
    <col min="4" max="16384" width="9.140625" style="23" customWidth="1"/>
  </cols>
  <sheetData>
    <row r="1" s="65" customFormat="1" ht="12.75">
      <c r="A1" s="65" t="s">
        <v>1051</v>
      </c>
    </row>
    <row r="3" spans="1:4" ht="51">
      <c r="A3" s="126" t="s">
        <v>1128</v>
      </c>
      <c r="B3" s="126" t="s">
        <v>1131</v>
      </c>
      <c r="C3" s="126"/>
      <c r="D3" s="100"/>
    </row>
    <row r="4" spans="1:3" ht="25.5">
      <c r="A4" s="126"/>
      <c r="B4" s="126" t="s">
        <v>1137</v>
      </c>
      <c r="C4" s="126" t="s">
        <v>1139</v>
      </c>
    </row>
    <row r="5" spans="1:3" ht="12.75">
      <c r="A5" s="59">
        <v>1998</v>
      </c>
      <c r="B5" s="149">
        <v>7823000</v>
      </c>
      <c r="C5" s="59" t="s">
        <v>1050</v>
      </c>
    </row>
    <row r="6" spans="1:3" ht="12.75">
      <c r="A6" s="59">
        <v>1999</v>
      </c>
      <c r="B6" s="149">
        <v>8004000</v>
      </c>
      <c r="C6" s="59" t="s">
        <v>1050</v>
      </c>
    </row>
    <row r="7" spans="1:3" ht="12.75">
      <c r="A7" s="59">
        <v>2000</v>
      </c>
      <c r="B7" s="149">
        <v>8180000</v>
      </c>
      <c r="C7" s="59" t="s">
        <v>1050</v>
      </c>
    </row>
    <row r="8" spans="1:3" ht="12.75">
      <c r="A8" s="59">
        <v>2001</v>
      </c>
      <c r="B8" s="149">
        <v>8662000</v>
      </c>
      <c r="C8" s="59" t="s">
        <v>1050</v>
      </c>
    </row>
    <row r="9" spans="1:3" ht="12.75">
      <c r="A9" s="59">
        <v>2002</v>
      </c>
      <c r="B9" s="149">
        <v>11924000</v>
      </c>
      <c r="C9" s="59" t="s">
        <v>1050</v>
      </c>
    </row>
    <row r="10" spans="1:3" ht="12.75">
      <c r="A10" s="59">
        <v>2003</v>
      </c>
      <c r="B10" s="149">
        <v>14014000</v>
      </c>
      <c r="C10" s="59" t="s">
        <v>1050</v>
      </c>
    </row>
    <row r="11" spans="1:3" ht="12.75">
      <c r="A11" s="59">
        <v>2004</v>
      </c>
      <c r="B11" s="149">
        <v>15427788</v>
      </c>
      <c r="C11" s="59" t="s">
        <v>1050</v>
      </c>
    </row>
    <row r="12" spans="1:3" ht="12.75">
      <c r="A12" s="59">
        <v>2005</v>
      </c>
      <c r="B12" s="149">
        <v>18528160</v>
      </c>
      <c r="C12" s="59" t="s">
        <v>1050</v>
      </c>
    </row>
    <row r="13" spans="1:3" ht="12.75">
      <c r="A13" s="59">
        <v>2006</v>
      </c>
      <c r="B13" s="149">
        <v>20572683</v>
      </c>
      <c r="C13" s="59" t="s">
        <v>1050</v>
      </c>
    </row>
    <row r="14" spans="1:3" ht="12.75">
      <c r="A14" s="59">
        <v>2007</v>
      </c>
      <c r="B14" s="149">
        <v>25243823</v>
      </c>
      <c r="C14" s="59" t="s">
        <v>1050</v>
      </c>
    </row>
    <row r="15" spans="1:3" ht="12.75">
      <c r="A15" s="59">
        <v>2008</v>
      </c>
      <c r="B15" s="149">
        <v>28000000</v>
      </c>
      <c r="C15" s="59" t="s">
        <v>1050</v>
      </c>
    </row>
    <row r="16" ht="12.75">
      <c r="A16" s="23" t="s">
        <v>1052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sheetPr>
  <dimension ref="A1:Q46"/>
  <sheetViews>
    <sheetView zoomScale="85" zoomScaleNormal="85" zoomScalePageLayoutView="0" workbookViewId="0" topLeftCell="A1">
      <selection activeCell="D1" sqref="D1"/>
    </sheetView>
  </sheetViews>
  <sheetFormatPr defaultColWidth="9.140625" defaultRowHeight="12.75"/>
  <cols>
    <col min="2" max="2" width="33.421875" style="0" customWidth="1"/>
  </cols>
  <sheetData>
    <row r="1" spans="1:17" ht="12.75">
      <c r="A1" s="1" t="s">
        <v>411</v>
      </c>
      <c r="B1" s="2"/>
      <c r="C1" s="2"/>
      <c r="D1" s="2"/>
      <c r="E1" s="2"/>
      <c r="F1" s="2"/>
      <c r="G1" s="2"/>
      <c r="H1" s="2"/>
      <c r="I1" s="2"/>
      <c r="J1" s="2"/>
      <c r="K1" s="2"/>
      <c r="L1" s="2"/>
      <c r="M1" s="2"/>
      <c r="N1" s="2"/>
      <c r="O1" s="2"/>
      <c r="P1" s="2"/>
      <c r="Q1" s="2"/>
    </row>
    <row r="2" spans="1:7" ht="12.75">
      <c r="A2" s="7" t="s">
        <v>492</v>
      </c>
      <c r="B2" s="7" t="s">
        <v>1117</v>
      </c>
      <c r="C2" s="7" t="s">
        <v>492</v>
      </c>
      <c r="D2" s="7" t="s">
        <v>412</v>
      </c>
      <c r="E2" s="9"/>
      <c r="F2" s="9"/>
      <c r="G2" s="9"/>
    </row>
    <row r="3" spans="1:4" ht="12.75">
      <c r="A3" t="s">
        <v>322</v>
      </c>
      <c r="B3" t="s">
        <v>329</v>
      </c>
      <c r="C3" t="s">
        <v>413</v>
      </c>
      <c r="D3" t="s">
        <v>414</v>
      </c>
    </row>
    <row r="4" spans="1:2" ht="12.75">
      <c r="A4" t="s">
        <v>296</v>
      </c>
      <c r="B4" t="s">
        <v>330</v>
      </c>
    </row>
    <row r="5" spans="1:2" ht="12.75">
      <c r="A5" t="s">
        <v>297</v>
      </c>
      <c r="B5" t="s">
        <v>349</v>
      </c>
    </row>
    <row r="6" spans="1:2" ht="12.75">
      <c r="A6" s="4" t="s">
        <v>366</v>
      </c>
      <c r="B6" s="4" t="s">
        <v>372</v>
      </c>
    </row>
    <row r="7" spans="1:2" ht="12.75">
      <c r="A7" t="s">
        <v>306</v>
      </c>
      <c r="B7" t="s">
        <v>331</v>
      </c>
    </row>
    <row r="8" spans="1:2" ht="12.75">
      <c r="A8" t="s">
        <v>319</v>
      </c>
      <c r="B8" t="s">
        <v>332</v>
      </c>
    </row>
    <row r="9" spans="1:2" ht="12.75">
      <c r="A9" t="s">
        <v>299</v>
      </c>
      <c r="B9" t="s">
        <v>1118</v>
      </c>
    </row>
    <row r="10" spans="1:2" ht="12.75">
      <c r="A10" t="s">
        <v>298</v>
      </c>
      <c r="B10" t="s">
        <v>333</v>
      </c>
    </row>
    <row r="11" spans="1:2" ht="12.75">
      <c r="A11" t="s">
        <v>300</v>
      </c>
      <c r="B11" t="s">
        <v>334</v>
      </c>
    </row>
    <row r="12" spans="1:2" ht="12.75">
      <c r="A12" t="s">
        <v>302</v>
      </c>
      <c r="B12" t="s">
        <v>335</v>
      </c>
    </row>
    <row r="13" spans="1:2" ht="12.75">
      <c r="A13" t="s">
        <v>303</v>
      </c>
      <c r="B13" t="s">
        <v>336</v>
      </c>
    </row>
    <row r="14" spans="1:2" ht="12.75">
      <c r="A14" t="s">
        <v>313</v>
      </c>
      <c r="B14" t="s">
        <v>337</v>
      </c>
    </row>
    <row r="15" spans="1:2" ht="12.75">
      <c r="A15" t="s">
        <v>304</v>
      </c>
      <c r="B15" t="s">
        <v>338</v>
      </c>
    </row>
    <row r="16" spans="1:2" ht="12.75">
      <c r="A16" t="s">
        <v>1119</v>
      </c>
      <c r="B16" t="s">
        <v>1120</v>
      </c>
    </row>
    <row r="17" spans="1:2" ht="12.75">
      <c r="A17" t="s">
        <v>321</v>
      </c>
      <c r="B17" t="s">
        <v>339</v>
      </c>
    </row>
    <row r="18" spans="1:2" ht="12.75">
      <c r="A18" t="s">
        <v>301</v>
      </c>
      <c r="B18" t="s">
        <v>340</v>
      </c>
    </row>
    <row r="19" spans="1:2" ht="12.75">
      <c r="A19" t="s">
        <v>317</v>
      </c>
      <c r="B19" t="s">
        <v>354</v>
      </c>
    </row>
    <row r="20" spans="1:2" ht="12.75">
      <c r="A20" t="s">
        <v>305</v>
      </c>
      <c r="B20" t="s">
        <v>341</v>
      </c>
    </row>
    <row r="21" spans="1:2" ht="12.75">
      <c r="A21" t="s">
        <v>308</v>
      </c>
      <c r="B21" t="s">
        <v>1121</v>
      </c>
    </row>
    <row r="22" spans="1:2" ht="12.75">
      <c r="A22" t="s">
        <v>320</v>
      </c>
      <c r="B22" t="s">
        <v>1122</v>
      </c>
    </row>
    <row r="23" spans="1:2" ht="12.75">
      <c r="A23" t="s">
        <v>307</v>
      </c>
      <c r="B23" t="s">
        <v>342</v>
      </c>
    </row>
    <row r="24" spans="1:2" ht="12.75">
      <c r="A24" t="s">
        <v>309</v>
      </c>
      <c r="B24" t="s">
        <v>343</v>
      </c>
    </row>
    <row r="25" spans="1:2" ht="12.75">
      <c r="A25" t="s">
        <v>310</v>
      </c>
      <c r="B25" t="s">
        <v>351</v>
      </c>
    </row>
    <row r="26" spans="1:2" ht="12.75">
      <c r="A26" t="s">
        <v>318</v>
      </c>
      <c r="B26" t="s">
        <v>355</v>
      </c>
    </row>
    <row r="27" spans="1:2" ht="12.75">
      <c r="A27" t="s">
        <v>311</v>
      </c>
      <c r="B27" t="s">
        <v>344</v>
      </c>
    </row>
    <row r="28" spans="1:2" ht="12.75">
      <c r="A28" t="s">
        <v>312</v>
      </c>
      <c r="B28" t="s">
        <v>345</v>
      </c>
    </row>
    <row r="29" spans="1:2" ht="12.75">
      <c r="A29" t="s">
        <v>323</v>
      </c>
      <c r="B29" t="s">
        <v>350</v>
      </c>
    </row>
    <row r="30" spans="1:2" ht="12.75">
      <c r="A30" t="s">
        <v>314</v>
      </c>
      <c r="B30" t="s">
        <v>346</v>
      </c>
    </row>
    <row r="31" spans="1:2" ht="12.75">
      <c r="A31" t="s">
        <v>324</v>
      </c>
      <c r="B31" t="s">
        <v>347</v>
      </c>
    </row>
    <row r="32" spans="1:2" ht="12.75">
      <c r="A32" t="s">
        <v>325</v>
      </c>
      <c r="B32" t="s">
        <v>352</v>
      </c>
    </row>
    <row r="33" spans="1:2" ht="12.75">
      <c r="A33" t="s">
        <v>316</v>
      </c>
      <c r="B33" t="s">
        <v>353</v>
      </c>
    </row>
    <row r="34" spans="1:2" ht="12.75">
      <c r="A34" t="s">
        <v>315</v>
      </c>
      <c r="B34" t="s">
        <v>348</v>
      </c>
    </row>
    <row r="36" s="2" customFormat="1" ht="12.75">
      <c r="A36" s="1" t="s">
        <v>1047</v>
      </c>
    </row>
    <row r="37" spans="1:2" ht="12.75">
      <c r="A37" t="s">
        <v>1044</v>
      </c>
      <c r="B37" t="s">
        <v>417</v>
      </c>
    </row>
    <row r="38" spans="1:2" ht="12.75">
      <c r="A38" t="s">
        <v>1046</v>
      </c>
      <c r="B38" t="s">
        <v>418</v>
      </c>
    </row>
    <row r="39" spans="1:2" ht="12.75">
      <c r="A39" t="s">
        <v>1041</v>
      </c>
      <c r="B39" t="s">
        <v>488</v>
      </c>
    </row>
    <row r="40" spans="1:2" ht="12.75">
      <c r="A40" t="s">
        <v>1022</v>
      </c>
      <c r="B40" t="s">
        <v>419</v>
      </c>
    </row>
    <row r="42" s="2" customFormat="1" ht="12.75">
      <c r="A42" s="1" t="s">
        <v>424</v>
      </c>
    </row>
    <row r="43" spans="1:2" ht="12.75">
      <c r="A43" t="s">
        <v>415</v>
      </c>
      <c r="B43" t="s">
        <v>416</v>
      </c>
    </row>
    <row r="44" spans="1:2" ht="12.75">
      <c r="A44" t="s">
        <v>420</v>
      </c>
      <c r="B44" t="s">
        <v>421</v>
      </c>
    </row>
    <row r="45" spans="1:2" ht="12.75">
      <c r="A45" t="s">
        <v>1057</v>
      </c>
      <c r="B45" t="s">
        <v>422</v>
      </c>
    </row>
    <row r="46" spans="1:2" ht="12.75">
      <c r="A46" t="s">
        <v>1226</v>
      </c>
      <c r="B46" t="s">
        <v>423</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35"/>
  </sheetPr>
  <dimension ref="A1:E41"/>
  <sheetViews>
    <sheetView zoomScalePageLayoutView="0" workbookViewId="0" topLeftCell="A1">
      <selection activeCell="D44" sqref="D44"/>
    </sheetView>
  </sheetViews>
  <sheetFormatPr defaultColWidth="9.140625" defaultRowHeight="12.75"/>
  <cols>
    <col min="1" max="1" width="9.140625" style="67" customWidth="1"/>
    <col min="2" max="2" width="16.140625" style="67" customWidth="1"/>
    <col min="3" max="3" width="14.28125" style="67" customWidth="1"/>
    <col min="4" max="4" width="14.57421875" style="67" customWidth="1"/>
    <col min="5" max="5" width="82.140625" style="67" customWidth="1"/>
    <col min="6" max="16384" width="9.140625" style="67" customWidth="1"/>
  </cols>
  <sheetData>
    <row r="1" s="130" customFormat="1" ht="12.75">
      <c r="A1" s="129" t="s">
        <v>984</v>
      </c>
    </row>
    <row r="3" spans="1:5" ht="12.75">
      <c r="A3" s="132" t="s">
        <v>1128</v>
      </c>
      <c r="B3" s="132"/>
      <c r="C3" s="133"/>
      <c r="D3" s="133"/>
      <c r="E3" s="132" t="s">
        <v>1130</v>
      </c>
    </row>
    <row r="4" spans="1:5" ht="12.75">
      <c r="A4" s="132"/>
      <c r="B4" s="132"/>
      <c r="C4" s="132"/>
      <c r="D4" s="132"/>
      <c r="E4" s="132" t="s">
        <v>1136</v>
      </c>
    </row>
    <row r="5" spans="1:5" ht="12.75">
      <c r="A5" s="59">
        <v>1998</v>
      </c>
      <c r="B5" s="95"/>
      <c r="C5" s="95"/>
      <c r="D5" s="95"/>
      <c r="E5" s="59" t="s">
        <v>973</v>
      </c>
    </row>
    <row r="6" spans="1:5" ht="12.75">
      <c r="A6" s="59">
        <v>1999</v>
      </c>
      <c r="B6" s="95"/>
      <c r="C6" s="95"/>
      <c r="D6" s="95"/>
      <c r="E6" s="59" t="s">
        <v>974</v>
      </c>
    </row>
    <row r="7" spans="1:5" ht="12.75">
      <c r="A7" s="59" t="s">
        <v>975</v>
      </c>
      <c r="B7" s="95"/>
      <c r="C7" s="95"/>
      <c r="D7" s="95"/>
      <c r="E7" s="59" t="s">
        <v>976</v>
      </c>
    </row>
    <row r="8" spans="1:5" ht="12.75">
      <c r="A8" s="59">
        <v>2001</v>
      </c>
      <c r="B8" s="95"/>
      <c r="C8" s="95"/>
      <c r="D8" s="95"/>
      <c r="E8" s="59" t="s">
        <v>977</v>
      </c>
    </row>
    <row r="9" spans="1:5" ht="12.75">
      <c r="A9" s="59">
        <v>2002</v>
      </c>
      <c r="B9" s="95"/>
      <c r="C9" s="95"/>
      <c r="D9" s="95"/>
      <c r="E9" s="59" t="s">
        <v>977</v>
      </c>
    </row>
    <row r="10" spans="1:5" ht="12.75">
      <c r="A10" s="59">
        <v>2003</v>
      </c>
      <c r="B10" s="95"/>
      <c r="C10" s="95"/>
      <c r="D10" s="95"/>
      <c r="E10" s="59" t="s">
        <v>978</v>
      </c>
    </row>
    <row r="11" spans="1:5" ht="12.75">
      <c r="A11" s="59">
        <v>2004</v>
      </c>
      <c r="B11" s="95"/>
      <c r="C11" s="95"/>
      <c r="D11" s="95"/>
      <c r="E11" s="59" t="s">
        <v>979</v>
      </c>
    </row>
    <row r="12" spans="1:5" ht="12.75">
      <c r="A12" s="59">
        <v>2005</v>
      </c>
      <c r="B12" s="59"/>
      <c r="C12" s="59"/>
      <c r="D12" s="59"/>
      <c r="E12" s="59" t="s">
        <v>981</v>
      </c>
    </row>
    <row r="13" spans="1:5" ht="12.75">
      <c r="A13" s="59"/>
      <c r="B13" s="59"/>
      <c r="C13" s="59"/>
      <c r="D13" s="59"/>
      <c r="E13" s="59" t="s">
        <v>982</v>
      </c>
    </row>
    <row r="14" spans="1:5" ht="12.75">
      <c r="A14" s="59">
        <v>2006</v>
      </c>
      <c r="B14" s="95"/>
      <c r="C14" s="95"/>
      <c r="D14" s="95"/>
      <c r="E14" s="59" t="s">
        <v>980</v>
      </c>
    </row>
    <row r="15" spans="1:5" ht="12.75">
      <c r="A15" s="59">
        <v>2007</v>
      </c>
      <c r="B15" s="95"/>
      <c r="C15" s="95"/>
      <c r="D15" s="95"/>
      <c r="E15" s="59" t="s">
        <v>980</v>
      </c>
    </row>
    <row r="16" spans="1:5" ht="12.75">
      <c r="A16" s="59">
        <v>2008</v>
      </c>
      <c r="B16" s="95"/>
      <c r="C16" s="95" t="s">
        <v>1246</v>
      </c>
      <c r="D16" s="95"/>
      <c r="E16" s="59" t="s">
        <v>983</v>
      </c>
    </row>
    <row r="17" spans="1:5" ht="12.75">
      <c r="A17" s="23" t="s">
        <v>1018</v>
      </c>
      <c r="B17" s="95"/>
      <c r="C17" s="95"/>
      <c r="D17" s="95"/>
      <c r="E17" s="59"/>
    </row>
    <row r="18" spans="1:5" ht="12.75">
      <c r="A18" s="23" t="s">
        <v>1019</v>
      </c>
      <c r="B18" s="95"/>
      <c r="C18" s="95"/>
      <c r="D18" s="95"/>
      <c r="E18" s="59"/>
    </row>
    <row r="19" spans="1:5" ht="12.75">
      <c r="A19" s="23"/>
      <c r="B19" s="23"/>
      <c r="C19" s="23"/>
      <c r="D19" s="23"/>
      <c r="E19" s="23"/>
    </row>
    <row r="20" spans="1:5" ht="12.75">
      <c r="A20" s="98" t="s">
        <v>1017</v>
      </c>
      <c r="B20" s="23"/>
      <c r="C20" s="23"/>
      <c r="D20" s="23"/>
      <c r="E20" s="23"/>
    </row>
    <row r="21" spans="1:5" ht="12.75">
      <c r="A21" s="131"/>
      <c r="B21" s="23"/>
      <c r="C21" s="23"/>
      <c r="D21" s="23"/>
      <c r="E21" s="23"/>
    </row>
    <row r="22" spans="1:5" ht="14.25">
      <c r="A22" s="124" t="s">
        <v>1128</v>
      </c>
      <c r="B22" s="124" t="s">
        <v>1015</v>
      </c>
      <c r="C22" s="124"/>
      <c r="D22" s="124"/>
      <c r="E22" s="121" t="s">
        <v>1130</v>
      </c>
    </row>
    <row r="23" spans="1:5" ht="51">
      <c r="A23" s="124"/>
      <c r="B23" s="121" t="s">
        <v>985</v>
      </c>
      <c r="C23" s="124" t="s">
        <v>1212</v>
      </c>
      <c r="D23" s="124" t="s">
        <v>987</v>
      </c>
      <c r="E23" s="124" t="s">
        <v>1136</v>
      </c>
    </row>
    <row r="24" spans="1:5" ht="12.75">
      <c r="A24" s="124"/>
      <c r="B24" s="121" t="s">
        <v>986</v>
      </c>
      <c r="C24" s="124"/>
      <c r="D24" s="124"/>
      <c r="E24" s="124"/>
    </row>
    <row r="25" spans="1:5" ht="12.75">
      <c r="A25" s="59" t="s">
        <v>988</v>
      </c>
      <c r="B25" s="95" t="s">
        <v>972</v>
      </c>
      <c r="C25" s="59" t="s">
        <v>989</v>
      </c>
      <c r="D25" s="59" t="s">
        <v>990</v>
      </c>
      <c r="E25" s="59" t="s">
        <v>991</v>
      </c>
    </row>
    <row r="26" spans="1:5" ht="12.75">
      <c r="A26" s="59" t="s">
        <v>992</v>
      </c>
      <c r="B26" s="95" t="s">
        <v>972</v>
      </c>
      <c r="C26" s="59" t="s">
        <v>989</v>
      </c>
      <c r="D26" s="59" t="s">
        <v>990</v>
      </c>
      <c r="E26" s="59" t="s">
        <v>993</v>
      </c>
    </row>
    <row r="27" spans="1:5" ht="12.75">
      <c r="A27" s="59" t="s">
        <v>975</v>
      </c>
      <c r="B27" s="95" t="s">
        <v>972</v>
      </c>
      <c r="C27" s="59" t="s">
        <v>989</v>
      </c>
      <c r="D27" s="59" t="s">
        <v>990</v>
      </c>
      <c r="E27" s="59" t="s">
        <v>994</v>
      </c>
    </row>
    <row r="28" spans="1:5" ht="12.75">
      <c r="A28" s="59" t="s">
        <v>995</v>
      </c>
      <c r="B28" s="95" t="s">
        <v>972</v>
      </c>
      <c r="C28" s="59" t="s">
        <v>989</v>
      </c>
      <c r="D28" s="59" t="s">
        <v>990</v>
      </c>
      <c r="E28" s="59" t="s">
        <v>996</v>
      </c>
    </row>
    <row r="29" spans="1:5" ht="12.75">
      <c r="A29" s="59" t="s">
        <v>997</v>
      </c>
      <c r="B29" s="95" t="s">
        <v>972</v>
      </c>
      <c r="C29" s="59" t="s">
        <v>989</v>
      </c>
      <c r="D29" t="s">
        <v>998</v>
      </c>
      <c r="E29" s="59" t="s">
        <v>999</v>
      </c>
    </row>
    <row r="30" spans="1:5" ht="14.25">
      <c r="A30" s="59" t="s">
        <v>1000</v>
      </c>
      <c r="B30" s="95" t="s">
        <v>972</v>
      </c>
      <c r="C30" s="59" t="s">
        <v>989</v>
      </c>
      <c r="D30" s="59" t="s">
        <v>1016</v>
      </c>
      <c r="E30" s="59" t="s">
        <v>1001</v>
      </c>
    </row>
    <row r="31" spans="1:5" ht="14.25">
      <c r="A31" s="59" t="s">
        <v>1002</v>
      </c>
      <c r="B31" s="95" t="s">
        <v>972</v>
      </c>
      <c r="C31" s="59" t="s">
        <v>989</v>
      </c>
      <c r="D31" s="59" t="s">
        <v>1016</v>
      </c>
      <c r="E31" s="59" t="s">
        <v>1003</v>
      </c>
    </row>
    <row r="32" spans="1:5" ht="14.25">
      <c r="A32" s="59" t="s">
        <v>1004</v>
      </c>
      <c r="B32" s="59" t="s">
        <v>972</v>
      </c>
      <c r="C32" s="59" t="s">
        <v>989</v>
      </c>
      <c r="D32" s="59" t="s">
        <v>1016</v>
      </c>
      <c r="E32" s="59" t="s">
        <v>1012</v>
      </c>
    </row>
    <row r="33" spans="1:5" ht="12.75">
      <c r="A33" s="59"/>
      <c r="B33" s="59"/>
      <c r="C33" s="59"/>
      <c r="D33" s="59"/>
      <c r="E33" s="59" t="s">
        <v>1013</v>
      </c>
    </row>
    <row r="34" spans="1:5" ht="12.75">
      <c r="A34" s="59"/>
      <c r="B34" s="59"/>
      <c r="C34" s="59"/>
      <c r="D34" s="59"/>
      <c r="E34" s="59" t="s">
        <v>1014</v>
      </c>
    </row>
    <row r="35" spans="1:5" ht="14.25">
      <c r="A35" s="59" t="s">
        <v>1005</v>
      </c>
      <c r="B35" t="s">
        <v>1006</v>
      </c>
      <c r="C35" s="59" t="s">
        <v>989</v>
      </c>
      <c r="D35" s="59" t="s">
        <v>1016</v>
      </c>
      <c r="E35" s="59" t="s">
        <v>1007</v>
      </c>
    </row>
    <row r="36" spans="1:5" ht="14.25">
      <c r="A36" s="59" t="s">
        <v>1008</v>
      </c>
      <c r="B36" s="59" t="s">
        <v>1009</v>
      </c>
      <c r="C36" s="59" t="s">
        <v>989</v>
      </c>
      <c r="D36" s="59" t="s">
        <v>1016</v>
      </c>
      <c r="E36" s="59" t="s">
        <v>1007</v>
      </c>
    </row>
    <row r="37" spans="1:5" ht="14.25">
      <c r="A37" s="59" t="s">
        <v>1010</v>
      </c>
      <c r="B37" t="s">
        <v>1011</v>
      </c>
      <c r="C37" s="59" t="s">
        <v>989</v>
      </c>
      <c r="D37" s="59" t="s">
        <v>1016</v>
      </c>
      <c r="E37" s="59" t="s">
        <v>1007</v>
      </c>
    </row>
    <row r="38" ht="12.75">
      <c r="A38" s="23" t="s">
        <v>1020</v>
      </c>
    </row>
    <row r="39" ht="12.75">
      <c r="A39" s="128"/>
    </row>
    <row r="40" ht="12.75">
      <c r="A40" s="128"/>
    </row>
    <row r="41" ht="12.75">
      <c r="A41" s="128"/>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35"/>
  </sheetPr>
  <dimension ref="A1:K161"/>
  <sheetViews>
    <sheetView zoomScalePageLayoutView="0" workbookViewId="0" topLeftCell="A1">
      <selection activeCell="F24" sqref="F24"/>
    </sheetView>
  </sheetViews>
  <sheetFormatPr defaultColWidth="9.140625" defaultRowHeight="12.75"/>
  <cols>
    <col min="1" max="1" width="9.140625" style="67" customWidth="1"/>
    <col min="2" max="2" width="24.28125" style="67" bestFit="1" customWidth="1"/>
    <col min="3" max="3" width="31.28125" style="67" customWidth="1"/>
    <col min="4" max="4" width="25.28125" style="67" bestFit="1" customWidth="1"/>
    <col min="5" max="16384" width="9.140625" style="67" customWidth="1"/>
  </cols>
  <sheetData>
    <row r="1" s="66" customFormat="1" ht="12.75">
      <c r="A1" s="65" t="s">
        <v>550</v>
      </c>
    </row>
    <row r="3" spans="1:4" ht="12.75">
      <c r="A3" s="318" t="s">
        <v>1131</v>
      </c>
      <c r="B3" s="318"/>
      <c r="C3" s="318"/>
      <c r="D3" s="318"/>
    </row>
    <row r="4" spans="1:4" ht="12.75">
      <c r="A4" s="318" t="s">
        <v>497</v>
      </c>
      <c r="B4" s="318"/>
      <c r="C4" s="318"/>
      <c r="D4" s="318"/>
    </row>
    <row r="5" spans="1:4" ht="12.75">
      <c r="A5" s="103" t="s">
        <v>1128</v>
      </c>
      <c r="B5" s="318" t="s">
        <v>498</v>
      </c>
      <c r="C5" s="318"/>
      <c r="D5" s="318"/>
    </row>
    <row r="6" spans="1:4" ht="12.75">
      <c r="A6" s="103"/>
      <c r="B6" s="96" t="s">
        <v>499</v>
      </c>
      <c r="C6" s="96" t="s">
        <v>500</v>
      </c>
      <c r="D6" s="96" t="s">
        <v>501</v>
      </c>
    </row>
    <row r="7" spans="1:4" ht="12.75">
      <c r="A7" s="96">
        <v>1998</v>
      </c>
      <c r="B7" s="96" t="s">
        <v>502</v>
      </c>
      <c r="C7" s="96" t="s">
        <v>503</v>
      </c>
      <c r="D7" s="96" t="s">
        <v>504</v>
      </c>
    </row>
    <row r="8" spans="1:4" ht="12.75">
      <c r="A8" s="96">
        <v>1999</v>
      </c>
      <c r="B8" s="96" t="s">
        <v>505</v>
      </c>
      <c r="C8" s="96" t="s">
        <v>506</v>
      </c>
      <c r="D8" s="96" t="s">
        <v>507</v>
      </c>
    </row>
    <row r="9" spans="1:4" ht="12.75">
      <c r="A9" s="96">
        <v>2000</v>
      </c>
      <c r="B9" s="96" t="s">
        <v>508</v>
      </c>
      <c r="C9" s="96" t="s">
        <v>509</v>
      </c>
      <c r="D9" s="96" t="s">
        <v>510</v>
      </c>
    </row>
    <row r="10" spans="1:4" ht="12.75">
      <c r="A10" s="96"/>
      <c r="B10" s="96" t="s">
        <v>511</v>
      </c>
      <c r="C10" s="96" t="s">
        <v>512</v>
      </c>
      <c r="D10" s="96" t="s">
        <v>513</v>
      </c>
    </row>
    <row r="11" spans="1:4" ht="12.75">
      <c r="A11" s="96">
        <v>1998</v>
      </c>
      <c r="B11" s="96" t="s">
        <v>514</v>
      </c>
      <c r="C11" s="96" t="s">
        <v>515</v>
      </c>
      <c r="D11" s="96" t="s">
        <v>516</v>
      </c>
    </row>
    <row r="12" spans="1:4" ht="12.75">
      <c r="A12" s="96">
        <v>1999</v>
      </c>
      <c r="B12" s="96" t="s">
        <v>517</v>
      </c>
      <c r="C12" s="96" t="s">
        <v>518</v>
      </c>
      <c r="D12" s="96" t="s">
        <v>519</v>
      </c>
    </row>
    <row r="13" spans="1:4" ht="12.75">
      <c r="A13" s="96">
        <v>2000</v>
      </c>
      <c r="B13" s="96" t="s">
        <v>520</v>
      </c>
      <c r="C13" s="96" t="s">
        <v>521</v>
      </c>
      <c r="D13" s="96" t="s">
        <v>522</v>
      </c>
    </row>
    <row r="14" spans="1:4" ht="12.75">
      <c r="A14" s="96"/>
      <c r="B14" s="96" t="s">
        <v>523</v>
      </c>
      <c r="C14" s="96" t="s">
        <v>524</v>
      </c>
      <c r="D14" s="96" t="s">
        <v>525</v>
      </c>
    </row>
    <row r="15" spans="1:4" ht="12.75">
      <c r="A15" s="96">
        <v>1998</v>
      </c>
      <c r="B15" s="96" t="s">
        <v>526</v>
      </c>
      <c r="C15" s="96" t="s">
        <v>527</v>
      </c>
      <c r="D15" s="96" t="s">
        <v>528</v>
      </c>
    </row>
    <row r="16" spans="1:4" ht="12.75">
      <c r="A16" s="96">
        <v>1999</v>
      </c>
      <c r="B16" s="96" t="s">
        <v>529</v>
      </c>
      <c r="C16" s="96" t="s">
        <v>530</v>
      </c>
      <c r="D16" s="96" t="s">
        <v>531</v>
      </c>
    </row>
    <row r="17" spans="1:4" ht="12.75">
      <c r="A17" s="96">
        <v>2000</v>
      </c>
      <c r="B17" s="96" t="s">
        <v>532</v>
      </c>
      <c r="C17" s="96" t="s">
        <v>533</v>
      </c>
      <c r="D17" s="96" t="s">
        <v>534</v>
      </c>
    </row>
    <row r="18" spans="1:4" ht="12.75">
      <c r="A18" s="96"/>
      <c r="B18" s="96" t="s">
        <v>535</v>
      </c>
      <c r="C18" s="96" t="s">
        <v>536</v>
      </c>
      <c r="D18" s="96" t="s">
        <v>537</v>
      </c>
    </row>
    <row r="19" spans="1:4" ht="12.75">
      <c r="A19" s="96">
        <v>1998</v>
      </c>
      <c r="B19" s="96" t="s">
        <v>538</v>
      </c>
      <c r="C19" s="96" t="s">
        <v>526</v>
      </c>
      <c r="D19" s="96" t="s">
        <v>539</v>
      </c>
    </row>
    <row r="20" spans="1:4" ht="12.75">
      <c r="A20" s="96">
        <v>1999</v>
      </c>
      <c r="B20" s="96" t="s">
        <v>540</v>
      </c>
      <c r="C20" s="96" t="s">
        <v>529</v>
      </c>
      <c r="D20" s="96" t="s">
        <v>541</v>
      </c>
    </row>
    <row r="21" spans="1:4" ht="12.75">
      <c r="A21" s="96">
        <v>2000</v>
      </c>
      <c r="B21" s="96" t="s">
        <v>542</v>
      </c>
      <c r="C21" s="96" t="s">
        <v>532</v>
      </c>
      <c r="D21" s="96" t="s">
        <v>543</v>
      </c>
    </row>
    <row r="22" spans="1:4" ht="12.75">
      <c r="A22" s="96"/>
      <c r="B22" s="96" t="s">
        <v>544</v>
      </c>
      <c r="C22" s="96" t="s">
        <v>545</v>
      </c>
      <c r="D22" s="96" t="s">
        <v>546</v>
      </c>
    </row>
    <row r="23" spans="1:4" ht="12.75">
      <c r="A23" s="96">
        <v>1998</v>
      </c>
      <c r="B23" s="96" t="s">
        <v>547</v>
      </c>
      <c r="C23" s="96" t="s">
        <v>538</v>
      </c>
      <c r="D23" s="96" t="s">
        <v>527</v>
      </c>
    </row>
    <row r="24" spans="1:4" ht="12.75">
      <c r="A24" s="96">
        <v>1999</v>
      </c>
      <c r="B24" s="96" t="s">
        <v>548</v>
      </c>
      <c r="C24" s="96" t="s">
        <v>540</v>
      </c>
      <c r="D24" s="96" t="s">
        <v>530</v>
      </c>
    </row>
    <row r="25" spans="1:4" ht="12.75">
      <c r="A25" s="96">
        <v>2000</v>
      </c>
      <c r="B25" s="96" t="s">
        <v>549</v>
      </c>
      <c r="C25" s="96" t="s">
        <v>542</v>
      </c>
      <c r="D25" s="96" t="s">
        <v>533</v>
      </c>
    </row>
    <row r="27" ht="12.75">
      <c r="A27" s="67" t="s">
        <v>642</v>
      </c>
    </row>
    <row r="28" spans="1:11" ht="12.75" customHeight="1">
      <c r="A28" s="322" t="s">
        <v>920</v>
      </c>
      <c r="B28" s="320"/>
      <c r="C28" s="320"/>
      <c r="D28" s="320"/>
      <c r="E28" s="320"/>
      <c r="F28" s="320"/>
      <c r="G28" s="320"/>
      <c r="H28" s="320"/>
      <c r="I28" s="320"/>
      <c r="J28" s="320"/>
      <c r="K28" s="320"/>
    </row>
    <row r="29" spans="1:3" ht="12.75">
      <c r="A29" s="97"/>
      <c r="B29" s="23"/>
      <c r="C29" s="23"/>
    </row>
    <row r="30" spans="1:3" ht="12.75">
      <c r="A30" s="98" t="s">
        <v>641</v>
      </c>
      <c r="B30" s="23"/>
      <c r="C30" s="23"/>
    </row>
    <row r="32" spans="1:8" ht="12.75" customHeight="1">
      <c r="A32" s="318" t="s">
        <v>552</v>
      </c>
      <c r="B32" s="318"/>
      <c r="C32" s="318"/>
      <c r="D32" s="318" t="s">
        <v>553</v>
      </c>
      <c r="E32" s="318"/>
      <c r="F32" s="318"/>
      <c r="G32" s="318"/>
      <c r="H32" s="318"/>
    </row>
    <row r="33" spans="1:8" ht="25.5" customHeight="1">
      <c r="A33" s="96" t="s">
        <v>554</v>
      </c>
      <c r="B33" s="318" t="s">
        <v>555</v>
      </c>
      <c r="C33" s="318"/>
      <c r="D33" s="96" t="s">
        <v>556</v>
      </c>
      <c r="E33" s="96" t="s">
        <v>557</v>
      </c>
      <c r="F33" s="96" t="s">
        <v>558</v>
      </c>
      <c r="G33" s="96" t="s">
        <v>559</v>
      </c>
      <c r="H33" s="96" t="s">
        <v>560</v>
      </c>
    </row>
    <row r="34" spans="1:8" ht="12.75" customHeight="1">
      <c r="A34" s="318" t="s">
        <v>561</v>
      </c>
      <c r="B34" s="321" t="s">
        <v>562</v>
      </c>
      <c r="C34" s="96" t="s">
        <v>563</v>
      </c>
      <c r="D34" s="96" t="s">
        <v>564</v>
      </c>
      <c r="E34" s="96" t="s">
        <v>564</v>
      </c>
      <c r="F34" s="96" t="s">
        <v>565</v>
      </c>
      <c r="G34" s="96" t="s">
        <v>565</v>
      </c>
      <c r="H34" s="96" t="s">
        <v>566</v>
      </c>
    </row>
    <row r="35" spans="1:8" ht="12.75">
      <c r="A35" s="318"/>
      <c r="B35" s="321"/>
      <c r="C35" s="96" t="s">
        <v>567</v>
      </c>
      <c r="D35" s="96" t="s">
        <v>568</v>
      </c>
      <c r="E35" s="96" t="s">
        <v>568</v>
      </c>
      <c r="F35" s="96" t="s">
        <v>569</v>
      </c>
      <c r="G35" s="96" t="s">
        <v>569</v>
      </c>
      <c r="H35" s="96" t="s">
        <v>570</v>
      </c>
    </row>
    <row r="36" spans="1:8" ht="25.5">
      <c r="A36" s="318"/>
      <c r="B36" s="321"/>
      <c r="C36" s="96" t="s">
        <v>571</v>
      </c>
      <c r="D36" s="96" t="s">
        <v>572</v>
      </c>
      <c r="E36" s="96" t="s">
        <v>572</v>
      </c>
      <c r="F36" s="96" t="s">
        <v>573</v>
      </c>
      <c r="G36" s="96" t="s">
        <v>573</v>
      </c>
      <c r="H36" s="96" t="s">
        <v>574</v>
      </c>
    </row>
    <row r="37" spans="1:8" ht="12.75" customHeight="1">
      <c r="A37" s="318"/>
      <c r="B37" s="321" t="s">
        <v>575</v>
      </c>
      <c r="C37" s="96" t="s">
        <v>576</v>
      </c>
      <c r="D37" s="96" t="s">
        <v>577</v>
      </c>
      <c r="E37" s="96" t="s">
        <v>564</v>
      </c>
      <c r="F37" s="96" t="s">
        <v>565</v>
      </c>
      <c r="G37" s="96" t="s">
        <v>565</v>
      </c>
      <c r="H37" s="96" t="s">
        <v>566</v>
      </c>
    </row>
    <row r="38" spans="1:8" ht="12.75">
      <c r="A38" s="318"/>
      <c r="B38" s="321"/>
      <c r="C38" s="96" t="s">
        <v>567</v>
      </c>
      <c r="D38" s="96" t="s">
        <v>578</v>
      </c>
      <c r="E38" s="96" t="s">
        <v>568</v>
      </c>
      <c r="F38" s="96" t="s">
        <v>569</v>
      </c>
      <c r="G38" s="96" t="s">
        <v>569</v>
      </c>
      <c r="H38" s="96" t="s">
        <v>570</v>
      </c>
    </row>
    <row r="39" spans="1:8" ht="25.5">
      <c r="A39" s="318"/>
      <c r="B39" s="321"/>
      <c r="C39" s="96" t="s">
        <v>571</v>
      </c>
      <c r="D39" s="96" t="s">
        <v>579</v>
      </c>
      <c r="E39" s="96" t="s">
        <v>572</v>
      </c>
      <c r="F39" s="96" t="s">
        <v>573</v>
      </c>
      <c r="G39" s="96" t="s">
        <v>573</v>
      </c>
      <c r="H39" s="96" t="s">
        <v>574</v>
      </c>
    </row>
    <row r="40" spans="1:8" ht="12.75">
      <c r="A40" s="318" t="s">
        <v>580</v>
      </c>
      <c r="B40" s="321" t="s">
        <v>562</v>
      </c>
      <c r="C40" s="96" t="s">
        <v>563</v>
      </c>
      <c r="D40" s="99" t="s">
        <v>581</v>
      </c>
      <c r="E40" s="99" t="s">
        <v>581</v>
      </c>
      <c r="F40" s="99" t="s">
        <v>582</v>
      </c>
      <c r="G40" s="99" t="s">
        <v>582</v>
      </c>
      <c r="H40" s="99" t="s">
        <v>583</v>
      </c>
    </row>
    <row r="41" spans="1:8" ht="12.75">
      <c r="A41" s="318"/>
      <c r="B41" s="321"/>
      <c r="C41" s="96" t="s">
        <v>567</v>
      </c>
      <c r="D41" s="99" t="s">
        <v>584</v>
      </c>
      <c r="E41" s="99" t="s">
        <v>584</v>
      </c>
      <c r="F41" s="99" t="s">
        <v>585</v>
      </c>
      <c r="G41" s="99" t="s">
        <v>585</v>
      </c>
      <c r="H41" s="99" t="s">
        <v>586</v>
      </c>
    </row>
    <row r="42" spans="1:8" ht="25.5">
      <c r="A42" s="318"/>
      <c r="B42" s="321"/>
      <c r="C42" s="96" t="s">
        <v>571</v>
      </c>
      <c r="D42" s="99" t="s">
        <v>587</v>
      </c>
      <c r="E42" s="99" t="s">
        <v>587</v>
      </c>
      <c r="F42" s="99" t="s">
        <v>588</v>
      </c>
      <c r="G42" s="99" t="s">
        <v>588</v>
      </c>
      <c r="H42" s="99" t="s">
        <v>589</v>
      </c>
    </row>
    <row r="43" spans="1:8" ht="12.75">
      <c r="A43" s="318"/>
      <c r="B43" s="321" t="s">
        <v>575</v>
      </c>
      <c r="C43" s="96" t="s">
        <v>576</v>
      </c>
      <c r="D43" s="99" t="s">
        <v>590</v>
      </c>
      <c r="E43" s="99" t="s">
        <v>581</v>
      </c>
      <c r="F43" s="99" t="s">
        <v>582</v>
      </c>
      <c r="G43" s="99" t="s">
        <v>582</v>
      </c>
      <c r="H43" s="99" t="s">
        <v>583</v>
      </c>
    </row>
    <row r="44" spans="1:8" ht="12.75">
      <c r="A44" s="318"/>
      <c r="B44" s="321"/>
      <c r="C44" s="96" t="s">
        <v>567</v>
      </c>
      <c r="D44" s="99" t="s">
        <v>591</v>
      </c>
      <c r="E44" s="99" t="s">
        <v>584</v>
      </c>
      <c r="F44" s="99" t="s">
        <v>585</v>
      </c>
      <c r="G44" s="99" t="s">
        <v>585</v>
      </c>
      <c r="H44" s="99" t="s">
        <v>586</v>
      </c>
    </row>
    <row r="45" spans="1:8" ht="25.5">
      <c r="A45" s="318"/>
      <c r="B45" s="321"/>
      <c r="C45" s="96" t="s">
        <v>571</v>
      </c>
      <c r="D45" s="99" t="s">
        <v>592</v>
      </c>
      <c r="E45" s="99" t="s">
        <v>587</v>
      </c>
      <c r="F45" s="99" t="s">
        <v>588</v>
      </c>
      <c r="G45" s="99" t="s">
        <v>588</v>
      </c>
      <c r="H45" s="99" t="s">
        <v>589</v>
      </c>
    </row>
    <row r="46" spans="1:8" ht="12.75">
      <c r="A46" s="318" t="s">
        <v>593</v>
      </c>
      <c r="B46" s="321" t="s">
        <v>562</v>
      </c>
      <c r="C46" s="96" t="s">
        <v>563</v>
      </c>
      <c r="D46" s="99" t="s">
        <v>594</v>
      </c>
      <c r="E46" s="99" t="s">
        <v>594</v>
      </c>
      <c r="F46" s="99" t="s">
        <v>595</v>
      </c>
      <c r="G46" s="99" t="s">
        <v>595</v>
      </c>
      <c r="H46" s="99" t="s">
        <v>596</v>
      </c>
    </row>
    <row r="47" spans="1:8" ht="12.75">
      <c r="A47" s="318"/>
      <c r="B47" s="321"/>
      <c r="C47" s="96" t="s">
        <v>567</v>
      </c>
      <c r="D47" s="99" t="s">
        <v>597</v>
      </c>
      <c r="E47" s="99" t="s">
        <v>597</v>
      </c>
      <c r="F47" s="99" t="s">
        <v>598</v>
      </c>
      <c r="G47" s="99" t="s">
        <v>598</v>
      </c>
      <c r="H47" s="99" t="s">
        <v>599</v>
      </c>
    </row>
    <row r="48" spans="1:8" ht="25.5">
      <c r="A48" s="318"/>
      <c r="B48" s="321"/>
      <c r="C48" s="96" t="s">
        <v>571</v>
      </c>
      <c r="D48" s="99" t="s">
        <v>600</v>
      </c>
      <c r="E48" s="99" t="s">
        <v>600</v>
      </c>
      <c r="F48" s="99" t="s">
        <v>601</v>
      </c>
      <c r="G48" s="99" t="s">
        <v>601</v>
      </c>
      <c r="H48" s="99" t="s">
        <v>602</v>
      </c>
    </row>
    <row r="49" spans="1:8" ht="12.75">
      <c r="A49" s="318"/>
      <c r="B49" s="321" t="s">
        <v>575</v>
      </c>
      <c r="C49" s="96" t="s">
        <v>576</v>
      </c>
      <c r="D49" s="99" t="s">
        <v>603</v>
      </c>
      <c r="E49" s="99" t="s">
        <v>604</v>
      </c>
      <c r="F49" s="99" t="s">
        <v>595</v>
      </c>
      <c r="G49" s="99" t="s">
        <v>595</v>
      </c>
      <c r="H49" s="99" t="s">
        <v>596</v>
      </c>
    </row>
    <row r="50" spans="1:8" ht="12.75">
      <c r="A50" s="318"/>
      <c r="B50" s="321"/>
      <c r="C50" s="96" t="s">
        <v>567</v>
      </c>
      <c r="D50" s="99" t="s">
        <v>605</v>
      </c>
      <c r="E50" s="99" t="s">
        <v>606</v>
      </c>
      <c r="F50" s="99" t="s">
        <v>598</v>
      </c>
      <c r="G50" s="99" t="s">
        <v>598</v>
      </c>
      <c r="H50" s="99" t="s">
        <v>599</v>
      </c>
    </row>
    <row r="51" spans="1:8" ht="25.5">
      <c r="A51" s="318"/>
      <c r="B51" s="321"/>
      <c r="C51" s="96" t="s">
        <v>571</v>
      </c>
      <c r="D51" s="99" t="s">
        <v>607</v>
      </c>
      <c r="E51" s="99" t="s">
        <v>608</v>
      </c>
      <c r="F51" s="99" t="s">
        <v>601</v>
      </c>
      <c r="G51" s="99" t="s">
        <v>601</v>
      </c>
      <c r="H51" s="99" t="s">
        <v>602</v>
      </c>
    </row>
    <row r="52" spans="1:8" ht="12.75">
      <c r="A52" s="318" t="s">
        <v>609</v>
      </c>
      <c r="B52" s="321" t="s">
        <v>562</v>
      </c>
      <c r="C52" s="96" t="s">
        <v>563</v>
      </c>
      <c r="D52" s="99" t="s">
        <v>610</v>
      </c>
      <c r="E52" s="99" t="s">
        <v>610</v>
      </c>
      <c r="F52" s="99" t="s">
        <v>594</v>
      </c>
      <c r="G52" s="99" t="s">
        <v>594</v>
      </c>
      <c r="H52" s="99" t="s">
        <v>611</v>
      </c>
    </row>
    <row r="53" spans="1:8" ht="12.75">
      <c r="A53" s="318"/>
      <c r="B53" s="321"/>
      <c r="C53" s="96" t="s">
        <v>567</v>
      </c>
      <c r="D53" s="99" t="s">
        <v>612</v>
      </c>
      <c r="E53" s="99" t="s">
        <v>612</v>
      </c>
      <c r="F53" s="99" t="s">
        <v>613</v>
      </c>
      <c r="G53" s="99" t="s">
        <v>613</v>
      </c>
      <c r="H53" s="99" t="s">
        <v>614</v>
      </c>
    </row>
    <row r="54" spans="1:8" ht="25.5">
      <c r="A54" s="318"/>
      <c r="B54" s="321"/>
      <c r="C54" s="96" t="s">
        <v>571</v>
      </c>
      <c r="D54" s="99" t="s">
        <v>615</v>
      </c>
      <c r="E54" s="99" t="s">
        <v>615</v>
      </c>
      <c r="F54" s="99" t="s">
        <v>616</v>
      </c>
      <c r="G54" s="99" t="s">
        <v>616</v>
      </c>
      <c r="H54" s="99" t="s">
        <v>617</v>
      </c>
    </row>
    <row r="55" spans="1:8" ht="12.75">
      <c r="A55" s="318"/>
      <c r="B55" s="321" t="s">
        <v>575</v>
      </c>
      <c r="C55" s="96" t="s">
        <v>576</v>
      </c>
      <c r="D55" s="99" t="s">
        <v>618</v>
      </c>
      <c r="E55" s="99" t="s">
        <v>619</v>
      </c>
      <c r="F55" s="99" t="s">
        <v>604</v>
      </c>
      <c r="G55" s="99" t="s">
        <v>594</v>
      </c>
      <c r="H55" s="99" t="s">
        <v>611</v>
      </c>
    </row>
    <row r="56" spans="1:8" ht="12.75">
      <c r="A56" s="318"/>
      <c r="B56" s="321"/>
      <c r="C56" s="96" t="s">
        <v>567</v>
      </c>
      <c r="D56" s="99" t="s">
        <v>620</v>
      </c>
      <c r="E56" s="99" t="s">
        <v>621</v>
      </c>
      <c r="F56" s="99" t="s">
        <v>622</v>
      </c>
      <c r="G56" s="99" t="s">
        <v>613</v>
      </c>
      <c r="H56" s="99" t="s">
        <v>614</v>
      </c>
    </row>
    <row r="57" spans="1:8" ht="25.5">
      <c r="A57" s="318"/>
      <c r="B57" s="321"/>
      <c r="C57" s="96" t="s">
        <v>571</v>
      </c>
      <c r="D57" s="99" t="s">
        <v>623</v>
      </c>
      <c r="E57" s="99" t="s">
        <v>624</v>
      </c>
      <c r="F57" s="99" t="s">
        <v>625</v>
      </c>
      <c r="G57" s="99" t="s">
        <v>616</v>
      </c>
      <c r="H57" s="99" t="s">
        <v>617</v>
      </c>
    </row>
    <row r="58" spans="1:8" ht="12.75">
      <c r="A58" s="318" t="s">
        <v>626</v>
      </c>
      <c r="B58" s="321" t="s">
        <v>562</v>
      </c>
      <c r="C58" s="96" t="s">
        <v>563</v>
      </c>
      <c r="D58" s="99" t="s">
        <v>627</v>
      </c>
      <c r="E58" s="99" t="s">
        <v>627</v>
      </c>
      <c r="F58" s="99" t="s">
        <v>610</v>
      </c>
      <c r="G58" s="99" t="s">
        <v>610</v>
      </c>
      <c r="H58" s="99" t="s">
        <v>595</v>
      </c>
    </row>
    <row r="59" spans="1:8" ht="12.75">
      <c r="A59" s="318"/>
      <c r="B59" s="321"/>
      <c r="C59" s="96" t="s">
        <v>567</v>
      </c>
      <c r="D59" s="99" t="s">
        <v>628</v>
      </c>
      <c r="E59" s="99" t="s">
        <v>628</v>
      </c>
      <c r="F59" s="99" t="s">
        <v>629</v>
      </c>
      <c r="G59" s="99" t="s">
        <v>629</v>
      </c>
      <c r="H59" s="99" t="s">
        <v>630</v>
      </c>
    </row>
    <row r="60" spans="1:8" ht="25.5">
      <c r="A60" s="318"/>
      <c r="B60" s="321"/>
      <c r="C60" s="96" t="s">
        <v>571</v>
      </c>
      <c r="D60" s="99" t="s">
        <v>631</v>
      </c>
      <c r="E60" s="99" t="s">
        <v>631</v>
      </c>
      <c r="F60" s="99" t="s">
        <v>632</v>
      </c>
      <c r="G60" s="99" t="s">
        <v>632</v>
      </c>
      <c r="H60" s="99" t="s">
        <v>633</v>
      </c>
    </row>
    <row r="61" spans="1:8" ht="12.75">
      <c r="A61" s="318"/>
      <c r="B61" s="321" t="s">
        <v>575</v>
      </c>
      <c r="C61" s="96" t="s">
        <v>576</v>
      </c>
      <c r="D61" s="99" t="s">
        <v>634</v>
      </c>
      <c r="E61" s="99" t="s">
        <v>635</v>
      </c>
      <c r="F61" s="99" t="s">
        <v>629</v>
      </c>
      <c r="G61" s="99" t="s">
        <v>610</v>
      </c>
      <c r="H61" s="99" t="s">
        <v>595</v>
      </c>
    </row>
    <row r="62" spans="1:8" ht="12.75">
      <c r="A62" s="318"/>
      <c r="B62" s="321"/>
      <c r="C62" s="96" t="s">
        <v>567</v>
      </c>
      <c r="D62" s="99" t="s">
        <v>636</v>
      </c>
      <c r="E62" s="99" t="s">
        <v>634</v>
      </c>
      <c r="F62" s="99" t="s">
        <v>637</v>
      </c>
      <c r="G62" s="99" t="s">
        <v>629</v>
      </c>
      <c r="H62" s="99" t="s">
        <v>630</v>
      </c>
    </row>
    <row r="63" spans="1:8" ht="25.5">
      <c r="A63" s="318"/>
      <c r="B63" s="321"/>
      <c r="C63" s="96" t="s">
        <v>571</v>
      </c>
      <c r="D63" s="99" t="s">
        <v>638</v>
      </c>
      <c r="E63" s="99" t="s">
        <v>639</v>
      </c>
      <c r="F63" s="99" t="s">
        <v>640</v>
      </c>
      <c r="G63" s="99" t="s">
        <v>632</v>
      </c>
      <c r="H63" s="99" t="s">
        <v>633</v>
      </c>
    </row>
    <row r="65" spans="1:3" ht="12.75">
      <c r="A65" s="23" t="s">
        <v>551</v>
      </c>
      <c r="B65" s="23"/>
      <c r="C65" s="23"/>
    </row>
    <row r="66" spans="1:3" ht="12.75">
      <c r="A66" s="100" t="s">
        <v>919</v>
      </c>
      <c r="B66" s="23"/>
      <c r="C66" s="23"/>
    </row>
    <row r="67" ht="15">
      <c r="A67" s="101"/>
    </row>
    <row r="68" spans="1:7" ht="12.75">
      <c r="A68" s="319" t="s">
        <v>668</v>
      </c>
      <c r="B68" s="320"/>
      <c r="C68" s="320"/>
      <c r="D68" s="320"/>
      <c r="E68" s="320"/>
      <c r="F68" s="320"/>
      <c r="G68" s="320"/>
    </row>
    <row r="70" spans="1:4" ht="12.75" customHeight="1">
      <c r="A70" s="318" t="s">
        <v>495</v>
      </c>
      <c r="B70" s="318"/>
      <c r="C70" s="318"/>
      <c r="D70" s="318"/>
    </row>
    <row r="71" spans="1:4" ht="12.75" customHeight="1">
      <c r="A71" s="318" t="s">
        <v>496</v>
      </c>
      <c r="B71" s="318"/>
      <c r="C71" s="318"/>
      <c r="D71" s="318"/>
    </row>
    <row r="72" spans="1:4" ht="12.75" customHeight="1">
      <c r="A72" s="318" t="s">
        <v>497</v>
      </c>
      <c r="B72" s="318"/>
      <c r="C72" s="318"/>
      <c r="D72" s="318"/>
    </row>
    <row r="73" spans="1:4" ht="12.75">
      <c r="A73" s="318" t="s">
        <v>1128</v>
      </c>
      <c r="B73" s="318" t="s">
        <v>643</v>
      </c>
      <c r="C73" s="318"/>
      <c r="D73" s="318"/>
    </row>
    <row r="74" spans="1:4" ht="12.75">
      <c r="A74" s="318"/>
      <c r="B74" s="96" t="s">
        <v>499</v>
      </c>
      <c r="C74" s="96" t="s">
        <v>500</v>
      </c>
      <c r="D74" s="96" t="s">
        <v>501</v>
      </c>
    </row>
    <row r="75" spans="1:4" ht="12.75">
      <c r="A75" s="96">
        <v>2002</v>
      </c>
      <c r="B75" s="99" t="s">
        <v>644</v>
      </c>
      <c r="C75" s="99" t="s">
        <v>645</v>
      </c>
      <c r="D75" s="99" t="s">
        <v>646</v>
      </c>
    </row>
    <row r="76" spans="1:4" ht="12.75">
      <c r="A76" s="96">
        <v>2003</v>
      </c>
      <c r="B76" s="99" t="s">
        <v>647</v>
      </c>
      <c r="C76" s="99" t="s">
        <v>648</v>
      </c>
      <c r="D76" s="99" t="s">
        <v>649</v>
      </c>
    </row>
    <row r="77" spans="1:4" ht="12.75">
      <c r="A77" s="96"/>
      <c r="B77" s="96" t="s">
        <v>511</v>
      </c>
      <c r="C77" s="96" t="s">
        <v>512</v>
      </c>
      <c r="D77" s="96" t="s">
        <v>513</v>
      </c>
    </row>
    <row r="78" spans="1:4" ht="12.75">
      <c r="A78" s="96">
        <v>2002</v>
      </c>
      <c r="B78" s="99" t="s">
        <v>650</v>
      </c>
      <c r="C78" s="99" t="s">
        <v>651</v>
      </c>
      <c r="D78" s="99" t="s">
        <v>652</v>
      </c>
    </row>
    <row r="79" spans="1:4" ht="12.75">
      <c r="A79" s="96">
        <v>2003</v>
      </c>
      <c r="B79" s="99" t="s">
        <v>653</v>
      </c>
      <c r="C79" s="99" t="s">
        <v>654</v>
      </c>
      <c r="D79" s="99" t="s">
        <v>655</v>
      </c>
    </row>
    <row r="80" spans="1:4" ht="12.75">
      <c r="A80" s="96"/>
      <c r="B80" s="96" t="s">
        <v>523</v>
      </c>
      <c r="C80" s="96" t="s">
        <v>524</v>
      </c>
      <c r="D80" s="96" t="s">
        <v>525</v>
      </c>
    </row>
    <row r="81" spans="1:4" ht="12.75">
      <c r="A81" s="96">
        <v>2002</v>
      </c>
      <c r="B81" s="99" t="s">
        <v>656</v>
      </c>
      <c r="C81" s="99" t="s">
        <v>657</v>
      </c>
      <c r="D81" s="99" t="s">
        <v>658</v>
      </c>
    </row>
    <row r="82" spans="1:4" ht="12.75">
      <c r="A82" s="96">
        <v>2003</v>
      </c>
      <c r="B82" s="99" t="s">
        <v>659</v>
      </c>
      <c r="C82" s="99" t="s">
        <v>660</v>
      </c>
      <c r="D82" s="99" t="s">
        <v>661</v>
      </c>
    </row>
    <row r="83" spans="1:4" ht="12.75">
      <c r="A83" s="96"/>
      <c r="B83" s="96" t="s">
        <v>535</v>
      </c>
      <c r="C83" s="96" t="s">
        <v>536</v>
      </c>
      <c r="D83" s="96" t="s">
        <v>537</v>
      </c>
    </row>
    <row r="84" spans="1:4" ht="12.75">
      <c r="A84" s="96">
        <v>2002</v>
      </c>
      <c r="B84" s="99" t="s">
        <v>662</v>
      </c>
      <c r="C84" s="99" t="s">
        <v>656</v>
      </c>
      <c r="D84" s="99" t="s">
        <v>663</v>
      </c>
    </row>
    <row r="85" spans="1:4" ht="12.75">
      <c r="A85" s="96">
        <v>2003</v>
      </c>
      <c r="B85" s="99" t="s">
        <v>664</v>
      </c>
      <c r="C85" s="99" t="s">
        <v>659</v>
      </c>
      <c r="D85" s="99" t="s">
        <v>665</v>
      </c>
    </row>
    <row r="86" spans="1:4" ht="12.75">
      <c r="A86" s="96"/>
      <c r="B86" s="96" t="s">
        <v>544</v>
      </c>
      <c r="C86" s="96" t="s">
        <v>545</v>
      </c>
      <c r="D86" s="96" t="s">
        <v>546</v>
      </c>
    </row>
    <row r="87" spans="1:4" ht="12.75">
      <c r="A87" s="96">
        <v>2002</v>
      </c>
      <c r="B87" s="99" t="s">
        <v>666</v>
      </c>
      <c r="C87" s="99" t="s">
        <v>662</v>
      </c>
      <c r="D87" s="99" t="s">
        <v>657</v>
      </c>
    </row>
    <row r="88" spans="1:4" ht="12.75">
      <c r="A88" s="96">
        <v>2003</v>
      </c>
      <c r="B88" s="99" t="s">
        <v>667</v>
      </c>
      <c r="C88" s="99" t="s">
        <v>664</v>
      </c>
      <c r="D88" s="99" t="s">
        <v>660</v>
      </c>
    </row>
    <row r="89" spans="1:4" ht="12.75">
      <c r="A89" s="23"/>
      <c r="B89" s="23"/>
      <c r="C89" s="23"/>
      <c r="D89" s="23"/>
    </row>
    <row r="90" spans="1:4" ht="12.75">
      <c r="A90" s="23" t="s">
        <v>642</v>
      </c>
      <c r="B90" s="23"/>
      <c r="C90" s="23"/>
      <c r="D90" s="23"/>
    </row>
    <row r="91" spans="1:4" ht="12.75">
      <c r="A91" s="23" t="s">
        <v>917</v>
      </c>
      <c r="B91" s="23"/>
      <c r="C91" s="23"/>
      <c r="D91" s="23"/>
    </row>
    <row r="93" spans="1:5" ht="12.75">
      <c r="A93" s="98" t="s">
        <v>915</v>
      </c>
      <c r="B93" s="98"/>
      <c r="C93" s="98"/>
      <c r="D93" s="98"/>
      <c r="E93" s="98"/>
    </row>
    <row r="95" spans="1:6" ht="12.75" customHeight="1">
      <c r="A95" s="318" t="s">
        <v>495</v>
      </c>
      <c r="B95" s="318"/>
      <c r="C95" s="318"/>
      <c r="D95" s="318"/>
      <c r="E95" s="318"/>
      <c r="F95" s="318"/>
    </row>
    <row r="96" spans="1:6" ht="12.75" customHeight="1">
      <c r="A96" s="318" t="s">
        <v>496</v>
      </c>
      <c r="B96" s="318"/>
      <c r="C96" s="318"/>
      <c r="D96" s="318"/>
      <c r="E96" s="318"/>
      <c r="F96" s="318"/>
    </row>
    <row r="97" spans="1:6" ht="12.75" customHeight="1">
      <c r="A97" s="318" t="s">
        <v>497</v>
      </c>
      <c r="B97" s="318"/>
      <c r="C97" s="318"/>
      <c r="D97" s="318"/>
      <c r="E97" s="318"/>
      <c r="F97" s="318"/>
    </row>
    <row r="98" spans="1:6" ht="12.75" customHeight="1">
      <c r="A98" s="318" t="s">
        <v>1128</v>
      </c>
      <c r="B98" s="318" t="s">
        <v>643</v>
      </c>
      <c r="C98" s="318"/>
      <c r="D98" s="318"/>
      <c r="E98" s="318"/>
      <c r="F98" s="318"/>
    </row>
    <row r="99" spans="1:6" ht="38.25">
      <c r="A99" s="318"/>
      <c r="B99" s="96" t="s">
        <v>669</v>
      </c>
      <c r="C99" s="96" t="s">
        <v>670</v>
      </c>
      <c r="D99" s="96" t="s">
        <v>671</v>
      </c>
      <c r="E99" s="96" t="s">
        <v>672</v>
      </c>
      <c r="F99" s="96" t="s">
        <v>673</v>
      </c>
    </row>
    <row r="100" spans="1:6" ht="12.75">
      <c r="A100" s="96">
        <v>2004</v>
      </c>
      <c r="B100" s="99" t="s">
        <v>674</v>
      </c>
      <c r="C100" s="99" t="s">
        <v>675</v>
      </c>
      <c r="D100" s="99" t="s">
        <v>676</v>
      </c>
      <c r="E100" s="99" t="s">
        <v>677</v>
      </c>
      <c r="F100" s="99" t="s">
        <v>678</v>
      </c>
    </row>
    <row r="101" spans="1:6" ht="12.75">
      <c r="A101" s="96">
        <v>2005</v>
      </c>
      <c r="B101" s="99" t="s">
        <v>679</v>
      </c>
      <c r="C101" s="99" t="s">
        <v>680</v>
      </c>
      <c r="D101" s="99" t="s">
        <v>681</v>
      </c>
      <c r="E101" s="99" t="s">
        <v>682</v>
      </c>
      <c r="F101" s="99" t="s">
        <v>683</v>
      </c>
    </row>
    <row r="102" spans="1:6" ht="12.75">
      <c r="A102" s="96">
        <v>2006</v>
      </c>
      <c r="B102" s="99" t="s">
        <v>684</v>
      </c>
      <c r="C102" s="99" t="s">
        <v>685</v>
      </c>
      <c r="D102" s="99" t="s">
        <v>686</v>
      </c>
      <c r="E102" s="99" t="s">
        <v>687</v>
      </c>
      <c r="F102" s="99" t="s">
        <v>688</v>
      </c>
    </row>
    <row r="103" spans="1:6" ht="12.75">
      <c r="A103" s="96">
        <v>2007</v>
      </c>
      <c r="B103" s="99" t="s">
        <v>689</v>
      </c>
      <c r="C103" s="99" t="s">
        <v>690</v>
      </c>
      <c r="D103" s="99" t="s">
        <v>691</v>
      </c>
      <c r="E103" s="99" t="s">
        <v>692</v>
      </c>
      <c r="F103" s="99" t="s">
        <v>693</v>
      </c>
    </row>
    <row r="104" spans="1:6" ht="12.75">
      <c r="A104" s="96">
        <v>2008</v>
      </c>
      <c r="B104" s="99" t="s">
        <v>694</v>
      </c>
      <c r="C104" s="99" t="s">
        <v>695</v>
      </c>
      <c r="D104" s="99" t="s">
        <v>696</v>
      </c>
      <c r="E104" s="99" t="s">
        <v>697</v>
      </c>
      <c r="F104" s="99" t="s">
        <v>698</v>
      </c>
    </row>
    <row r="105" spans="1:6" ht="51">
      <c r="A105" s="96"/>
      <c r="B105" s="96" t="s">
        <v>699</v>
      </c>
      <c r="C105" s="96" t="s">
        <v>700</v>
      </c>
      <c r="D105" s="96" t="s">
        <v>701</v>
      </c>
      <c r="E105" s="96" t="s">
        <v>702</v>
      </c>
      <c r="F105" s="96" t="s">
        <v>703</v>
      </c>
    </row>
    <row r="106" spans="1:6" ht="12.75">
      <c r="A106" s="96">
        <v>2004</v>
      </c>
      <c r="B106" s="99" t="s">
        <v>704</v>
      </c>
      <c r="C106" s="99" t="s">
        <v>705</v>
      </c>
      <c r="D106" s="99" t="s">
        <v>675</v>
      </c>
      <c r="E106" s="99" t="s">
        <v>706</v>
      </c>
      <c r="F106" s="99" t="s">
        <v>707</v>
      </c>
    </row>
    <row r="107" spans="1:6" ht="12.75">
      <c r="A107" s="96">
        <v>2005</v>
      </c>
      <c r="B107" s="99" t="s">
        <v>708</v>
      </c>
      <c r="C107" s="99" t="s">
        <v>709</v>
      </c>
      <c r="D107" s="99" t="s">
        <v>680</v>
      </c>
      <c r="E107" s="99" t="s">
        <v>696</v>
      </c>
      <c r="F107" s="99" t="s">
        <v>710</v>
      </c>
    </row>
    <row r="108" spans="1:6" ht="12.75">
      <c r="A108" s="96">
        <v>2006</v>
      </c>
      <c r="B108" s="99" t="s">
        <v>711</v>
      </c>
      <c r="C108" s="99" t="s">
        <v>712</v>
      </c>
      <c r="D108" s="99" t="s">
        <v>685</v>
      </c>
      <c r="E108" s="99" t="s">
        <v>713</v>
      </c>
      <c r="F108" s="99" t="s">
        <v>714</v>
      </c>
    </row>
    <row r="109" spans="1:6" ht="12.75">
      <c r="A109" s="96">
        <v>2007</v>
      </c>
      <c r="B109" s="99" t="s">
        <v>715</v>
      </c>
      <c r="C109" s="99" t="s">
        <v>716</v>
      </c>
      <c r="D109" s="99" t="s">
        <v>690</v>
      </c>
      <c r="E109" s="99" t="s">
        <v>717</v>
      </c>
      <c r="F109" s="99" t="s">
        <v>718</v>
      </c>
    </row>
    <row r="110" spans="1:6" ht="12.75">
      <c r="A110" s="96">
        <v>2008</v>
      </c>
      <c r="B110" s="99" t="s">
        <v>719</v>
      </c>
      <c r="C110" s="99" t="s">
        <v>720</v>
      </c>
      <c r="D110" s="99" t="s">
        <v>695</v>
      </c>
      <c r="E110" s="99" t="s">
        <v>721</v>
      </c>
      <c r="F110" s="99" t="s">
        <v>722</v>
      </c>
    </row>
    <row r="111" spans="1:6" ht="51">
      <c r="A111" s="96"/>
      <c r="B111" s="96" t="s">
        <v>723</v>
      </c>
      <c r="C111" s="96" t="s">
        <v>724</v>
      </c>
      <c r="D111" s="96" t="s">
        <v>725</v>
      </c>
      <c r="E111" s="96" t="s">
        <v>726</v>
      </c>
      <c r="F111" s="96" t="s">
        <v>727</v>
      </c>
    </row>
    <row r="112" spans="1:6" ht="12.75">
      <c r="A112" s="96">
        <v>2004</v>
      </c>
      <c r="B112" s="99" t="s">
        <v>728</v>
      </c>
      <c r="C112" s="99" t="s">
        <v>729</v>
      </c>
      <c r="D112" s="99" t="s">
        <v>730</v>
      </c>
      <c r="E112" s="99" t="s">
        <v>731</v>
      </c>
      <c r="F112" s="99" t="s">
        <v>732</v>
      </c>
    </row>
    <row r="113" spans="1:6" ht="12.75">
      <c r="A113" s="96">
        <v>2005</v>
      </c>
      <c r="B113" s="99" t="s">
        <v>733</v>
      </c>
      <c r="C113" s="99" t="s">
        <v>734</v>
      </c>
      <c r="D113" s="99" t="s">
        <v>735</v>
      </c>
      <c r="E113" s="99" t="s">
        <v>736</v>
      </c>
      <c r="F113" s="99" t="s">
        <v>737</v>
      </c>
    </row>
    <row r="114" spans="1:6" ht="12.75">
      <c r="A114" s="96">
        <v>2006</v>
      </c>
      <c r="B114" s="99" t="s">
        <v>738</v>
      </c>
      <c r="C114" s="99" t="s">
        <v>739</v>
      </c>
      <c r="D114" s="99" t="s">
        <v>740</v>
      </c>
      <c r="E114" s="99" t="s">
        <v>741</v>
      </c>
      <c r="F114" s="99" t="s">
        <v>742</v>
      </c>
    </row>
    <row r="115" spans="1:6" ht="12.75">
      <c r="A115" s="96">
        <v>2007</v>
      </c>
      <c r="B115" s="99" t="s">
        <v>743</v>
      </c>
      <c r="C115" s="99" t="s">
        <v>744</v>
      </c>
      <c r="D115" s="99" t="s">
        <v>745</v>
      </c>
      <c r="E115" s="99" t="s">
        <v>746</v>
      </c>
      <c r="F115" s="99" t="s">
        <v>747</v>
      </c>
    </row>
    <row r="116" spans="1:6" ht="12.75">
      <c r="A116" s="96">
        <v>2008</v>
      </c>
      <c r="B116" s="99" t="s">
        <v>748</v>
      </c>
      <c r="C116" s="99" t="s">
        <v>749</v>
      </c>
      <c r="D116" s="99" t="s">
        <v>750</v>
      </c>
      <c r="E116" s="99" t="s">
        <v>751</v>
      </c>
      <c r="F116" s="99" t="s">
        <v>752</v>
      </c>
    </row>
    <row r="117" spans="1:6" ht="51">
      <c r="A117" s="96"/>
      <c r="B117" s="96" t="s">
        <v>753</v>
      </c>
      <c r="C117" s="96" t="s">
        <v>754</v>
      </c>
      <c r="D117" s="96" t="s">
        <v>755</v>
      </c>
      <c r="E117" s="96" t="s">
        <v>756</v>
      </c>
      <c r="F117" s="96" t="s">
        <v>757</v>
      </c>
    </row>
    <row r="118" spans="1:6" ht="12.75">
      <c r="A118" s="96">
        <v>2004</v>
      </c>
      <c r="B118" s="99" t="s">
        <v>758</v>
      </c>
      <c r="C118" s="99" t="s">
        <v>759</v>
      </c>
      <c r="D118" s="99" t="s">
        <v>760</v>
      </c>
      <c r="E118" s="99" t="s">
        <v>705</v>
      </c>
      <c r="F118" s="99" t="s">
        <v>761</v>
      </c>
    </row>
    <row r="119" spans="1:6" ht="12.75">
      <c r="A119" s="96">
        <v>2005</v>
      </c>
      <c r="B119" s="99" t="s">
        <v>762</v>
      </c>
      <c r="C119" s="99" t="s">
        <v>763</v>
      </c>
      <c r="D119" s="99" t="s">
        <v>764</v>
      </c>
      <c r="E119" s="99" t="s">
        <v>709</v>
      </c>
      <c r="F119" s="99" t="s">
        <v>765</v>
      </c>
    </row>
    <row r="120" spans="1:6" ht="12.75">
      <c r="A120" s="96">
        <v>2006</v>
      </c>
      <c r="B120" s="99" t="s">
        <v>766</v>
      </c>
      <c r="C120" s="99" t="s">
        <v>767</v>
      </c>
      <c r="D120" s="99" t="s">
        <v>768</v>
      </c>
      <c r="E120" s="99" t="s">
        <v>712</v>
      </c>
      <c r="F120" s="99" t="s">
        <v>769</v>
      </c>
    </row>
    <row r="121" spans="1:6" ht="12.75">
      <c r="A121" s="96">
        <v>2007</v>
      </c>
      <c r="B121" s="99" t="s">
        <v>770</v>
      </c>
      <c r="C121" s="99" t="s">
        <v>771</v>
      </c>
      <c r="D121" s="99" t="s">
        <v>772</v>
      </c>
      <c r="E121" s="99" t="s">
        <v>716</v>
      </c>
      <c r="F121" s="99" t="s">
        <v>773</v>
      </c>
    </row>
    <row r="122" spans="1:6" ht="12.75">
      <c r="A122" s="96">
        <v>2008</v>
      </c>
      <c r="B122" s="99" t="s">
        <v>774</v>
      </c>
      <c r="C122" s="99" t="s">
        <v>775</v>
      </c>
      <c r="D122" s="99" t="s">
        <v>776</v>
      </c>
      <c r="E122" s="99" t="s">
        <v>720</v>
      </c>
      <c r="F122" s="99" t="s">
        <v>777</v>
      </c>
    </row>
    <row r="123" spans="1:6" ht="51">
      <c r="A123" s="96"/>
      <c r="B123" s="96" t="s">
        <v>778</v>
      </c>
      <c r="C123" s="96" t="s">
        <v>779</v>
      </c>
      <c r="D123" s="96" t="s">
        <v>780</v>
      </c>
      <c r="E123" s="96" t="s">
        <v>781</v>
      </c>
      <c r="F123" s="96" t="s">
        <v>782</v>
      </c>
    </row>
    <row r="124" spans="1:6" ht="12.75">
      <c r="A124" s="96">
        <v>2004</v>
      </c>
      <c r="B124" s="99" t="s">
        <v>783</v>
      </c>
      <c r="C124" s="99" t="s">
        <v>784</v>
      </c>
      <c r="D124" s="99" t="s">
        <v>785</v>
      </c>
      <c r="E124" s="99" t="s">
        <v>786</v>
      </c>
      <c r="F124" s="99" t="s">
        <v>787</v>
      </c>
    </row>
    <row r="125" spans="1:6" ht="12.75">
      <c r="A125" s="96">
        <v>2005</v>
      </c>
      <c r="B125" s="99" t="s">
        <v>788</v>
      </c>
      <c r="C125" s="99" t="s">
        <v>789</v>
      </c>
      <c r="D125" s="99" t="s">
        <v>790</v>
      </c>
      <c r="E125" s="99" t="s">
        <v>760</v>
      </c>
      <c r="F125" s="99" t="s">
        <v>731</v>
      </c>
    </row>
    <row r="126" spans="1:6" ht="12.75">
      <c r="A126" s="96">
        <v>2006</v>
      </c>
      <c r="B126" s="99" t="s">
        <v>791</v>
      </c>
      <c r="C126" s="99" t="s">
        <v>792</v>
      </c>
      <c r="D126" s="99" t="s">
        <v>793</v>
      </c>
      <c r="E126" s="99" t="s">
        <v>794</v>
      </c>
      <c r="F126" s="99" t="s">
        <v>795</v>
      </c>
    </row>
    <row r="127" spans="1:6" ht="12.75">
      <c r="A127" s="96">
        <v>2007</v>
      </c>
      <c r="B127" s="99" t="s">
        <v>796</v>
      </c>
      <c r="C127" s="99" t="s">
        <v>797</v>
      </c>
      <c r="D127" s="99" t="s">
        <v>748</v>
      </c>
      <c r="E127" s="99" t="s">
        <v>798</v>
      </c>
      <c r="F127" s="99" t="s">
        <v>799</v>
      </c>
    </row>
    <row r="128" spans="1:6" ht="12.75">
      <c r="A128" s="96">
        <v>2008</v>
      </c>
      <c r="B128" s="99" t="s">
        <v>800</v>
      </c>
      <c r="C128" s="99" t="s">
        <v>801</v>
      </c>
      <c r="D128" s="99" t="s">
        <v>802</v>
      </c>
      <c r="E128" s="99" t="s">
        <v>803</v>
      </c>
      <c r="F128" s="99" t="s">
        <v>804</v>
      </c>
    </row>
    <row r="129" spans="1:6" ht="12.75">
      <c r="A129" s="96"/>
      <c r="B129" s="99"/>
      <c r="C129" s="99"/>
      <c r="D129" s="99"/>
      <c r="E129" s="99"/>
      <c r="F129" s="99"/>
    </row>
    <row r="130" spans="1:6" ht="12.75" customHeight="1">
      <c r="A130" s="318" t="s">
        <v>495</v>
      </c>
      <c r="B130" s="318"/>
      <c r="C130" s="318"/>
      <c r="D130" s="318"/>
      <c r="E130" s="318"/>
      <c r="F130" s="318"/>
    </row>
    <row r="131" spans="1:6" ht="12.75" customHeight="1">
      <c r="A131" s="318" t="s">
        <v>496</v>
      </c>
      <c r="B131" s="318"/>
      <c r="C131" s="318"/>
      <c r="D131" s="318"/>
      <c r="E131" s="318"/>
      <c r="F131" s="318"/>
    </row>
    <row r="132" spans="1:6" ht="12.75" customHeight="1">
      <c r="A132" s="318" t="s">
        <v>497</v>
      </c>
      <c r="B132" s="318"/>
      <c r="C132" s="318"/>
      <c r="D132" s="318"/>
      <c r="E132" s="318"/>
      <c r="F132" s="318"/>
    </row>
    <row r="133" spans="1:6" ht="12.75" customHeight="1">
      <c r="A133" s="318" t="s">
        <v>1128</v>
      </c>
      <c r="B133" s="318" t="s">
        <v>643</v>
      </c>
      <c r="C133" s="318"/>
      <c r="D133" s="318"/>
      <c r="E133" s="318"/>
      <c r="F133" s="318"/>
    </row>
    <row r="134" spans="1:6" ht="51">
      <c r="A134" s="318"/>
      <c r="B134" s="96" t="s">
        <v>805</v>
      </c>
      <c r="C134" s="96" t="s">
        <v>806</v>
      </c>
      <c r="D134" s="96" t="s">
        <v>807</v>
      </c>
      <c r="E134" s="96" t="s">
        <v>808</v>
      </c>
      <c r="F134" s="96" t="s">
        <v>809</v>
      </c>
    </row>
    <row r="135" spans="1:6" ht="12.75">
      <c r="A135" s="96">
        <v>2004</v>
      </c>
      <c r="B135" s="99" t="s">
        <v>810</v>
      </c>
      <c r="C135" s="99" t="s">
        <v>811</v>
      </c>
      <c r="D135" s="99" t="s">
        <v>812</v>
      </c>
      <c r="E135" s="99" t="s">
        <v>813</v>
      </c>
      <c r="F135" s="99" t="s">
        <v>674</v>
      </c>
    </row>
    <row r="136" spans="1:6" ht="12.75">
      <c r="A136" s="96">
        <v>2005</v>
      </c>
      <c r="B136" s="99" t="s">
        <v>814</v>
      </c>
      <c r="C136" s="99" t="s">
        <v>815</v>
      </c>
      <c r="D136" s="99" t="s">
        <v>816</v>
      </c>
      <c r="E136" s="99" t="s">
        <v>785</v>
      </c>
      <c r="F136" s="99" t="s">
        <v>679</v>
      </c>
    </row>
    <row r="137" spans="1:6" ht="12.75">
      <c r="A137" s="96">
        <v>2006</v>
      </c>
      <c r="B137" s="99" t="s">
        <v>817</v>
      </c>
      <c r="C137" s="99" t="s">
        <v>818</v>
      </c>
      <c r="D137" s="99" t="s">
        <v>819</v>
      </c>
      <c r="E137" s="99" t="s">
        <v>820</v>
      </c>
      <c r="F137" s="99" t="s">
        <v>684</v>
      </c>
    </row>
    <row r="138" spans="1:6" ht="12.75">
      <c r="A138" s="96">
        <v>2007</v>
      </c>
      <c r="B138" s="99" t="s">
        <v>821</v>
      </c>
      <c r="C138" s="99" t="s">
        <v>822</v>
      </c>
      <c r="D138" s="99" t="s">
        <v>823</v>
      </c>
      <c r="E138" s="99" t="s">
        <v>824</v>
      </c>
      <c r="F138" s="99" t="s">
        <v>689</v>
      </c>
    </row>
    <row r="139" spans="1:6" ht="12.75">
      <c r="A139" s="96">
        <v>2008</v>
      </c>
      <c r="B139" s="99" t="s">
        <v>825</v>
      </c>
      <c r="C139" s="99" t="s">
        <v>826</v>
      </c>
      <c r="D139" s="99" t="s">
        <v>827</v>
      </c>
      <c r="E139" s="99" t="s">
        <v>828</v>
      </c>
      <c r="F139" s="99" t="s">
        <v>694</v>
      </c>
    </row>
    <row r="140" spans="1:6" ht="51">
      <c r="A140" s="96"/>
      <c r="B140" s="96" t="s">
        <v>829</v>
      </c>
      <c r="C140" s="96" t="s">
        <v>830</v>
      </c>
      <c r="D140" s="96" t="s">
        <v>831</v>
      </c>
      <c r="E140" s="96" t="s">
        <v>832</v>
      </c>
      <c r="F140" s="96" t="s">
        <v>833</v>
      </c>
    </row>
    <row r="141" spans="1:6" ht="12.75">
      <c r="A141" s="96">
        <v>2004</v>
      </c>
      <c r="B141" s="99" t="s">
        <v>834</v>
      </c>
      <c r="C141" s="99" t="s">
        <v>835</v>
      </c>
      <c r="D141" s="99" t="s">
        <v>836</v>
      </c>
      <c r="E141" s="99" t="s">
        <v>828</v>
      </c>
      <c r="F141" s="99" t="s">
        <v>837</v>
      </c>
    </row>
    <row r="142" spans="1:6" ht="12.75">
      <c r="A142" s="96">
        <v>2005</v>
      </c>
      <c r="B142" s="99" t="s">
        <v>851</v>
      </c>
      <c r="C142" s="99" t="s">
        <v>852</v>
      </c>
      <c r="D142" s="99" t="s">
        <v>853</v>
      </c>
      <c r="E142" s="99" t="s">
        <v>802</v>
      </c>
      <c r="F142" s="99" t="s">
        <v>854</v>
      </c>
    </row>
    <row r="143" spans="1:6" ht="12.75">
      <c r="A143" s="96">
        <v>2006</v>
      </c>
      <c r="B143" s="99" t="s">
        <v>855</v>
      </c>
      <c r="C143" s="99" t="s">
        <v>856</v>
      </c>
      <c r="D143" s="99" t="s">
        <v>857</v>
      </c>
      <c r="E143" s="99" t="s">
        <v>858</v>
      </c>
      <c r="F143" s="99" t="s">
        <v>859</v>
      </c>
    </row>
    <row r="144" spans="1:6" ht="12.75">
      <c r="A144" s="96">
        <v>2007</v>
      </c>
      <c r="B144" s="99" t="s">
        <v>860</v>
      </c>
      <c r="C144" s="99" t="s">
        <v>861</v>
      </c>
      <c r="D144" s="99" t="s">
        <v>862</v>
      </c>
      <c r="E144" s="99" t="s">
        <v>863</v>
      </c>
      <c r="F144" s="99" t="s">
        <v>864</v>
      </c>
    </row>
    <row r="145" spans="1:6" ht="12.75">
      <c r="A145" s="96">
        <v>2008</v>
      </c>
      <c r="B145" s="99" t="s">
        <v>865</v>
      </c>
      <c r="C145" s="99" t="s">
        <v>866</v>
      </c>
      <c r="D145" s="99" t="s">
        <v>867</v>
      </c>
      <c r="E145" s="99" t="s">
        <v>868</v>
      </c>
      <c r="F145" s="99" t="s">
        <v>869</v>
      </c>
    </row>
    <row r="146" spans="1:6" ht="51">
      <c r="A146" s="96"/>
      <c r="B146" s="96" t="s">
        <v>870</v>
      </c>
      <c r="C146" s="96" t="s">
        <v>871</v>
      </c>
      <c r="D146" s="96" t="s">
        <v>872</v>
      </c>
      <c r="E146" s="96" t="s">
        <v>873</v>
      </c>
      <c r="F146" s="96" t="s">
        <v>874</v>
      </c>
    </row>
    <row r="147" spans="1:6" ht="12.75">
      <c r="A147" s="96">
        <v>2004</v>
      </c>
      <c r="B147" s="99" t="s">
        <v>875</v>
      </c>
      <c r="C147" s="99" t="s">
        <v>876</v>
      </c>
      <c r="D147" s="99" t="s">
        <v>877</v>
      </c>
      <c r="E147" s="99" t="s">
        <v>812</v>
      </c>
      <c r="F147" s="99" t="s">
        <v>760</v>
      </c>
    </row>
    <row r="148" spans="1:6" ht="12.75">
      <c r="A148" s="96">
        <v>2005</v>
      </c>
      <c r="B148" s="99" t="s">
        <v>878</v>
      </c>
      <c r="C148" s="99" t="s">
        <v>879</v>
      </c>
      <c r="D148" s="99" t="s">
        <v>880</v>
      </c>
      <c r="E148" s="99" t="s">
        <v>816</v>
      </c>
      <c r="F148" s="99" t="s">
        <v>764</v>
      </c>
    </row>
    <row r="149" spans="1:6" ht="12.75">
      <c r="A149" s="96">
        <v>2006</v>
      </c>
      <c r="B149" s="99" t="s">
        <v>881</v>
      </c>
      <c r="C149" s="99" t="s">
        <v>882</v>
      </c>
      <c r="D149" s="99" t="s">
        <v>883</v>
      </c>
      <c r="E149" s="99" t="s">
        <v>819</v>
      </c>
      <c r="F149" s="99" t="s">
        <v>768</v>
      </c>
    </row>
    <row r="150" spans="1:6" ht="12.75">
      <c r="A150" s="96">
        <v>2007</v>
      </c>
      <c r="B150" s="99" t="s">
        <v>884</v>
      </c>
      <c r="C150" s="99" t="s">
        <v>885</v>
      </c>
      <c r="D150" s="99" t="s">
        <v>886</v>
      </c>
      <c r="E150" s="99" t="s">
        <v>823</v>
      </c>
      <c r="F150" s="99" t="s">
        <v>772</v>
      </c>
    </row>
    <row r="151" spans="1:6" ht="12.75">
      <c r="A151" s="96">
        <v>2008</v>
      </c>
      <c r="B151" s="99" t="s">
        <v>887</v>
      </c>
      <c r="C151" s="99" t="s">
        <v>888</v>
      </c>
      <c r="D151" s="99" t="s">
        <v>889</v>
      </c>
      <c r="E151" s="99" t="s">
        <v>827</v>
      </c>
      <c r="F151" s="99" t="s">
        <v>776</v>
      </c>
    </row>
    <row r="152" spans="1:6" ht="38.25">
      <c r="A152" s="96"/>
      <c r="B152" s="96" t="s">
        <v>890</v>
      </c>
      <c r="C152" s="96" t="s">
        <v>891</v>
      </c>
      <c r="D152" s="96" t="s">
        <v>892</v>
      </c>
      <c r="E152" s="96" t="s">
        <v>893</v>
      </c>
      <c r="F152" s="96" t="s">
        <v>894</v>
      </c>
    </row>
    <row r="153" spans="1:6" ht="12.75">
      <c r="A153" s="96">
        <v>2004</v>
      </c>
      <c r="B153" s="99" t="s">
        <v>895</v>
      </c>
      <c r="C153" s="99" t="s">
        <v>896</v>
      </c>
      <c r="D153" s="99" t="s">
        <v>897</v>
      </c>
      <c r="E153" s="99" t="s">
        <v>898</v>
      </c>
      <c r="F153" s="99" t="s">
        <v>728</v>
      </c>
    </row>
    <row r="154" spans="1:6" ht="12.75">
      <c r="A154" s="96">
        <v>2005</v>
      </c>
      <c r="B154" s="99" t="s">
        <v>899</v>
      </c>
      <c r="C154" s="99" t="s">
        <v>900</v>
      </c>
      <c r="D154" s="99" t="s">
        <v>901</v>
      </c>
      <c r="E154" s="99" t="s">
        <v>902</v>
      </c>
      <c r="F154" s="99" t="s">
        <v>733</v>
      </c>
    </row>
    <row r="155" spans="1:6" ht="12.75">
      <c r="A155" s="96">
        <v>2006</v>
      </c>
      <c r="B155" s="99" t="s">
        <v>903</v>
      </c>
      <c r="C155" s="99" t="s">
        <v>904</v>
      </c>
      <c r="D155" s="99" t="s">
        <v>905</v>
      </c>
      <c r="E155" s="99" t="s">
        <v>906</v>
      </c>
      <c r="F155" s="99" t="s">
        <v>738</v>
      </c>
    </row>
    <row r="156" spans="1:6" ht="12.75">
      <c r="A156" s="96">
        <v>2007</v>
      </c>
      <c r="B156" s="99" t="s">
        <v>907</v>
      </c>
      <c r="C156" s="99" t="s">
        <v>908</v>
      </c>
      <c r="D156" s="99" t="s">
        <v>909</v>
      </c>
      <c r="E156" s="99" t="s">
        <v>910</v>
      </c>
      <c r="F156" s="99" t="s">
        <v>743</v>
      </c>
    </row>
    <row r="157" spans="1:6" ht="12.75">
      <c r="A157" s="96">
        <v>2008</v>
      </c>
      <c r="B157" s="99" t="s">
        <v>911</v>
      </c>
      <c r="C157" s="99" t="s">
        <v>912</v>
      </c>
      <c r="D157" s="99" t="s">
        <v>913</v>
      </c>
      <c r="E157" s="99" t="s">
        <v>914</v>
      </c>
      <c r="F157" s="99" t="s">
        <v>748</v>
      </c>
    </row>
    <row r="159" spans="1:9" ht="12.75">
      <c r="A159" s="23" t="s">
        <v>551</v>
      </c>
      <c r="B159" s="23"/>
      <c r="C159" s="23"/>
      <c r="D159" s="23"/>
      <c r="E159" s="23"/>
      <c r="F159" s="23"/>
      <c r="G159" s="23"/>
      <c r="H159" s="23"/>
      <c r="I159" s="23"/>
    </row>
    <row r="160" spans="1:9" ht="12.75">
      <c r="A160" s="23" t="s">
        <v>918</v>
      </c>
      <c r="B160" s="23"/>
      <c r="C160" s="23"/>
      <c r="D160" s="23"/>
      <c r="E160" s="23"/>
      <c r="F160" s="23"/>
      <c r="G160" s="23"/>
      <c r="H160" s="23"/>
      <c r="I160" s="23"/>
    </row>
    <row r="161" spans="1:9" ht="12.75">
      <c r="A161" s="102" t="s">
        <v>916</v>
      </c>
      <c r="B161" s="23"/>
      <c r="C161" s="23"/>
      <c r="D161" s="23"/>
      <c r="E161" s="23"/>
      <c r="F161" s="23"/>
      <c r="G161" s="23"/>
      <c r="H161" s="23"/>
      <c r="I161" s="23"/>
    </row>
  </sheetData>
  <sheetProtection/>
  <mergeCells count="38">
    <mergeCell ref="A3:D3"/>
    <mergeCell ref="A4:D4"/>
    <mergeCell ref="B5:D5"/>
    <mergeCell ref="A28:K28"/>
    <mergeCell ref="A32:C32"/>
    <mergeCell ref="D32:H32"/>
    <mergeCell ref="B33:C33"/>
    <mergeCell ref="A34:A39"/>
    <mergeCell ref="B34:B36"/>
    <mergeCell ref="B37:B39"/>
    <mergeCell ref="A40:A45"/>
    <mergeCell ref="B40:B42"/>
    <mergeCell ref="B43:B45"/>
    <mergeCell ref="A46:A51"/>
    <mergeCell ref="B46:B48"/>
    <mergeCell ref="B49:B51"/>
    <mergeCell ref="A52:A57"/>
    <mergeCell ref="B52:B54"/>
    <mergeCell ref="B55:B57"/>
    <mergeCell ref="A58:A63"/>
    <mergeCell ref="B58:B60"/>
    <mergeCell ref="B61:B63"/>
    <mergeCell ref="A70:D70"/>
    <mergeCell ref="A68:G68"/>
    <mergeCell ref="A71:D71"/>
    <mergeCell ref="A72:D72"/>
    <mergeCell ref="A73:A74"/>
    <mergeCell ref="B73:D73"/>
    <mergeCell ref="A95:F95"/>
    <mergeCell ref="A96:F96"/>
    <mergeCell ref="A97:F97"/>
    <mergeCell ref="A98:A99"/>
    <mergeCell ref="B98:F98"/>
    <mergeCell ref="A130:F130"/>
    <mergeCell ref="A131:F131"/>
    <mergeCell ref="A132:F132"/>
    <mergeCell ref="A133:A134"/>
    <mergeCell ref="B133:F13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35"/>
  </sheetPr>
  <dimension ref="A1:AB70"/>
  <sheetViews>
    <sheetView zoomScalePageLayoutView="0" workbookViewId="0" topLeftCell="A1">
      <selection activeCell="H79" sqref="H79"/>
    </sheetView>
  </sheetViews>
  <sheetFormatPr defaultColWidth="9.140625" defaultRowHeight="12.75"/>
  <cols>
    <col min="1" max="1" width="9.140625" style="67" customWidth="1"/>
    <col min="2" max="2" width="19.421875" style="67" customWidth="1"/>
    <col min="3" max="3" width="20.7109375" style="67" customWidth="1"/>
    <col min="4" max="4" width="20.57421875" style="67" customWidth="1"/>
    <col min="5" max="16384" width="9.140625" style="67" customWidth="1"/>
  </cols>
  <sheetData>
    <row r="1" s="66" customFormat="1" ht="12.75">
      <c r="A1" s="65" t="s">
        <v>938</v>
      </c>
    </row>
    <row r="3" spans="1:4" ht="12.75">
      <c r="A3" s="100" t="s">
        <v>1131</v>
      </c>
      <c r="B3" s="103"/>
      <c r="C3" s="103"/>
      <c r="D3" s="103"/>
    </row>
    <row r="4" spans="1:4" ht="13.5" customHeight="1">
      <c r="A4" s="100" t="s">
        <v>497</v>
      </c>
      <c r="B4" s="103"/>
      <c r="C4" s="103"/>
      <c r="D4" s="103"/>
    </row>
    <row r="5" spans="1:4" ht="12.75">
      <c r="A5" s="103" t="s">
        <v>1128</v>
      </c>
      <c r="B5" s="100" t="s">
        <v>921</v>
      </c>
      <c r="C5" s="103"/>
      <c r="D5" s="103"/>
    </row>
    <row r="6" spans="1:4" ht="30" customHeight="1">
      <c r="A6" s="103"/>
      <c r="B6" s="96" t="s">
        <v>922</v>
      </c>
      <c r="C6" s="96" t="s">
        <v>923</v>
      </c>
      <c r="D6" s="96" t="s">
        <v>924</v>
      </c>
    </row>
    <row r="7" spans="1:4" ht="12.75">
      <c r="A7" s="96">
        <v>1998</v>
      </c>
      <c r="B7" s="99">
        <v>38.58</v>
      </c>
      <c r="C7" s="99">
        <v>23</v>
      </c>
      <c r="D7" s="99">
        <v>10.24</v>
      </c>
    </row>
    <row r="8" spans="1:4" ht="12.75">
      <c r="A8" s="96">
        <v>1999</v>
      </c>
      <c r="B8" s="99">
        <v>68.59</v>
      </c>
      <c r="C8" s="99">
        <v>40.89</v>
      </c>
      <c r="D8" s="99">
        <v>18.2</v>
      </c>
    </row>
    <row r="9" spans="1:4" ht="12.75">
      <c r="A9" s="96">
        <v>2000</v>
      </c>
      <c r="B9" s="99">
        <v>104.32</v>
      </c>
      <c r="C9" s="99">
        <v>62.19</v>
      </c>
      <c r="D9" s="99">
        <v>27.68</v>
      </c>
    </row>
    <row r="10" spans="1:4" ht="12.75">
      <c r="A10" s="96">
        <v>2001</v>
      </c>
      <c r="B10" s="99">
        <v>182.56</v>
      </c>
      <c r="C10" s="99">
        <v>108.83</v>
      </c>
      <c r="D10" s="99">
        <v>48.44</v>
      </c>
    </row>
    <row r="11" spans="1:4" ht="12.75">
      <c r="A11" s="96">
        <v>2002</v>
      </c>
      <c r="B11" s="99">
        <v>319.48</v>
      </c>
      <c r="C11" s="99">
        <v>190.45</v>
      </c>
      <c r="D11" s="99">
        <v>84.77</v>
      </c>
    </row>
    <row r="12" spans="1:4" ht="12.75">
      <c r="A12" s="96">
        <v>2003</v>
      </c>
      <c r="B12" s="99">
        <v>507.97</v>
      </c>
      <c r="C12" s="99">
        <v>302.81</v>
      </c>
      <c r="D12" s="99">
        <v>134.78</v>
      </c>
    </row>
    <row r="13" spans="1:4" ht="12.75">
      <c r="A13" s="96">
        <v>2004</v>
      </c>
      <c r="B13" s="99">
        <v>750</v>
      </c>
      <c r="C13" s="99">
        <v>450</v>
      </c>
      <c r="D13" s="99">
        <v>200</v>
      </c>
    </row>
    <row r="14" spans="1:4" ht="12.75">
      <c r="A14" s="96">
        <v>2005</v>
      </c>
      <c r="B14" s="99">
        <v>834</v>
      </c>
      <c r="C14" s="99">
        <v>500</v>
      </c>
      <c r="D14" s="99">
        <v>222</v>
      </c>
    </row>
    <row r="15" spans="1:4" ht="12.75">
      <c r="A15" s="96">
        <v>2006</v>
      </c>
      <c r="B15" s="99">
        <v>915</v>
      </c>
      <c r="C15" s="99">
        <v>549</v>
      </c>
      <c r="D15" s="99">
        <v>243</v>
      </c>
    </row>
    <row r="16" spans="1:4" ht="12.75">
      <c r="A16" s="96">
        <v>2007</v>
      </c>
      <c r="B16" s="99">
        <v>986</v>
      </c>
      <c r="C16" s="99">
        <v>591</v>
      </c>
      <c r="D16" s="99">
        <v>261</v>
      </c>
    </row>
    <row r="17" spans="1:4" ht="12.75">
      <c r="A17" s="96">
        <v>2008</v>
      </c>
      <c r="B17" s="99">
        <v>1056</v>
      </c>
      <c r="C17" s="99">
        <v>633</v>
      </c>
      <c r="D17" s="99">
        <v>279</v>
      </c>
    </row>
    <row r="18" spans="1:4" ht="31.5" customHeight="1">
      <c r="A18" s="103"/>
      <c r="B18" s="103" t="s">
        <v>925</v>
      </c>
      <c r="C18" s="103" t="s">
        <v>926</v>
      </c>
      <c r="D18" s="103" t="s">
        <v>927</v>
      </c>
    </row>
    <row r="19" spans="1:4" ht="12.75">
      <c r="A19" s="96">
        <v>1998</v>
      </c>
      <c r="B19" s="99">
        <v>46.25</v>
      </c>
      <c r="C19" s="99">
        <v>38.58</v>
      </c>
      <c r="D19" s="99">
        <v>15.33</v>
      </c>
    </row>
    <row r="20" spans="1:4" ht="12.75">
      <c r="A20" s="96">
        <v>1999</v>
      </c>
      <c r="B20" s="99">
        <v>82.23</v>
      </c>
      <c r="C20" s="99">
        <v>68.59</v>
      </c>
      <c r="D20" s="99">
        <v>27.25</v>
      </c>
    </row>
    <row r="21" spans="1:4" ht="12.75">
      <c r="A21" s="96">
        <v>2000</v>
      </c>
      <c r="B21" s="99">
        <v>125.07</v>
      </c>
      <c r="C21" s="99">
        <v>104.32</v>
      </c>
      <c r="D21" s="99">
        <v>41.44</v>
      </c>
    </row>
    <row r="22" spans="1:4" ht="12.75">
      <c r="A22" s="96">
        <v>2001</v>
      </c>
      <c r="B22" s="99">
        <v>218.87</v>
      </c>
      <c r="C22" s="99">
        <v>182.56</v>
      </c>
      <c r="D22" s="99">
        <v>72.52</v>
      </c>
    </row>
    <row r="23" spans="1:4" ht="12.75">
      <c r="A23" s="96">
        <v>2002</v>
      </c>
      <c r="B23" s="99">
        <v>383.02</v>
      </c>
      <c r="C23" s="99">
        <v>319.48</v>
      </c>
      <c r="D23" s="99">
        <v>126.91</v>
      </c>
    </row>
    <row r="24" spans="1:4" ht="12.75">
      <c r="A24" s="96">
        <v>2003</v>
      </c>
      <c r="B24" s="99">
        <v>609</v>
      </c>
      <c r="C24" s="99">
        <v>507.97</v>
      </c>
      <c r="D24" s="99">
        <v>201.78</v>
      </c>
    </row>
    <row r="25" spans="1:4" ht="12.75">
      <c r="A25" s="96">
        <v>2004</v>
      </c>
      <c r="B25" s="99">
        <v>900</v>
      </c>
      <c r="C25" s="99">
        <v>750</v>
      </c>
      <c r="D25" s="99">
        <v>300</v>
      </c>
    </row>
    <row r="26" spans="1:4" ht="12.75">
      <c r="A26" s="96">
        <v>2005</v>
      </c>
      <c r="B26" s="99">
        <v>1000</v>
      </c>
      <c r="C26" s="99">
        <v>834</v>
      </c>
      <c r="D26" s="99">
        <v>333</v>
      </c>
    </row>
    <row r="27" spans="1:4" ht="12.75">
      <c r="A27" s="96">
        <v>2006</v>
      </c>
      <c r="B27" s="99">
        <v>1098</v>
      </c>
      <c r="C27" s="99">
        <v>915</v>
      </c>
      <c r="D27" s="99">
        <v>365</v>
      </c>
    </row>
    <row r="28" spans="1:4" ht="12.75">
      <c r="A28" s="96">
        <v>2007</v>
      </c>
      <c r="B28" s="99">
        <v>1183</v>
      </c>
      <c r="C28" s="99">
        <v>986</v>
      </c>
      <c r="D28" s="99">
        <v>393</v>
      </c>
    </row>
    <row r="29" spans="1:4" ht="12.75">
      <c r="A29" s="96">
        <v>2008</v>
      </c>
      <c r="B29" s="99">
        <v>1268</v>
      </c>
      <c r="C29" s="99">
        <v>1056</v>
      </c>
      <c r="D29" s="99">
        <v>421</v>
      </c>
    </row>
    <row r="30" spans="1:4" ht="38.25">
      <c r="A30" s="96"/>
      <c r="B30" s="96" t="s">
        <v>928</v>
      </c>
      <c r="C30" s="96" t="s">
        <v>929</v>
      </c>
      <c r="D30" s="96" t="s">
        <v>930</v>
      </c>
    </row>
    <row r="31" spans="1:4" ht="12.75">
      <c r="A31" s="96">
        <v>1998</v>
      </c>
      <c r="B31" s="99">
        <v>51.52</v>
      </c>
      <c r="C31" s="99">
        <v>46.25</v>
      </c>
      <c r="D31" s="99">
        <v>20.56</v>
      </c>
    </row>
    <row r="32" spans="1:4" ht="12.75">
      <c r="A32" s="96">
        <v>1999</v>
      </c>
      <c r="B32" s="99">
        <v>91.6</v>
      </c>
      <c r="C32" s="99">
        <v>82.23</v>
      </c>
      <c r="D32" s="99">
        <v>36.55</v>
      </c>
    </row>
    <row r="33" spans="1:4" ht="12.75">
      <c r="A33" s="96">
        <v>2000</v>
      </c>
      <c r="B33" s="99">
        <v>139.32</v>
      </c>
      <c r="C33" s="99">
        <v>125.07</v>
      </c>
      <c r="D33" s="99">
        <v>55.59</v>
      </c>
    </row>
    <row r="34" spans="1:4" ht="12.75">
      <c r="A34" s="96">
        <v>2001</v>
      </c>
      <c r="B34" s="99">
        <v>243.81</v>
      </c>
      <c r="C34" s="99">
        <v>218.87</v>
      </c>
      <c r="D34" s="99">
        <v>97.28</v>
      </c>
    </row>
    <row r="35" spans="1:4" ht="12.75">
      <c r="A35" s="96">
        <v>2002</v>
      </c>
      <c r="B35" s="99">
        <v>426.66</v>
      </c>
      <c r="C35" s="99">
        <v>383.02</v>
      </c>
      <c r="D35" s="99">
        <v>170.24</v>
      </c>
    </row>
    <row r="36" spans="1:4" ht="12.75">
      <c r="A36" s="96">
        <v>2003</v>
      </c>
      <c r="B36" s="99">
        <v>678.38</v>
      </c>
      <c r="C36" s="99">
        <v>609</v>
      </c>
      <c r="D36" s="99">
        <v>270.68</v>
      </c>
    </row>
    <row r="37" spans="1:4" ht="12.75">
      <c r="A37" s="96">
        <v>2004</v>
      </c>
      <c r="B37" s="99">
        <v>1000</v>
      </c>
      <c r="C37" s="99">
        <v>850</v>
      </c>
      <c r="D37" s="99">
        <v>400</v>
      </c>
    </row>
    <row r="38" spans="1:4" ht="12.75">
      <c r="A38" s="96">
        <v>2005</v>
      </c>
      <c r="B38" s="99">
        <v>1112</v>
      </c>
      <c r="C38" s="99">
        <v>945</v>
      </c>
      <c r="D38" s="99">
        <v>444</v>
      </c>
    </row>
    <row r="39" spans="1:4" ht="12.75">
      <c r="A39" s="96">
        <v>2006</v>
      </c>
      <c r="B39" s="99">
        <v>1220</v>
      </c>
      <c r="C39" s="99">
        <v>1037</v>
      </c>
      <c r="D39" s="99">
        <v>487</v>
      </c>
    </row>
    <row r="40" spans="1:4" ht="12.75">
      <c r="A40" s="96">
        <v>2007</v>
      </c>
      <c r="B40" s="99">
        <v>1315</v>
      </c>
      <c r="C40" s="99">
        <v>1117</v>
      </c>
      <c r="D40" s="99">
        <v>524</v>
      </c>
    </row>
    <row r="41" spans="1:4" ht="12.75">
      <c r="A41" s="96">
        <v>2008</v>
      </c>
      <c r="B41" s="99">
        <v>1409</v>
      </c>
      <c r="C41" s="99">
        <v>1197</v>
      </c>
      <c r="D41" s="99">
        <v>561</v>
      </c>
    </row>
    <row r="42" spans="1:4" ht="33.75" customHeight="1">
      <c r="A42" s="96"/>
      <c r="B42" s="96" t="s">
        <v>931</v>
      </c>
      <c r="C42" s="96" t="s">
        <v>932</v>
      </c>
      <c r="D42" s="96" t="s">
        <v>933</v>
      </c>
    </row>
    <row r="43" spans="1:4" ht="12.75">
      <c r="A43" s="96">
        <v>1998</v>
      </c>
      <c r="B43" s="99">
        <v>61.87</v>
      </c>
      <c r="C43" s="99">
        <v>51.52</v>
      </c>
      <c r="D43" s="99">
        <v>30.88</v>
      </c>
    </row>
    <row r="44" spans="1:4" ht="12.75">
      <c r="A44" s="96">
        <v>1999</v>
      </c>
      <c r="B44" s="99">
        <v>110</v>
      </c>
      <c r="C44" s="99">
        <v>91.6</v>
      </c>
      <c r="D44" s="99">
        <v>54.9</v>
      </c>
    </row>
    <row r="45" spans="1:4" ht="12.75">
      <c r="A45" s="96">
        <v>2000</v>
      </c>
      <c r="B45" s="99">
        <v>167.31</v>
      </c>
      <c r="C45" s="99">
        <v>139.32</v>
      </c>
      <c r="D45" s="99">
        <v>83.5</v>
      </c>
    </row>
    <row r="46" spans="1:4" ht="12.75">
      <c r="A46" s="96">
        <v>2001</v>
      </c>
      <c r="B46" s="99">
        <v>292.79</v>
      </c>
      <c r="C46" s="99">
        <v>243.81</v>
      </c>
      <c r="D46" s="99">
        <v>146.12</v>
      </c>
    </row>
    <row r="47" spans="1:4" ht="12.75">
      <c r="A47" s="96">
        <v>2002</v>
      </c>
      <c r="B47" s="99">
        <v>512.38</v>
      </c>
      <c r="C47" s="99">
        <v>426.66</v>
      </c>
      <c r="D47" s="99">
        <v>255.71</v>
      </c>
    </row>
    <row r="48" spans="1:4" ht="12.75">
      <c r="A48" s="96">
        <v>2003</v>
      </c>
      <c r="B48" s="99">
        <v>814.68</v>
      </c>
      <c r="C48" s="99">
        <v>678.38</v>
      </c>
      <c r="D48" s="99">
        <v>406.57</v>
      </c>
    </row>
    <row r="49" spans="1:4" ht="12.75">
      <c r="A49" s="96">
        <v>2004</v>
      </c>
      <c r="B49" s="99">
        <v>1200</v>
      </c>
      <c r="C49" s="99">
        <v>1000</v>
      </c>
      <c r="D49" s="99">
        <v>600</v>
      </c>
    </row>
    <row r="50" spans="1:4" ht="12.75">
      <c r="A50" s="96">
        <v>2005</v>
      </c>
      <c r="B50" s="99">
        <v>1334</v>
      </c>
      <c r="C50" s="99">
        <v>1112</v>
      </c>
      <c r="D50" s="99">
        <v>667</v>
      </c>
    </row>
    <row r="51" spans="1:4" ht="12.75">
      <c r="A51" s="96">
        <v>2006</v>
      </c>
      <c r="B51" s="99">
        <v>1464</v>
      </c>
      <c r="C51" s="99">
        <v>1220</v>
      </c>
      <c r="D51" s="99">
        <v>732</v>
      </c>
    </row>
    <row r="52" spans="1:4" ht="12.75">
      <c r="A52" s="96">
        <v>2007</v>
      </c>
      <c r="B52" s="99">
        <v>1578</v>
      </c>
      <c r="C52" s="99">
        <v>1315</v>
      </c>
      <c r="D52" s="99">
        <v>789</v>
      </c>
    </row>
    <row r="53" spans="1:4" ht="12.75">
      <c r="A53" s="96">
        <v>2008</v>
      </c>
      <c r="B53" s="99">
        <v>1691</v>
      </c>
      <c r="C53" s="99">
        <v>1409</v>
      </c>
      <c r="D53" s="99">
        <v>845</v>
      </c>
    </row>
    <row r="54" spans="1:4" ht="12.75" customHeight="1">
      <c r="A54" s="100" t="s">
        <v>934</v>
      </c>
      <c r="B54" s="103"/>
      <c r="C54" s="103"/>
      <c r="D54" s="103"/>
    </row>
    <row r="55" spans="1:4" ht="16.5" customHeight="1">
      <c r="A55" s="103"/>
      <c r="B55" s="103"/>
      <c r="C55" s="103"/>
      <c r="D55" s="103"/>
    </row>
    <row r="56" spans="1:4" ht="19.5" customHeight="1">
      <c r="A56" s="100" t="s">
        <v>935</v>
      </c>
      <c r="B56" s="103"/>
      <c r="C56" s="103"/>
      <c r="D56" s="103"/>
    </row>
    <row r="57" spans="1:4" ht="12.75">
      <c r="A57" s="96">
        <v>1998</v>
      </c>
      <c r="B57" s="99">
        <v>15.33</v>
      </c>
      <c r="C57" s="99">
        <v>11.36</v>
      </c>
      <c r="D57" s="99">
        <v>5.01</v>
      </c>
    </row>
    <row r="58" spans="1:4" ht="12.75">
      <c r="A58" s="96">
        <v>1999</v>
      </c>
      <c r="B58" s="99">
        <v>27.25</v>
      </c>
      <c r="C58" s="99">
        <v>20.19</v>
      </c>
      <c r="D58" s="99">
        <v>8.9</v>
      </c>
    </row>
    <row r="59" spans="1:4" ht="12.75">
      <c r="A59" s="96">
        <v>2000</v>
      </c>
      <c r="B59" s="99">
        <v>41.44</v>
      </c>
      <c r="C59" s="99">
        <v>30.7</v>
      </c>
      <c r="D59" s="99">
        <v>13.53</v>
      </c>
    </row>
    <row r="60" spans="1:4" ht="12.75">
      <c r="A60" s="96">
        <v>2001</v>
      </c>
      <c r="B60" s="99">
        <v>72.52</v>
      </c>
      <c r="C60" s="99">
        <v>53.72</v>
      </c>
      <c r="D60" s="99">
        <v>23.67</v>
      </c>
    </row>
    <row r="61" spans="1:4" ht="12.75">
      <c r="A61" s="96">
        <v>2002</v>
      </c>
      <c r="B61" s="99">
        <v>126.91</v>
      </c>
      <c r="C61" s="99">
        <v>94.01</v>
      </c>
      <c r="D61" s="99">
        <v>41.42</v>
      </c>
    </row>
    <row r="62" spans="1:4" ht="12.75">
      <c r="A62" s="96">
        <v>2003</v>
      </c>
      <c r="B62" s="99">
        <v>201.78</v>
      </c>
      <c r="C62" s="99">
        <v>149.47</v>
      </c>
      <c r="D62" s="99">
        <v>65.85</v>
      </c>
    </row>
    <row r="63" spans="1:4" ht="12.75">
      <c r="A63" s="96">
        <v>2004</v>
      </c>
      <c r="B63" s="99">
        <v>300</v>
      </c>
      <c r="C63" s="99">
        <v>200</v>
      </c>
      <c r="D63" s="99">
        <v>100</v>
      </c>
    </row>
    <row r="64" spans="1:4" ht="12.75">
      <c r="A64" s="96">
        <v>2005</v>
      </c>
      <c r="B64" s="99">
        <v>333</v>
      </c>
      <c r="C64" s="99">
        <v>222</v>
      </c>
      <c r="D64" s="99">
        <v>111</v>
      </c>
    </row>
    <row r="65" spans="1:4" ht="12.75">
      <c r="A65" s="96">
        <v>2006</v>
      </c>
      <c r="B65" s="99">
        <v>365</v>
      </c>
      <c r="C65" s="99">
        <v>243</v>
      </c>
      <c r="D65" s="99">
        <v>121</v>
      </c>
    </row>
    <row r="66" spans="1:4" ht="12.75">
      <c r="A66" s="96">
        <v>2007</v>
      </c>
      <c r="B66" s="99">
        <v>393</v>
      </c>
      <c r="C66" s="99">
        <v>261</v>
      </c>
      <c r="D66" s="99">
        <v>130</v>
      </c>
    </row>
    <row r="67" spans="1:4" ht="12.75">
      <c r="A67" s="96">
        <v>2008</v>
      </c>
      <c r="B67" s="99">
        <v>421</v>
      </c>
      <c r="C67" s="99">
        <v>279</v>
      </c>
      <c r="D67" s="99">
        <v>139</v>
      </c>
    </row>
    <row r="68" spans="1:28" ht="12.75">
      <c r="A68" s="23" t="s">
        <v>551</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2.75">
      <c r="A69" s="23" t="s">
        <v>936</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2.75">
      <c r="A70" s="134" t="s">
        <v>937</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35"/>
  </sheetPr>
  <dimension ref="A1:G99"/>
  <sheetViews>
    <sheetView zoomScalePageLayoutView="0" workbookViewId="0" topLeftCell="A1">
      <selection activeCell="H24" sqref="H24"/>
    </sheetView>
  </sheetViews>
  <sheetFormatPr defaultColWidth="9.140625" defaultRowHeight="12.75"/>
  <cols>
    <col min="1" max="1" width="9.140625" style="67" customWidth="1"/>
    <col min="2" max="2" width="15.57421875" style="67" customWidth="1"/>
    <col min="3" max="3" width="16.421875" style="67" customWidth="1"/>
    <col min="4" max="4" width="16.7109375" style="67" customWidth="1"/>
    <col min="5" max="5" width="18.421875" style="67" customWidth="1"/>
    <col min="6" max="16384" width="9.140625" style="67" customWidth="1"/>
  </cols>
  <sheetData>
    <row r="1" ht="12.75">
      <c r="A1" s="98" t="s">
        <v>969</v>
      </c>
    </row>
    <row r="3" spans="1:5" ht="12.75" customHeight="1">
      <c r="A3" s="100" t="s">
        <v>1131</v>
      </c>
      <c r="B3" s="103"/>
      <c r="C3" s="103"/>
      <c r="D3" s="103"/>
      <c r="E3" s="103"/>
    </row>
    <row r="4" spans="1:5" ht="13.5" customHeight="1">
      <c r="A4" s="100" t="s">
        <v>497</v>
      </c>
      <c r="B4" s="103"/>
      <c r="C4" s="103"/>
      <c r="D4" s="103"/>
      <c r="E4" s="103"/>
    </row>
    <row r="5" spans="1:5" ht="13.5" customHeight="1">
      <c r="A5" s="103" t="s">
        <v>1128</v>
      </c>
      <c r="B5" s="103" t="s">
        <v>643</v>
      </c>
      <c r="C5" s="103"/>
      <c r="D5" s="103"/>
      <c r="E5" s="103"/>
    </row>
    <row r="6" spans="1:5" ht="25.5">
      <c r="A6" s="103"/>
      <c r="B6" s="96" t="s">
        <v>939</v>
      </c>
      <c r="C6" s="96" t="s">
        <v>940</v>
      </c>
      <c r="D6" s="96" t="s">
        <v>941</v>
      </c>
      <c r="E6" s="96" t="s">
        <v>942</v>
      </c>
    </row>
    <row r="7" spans="1:5" ht="12.75">
      <c r="A7" s="96">
        <v>1998</v>
      </c>
      <c r="B7" s="99">
        <v>84.24</v>
      </c>
      <c r="C7" s="99">
        <v>70.19</v>
      </c>
      <c r="D7" s="99">
        <v>56.14</v>
      </c>
      <c r="E7" s="99">
        <v>42.06</v>
      </c>
    </row>
    <row r="8" spans="1:5" ht="12.75">
      <c r="A8" s="96">
        <v>1999</v>
      </c>
      <c r="B8" s="99">
        <v>149.77</v>
      </c>
      <c r="C8" s="99">
        <v>124.79</v>
      </c>
      <c r="D8" s="99">
        <v>99.81</v>
      </c>
      <c r="E8" s="99">
        <v>74.78</v>
      </c>
    </row>
    <row r="9" spans="1:5" ht="12.75">
      <c r="A9" s="96">
        <v>2000</v>
      </c>
      <c r="B9" s="99">
        <v>227.8</v>
      </c>
      <c r="C9" s="99">
        <v>189.8</v>
      </c>
      <c r="D9" s="99">
        <v>151.81</v>
      </c>
      <c r="E9" s="99">
        <v>113.74</v>
      </c>
    </row>
    <row r="10" spans="1:5" ht="12.75">
      <c r="A10" s="96">
        <v>2001</v>
      </c>
      <c r="B10" s="99">
        <v>398.65</v>
      </c>
      <c r="C10" s="99">
        <v>332.15</v>
      </c>
      <c r="D10" s="99">
        <v>265.66</v>
      </c>
      <c r="E10" s="99">
        <v>199.04</v>
      </c>
    </row>
    <row r="11" spans="1:5" ht="12.75">
      <c r="A11" s="96">
        <v>2002</v>
      </c>
      <c r="B11" s="99">
        <v>697.63</v>
      </c>
      <c r="C11" s="99">
        <v>581.26</v>
      </c>
      <c r="D11" s="99">
        <v>464.9</v>
      </c>
      <c r="E11" s="99">
        <v>348.32</v>
      </c>
    </row>
    <row r="12" spans="1:5" ht="12.75">
      <c r="A12" s="96">
        <v>2003</v>
      </c>
      <c r="B12" s="99">
        <v>1109.23</v>
      </c>
      <c r="C12" s="99">
        <v>9242</v>
      </c>
      <c r="D12" s="99">
        <v>73919</v>
      </c>
      <c r="E12" s="99">
        <v>55382</v>
      </c>
    </row>
    <row r="13" spans="1:5" ht="12.75">
      <c r="A13" s="96">
        <v>2004</v>
      </c>
      <c r="B13" s="99">
        <v>5000</v>
      </c>
      <c r="C13" s="99">
        <v>4000</v>
      </c>
      <c r="D13" s="99">
        <v>3000</v>
      </c>
      <c r="E13" s="99">
        <v>2400</v>
      </c>
    </row>
    <row r="14" spans="1:5" ht="12.75">
      <c r="A14" s="96">
        <v>2005</v>
      </c>
      <c r="B14" s="99">
        <v>5560</v>
      </c>
      <c r="C14" s="99">
        <v>4448</v>
      </c>
      <c r="D14" s="99">
        <v>3336</v>
      </c>
      <c r="E14" s="99">
        <v>2668</v>
      </c>
    </row>
    <row r="15" spans="1:5" ht="12.75">
      <c r="A15" s="96">
        <v>2006</v>
      </c>
      <c r="B15" s="99">
        <v>6104</v>
      </c>
      <c r="C15" s="99">
        <v>4883</v>
      </c>
      <c r="D15" s="99">
        <v>3662</v>
      </c>
      <c r="E15" s="99">
        <v>2929</v>
      </c>
    </row>
    <row r="16" spans="1:5" ht="12.75">
      <c r="A16" s="96">
        <v>2007</v>
      </c>
      <c r="B16" s="99">
        <v>6580</v>
      </c>
      <c r="C16" s="99">
        <v>5263</v>
      </c>
      <c r="D16" s="99">
        <v>3947</v>
      </c>
      <c r="E16" s="99">
        <v>3157</v>
      </c>
    </row>
    <row r="17" spans="1:5" ht="12.75">
      <c r="A17" s="96">
        <v>2008</v>
      </c>
      <c r="B17" s="99">
        <v>7053</v>
      </c>
      <c r="C17" s="99">
        <v>5641</v>
      </c>
      <c r="D17" s="99">
        <v>4231</v>
      </c>
      <c r="E17" s="99">
        <v>3384</v>
      </c>
    </row>
    <row r="18" spans="1:5" ht="25.5">
      <c r="A18" s="96"/>
      <c r="B18" s="96" t="s">
        <v>943</v>
      </c>
      <c r="C18" s="96" t="s">
        <v>944</v>
      </c>
      <c r="D18" s="96" t="s">
        <v>945</v>
      </c>
      <c r="E18" s="96" t="s">
        <v>946</v>
      </c>
    </row>
    <row r="19" spans="1:5" ht="12.75">
      <c r="A19" s="96">
        <v>1998</v>
      </c>
      <c r="B19" s="99">
        <v>112.28</v>
      </c>
      <c r="C19" s="99">
        <v>98.31</v>
      </c>
      <c r="D19" s="99">
        <v>70.19</v>
      </c>
      <c r="E19" s="99">
        <v>56.14</v>
      </c>
    </row>
    <row r="20" spans="1:5" ht="12.75">
      <c r="A20" s="96">
        <v>1999</v>
      </c>
      <c r="B20" s="99">
        <v>199.63</v>
      </c>
      <c r="C20" s="99">
        <v>174.79</v>
      </c>
      <c r="D20" s="99">
        <v>124.79</v>
      </c>
      <c r="E20" s="99">
        <v>99.81</v>
      </c>
    </row>
    <row r="21" spans="1:5" ht="12.75">
      <c r="A21" s="96">
        <v>2000</v>
      </c>
      <c r="B21" s="99">
        <v>303.63</v>
      </c>
      <c r="C21" s="99">
        <v>265.85</v>
      </c>
      <c r="D21" s="99">
        <v>189.8</v>
      </c>
      <c r="E21" s="99">
        <v>151.81</v>
      </c>
    </row>
    <row r="22" spans="1:5" ht="12.75">
      <c r="A22" s="96">
        <v>2001</v>
      </c>
      <c r="B22" s="99">
        <v>531.35</v>
      </c>
      <c r="C22" s="99">
        <v>465.23</v>
      </c>
      <c r="D22" s="99">
        <v>332.15</v>
      </c>
      <c r="E22" s="99">
        <v>265.66</v>
      </c>
    </row>
    <row r="23" spans="1:5" ht="12.75">
      <c r="A23" s="96">
        <v>2002</v>
      </c>
      <c r="B23" s="99">
        <v>929.86</v>
      </c>
      <c r="C23" s="99">
        <v>814.15</v>
      </c>
      <c r="D23" s="99">
        <v>581.26</v>
      </c>
      <c r="E23" s="99">
        <v>464.9</v>
      </c>
    </row>
    <row r="24" spans="1:5" ht="12.75">
      <c r="A24" s="96">
        <v>2003</v>
      </c>
      <c r="B24" s="99">
        <v>1478.47</v>
      </c>
      <c r="C24" s="99">
        <v>1294.49</v>
      </c>
      <c r="D24" s="99">
        <v>9242</v>
      </c>
      <c r="E24" s="99">
        <v>73919</v>
      </c>
    </row>
    <row r="25" spans="1:5" ht="12.75">
      <c r="A25" s="96">
        <v>2004</v>
      </c>
      <c r="B25" s="99">
        <v>7500</v>
      </c>
      <c r="C25" s="99">
        <v>6000</v>
      </c>
      <c r="D25" s="99">
        <v>4500</v>
      </c>
      <c r="E25" s="99">
        <v>3600</v>
      </c>
    </row>
    <row r="26" spans="1:5" ht="12.75">
      <c r="A26" s="96">
        <v>2005</v>
      </c>
      <c r="B26" s="99">
        <v>8340</v>
      </c>
      <c r="C26" s="99">
        <v>6672</v>
      </c>
      <c r="D26" s="99">
        <v>5004</v>
      </c>
      <c r="E26" s="99">
        <v>4003</v>
      </c>
    </row>
    <row r="27" spans="1:5" ht="12.75">
      <c r="A27" s="96">
        <v>2006</v>
      </c>
      <c r="B27" s="99">
        <v>9157</v>
      </c>
      <c r="C27" s="99">
        <v>7325</v>
      </c>
      <c r="D27" s="99">
        <v>5494</v>
      </c>
      <c r="E27" s="99">
        <v>4395</v>
      </c>
    </row>
    <row r="28" spans="1:5" ht="12.75">
      <c r="A28" s="96">
        <v>2007</v>
      </c>
      <c r="B28" s="99">
        <v>9871</v>
      </c>
      <c r="C28" s="99">
        <v>7896</v>
      </c>
      <c r="D28" s="99">
        <v>5922</v>
      </c>
      <c r="E28" s="99">
        <v>4737</v>
      </c>
    </row>
    <row r="29" spans="1:5" ht="12.75">
      <c r="A29" s="96">
        <v>2008</v>
      </c>
      <c r="B29" s="99">
        <v>10581</v>
      </c>
      <c r="C29" s="99">
        <v>8464</v>
      </c>
      <c r="D29" s="99">
        <v>6348</v>
      </c>
      <c r="E29" s="99">
        <v>5078</v>
      </c>
    </row>
    <row r="30" spans="1:5" ht="25.5">
      <c r="A30" s="96"/>
      <c r="B30" s="96" t="s">
        <v>947</v>
      </c>
      <c r="C30" s="96" t="s">
        <v>948</v>
      </c>
      <c r="D30" s="96" t="s">
        <v>949</v>
      </c>
      <c r="E30" s="96" t="s">
        <v>950</v>
      </c>
    </row>
    <row r="31" spans="1:5" ht="12.75">
      <c r="A31" s="96">
        <v>1998</v>
      </c>
      <c r="B31" s="99">
        <v>140.38</v>
      </c>
      <c r="C31" s="99">
        <v>126.33</v>
      </c>
      <c r="D31" s="99">
        <v>112.28</v>
      </c>
      <c r="E31" s="99">
        <v>98.31</v>
      </c>
    </row>
    <row r="32" spans="1:5" ht="12.75">
      <c r="A32" s="96">
        <v>1999</v>
      </c>
      <c r="B32" s="99">
        <v>249.59</v>
      </c>
      <c r="C32" s="99">
        <v>224.61</v>
      </c>
      <c r="D32" s="99">
        <v>199.63</v>
      </c>
      <c r="E32" s="99">
        <v>174.79</v>
      </c>
    </row>
    <row r="33" spans="1:5" ht="12.75">
      <c r="A33" s="96">
        <v>2000</v>
      </c>
      <c r="B33" s="99">
        <v>379.62</v>
      </c>
      <c r="C33" s="99">
        <v>341.63</v>
      </c>
      <c r="D33" s="99">
        <v>303.63</v>
      </c>
      <c r="E33" s="99">
        <v>265.85</v>
      </c>
    </row>
    <row r="34" spans="1:5" ht="12.75">
      <c r="A34" s="96">
        <v>2001</v>
      </c>
      <c r="B34" s="99">
        <v>664.33</v>
      </c>
      <c r="C34" s="99">
        <v>597.85</v>
      </c>
      <c r="D34" s="99">
        <v>531.35</v>
      </c>
      <c r="E34" s="99">
        <v>465.23</v>
      </c>
    </row>
    <row r="35" spans="1:5" ht="12.75">
      <c r="A35" s="96">
        <v>2002</v>
      </c>
      <c r="B35" s="99">
        <v>1162.57</v>
      </c>
      <c r="C35" s="99">
        <v>1046.23</v>
      </c>
      <c r="D35" s="99">
        <v>929.86</v>
      </c>
      <c r="E35" s="99">
        <v>814.15</v>
      </c>
    </row>
    <row r="36" spans="1:5" ht="12.75">
      <c r="A36" s="96">
        <v>2003</v>
      </c>
      <c r="B36" s="99">
        <v>1848.48</v>
      </c>
      <c r="C36" s="99">
        <v>1663.5</v>
      </c>
      <c r="D36" s="99">
        <v>1478.47</v>
      </c>
      <c r="E36" s="99">
        <v>1294.49</v>
      </c>
    </row>
    <row r="37" spans="1:5" ht="12.75">
      <c r="A37" s="96">
        <v>2004</v>
      </c>
      <c r="B37" s="99">
        <v>10000</v>
      </c>
      <c r="C37" s="99">
        <v>8000</v>
      </c>
      <c r="D37" s="99">
        <v>6000</v>
      </c>
      <c r="E37" s="99">
        <v>4800</v>
      </c>
    </row>
    <row r="38" spans="1:5" ht="12.75">
      <c r="A38" s="96">
        <v>2005</v>
      </c>
      <c r="B38" s="99">
        <v>11120</v>
      </c>
      <c r="C38" s="99">
        <v>8896</v>
      </c>
      <c r="D38" s="99">
        <v>6672</v>
      </c>
      <c r="E38" s="99">
        <v>5337</v>
      </c>
    </row>
    <row r="39" spans="1:5" ht="12.75">
      <c r="A39" s="96">
        <v>2006</v>
      </c>
      <c r="B39" s="99">
        <v>12209</v>
      </c>
      <c r="C39" s="99">
        <v>9767</v>
      </c>
      <c r="D39" s="99">
        <v>7325</v>
      </c>
      <c r="E39" s="99">
        <v>5860</v>
      </c>
    </row>
    <row r="40" spans="1:5" ht="12.75">
      <c r="A40" s="96">
        <v>2007</v>
      </c>
      <c r="B40" s="99">
        <v>13161</v>
      </c>
      <c r="C40" s="99">
        <v>10528</v>
      </c>
      <c r="D40" s="99">
        <v>7896</v>
      </c>
      <c r="E40" s="99">
        <v>6317</v>
      </c>
    </row>
    <row r="41" spans="1:5" ht="12.75">
      <c r="A41" s="96">
        <v>2008</v>
      </c>
      <c r="B41" s="99">
        <v>14108</v>
      </c>
      <c r="C41" s="99">
        <v>11286</v>
      </c>
      <c r="D41" s="99">
        <v>8464</v>
      </c>
      <c r="E41" s="99">
        <v>6771</v>
      </c>
    </row>
    <row r="42" spans="1:5" ht="25.5">
      <c r="A42" s="96"/>
      <c r="B42" s="96" t="s">
        <v>951</v>
      </c>
      <c r="C42" s="96" t="s">
        <v>952</v>
      </c>
      <c r="D42" s="96" t="s">
        <v>953</v>
      </c>
      <c r="E42" s="96" t="s">
        <v>954</v>
      </c>
    </row>
    <row r="43" spans="1:5" ht="12.75">
      <c r="A43" s="96">
        <v>1998</v>
      </c>
      <c r="B43" s="99">
        <v>224.65</v>
      </c>
      <c r="C43" s="99">
        <v>196.63</v>
      </c>
      <c r="D43" s="99">
        <v>168.51</v>
      </c>
      <c r="E43" s="99">
        <v>140.38</v>
      </c>
    </row>
    <row r="44" spans="1:5" ht="12.75">
      <c r="A44" s="96">
        <v>1999</v>
      </c>
      <c r="B44" s="99">
        <v>399.42</v>
      </c>
      <c r="C44" s="99">
        <v>349.6</v>
      </c>
      <c r="D44" s="99">
        <v>299.61</v>
      </c>
      <c r="E44" s="99">
        <v>249.59</v>
      </c>
    </row>
    <row r="45" spans="1:5" ht="12.75">
      <c r="A45" s="96">
        <v>2000</v>
      </c>
      <c r="B45" s="99">
        <v>607.51</v>
      </c>
      <c r="C45" s="99">
        <v>531.74</v>
      </c>
      <c r="D45" s="99">
        <v>455.7</v>
      </c>
      <c r="E45" s="99">
        <v>379.62</v>
      </c>
    </row>
    <row r="46" spans="1:5" ht="12.75">
      <c r="A46" s="96">
        <v>2001</v>
      </c>
      <c r="B46" s="99">
        <v>1063.14</v>
      </c>
      <c r="C46" s="99">
        <v>930.54</v>
      </c>
      <c r="D46" s="99">
        <v>797.47</v>
      </c>
      <c r="E46" s="99">
        <v>664.33</v>
      </c>
    </row>
    <row r="47" spans="1:5" ht="12.75">
      <c r="A47" s="96">
        <v>2002</v>
      </c>
      <c r="B47" s="99">
        <v>1860.49</v>
      </c>
      <c r="C47" s="99">
        <v>1628.44</v>
      </c>
      <c r="D47" s="99">
        <v>1395.57</v>
      </c>
      <c r="E47" s="99">
        <v>1162.57</v>
      </c>
    </row>
    <row r="48" spans="1:5" ht="12.75">
      <c r="A48" s="96">
        <v>2003</v>
      </c>
      <c r="B48" s="99">
        <v>2958.17</v>
      </c>
      <c r="C48" s="99">
        <v>2589.21</v>
      </c>
      <c r="D48" s="99">
        <v>2218.95</v>
      </c>
      <c r="E48" s="99">
        <v>1848.48</v>
      </c>
    </row>
    <row r="49" spans="1:5" ht="12.75">
      <c r="A49" s="96">
        <v>2004</v>
      </c>
      <c r="B49" s="99">
        <v>12500</v>
      </c>
      <c r="C49" s="99">
        <v>10000</v>
      </c>
      <c r="D49" s="99">
        <v>7500</v>
      </c>
      <c r="E49" s="99">
        <v>6000</v>
      </c>
    </row>
    <row r="50" spans="1:5" ht="12.75">
      <c r="A50" s="96">
        <v>2005</v>
      </c>
      <c r="B50" s="99">
        <v>13900</v>
      </c>
      <c r="C50" s="99">
        <v>11120</v>
      </c>
      <c r="D50" s="99">
        <v>8340</v>
      </c>
      <c r="E50" s="99">
        <v>6672</v>
      </c>
    </row>
    <row r="51" spans="1:5" ht="12.75">
      <c r="A51" s="96">
        <v>2006</v>
      </c>
      <c r="B51" s="99">
        <v>15262</v>
      </c>
      <c r="C51" s="99">
        <v>12209</v>
      </c>
      <c r="D51" s="99">
        <v>9157</v>
      </c>
      <c r="E51" s="99">
        <v>7325</v>
      </c>
    </row>
    <row r="52" spans="1:5" ht="12.75">
      <c r="A52" s="96">
        <v>2007</v>
      </c>
      <c r="B52" s="99">
        <v>16452</v>
      </c>
      <c r="C52" s="99">
        <v>13161</v>
      </c>
      <c r="D52" s="99">
        <v>9871</v>
      </c>
      <c r="E52" s="99">
        <v>7896</v>
      </c>
    </row>
    <row r="53" spans="1:5" ht="12.75">
      <c r="A53" s="96">
        <v>2008</v>
      </c>
      <c r="B53" s="99">
        <v>17636</v>
      </c>
      <c r="C53" s="99">
        <v>14108</v>
      </c>
      <c r="D53" s="99">
        <v>10581</v>
      </c>
      <c r="E53" s="99">
        <v>8464</v>
      </c>
    </row>
    <row r="54" spans="1:5" ht="25.5">
      <c r="A54" s="96"/>
      <c r="B54" s="96" t="s">
        <v>955</v>
      </c>
      <c r="C54" s="96" t="s">
        <v>956</v>
      </c>
      <c r="D54" s="96" t="s">
        <v>957</v>
      </c>
      <c r="E54" s="96" t="s">
        <v>958</v>
      </c>
    </row>
    <row r="55" spans="1:5" ht="12.75">
      <c r="A55" s="96">
        <v>1998</v>
      </c>
      <c r="B55" s="99">
        <v>280.9</v>
      </c>
      <c r="C55" s="99">
        <v>252.77</v>
      </c>
      <c r="D55" s="99">
        <v>224.65</v>
      </c>
      <c r="E55" s="99">
        <v>196.63</v>
      </c>
    </row>
    <row r="56" spans="1:5" ht="12.75">
      <c r="A56" s="96">
        <v>1999</v>
      </c>
      <c r="B56" s="99">
        <v>499.44</v>
      </c>
      <c r="C56" s="99">
        <v>449.42</v>
      </c>
      <c r="D56" s="99">
        <v>399.42</v>
      </c>
      <c r="E56" s="99">
        <v>349.6</v>
      </c>
    </row>
    <row r="57" spans="1:5" ht="12.75">
      <c r="A57" s="96">
        <v>2000</v>
      </c>
      <c r="B57" s="99">
        <v>759.64</v>
      </c>
      <c r="C57" s="99">
        <v>683.56</v>
      </c>
      <c r="D57" s="99">
        <v>607.51</v>
      </c>
      <c r="E57" s="99">
        <v>531.74</v>
      </c>
    </row>
    <row r="58" spans="1:5" ht="12.75">
      <c r="A58" s="96">
        <v>2001</v>
      </c>
      <c r="B58" s="99">
        <v>1329.37</v>
      </c>
      <c r="C58" s="99">
        <v>1196.23</v>
      </c>
      <c r="D58" s="99">
        <v>1063.14</v>
      </c>
      <c r="E58" s="99">
        <v>930.54</v>
      </c>
    </row>
    <row r="59" spans="1:5" ht="12.75">
      <c r="A59" s="96">
        <v>2002</v>
      </c>
      <c r="B59" s="99">
        <v>2326.39</v>
      </c>
      <c r="C59" s="99">
        <v>2093.4</v>
      </c>
      <c r="D59" s="99">
        <v>1860.49</v>
      </c>
      <c r="E59" s="99">
        <v>1628.44</v>
      </c>
    </row>
    <row r="60" spans="1:5" ht="12.75">
      <c r="A60" s="96">
        <v>2003</v>
      </c>
      <c r="B60" s="99">
        <v>3698.96</v>
      </c>
      <c r="C60" s="99">
        <v>3328.5</v>
      </c>
      <c r="D60" s="99">
        <v>2958.17</v>
      </c>
      <c r="E60" s="99">
        <v>2589.21</v>
      </c>
    </row>
    <row r="61" spans="1:5" ht="12.75">
      <c r="A61" s="96">
        <v>2004</v>
      </c>
      <c r="B61" s="99">
        <v>15000</v>
      </c>
      <c r="C61" s="99">
        <v>12000</v>
      </c>
      <c r="D61" s="99">
        <v>9000</v>
      </c>
      <c r="E61" s="99">
        <v>7200</v>
      </c>
    </row>
    <row r="62" spans="1:5" ht="12.75">
      <c r="A62" s="96">
        <v>2005</v>
      </c>
      <c r="B62" s="99">
        <v>16680</v>
      </c>
      <c r="C62" s="99">
        <v>13344</v>
      </c>
      <c r="D62" s="99">
        <v>10008</v>
      </c>
      <c r="E62" s="99">
        <v>8006</v>
      </c>
    </row>
    <row r="63" spans="1:5" ht="12.75">
      <c r="A63" s="96">
        <v>2006</v>
      </c>
      <c r="B63" s="99">
        <v>18314</v>
      </c>
      <c r="C63" s="99">
        <v>14651</v>
      </c>
      <c r="D63" s="99">
        <v>10988</v>
      </c>
      <c r="E63" s="99">
        <v>8790</v>
      </c>
    </row>
    <row r="64" spans="1:5" ht="12.75">
      <c r="A64" s="96">
        <v>2007</v>
      </c>
      <c r="B64" s="99">
        <v>19742</v>
      </c>
      <c r="C64" s="99">
        <v>15793</v>
      </c>
      <c r="D64" s="99">
        <v>11845</v>
      </c>
      <c r="E64" s="99">
        <v>9475</v>
      </c>
    </row>
    <row r="65" spans="1:5" ht="12.75">
      <c r="A65" s="96">
        <v>2008</v>
      </c>
      <c r="B65" s="99">
        <v>21163</v>
      </c>
      <c r="C65" s="99">
        <v>16930</v>
      </c>
      <c r="D65" s="99">
        <v>12697</v>
      </c>
      <c r="E65" s="99">
        <v>10157</v>
      </c>
    </row>
    <row r="66" spans="1:5" ht="25.5">
      <c r="A66" s="96"/>
      <c r="B66" s="96" t="s">
        <v>959</v>
      </c>
      <c r="C66" s="96" t="s">
        <v>960</v>
      </c>
      <c r="D66" s="96" t="s">
        <v>961</v>
      </c>
      <c r="E66" s="96" t="s">
        <v>962</v>
      </c>
    </row>
    <row r="67" spans="1:5" ht="12.75">
      <c r="A67" s="96">
        <v>1998</v>
      </c>
      <c r="B67" s="99">
        <v>421.39</v>
      </c>
      <c r="C67" s="99">
        <v>393.27</v>
      </c>
      <c r="D67" s="99">
        <v>365.14</v>
      </c>
      <c r="E67" s="99">
        <v>337.04</v>
      </c>
    </row>
    <row r="68" spans="1:5" ht="12.75">
      <c r="A68" s="96">
        <v>1999</v>
      </c>
      <c r="B68" s="99">
        <v>749.23</v>
      </c>
      <c r="C68" s="99">
        <v>699.23</v>
      </c>
      <c r="D68" s="99">
        <v>649.21</v>
      </c>
      <c r="E68" s="99">
        <v>599.25</v>
      </c>
    </row>
    <row r="69" spans="1:5" ht="12.75">
      <c r="A69" s="96">
        <v>2000</v>
      </c>
      <c r="B69" s="99">
        <v>1139.57</v>
      </c>
      <c r="C69" s="99">
        <v>1063.52</v>
      </c>
      <c r="D69" s="99">
        <v>987.44</v>
      </c>
      <c r="E69" s="99">
        <v>911.45</v>
      </c>
    </row>
    <row r="70" spans="1:5" ht="12.75">
      <c r="A70" s="96">
        <v>2001</v>
      </c>
      <c r="B70" s="99">
        <v>1994.24</v>
      </c>
      <c r="C70" s="99">
        <v>1861.16</v>
      </c>
      <c r="D70" s="99">
        <v>1728.02</v>
      </c>
      <c r="E70" s="99">
        <v>1595.03</v>
      </c>
    </row>
    <row r="71" spans="1:5" ht="12.75">
      <c r="A71" s="96">
        <v>2002</v>
      </c>
      <c r="B71" s="99">
        <v>3489.92</v>
      </c>
      <c r="C71" s="99">
        <v>3257.03</v>
      </c>
      <c r="D71" s="99">
        <v>3024.03</v>
      </c>
      <c r="E71" s="99">
        <v>2791.3</v>
      </c>
    </row>
    <row r="72" spans="1:5" ht="12.75">
      <c r="A72" s="96">
        <v>2003</v>
      </c>
      <c r="B72" s="99">
        <v>5548.97</v>
      </c>
      <c r="C72" s="99">
        <v>5178.67</v>
      </c>
      <c r="D72" s="99">
        <v>4808.2</v>
      </c>
      <c r="E72" s="99">
        <v>4438.16</v>
      </c>
    </row>
    <row r="73" spans="1:5" ht="12.75">
      <c r="A73" s="96">
        <v>2004</v>
      </c>
      <c r="B73" s="99">
        <v>17500</v>
      </c>
      <c r="C73" s="99">
        <v>14000</v>
      </c>
      <c r="D73" s="99">
        <v>10500</v>
      </c>
      <c r="E73" s="99">
        <v>8400</v>
      </c>
    </row>
    <row r="74" spans="1:5" ht="12.75">
      <c r="A74" s="96">
        <v>2005</v>
      </c>
      <c r="B74" s="99">
        <v>19460</v>
      </c>
      <c r="C74" s="99">
        <v>15568</v>
      </c>
      <c r="D74" s="99">
        <v>11676</v>
      </c>
      <c r="E74" s="99">
        <v>9340</v>
      </c>
    </row>
    <row r="75" spans="1:5" ht="12.75">
      <c r="A75" s="96">
        <v>2006</v>
      </c>
      <c r="B75" s="99">
        <v>21367</v>
      </c>
      <c r="C75" s="99">
        <v>17093</v>
      </c>
      <c r="D75" s="99">
        <v>12820</v>
      </c>
      <c r="E75" s="99">
        <v>10255</v>
      </c>
    </row>
    <row r="76" spans="1:5" ht="12.75">
      <c r="A76" s="96">
        <v>2007</v>
      </c>
      <c r="B76" s="99">
        <v>23033</v>
      </c>
      <c r="C76" s="99">
        <v>18426</v>
      </c>
      <c r="D76" s="99">
        <v>13819</v>
      </c>
      <c r="E76" s="99">
        <v>11054</v>
      </c>
    </row>
    <row r="77" spans="1:5" ht="12.75">
      <c r="A77" s="96">
        <v>2008</v>
      </c>
      <c r="B77" s="99">
        <v>24691</v>
      </c>
      <c r="C77" s="99">
        <v>19752</v>
      </c>
      <c r="D77" s="99">
        <v>14813</v>
      </c>
      <c r="E77" s="99">
        <v>11849</v>
      </c>
    </row>
    <row r="78" spans="1:5" ht="12.75">
      <c r="A78" s="103"/>
      <c r="B78" s="103"/>
      <c r="C78" s="103"/>
      <c r="D78" s="103"/>
      <c r="E78" s="103"/>
    </row>
    <row r="79" spans="1:5" ht="12.75" customHeight="1">
      <c r="A79" s="100" t="s">
        <v>495</v>
      </c>
      <c r="B79" s="103"/>
      <c r="C79" s="103"/>
      <c r="D79" s="103"/>
      <c r="E79" s="103"/>
    </row>
    <row r="80" spans="1:5" ht="13.5" customHeight="1">
      <c r="A80" s="100" t="s">
        <v>496</v>
      </c>
      <c r="B80" s="103"/>
      <c r="C80" s="103"/>
      <c r="D80" s="103"/>
      <c r="E80" s="103"/>
    </row>
    <row r="81" spans="1:5" ht="13.5" customHeight="1">
      <c r="A81" s="100" t="s">
        <v>497</v>
      </c>
      <c r="B81" s="103"/>
      <c r="C81" s="103"/>
      <c r="D81" s="103"/>
      <c r="E81" s="103"/>
    </row>
    <row r="82" spans="1:5" ht="13.5" customHeight="1">
      <c r="A82" s="103" t="s">
        <v>1128</v>
      </c>
      <c r="B82" s="103" t="s">
        <v>643</v>
      </c>
      <c r="C82" s="103"/>
      <c r="D82" s="103"/>
      <c r="E82" s="103"/>
    </row>
    <row r="83" spans="1:5" ht="25.5">
      <c r="A83" s="103"/>
      <c r="B83" s="96" t="s">
        <v>963</v>
      </c>
      <c r="C83" s="96" t="s">
        <v>964</v>
      </c>
      <c r="D83" s="96" t="s">
        <v>965</v>
      </c>
      <c r="E83" s="96" t="s">
        <v>966</v>
      </c>
    </row>
    <row r="84" spans="1:5" ht="12.75">
      <c r="A84" s="96">
        <v>1998</v>
      </c>
      <c r="B84" s="99">
        <v>702.29</v>
      </c>
      <c r="C84" s="99">
        <v>632.08</v>
      </c>
      <c r="D84" s="99">
        <v>561.8</v>
      </c>
      <c r="E84" s="99">
        <v>491.59</v>
      </c>
    </row>
    <row r="85" spans="1:5" ht="12.75">
      <c r="A85" s="96">
        <v>1999</v>
      </c>
      <c r="B85" s="99">
        <v>1248.67</v>
      </c>
      <c r="C85" s="99">
        <v>1123.83</v>
      </c>
      <c r="D85" s="99">
        <v>998.88</v>
      </c>
      <c r="E85" s="99">
        <v>874.04</v>
      </c>
    </row>
    <row r="86" spans="1:5" ht="12.75">
      <c r="A86" s="96">
        <v>2000</v>
      </c>
      <c r="B86" s="99">
        <v>1899.22</v>
      </c>
      <c r="C86" s="99">
        <v>1709.34</v>
      </c>
      <c r="D86" s="99">
        <v>1519.29</v>
      </c>
      <c r="E86" s="99">
        <v>1329.41</v>
      </c>
    </row>
    <row r="87" spans="1:5" ht="12.75">
      <c r="A87" s="96">
        <v>2001</v>
      </c>
      <c r="B87" s="99">
        <v>3323.63</v>
      </c>
      <c r="C87" s="99">
        <v>2991.34</v>
      </c>
      <c r="D87" s="99">
        <v>2658.75</v>
      </c>
      <c r="E87" s="99">
        <v>2326.46</v>
      </c>
    </row>
    <row r="88" spans="1:5" ht="12.75">
      <c r="A88" s="96">
        <v>2002</v>
      </c>
      <c r="B88" s="99">
        <v>5816.35</v>
      </c>
      <c r="C88" s="99">
        <v>5234.84</v>
      </c>
      <c r="D88" s="99">
        <v>4652.81</v>
      </c>
      <c r="E88" s="99">
        <v>4071.3</v>
      </c>
    </row>
    <row r="89" spans="1:5" ht="12.75">
      <c r="A89" s="96">
        <v>2003</v>
      </c>
      <c r="B89" s="99">
        <v>9247.99</v>
      </c>
      <c r="C89" s="99">
        <v>8323.39</v>
      </c>
      <c r="D89" s="99">
        <v>7397.96</v>
      </c>
      <c r="E89" s="99">
        <v>6473.36</v>
      </c>
    </row>
    <row r="90" spans="1:5" ht="12.75">
      <c r="A90" s="96">
        <v>2004</v>
      </c>
      <c r="B90" s="99">
        <v>20000</v>
      </c>
      <c r="C90" s="99">
        <v>16000</v>
      </c>
      <c r="D90" s="99">
        <v>12000</v>
      </c>
      <c r="E90" s="99">
        <v>9600</v>
      </c>
    </row>
    <row r="91" spans="1:5" ht="12.75">
      <c r="A91" s="96">
        <v>2005</v>
      </c>
      <c r="B91" s="99">
        <v>22240</v>
      </c>
      <c r="C91" s="99">
        <v>17792</v>
      </c>
      <c r="D91" s="99">
        <v>13344</v>
      </c>
      <c r="E91" s="99">
        <v>10675</v>
      </c>
    </row>
    <row r="92" spans="1:5" ht="12.75">
      <c r="A92" s="96">
        <v>2006</v>
      </c>
      <c r="B92" s="99">
        <v>24419</v>
      </c>
      <c r="C92" s="99">
        <v>19535</v>
      </c>
      <c r="D92" s="99">
        <v>14651</v>
      </c>
      <c r="E92" s="99">
        <v>11721</v>
      </c>
    </row>
    <row r="93" spans="1:5" ht="12.75">
      <c r="A93" s="96">
        <v>2007</v>
      </c>
      <c r="B93" s="99">
        <v>26323</v>
      </c>
      <c r="C93" s="99">
        <v>21058</v>
      </c>
      <c r="D93" s="99">
        <v>15793</v>
      </c>
      <c r="E93" s="99">
        <v>12635</v>
      </c>
    </row>
    <row r="94" spans="1:5" ht="12.75">
      <c r="A94" s="96">
        <v>2008</v>
      </c>
      <c r="B94" s="99">
        <v>28218</v>
      </c>
      <c r="C94" s="99">
        <v>22574</v>
      </c>
      <c r="D94" s="99">
        <v>16930</v>
      </c>
      <c r="E94" s="99">
        <v>13544</v>
      </c>
    </row>
    <row r="96" spans="1:7" ht="12.75">
      <c r="A96" s="23" t="s">
        <v>551</v>
      </c>
      <c r="B96" s="23"/>
      <c r="C96" s="23"/>
      <c r="D96" s="23"/>
      <c r="E96" s="23"/>
      <c r="F96" s="23"/>
      <c r="G96" s="23"/>
    </row>
    <row r="97" spans="1:7" ht="12.75">
      <c r="A97" s="23" t="s">
        <v>967</v>
      </c>
      <c r="B97" s="23"/>
      <c r="C97" s="23"/>
      <c r="D97" s="23"/>
      <c r="E97" s="23"/>
      <c r="F97" s="23"/>
      <c r="G97" s="23"/>
    </row>
    <row r="98" spans="1:7" ht="12.75">
      <c r="A98" s="102" t="s">
        <v>968</v>
      </c>
      <c r="B98" s="23"/>
      <c r="C98" s="23"/>
      <c r="D98" s="23"/>
      <c r="E98" s="23"/>
      <c r="F98" s="23"/>
      <c r="G98" s="23"/>
    </row>
    <row r="99" spans="1:7" ht="12.75">
      <c r="A99" s="23"/>
      <c r="B99" s="23"/>
      <c r="C99" s="23"/>
      <c r="D99" s="23"/>
      <c r="E99" s="23"/>
      <c r="F99" s="23"/>
      <c r="G99" s="23"/>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46"/>
  </sheetPr>
  <dimension ref="A1:T59"/>
  <sheetViews>
    <sheetView zoomScalePageLayoutView="0" workbookViewId="0" topLeftCell="A1">
      <selection activeCell="L19" sqref="L19"/>
    </sheetView>
  </sheetViews>
  <sheetFormatPr defaultColWidth="9.140625" defaultRowHeight="12.75"/>
  <cols>
    <col min="1" max="1" width="30.140625" style="67" customWidth="1"/>
    <col min="2" max="2" width="19.140625" style="67" customWidth="1"/>
    <col min="3" max="3" width="13.140625" style="67" customWidth="1"/>
    <col min="4" max="4" width="11.28125" style="67" customWidth="1"/>
    <col min="5" max="5" width="12.7109375" style="67" customWidth="1"/>
    <col min="6" max="6" width="11.8515625" style="67" customWidth="1"/>
    <col min="7" max="7" width="15.7109375" style="67" customWidth="1"/>
    <col min="8" max="8" width="6.00390625" style="67" customWidth="1"/>
    <col min="9" max="9" width="4.00390625" style="67" bestFit="1" customWidth="1"/>
    <col min="10" max="10" width="9.57421875" style="67" customWidth="1"/>
    <col min="11" max="11" width="8.7109375" style="67" bestFit="1" customWidth="1"/>
    <col min="12" max="12" width="12.8515625" style="67" bestFit="1" customWidth="1"/>
    <col min="13" max="13" width="5.00390625" style="67" bestFit="1" customWidth="1"/>
    <col min="14" max="14" width="12.421875" style="67" bestFit="1" customWidth="1"/>
    <col min="15" max="15" width="8.421875" style="67" customWidth="1"/>
    <col min="16" max="16" width="4.28125" style="67" customWidth="1"/>
    <col min="17" max="17" width="3.00390625" style="67" bestFit="1" customWidth="1"/>
    <col min="18" max="18" width="5.57421875" style="67" bestFit="1" customWidth="1"/>
    <col min="19" max="19" width="12.00390625" style="67" bestFit="1" customWidth="1"/>
    <col min="20" max="20" width="19.57421875" style="67" bestFit="1" customWidth="1"/>
    <col min="21" max="16384" width="9.140625" style="67" customWidth="1"/>
  </cols>
  <sheetData>
    <row r="1" spans="2:17" s="137" customFormat="1" ht="12.75">
      <c r="B1" s="135" t="s">
        <v>1045</v>
      </c>
      <c r="C1" s="135"/>
      <c r="D1" s="135"/>
      <c r="E1" s="136"/>
      <c r="F1" s="136"/>
      <c r="G1" s="136"/>
      <c r="H1" s="136"/>
      <c r="I1" s="136"/>
      <c r="J1" s="136"/>
      <c r="K1" s="136"/>
      <c r="L1" s="136"/>
      <c r="M1" s="136"/>
      <c r="N1" s="136"/>
      <c r="O1" s="136"/>
      <c r="P1" s="136"/>
      <c r="Q1" s="136"/>
    </row>
    <row r="2" spans="1:17" s="141" customFormat="1" ht="12.75">
      <c r="A2" s="259">
        <v>2009</v>
      </c>
      <c r="B2" s="19"/>
      <c r="C2" s="19"/>
      <c r="D2" s="19"/>
      <c r="E2" s="53"/>
      <c r="F2" s="53"/>
      <c r="G2" s="53"/>
      <c r="H2" s="53"/>
      <c r="I2" s="53"/>
      <c r="J2" s="53"/>
      <c r="K2" s="53"/>
      <c r="L2" s="53"/>
      <c r="M2" s="53"/>
      <c r="N2" s="53"/>
      <c r="O2" s="53"/>
      <c r="P2" s="53"/>
      <c r="Q2" s="53"/>
    </row>
    <row r="3" spans="2:17" ht="12.75">
      <c r="B3" s="23"/>
      <c r="C3" s="4" t="s">
        <v>1264</v>
      </c>
      <c r="D3" s="4"/>
      <c r="E3" s="23"/>
      <c r="F3" s="23"/>
      <c r="G3" s="23"/>
      <c r="H3" s="23"/>
      <c r="I3" s="23"/>
      <c r="J3" s="23"/>
      <c r="K3" s="23"/>
      <c r="L3" s="23"/>
      <c r="M3" s="23"/>
      <c r="N3" s="23"/>
      <c r="O3" s="23"/>
      <c r="P3" s="23"/>
      <c r="Q3" s="23"/>
    </row>
    <row r="4" spans="2:20" s="98" customFormat="1" ht="12.75">
      <c r="B4" s="3" t="s">
        <v>80</v>
      </c>
      <c r="C4" s="3" t="s">
        <v>300</v>
      </c>
      <c r="D4" s="3"/>
      <c r="E4" s="3" t="s">
        <v>366</v>
      </c>
      <c r="F4" s="3" t="s">
        <v>325</v>
      </c>
      <c r="G4" s="3" t="s">
        <v>298</v>
      </c>
      <c r="H4" s="3" t="s">
        <v>318</v>
      </c>
      <c r="I4" s="7" t="s">
        <v>315</v>
      </c>
      <c r="J4" s="3" t="s">
        <v>311</v>
      </c>
      <c r="K4" s="3" t="s">
        <v>299</v>
      </c>
      <c r="L4" s="3" t="s">
        <v>319</v>
      </c>
      <c r="M4" s="3" t="s">
        <v>1265</v>
      </c>
      <c r="N4" s="19" t="s">
        <v>297</v>
      </c>
      <c r="O4" s="19" t="s">
        <v>308</v>
      </c>
      <c r="P4" s="19" t="s">
        <v>322</v>
      </c>
      <c r="Q4" s="19" t="s">
        <v>303</v>
      </c>
      <c r="R4" s="19" t="s">
        <v>305</v>
      </c>
      <c r="S4" s="19" t="s">
        <v>321</v>
      </c>
      <c r="T4" s="98" t="s">
        <v>72</v>
      </c>
    </row>
    <row r="5" spans="2:19" ht="12.75">
      <c r="B5" s="23" t="s">
        <v>1267</v>
      </c>
      <c r="C5" s="142" t="s">
        <v>1270</v>
      </c>
      <c r="D5" s="142"/>
      <c r="E5"/>
      <c r="F5"/>
      <c r="G5"/>
      <c r="H5"/>
      <c r="I5" s="9"/>
      <c r="J5"/>
      <c r="K5"/>
      <c r="L5"/>
      <c r="M5"/>
      <c r="N5" s="53"/>
      <c r="O5" s="23"/>
      <c r="P5" s="142" t="s">
        <v>1270</v>
      </c>
      <c r="Q5" s="142" t="s">
        <v>1270</v>
      </c>
      <c r="S5" s="142" t="s">
        <v>1270</v>
      </c>
    </row>
    <row r="6" spans="1:19" ht="12.75">
      <c r="A6" s="23" t="s">
        <v>493</v>
      </c>
      <c r="B6" s="53" t="s">
        <v>66</v>
      </c>
      <c r="C6" s="142" t="s">
        <v>1270</v>
      </c>
      <c r="D6" s="142"/>
      <c r="E6" s="142" t="s">
        <v>1270</v>
      </c>
      <c r="F6" s="142" t="s">
        <v>1270</v>
      </c>
      <c r="G6"/>
      <c r="H6"/>
      <c r="I6" s="9"/>
      <c r="J6"/>
      <c r="K6"/>
      <c r="L6" s="142" t="s">
        <v>1270</v>
      </c>
      <c r="M6"/>
      <c r="N6" s="155" t="s">
        <v>1270</v>
      </c>
      <c r="O6" s="142" t="s">
        <v>1270</v>
      </c>
      <c r="P6" s="142" t="s">
        <v>1270</v>
      </c>
      <c r="Q6" s="142"/>
      <c r="S6" s="142" t="s">
        <v>1270</v>
      </c>
    </row>
    <row r="7" spans="1:15" ht="12.75">
      <c r="A7" s="23" t="s">
        <v>493</v>
      </c>
      <c r="B7" s="53" t="s">
        <v>67</v>
      </c>
      <c r="C7"/>
      <c r="D7"/>
      <c r="E7"/>
      <c r="F7"/>
      <c r="G7"/>
      <c r="H7"/>
      <c r="I7" s="9"/>
      <c r="J7"/>
      <c r="K7"/>
      <c r="L7"/>
      <c r="M7"/>
      <c r="N7" s="141"/>
      <c r="O7" s="125"/>
    </row>
    <row r="8" spans="1:19" ht="12.75">
      <c r="A8" s="23" t="s">
        <v>493</v>
      </c>
      <c r="B8" s="53" t="s">
        <v>68</v>
      </c>
      <c r="C8"/>
      <c r="D8"/>
      <c r="E8" s="142" t="s">
        <v>1270</v>
      </c>
      <c r="F8" s="142" t="s">
        <v>1270</v>
      </c>
      <c r="G8" s="142" t="s">
        <v>1270</v>
      </c>
      <c r="H8"/>
      <c r="I8" s="9"/>
      <c r="J8" s="142" t="s">
        <v>1270</v>
      </c>
      <c r="K8" s="142" t="s">
        <v>1270</v>
      </c>
      <c r="L8" s="142" t="s">
        <v>1270</v>
      </c>
      <c r="M8" s="142" t="s">
        <v>1270</v>
      </c>
      <c r="N8" s="155" t="s">
        <v>1270</v>
      </c>
      <c r="O8" s="142" t="s">
        <v>1270</v>
      </c>
      <c r="P8" s="142" t="s">
        <v>1270</v>
      </c>
      <c r="R8" s="142" t="s">
        <v>1270</v>
      </c>
      <c r="S8" s="142" t="s">
        <v>1270</v>
      </c>
    </row>
    <row r="9" spans="1:19" ht="12.75">
      <c r="A9" s="23" t="s">
        <v>465</v>
      </c>
      <c r="B9" s="53" t="s">
        <v>68</v>
      </c>
      <c r="C9" s="142" t="s">
        <v>1270</v>
      </c>
      <c r="D9" s="142"/>
      <c r="E9" s="142" t="s">
        <v>1270</v>
      </c>
      <c r="F9" s="142" t="s">
        <v>1270</v>
      </c>
      <c r="G9" s="142" t="s">
        <v>1270</v>
      </c>
      <c r="H9" s="64"/>
      <c r="I9" s="140"/>
      <c r="J9" s="142" t="s">
        <v>1270</v>
      </c>
      <c r="K9" s="142" t="s">
        <v>1270</v>
      </c>
      <c r="L9" s="142" t="s">
        <v>1270</v>
      </c>
      <c r="M9" s="142" t="s">
        <v>1270</v>
      </c>
      <c r="N9" s="139"/>
      <c r="O9" s="142" t="s">
        <v>1270</v>
      </c>
      <c r="R9" s="142" t="s">
        <v>1270</v>
      </c>
      <c r="S9" s="142" t="s">
        <v>1270</v>
      </c>
    </row>
    <row r="10" spans="2:19" ht="14.25" customHeight="1">
      <c r="B10" s="59" t="s">
        <v>69</v>
      </c>
      <c r="C10" s="59">
        <v>0</v>
      </c>
      <c r="D10" s="59"/>
      <c r="E10" s="64"/>
      <c r="F10" s="63"/>
      <c r="G10" s="64">
        <v>100</v>
      </c>
      <c r="H10" s="64"/>
      <c r="I10" s="140"/>
      <c r="J10" s="64">
        <v>22.3</v>
      </c>
      <c r="K10" s="139"/>
      <c r="L10" s="140">
        <v>40</v>
      </c>
      <c r="M10" s="138"/>
      <c r="N10" s="140"/>
      <c r="O10" s="23"/>
      <c r="R10" s="142" t="s">
        <v>1270</v>
      </c>
      <c r="S10" s="64">
        <v>4.8</v>
      </c>
    </row>
    <row r="11" spans="1:15" ht="12.75">
      <c r="A11" s="23" t="s">
        <v>18</v>
      </c>
      <c r="B11" s="59"/>
      <c r="C11" s="59"/>
      <c r="D11" s="59"/>
      <c r="E11" s="64"/>
      <c r="F11" s="63"/>
      <c r="G11" s="64"/>
      <c r="H11" s="64"/>
      <c r="I11" s="140"/>
      <c r="J11" s="140"/>
      <c r="K11" s="139"/>
      <c r="L11" s="140"/>
      <c r="M11" s="138"/>
      <c r="N11" s="140"/>
      <c r="O11" s="23"/>
    </row>
    <row r="12" spans="2:15" ht="12.75">
      <c r="B12" s="59"/>
      <c r="C12" s="59"/>
      <c r="D12" s="59"/>
      <c r="E12" s="64"/>
      <c r="F12" s="63"/>
      <c r="G12" s="64"/>
      <c r="H12" s="64"/>
      <c r="I12" s="140"/>
      <c r="J12" s="140"/>
      <c r="K12" s="139"/>
      <c r="L12" s="140"/>
      <c r="M12" s="138"/>
      <c r="N12" s="140"/>
      <c r="O12" s="23"/>
    </row>
    <row r="13" spans="2:15" ht="12.75">
      <c r="B13" s="23"/>
      <c r="C13" s="4" t="s">
        <v>1264</v>
      </c>
      <c r="D13" s="4"/>
      <c r="E13" s="23"/>
      <c r="F13" s="23"/>
      <c r="G13" s="23"/>
      <c r="H13" s="23"/>
      <c r="I13" s="53"/>
      <c r="J13" s="23"/>
      <c r="K13" s="23"/>
      <c r="L13" s="23"/>
      <c r="M13" s="23"/>
      <c r="N13" s="53"/>
      <c r="O13" s="23"/>
    </row>
    <row r="14" spans="2:19" s="98" customFormat="1" ht="12.75">
      <c r="B14" s="3" t="s">
        <v>71</v>
      </c>
      <c r="C14" s="3" t="s">
        <v>82</v>
      </c>
      <c r="D14" s="3" t="s">
        <v>81</v>
      </c>
      <c r="E14" s="3" t="s">
        <v>366</v>
      </c>
      <c r="F14" s="3" t="s">
        <v>325</v>
      </c>
      <c r="G14" s="3" t="s">
        <v>298</v>
      </c>
      <c r="H14" s="3" t="s">
        <v>318</v>
      </c>
      <c r="I14" s="7" t="s">
        <v>315</v>
      </c>
      <c r="J14" s="3" t="s">
        <v>311</v>
      </c>
      <c r="K14" s="3" t="s">
        <v>299</v>
      </c>
      <c r="L14" s="3" t="s">
        <v>319</v>
      </c>
      <c r="M14" s="3" t="s">
        <v>1265</v>
      </c>
      <c r="N14" s="19" t="s">
        <v>297</v>
      </c>
      <c r="O14" s="19" t="s">
        <v>308</v>
      </c>
      <c r="P14" s="19" t="s">
        <v>322</v>
      </c>
      <c r="Q14" s="19" t="s">
        <v>303</v>
      </c>
      <c r="R14" s="19" t="s">
        <v>305</v>
      </c>
      <c r="S14" s="19" t="s">
        <v>321</v>
      </c>
    </row>
    <row r="15" spans="2:19" ht="12.75">
      <c r="B15" s="23" t="s">
        <v>1267</v>
      </c>
      <c r="C15" s="164">
        <v>5.313441897920315</v>
      </c>
      <c r="D15" s="164">
        <v>3.5280124755537945</v>
      </c>
      <c r="E15"/>
      <c r="F15"/>
      <c r="G15"/>
      <c r="H15"/>
      <c r="I15"/>
      <c r="J15"/>
      <c r="K15"/>
      <c r="L15"/>
      <c r="M15"/>
      <c r="N15" s="23"/>
      <c r="O15" s="23"/>
      <c r="P15" s="142" t="s">
        <v>1270</v>
      </c>
      <c r="Q15" s="142" t="s">
        <v>1270</v>
      </c>
      <c r="S15" s="142" t="s">
        <v>1270</v>
      </c>
    </row>
    <row r="16" spans="1:19" ht="12.75">
      <c r="A16" s="23" t="s">
        <v>493</v>
      </c>
      <c r="B16" s="53" t="s">
        <v>66</v>
      </c>
      <c r="C16" s="163">
        <v>0.003642963966612555</v>
      </c>
      <c r="D16" s="163">
        <v>0.006959978525686091</v>
      </c>
      <c r="E16" s="163">
        <v>0.1670787943594199</v>
      </c>
      <c r="F16" s="157">
        <v>0.7532</v>
      </c>
      <c r="G16"/>
      <c r="H16"/>
      <c r="I16"/>
      <c r="J16"/>
      <c r="K16"/>
      <c r="L16" s="23" t="s">
        <v>75</v>
      </c>
      <c r="M16"/>
      <c r="N16" s="155" t="s">
        <v>1270</v>
      </c>
      <c r="O16" s="163">
        <v>0.0050683503243744215</v>
      </c>
      <c r="P16" s="142" t="s">
        <v>1270</v>
      </c>
      <c r="Q16" s="142"/>
      <c r="S16" s="163">
        <v>0.0006758532647467428</v>
      </c>
    </row>
    <row r="17" spans="1:19" ht="12.75">
      <c r="A17" s="23" t="s">
        <v>493</v>
      </c>
      <c r="B17" s="53" t="s">
        <v>67</v>
      </c>
      <c r="C17"/>
      <c r="D17"/>
      <c r="E17"/>
      <c r="F17"/>
      <c r="G17"/>
      <c r="H17"/>
      <c r="I17"/>
      <c r="J17"/>
      <c r="K17"/>
      <c r="L17"/>
      <c r="M17"/>
      <c r="N17" s="141"/>
      <c r="O17" s="166"/>
      <c r="S17" s="163"/>
    </row>
    <row r="18" spans="1:19" ht="12.75">
      <c r="A18" s="23" t="s">
        <v>493</v>
      </c>
      <c r="B18" s="53" t="s">
        <v>68</v>
      </c>
      <c r="C18"/>
      <c r="D18"/>
      <c r="E18" s="163">
        <v>35.42070440419702</v>
      </c>
      <c r="F18" s="142" t="s">
        <v>1270</v>
      </c>
      <c r="G18" s="157">
        <v>1.6179</v>
      </c>
      <c r="H18"/>
      <c r="I18"/>
      <c r="J18" s="163">
        <v>4.5050042204268665</v>
      </c>
      <c r="K18" s="165" t="s">
        <v>77</v>
      </c>
      <c r="L18" s="23" t="s">
        <v>78</v>
      </c>
      <c r="M18">
        <v>2.23</v>
      </c>
      <c r="N18" s="155" t="s">
        <v>1270</v>
      </c>
      <c r="O18" s="163">
        <v>2.240876969416126</v>
      </c>
      <c r="P18" s="142" t="s">
        <v>1270</v>
      </c>
      <c r="R18" s="163">
        <v>2.43</v>
      </c>
      <c r="S18" s="163">
        <v>2.4781286374047236</v>
      </c>
    </row>
    <row r="19" spans="1:19" ht="12.75">
      <c r="A19" s="23" t="s">
        <v>465</v>
      </c>
      <c r="B19" s="53" t="s">
        <v>68</v>
      </c>
      <c r="C19" s="163">
        <v>0.003642963966612555</v>
      </c>
      <c r="D19" s="163">
        <v>0.006959978525686091</v>
      </c>
      <c r="E19" s="163">
        <v>0.35420704404197023</v>
      </c>
      <c r="F19" s="142" t="s">
        <v>1270</v>
      </c>
      <c r="G19" s="23">
        <v>100</v>
      </c>
      <c r="H19" s="64"/>
      <c r="I19" s="140"/>
      <c r="J19" s="163">
        <v>1.5555287591945015</v>
      </c>
      <c r="K19" s="165" t="s">
        <v>77</v>
      </c>
      <c r="L19" s="23" t="s">
        <v>79</v>
      </c>
      <c r="M19" s="142" t="s">
        <v>1270</v>
      </c>
      <c r="N19" s="63"/>
      <c r="O19" s="163">
        <v>1.7084395273401298</v>
      </c>
      <c r="R19" s="157">
        <v>2.63</v>
      </c>
      <c r="S19" s="142" t="s">
        <v>1270</v>
      </c>
    </row>
    <row r="20" spans="1:17" ht="12.75">
      <c r="A20" s="23" t="s">
        <v>18</v>
      </c>
      <c r="B20" s="59"/>
      <c r="C20" s="59"/>
      <c r="D20" s="59"/>
      <c r="E20" s="64"/>
      <c r="F20" s="64"/>
      <c r="G20" s="64"/>
      <c r="H20" s="63"/>
      <c r="I20" s="64"/>
      <c r="J20" s="64"/>
      <c r="K20" s="140"/>
      <c r="L20" s="140"/>
      <c r="M20" s="139"/>
      <c r="N20" s="140"/>
      <c r="O20" s="138"/>
      <c r="P20" s="64"/>
      <c r="Q20" s="23"/>
    </row>
    <row r="21" spans="1:17" ht="12.75">
      <c r="A21" s="23"/>
      <c r="B21" s="59"/>
      <c r="C21" s="59"/>
      <c r="D21" s="59"/>
      <c r="E21" s="64"/>
      <c r="F21" s="64"/>
      <c r="G21" s="64"/>
      <c r="H21" s="63"/>
      <c r="I21" s="64"/>
      <c r="J21" s="64"/>
      <c r="K21" s="140"/>
      <c r="L21" s="140"/>
      <c r="M21" s="139"/>
      <c r="N21" s="140"/>
      <c r="O21" s="138"/>
      <c r="P21" s="64"/>
      <c r="Q21" s="23"/>
    </row>
    <row r="22" spans="1:15" ht="12.75">
      <c r="A22" s="144" t="s">
        <v>1266</v>
      </c>
      <c r="B22"/>
      <c r="C22"/>
      <c r="D22"/>
      <c r="E22"/>
      <c r="F22"/>
      <c r="G22"/>
      <c r="H22"/>
      <c r="I22"/>
      <c r="J22"/>
      <c r="K22"/>
      <c r="L22"/>
      <c r="M22"/>
      <c r="N22"/>
      <c r="O22" s="138"/>
    </row>
    <row r="23" spans="1:15" ht="12.75">
      <c r="A23" s="144" t="s">
        <v>0</v>
      </c>
      <c r="B23" s="144" t="s">
        <v>1264</v>
      </c>
      <c r="C23" s="144" t="s">
        <v>1</v>
      </c>
      <c r="D23" s="144"/>
      <c r="E23" s="144" t="s">
        <v>1047</v>
      </c>
      <c r="F23" s="144" t="s">
        <v>70</v>
      </c>
      <c r="G23" s="144" t="s">
        <v>1041</v>
      </c>
      <c r="H23" s="144" t="s">
        <v>2</v>
      </c>
      <c r="I23"/>
      <c r="J23"/>
      <c r="K23"/>
      <c r="L23"/>
      <c r="M23"/>
      <c r="N23"/>
      <c r="O23" s="138"/>
    </row>
    <row r="24" spans="1:15" ht="12.75">
      <c r="A24" t="s">
        <v>1267</v>
      </c>
      <c r="B24" t="s">
        <v>334</v>
      </c>
      <c r="C24">
        <v>83.1373</v>
      </c>
      <c r="D24"/>
      <c r="E24" t="s">
        <v>3</v>
      </c>
      <c r="F24">
        <v>15.6466</v>
      </c>
      <c r="G24" s="157">
        <f>C24/F24</f>
        <v>5.313441897920315</v>
      </c>
      <c r="H24" s="4" t="s">
        <v>73</v>
      </c>
      <c r="I24"/>
      <c r="J24"/>
      <c r="K24"/>
      <c r="L24"/>
      <c r="M24"/>
      <c r="N24"/>
      <c r="O24" s="141"/>
    </row>
    <row r="25" spans="1:15" ht="12.75">
      <c r="A25"/>
      <c r="B25" t="s">
        <v>334</v>
      </c>
      <c r="C25">
        <v>55.2014</v>
      </c>
      <c r="D25"/>
      <c r="E25" t="s">
        <v>3</v>
      </c>
      <c r="F25">
        <v>15.6466</v>
      </c>
      <c r="G25" s="157">
        <f>C25/F25</f>
        <v>3.5280124755537945</v>
      </c>
      <c r="H25" s="4" t="s">
        <v>74</v>
      </c>
      <c r="I25"/>
      <c r="J25"/>
      <c r="K25"/>
      <c r="L25"/>
      <c r="M25"/>
      <c r="N25"/>
      <c r="O25" s="141"/>
    </row>
    <row r="26" spans="1:14" ht="12.75">
      <c r="A26" t="s">
        <v>1268</v>
      </c>
      <c r="B26" t="s">
        <v>334</v>
      </c>
      <c r="C26">
        <v>0.057</v>
      </c>
      <c r="D26"/>
      <c r="E26" t="s">
        <v>3</v>
      </c>
      <c r="F26">
        <v>15.6466</v>
      </c>
      <c r="G26" s="157">
        <f>C26/F26</f>
        <v>0.003642963966612555</v>
      </c>
      <c r="H26" t="s">
        <v>4</v>
      </c>
      <c r="I26"/>
      <c r="J26"/>
      <c r="K26"/>
      <c r="L26"/>
      <c r="M26"/>
      <c r="N26"/>
    </row>
    <row r="27" spans="1:14" ht="12.75">
      <c r="A27"/>
      <c r="B27" t="s">
        <v>334</v>
      </c>
      <c r="C27">
        <v>0.1089</v>
      </c>
      <c r="D27"/>
      <c r="E27" t="s">
        <v>3</v>
      </c>
      <c r="F27">
        <v>15.6466</v>
      </c>
      <c r="G27" s="157">
        <f>C27/F27</f>
        <v>0.006959978525686091</v>
      </c>
      <c r="H27" t="s">
        <v>5</v>
      </c>
      <c r="I27"/>
      <c r="J27"/>
      <c r="K27"/>
      <c r="L27"/>
      <c r="M27"/>
      <c r="N27"/>
    </row>
    <row r="28" spans="1:14" ht="12.75">
      <c r="A28"/>
      <c r="B28" t="s">
        <v>372</v>
      </c>
      <c r="C28">
        <v>0.25</v>
      </c>
      <c r="D28"/>
      <c r="E28" t="s">
        <v>1046</v>
      </c>
      <c r="F28">
        <v>1.4963</v>
      </c>
      <c r="G28" s="157">
        <f>C28/F28</f>
        <v>0.1670787943594199</v>
      </c>
      <c r="H28"/>
      <c r="I28"/>
      <c r="J28"/>
      <c r="K28"/>
      <c r="L28"/>
      <c r="M28"/>
      <c r="N28"/>
    </row>
    <row r="29" spans="1:14" ht="12.75">
      <c r="A29"/>
      <c r="B29" t="s">
        <v>467</v>
      </c>
      <c r="C29">
        <v>0.7532</v>
      </c>
      <c r="D29"/>
      <c r="E29" t="s">
        <v>1041</v>
      </c>
      <c r="F29">
        <v>1</v>
      </c>
      <c r="G29" s="157">
        <v>0.7532</v>
      </c>
      <c r="H29"/>
      <c r="I29"/>
      <c r="J29"/>
      <c r="K29"/>
      <c r="L29"/>
      <c r="M29"/>
      <c r="N29"/>
    </row>
    <row r="30" spans="1:14" ht="12.75">
      <c r="A30"/>
      <c r="B30" t="s">
        <v>332</v>
      </c>
      <c r="C30" t="s">
        <v>6</v>
      </c>
      <c r="D30"/>
      <c r="E30" t="s">
        <v>7</v>
      </c>
      <c r="F30">
        <v>26.63</v>
      </c>
      <c r="G30" s="160" t="s">
        <v>75</v>
      </c>
      <c r="H30"/>
      <c r="I30"/>
      <c r="J30"/>
      <c r="K30"/>
      <c r="L30"/>
      <c r="M30"/>
      <c r="N30"/>
    </row>
    <row r="31" spans="1:14" ht="12.75">
      <c r="A31"/>
      <c r="B31" t="s">
        <v>373</v>
      </c>
      <c r="C31">
        <v>0.0175</v>
      </c>
      <c r="D31"/>
      <c r="E31" t="s">
        <v>76</v>
      </c>
      <c r="F31">
        <v>3.4528</v>
      </c>
      <c r="G31" s="157">
        <f aca="true" t="shared" si="0" ref="G31:G36">C31/F31</f>
        <v>0.0050683503243744215</v>
      </c>
      <c r="H31"/>
      <c r="I31"/>
      <c r="J31"/>
      <c r="K31"/>
      <c r="L31"/>
      <c r="M31"/>
      <c r="N31" s="158"/>
    </row>
    <row r="32" spans="1:14" ht="12.75">
      <c r="A32"/>
      <c r="B32" t="s">
        <v>339</v>
      </c>
      <c r="C32">
        <v>0.18</v>
      </c>
      <c r="D32"/>
      <c r="E32" t="s">
        <v>476</v>
      </c>
      <c r="F32">
        <v>266.33</v>
      </c>
      <c r="G32" s="157">
        <f t="shared" si="0"/>
        <v>0.0006758532647467428</v>
      </c>
      <c r="H32"/>
      <c r="I32"/>
      <c r="J32"/>
      <c r="K32"/>
      <c r="L32"/>
      <c r="M32"/>
      <c r="N32"/>
    </row>
    <row r="33" spans="1:14" ht="12.75">
      <c r="A33" t="s">
        <v>8</v>
      </c>
      <c r="B33" t="s">
        <v>372</v>
      </c>
      <c r="C33">
        <v>53</v>
      </c>
      <c r="D33"/>
      <c r="E33" t="s">
        <v>1046</v>
      </c>
      <c r="F33">
        <v>1.4963</v>
      </c>
      <c r="G33" s="156">
        <f t="shared" si="0"/>
        <v>35.42070440419702</v>
      </c>
      <c r="H33"/>
      <c r="I33"/>
      <c r="J33"/>
      <c r="K33"/>
      <c r="L33"/>
      <c r="M33"/>
      <c r="N33"/>
    </row>
    <row r="34" spans="1:14" ht="12.75">
      <c r="A34"/>
      <c r="B34" t="s">
        <v>467</v>
      </c>
      <c r="C34">
        <v>1.6179</v>
      </c>
      <c r="D34"/>
      <c r="E34" t="s">
        <v>1041</v>
      </c>
      <c r="F34">
        <v>1</v>
      </c>
      <c r="G34" s="157">
        <v>1.6179</v>
      </c>
      <c r="H34"/>
      <c r="I34"/>
      <c r="J34"/>
      <c r="K34"/>
      <c r="L34"/>
      <c r="M34"/>
      <c r="N34"/>
    </row>
    <row r="35" spans="1:14" ht="12.75">
      <c r="A35"/>
      <c r="B35" t="s">
        <v>333</v>
      </c>
      <c r="C35">
        <v>2.05</v>
      </c>
      <c r="D35"/>
      <c r="E35" t="s">
        <v>489</v>
      </c>
      <c r="F35">
        <v>7.4506</v>
      </c>
      <c r="G35" s="157">
        <f t="shared" si="0"/>
        <v>0.2751456258556358</v>
      </c>
      <c r="H35"/>
      <c r="I35"/>
      <c r="J35"/>
      <c r="K35"/>
      <c r="L35"/>
      <c r="M35"/>
      <c r="N35"/>
    </row>
    <row r="36" spans="1:14" ht="12.75">
      <c r="A36"/>
      <c r="B36" t="s">
        <v>344</v>
      </c>
      <c r="C36">
        <v>18.68</v>
      </c>
      <c r="D36"/>
      <c r="E36" t="s">
        <v>1021</v>
      </c>
      <c r="F36">
        <v>4.1465</v>
      </c>
      <c r="G36" s="157">
        <f t="shared" si="0"/>
        <v>4.5050042204268665</v>
      </c>
      <c r="H36" t="s">
        <v>9</v>
      </c>
      <c r="I36"/>
      <c r="J36"/>
      <c r="K36"/>
      <c r="L36"/>
      <c r="M36"/>
      <c r="N36"/>
    </row>
    <row r="37" spans="1:14" ht="12.75">
      <c r="A37"/>
      <c r="B37" t="s">
        <v>369</v>
      </c>
      <c r="C37" s="145" t="s">
        <v>10</v>
      </c>
      <c r="D37" s="145"/>
      <c r="E37" t="s">
        <v>1041</v>
      </c>
      <c r="F37">
        <v>1</v>
      </c>
      <c r="G37" s="159" t="s">
        <v>77</v>
      </c>
      <c r="H37"/>
      <c r="I37"/>
      <c r="J37"/>
      <c r="K37"/>
      <c r="L37"/>
      <c r="M37"/>
      <c r="N37"/>
    </row>
    <row r="38" spans="1:14" ht="12.75">
      <c r="A38"/>
      <c r="B38" t="s">
        <v>332</v>
      </c>
      <c r="C38" t="s">
        <v>11</v>
      </c>
      <c r="D38"/>
      <c r="E38" t="s">
        <v>12</v>
      </c>
      <c r="F38">
        <v>26.63</v>
      </c>
      <c r="G38" s="161" t="s">
        <v>78</v>
      </c>
      <c r="H38"/>
      <c r="I38"/>
      <c r="J38"/>
      <c r="K38"/>
      <c r="L38"/>
      <c r="M38"/>
      <c r="N38"/>
    </row>
    <row r="39" spans="1:14" ht="12.75">
      <c r="A39"/>
      <c r="B39" t="s">
        <v>347</v>
      </c>
      <c r="C39">
        <v>2.23</v>
      </c>
      <c r="D39"/>
      <c r="E39" t="s">
        <v>1041</v>
      </c>
      <c r="F39">
        <v>1</v>
      </c>
      <c r="G39">
        <v>2.23</v>
      </c>
      <c r="H39" t="s">
        <v>13</v>
      </c>
      <c r="I39"/>
      <c r="J39"/>
      <c r="K39"/>
      <c r="L39"/>
      <c r="M39"/>
      <c r="N39"/>
    </row>
    <row r="40" spans="1:14" ht="12.75">
      <c r="A40"/>
      <c r="B40" t="s">
        <v>373</v>
      </c>
      <c r="C40">
        <v>7.7373</v>
      </c>
      <c r="D40"/>
      <c r="E40" s="4" t="s">
        <v>76</v>
      </c>
      <c r="F40">
        <v>3.4528</v>
      </c>
      <c r="G40" s="157">
        <f>C40/F40</f>
        <v>2.240876969416126</v>
      </c>
      <c r="H40"/>
      <c r="I40"/>
      <c r="J40"/>
      <c r="K40"/>
      <c r="L40"/>
      <c r="M40"/>
      <c r="N40"/>
    </row>
    <row r="41" spans="1:14" ht="12.75">
      <c r="A41"/>
      <c r="B41" t="s">
        <v>341</v>
      </c>
      <c r="C41">
        <v>2.43</v>
      </c>
      <c r="D41"/>
      <c r="E41" t="s">
        <v>1041</v>
      </c>
      <c r="F41">
        <v>1</v>
      </c>
      <c r="G41" s="157">
        <v>2.43</v>
      </c>
      <c r="H41"/>
      <c r="I41"/>
      <c r="J41"/>
      <c r="K41"/>
      <c r="L41"/>
      <c r="M41"/>
      <c r="N41"/>
    </row>
    <row r="42" spans="1:14" ht="12.75">
      <c r="A42"/>
      <c r="B42" t="s">
        <v>339</v>
      </c>
      <c r="C42">
        <v>660</v>
      </c>
      <c r="D42"/>
      <c r="E42" t="s">
        <v>476</v>
      </c>
      <c r="F42">
        <v>266.33</v>
      </c>
      <c r="G42" s="157">
        <f>C42/F42</f>
        <v>2.4781286374047236</v>
      </c>
      <c r="H42"/>
      <c r="I42"/>
      <c r="J42"/>
      <c r="K42"/>
      <c r="L42"/>
      <c r="M42"/>
      <c r="N42"/>
    </row>
    <row r="43" spans="1:14" ht="12.75">
      <c r="A43"/>
      <c r="B43"/>
      <c r="C43"/>
      <c r="D43"/>
      <c r="E43"/>
      <c r="F43"/>
      <c r="G43"/>
      <c r="H43"/>
      <c r="I43"/>
      <c r="J43"/>
      <c r="K43"/>
      <c r="L43"/>
      <c r="M43"/>
      <c r="N43"/>
    </row>
    <row r="44" spans="1:14" ht="12.75">
      <c r="A44" s="144" t="s">
        <v>1269</v>
      </c>
      <c r="B44"/>
      <c r="C44"/>
      <c r="D44"/>
      <c r="E44"/>
      <c r="F44"/>
      <c r="G44"/>
      <c r="H44"/>
      <c r="I44"/>
      <c r="J44"/>
      <c r="K44"/>
      <c r="L44"/>
      <c r="M44"/>
      <c r="N44"/>
    </row>
    <row r="45" spans="1:14" ht="12.75">
      <c r="A45"/>
      <c r="B45" s="144" t="s">
        <v>1264</v>
      </c>
      <c r="C45" s="144" t="s">
        <v>1</v>
      </c>
      <c r="D45" s="144"/>
      <c r="E45" s="144" t="s">
        <v>1047</v>
      </c>
      <c r="F45" s="144" t="s">
        <v>70</v>
      </c>
      <c r="G45" s="144" t="s">
        <v>1041</v>
      </c>
      <c r="H45" s="144" t="s">
        <v>2</v>
      </c>
      <c r="I45"/>
      <c r="J45"/>
      <c r="K45"/>
      <c r="L45"/>
      <c r="M45"/>
      <c r="N45"/>
    </row>
    <row r="46" spans="1:14" ht="12.75">
      <c r="A46"/>
      <c r="B46" t="s">
        <v>334</v>
      </c>
      <c r="C46">
        <v>0.057</v>
      </c>
      <c r="D46"/>
      <c r="E46" s="4" t="s">
        <v>3</v>
      </c>
      <c r="F46">
        <v>15.6466</v>
      </c>
      <c r="G46" s="157">
        <f aca="true" t="shared" si="1" ref="G46:G51">C46/F46</f>
        <v>0.003642963966612555</v>
      </c>
      <c r="H46" s="4" t="s">
        <v>272</v>
      </c>
      <c r="I46"/>
      <c r="J46"/>
      <c r="K46"/>
      <c r="L46"/>
      <c r="M46"/>
      <c r="N46"/>
    </row>
    <row r="47" spans="1:14" ht="12.75">
      <c r="A47"/>
      <c r="B47" t="s">
        <v>334</v>
      </c>
      <c r="C47">
        <v>0.1089</v>
      </c>
      <c r="D47"/>
      <c r="E47" s="4" t="s">
        <v>3</v>
      </c>
      <c r="F47">
        <v>15.6466</v>
      </c>
      <c r="G47" s="157">
        <f t="shared" si="1"/>
        <v>0.006959978525686091</v>
      </c>
      <c r="H47" t="s">
        <v>14</v>
      </c>
      <c r="I47"/>
      <c r="J47"/>
      <c r="K47"/>
      <c r="L47"/>
      <c r="M47"/>
      <c r="N47"/>
    </row>
    <row r="48" spans="1:14" ht="12.75">
      <c r="A48"/>
      <c r="B48" t="s">
        <v>372</v>
      </c>
      <c r="C48">
        <v>0.53</v>
      </c>
      <c r="D48"/>
      <c r="E48" t="s">
        <v>1046</v>
      </c>
      <c r="F48">
        <v>1.4963</v>
      </c>
      <c r="G48" s="157">
        <f t="shared" si="1"/>
        <v>0.35420704404197023</v>
      </c>
      <c r="H48"/>
      <c r="I48"/>
      <c r="J48"/>
      <c r="K48"/>
      <c r="L48"/>
      <c r="M48"/>
      <c r="N48"/>
    </row>
    <row r="49" spans="1:14" ht="12.75">
      <c r="A49"/>
      <c r="B49" t="s">
        <v>467</v>
      </c>
      <c r="C49">
        <v>100</v>
      </c>
      <c r="D49"/>
      <c r="E49" t="s">
        <v>1041</v>
      </c>
      <c r="F49">
        <v>1</v>
      </c>
      <c r="G49">
        <v>100</v>
      </c>
      <c r="H49"/>
      <c r="I49"/>
      <c r="J49"/>
      <c r="K49"/>
      <c r="L49"/>
      <c r="M49"/>
      <c r="N49"/>
    </row>
    <row r="50" spans="1:14" ht="12.75">
      <c r="A50"/>
      <c r="B50" t="s">
        <v>333</v>
      </c>
      <c r="C50">
        <v>2.05</v>
      </c>
      <c r="D50"/>
      <c r="E50" t="s">
        <v>489</v>
      </c>
      <c r="F50">
        <v>7.4506</v>
      </c>
      <c r="G50" s="157">
        <f t="shared" si="1"/>
        <v>0.2751456258556358</v>
      </c>
      <c r="H50"/>
      <c r="I50"/>
      <c r="J50"/>
      <c r="K50"/>
      <c r="L50"/>
      <c r="M50"/>
      <c r="N50"/>
    </row>
    <row r="51" spans="1:14" ht="12.75">
      <c r="A51"/>
      <c r="B51" t="s">
        <v>344</v>
      </c>
      <c r="C51">
        <v>6.45</v>
      </c>
      <c r="D51"/>
      <c r="E51" t="s">
        <v>1021</v>
      </c>
      <c r="F51">
        <v>4.1465</v>
      </c>
      <c r="G51" s="157">
        <f t="shared" si="1"/>
        <v>1.5555287591945015</v>
      </c>
      <c r="H51" t="s">
        <v>9</v>
      </c>
      <c r="I51"/>
      <c r="J51"/>
      <c r="K51"/>
      <c r="L51"/>
      <c r="M51"/>
      <c r="N51"/>
    </row>
    <row r="52" spans="1:14" ht="12.75">
      <c r="A52"/>
      <c r="B52" t="s">
        <v>369</v>
      </c>
      <c r="C52" s="145" t="s">
        <v>10</v>
      </c>
      <c r="D52" s="145"/>
      <c r="E52" t="s">
        <v>1041</v>
      </c>
      <c r="F52">
        <v>1</v>
      </c>
      <c r="G52" s="159" t="s">
        <v>77</v>
      </c>
      <c r="H52"/>
      <c r="I52"/>
      <c r="J52"/>
      <c r="K52"/>
      <c r="L52"/>
      <c r="M52"/>
      <c r="N52"/>
    </row>
    <row r="53" spans="1:14" ht="12.75">
      <c r="A53"/>
      <c r="B53" t="s">
        <v>332</v>
      </c>
      <c r="C53" t="s">
        <v>15</v>
      </c>
      <c r="D53"/>
      <c r="E53" t="s">
        <v>12</v>
      </c>
      <c r="F53">
        <v>26.63</v>
      </c>
      <c r="G53" s="52" t="s">
        <v>79</v>
      </c>
      <c r="H53"/>
      <c r="I53"/>
      <c r="J53"/>
      <c r="K53"/>
      <c r="L53"/>
      <c r="M53"/>
      <c r="N53"/>
    </row>
    <row r="54" spans="1:14" ht="12.75">
      <c r="A54"/>
      <c r="B54" t="s">
        <v>347</v>
      </c>
      <c r="C54"/>
      <c r="D54"/>
      <c r="E54"/>
      <c r="F54"/>
      <c r="G54"/>
      <c r="H54" t="s">
        <v>16</v>
      </c>
      <c r="I54"/>
      <c r="J54"/>
      <c r="K54"/>
      <c r="L54"/>
      <c r="M54"/>
      <c r="N54"/>
    </row>
    <row r="55" spans="1:14" ht="12.75">
      <c r="A55"/>
      <c r="B55" t="s">
        <v>373</v>
      </c>
      <c r="C55" s="67">
        <v>5.8989</v>
      </c>
      <c r="E55" s="4" t="s">
        <v>76</v>
      </c>
      <c r="F55">
        <v>3.4528</v>
      </c>
      <c r="G55" s="157">
        <f>C55/F55</f>
        <v>1.7084395273401298</v>
      </c>
      <c r="H55"/>
      <c r="I55"/>
      <c r="J55"/>
      <c r="K55"/>
      <c r="L55"/>
      <c r="M55"/>
      <c r="N55"/>
    </row>
    <row r="56" spans="1:14" ht="12.75">
      <c r="A56"/>
      <c r="B56" t="s">
        <v>341</v>
      </c>
      <c r="C56" s="162">
        <v>2.63</v>
      </c>
      <c r="D56" s="162"/>
      <c r="E56" s="67" t="s">
        <v>1041</v>
      </c>
      <c r="F56">
        <v>1</v>
      </c>
      <c r="G56">
        <v>2.63</v>
      </c>
      <c r="H56" t="s">
        <v>17</v>
      </c>
      <c r="I56"/>
      <c r="J56"/>
      <c r="K56"/>
      <c r="L56"/>
      <c r="M56"/>
      <c r="N56"/>
    </row>
    <row r="59" ht="12.75">
      <c r="A59" s="23" t="s">
        <v>18</v>
      </c>
    </row>
  </sheetData>
  <sheetProtection/>
  <printOptions/>
  <pageMargins left="0.4" right="0.32"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35"/>
  </sheetPr>
  <dimension ref="A1:AH12"/>
  <sheetViews>
    <sheetView zoomScalePageLayoutView="0" workbookViewId="0" topLeftCell="A1">
      <selection activeCell="G23" sqref="G23"/>
    </sheetView>
  </sheetViews>
  <sheetFormatPr defaultColWidth="9.140625" defaultRowHeight="12.75"/>
  <cols>
    <col min="1" max="1" width="33.8515625" style="67" bestFit="1" customWidth="1"/>
    <col min="2" max="2" width="15.00390625" style="0" customWidth="1"/>
    <col min="3" max="3" width="9.8515625" style="0" bestFit="1" customWidth="1"/>
    <col min="4" max="4" width="7.28125" style="0" bestFit="1" customWidth="1"/>
    <col min="5" max="5" width="9.8515625" style="0" bestFit="1" customWidth="1"/>
    <col min="6" max="6" width="7.28125" style="0" bestFit="1" customWidth="1"/>
    <col min="7" max="7" width="9.8515625" style="0" bestFit="1" customWidth="1"/>
    <col min="8" max="8" width="7.28125" style="0" bestFit="1" customWidth="1"/>
    <col min="9" max="9" width="9.8515625" style="0" bestFit="1" customWidth="1"/>
    <col min="10" max="10" width="7.28125" style="0" bestFit="1" customWidth="1"/>
    <col min="11" max="11" width="9.8515625" style="0" bestFit="1" customWidth="1"/>
    <col min="12" max="12" width="7.28125" style="0" bestFit="1" customWidth="1"/>
    <col min="13" max="13" width="9.8515625" style="0" bestFit="1" customWidth="1"/>
    <col min="14" max="14" width="8.00390625" style="0" customWidth="1"/>
    <col min="15" max="15" width="6.421875" style="0" customWidth="1"/>
    <col min="16" max="16" width="34.8515625" style="0" bestFit="1" customWidth="1"/>
    <col min="17" max="17" width="63.8515625" style="0" bestFit="1" customWidth="1"/>
    <col min="18" max="18" width="7.28125" style="0" bestFit="1" customWidth="1"/>
    <col min="19" max="19" width="9.8515625" style="0" bestFit="1" customWidth="1"/>
    <col min="20" max="20" width="7.28125" style="0" bestFit="1" customWidth="1"/>
    <col min="21" max="21" width="9.8515625" style="0" bestFit="1" customWidth="1"/>
    <col min="22" max="25" width="15.7109375" style="0" bestFit="1" customWidth="1"/>
    <col min="26" max="26" width="7.28125" style="0" bestFit="1" customWidth="1"/>
    <col min="27" max="27" width="9.8515625" style="0" bestFit="1" customWidth="1"/>
    <col min="28" max="28" width="7.28125" style="0" bestFit="1" customWidth="1"/>
    <col min="29" max="29" width="9.8515625" style="0" bestFit="1" customWidth="1"/>
    <col min="30" max="30" width="7.28125" style="0" bestFit="1" customWidth="1"/>
    <col min="31" max="31" width="9.8515625" style="0" bestFit="1" customWidth="1"/>
    <col min="32" max="32" width="7.28125" style="0" bestFit="1" customWidth="1"/>
    <col min="33" max="33" width="9.8515625" style="0" bestFit="1" customWidth="1"/>
  </cols>
  <sheetData>
    <row r="1" spans="1:32" ht="12.75">
      <c r="A1" s="135" t="s">
        <v>1045</v>
      </c>
      <c r="B1" s="135"/>
      <c r="C1" s="135"/>
      <c r="D1" s="136"/>
      <c r="E1" s="136"/>
      <c r="F1" s="136"/>
      <c r="G1" s="136"/>
      <c r="H1" s="136"/>
      <c r="I1" s="136"/>
      <c r="J1" s="136"/>
      <c r="K1" s="136"/>
      <c r="L1" s="136"/>
      <c r="M1" s="136"/>
      <c r="N1" s="136"/>
      <c r="O1" s="136"/>
      <c r="P1" s="136"/>
      <c r="Q1" s="136"/>
      <c r="R1" s="136"/>
      <c r="S1" s="136"/>
      <c r="T1" s="136"/>
      <c r="U1" s="136"/>
      <c r="V1" s="136"/>
      <c r="W1" s="136"/>
      <c r="X1" s="136"/>
      <c r="Y1" s="136"/>
      <c r="Z1" s="137"/>
      <c r="AA1" s="137"/>
      <c r="AB1" s="137"/>
      <c r="AC1" s="137"/>
      <c r="AD1" s="137"/>
      <c r="AE1" s="137"/>
      <c r="AF1" s="137"/>
    </row>
    <row r="2" spans="2:32" ht="12.75">
      <c r="B2" s="3" t="s">
        <v>1264</v>
      </c>
      <c r="C2" s="4"/>
      <c r="D2" s="23"/>
      <c r="E2" s="23"/>
      <c r="F2" s="23"/>
      <c r="G2" s="23"/>
      <c r="H2" s="23"/>
      <c r="I2" s="23"/>
      <c r="J2" s="23"/>
      <c r="K2" s="23"/>
      <c r="L2" s="23"/>
      <c r="M2" s="23"/>
      <c r="N2" s="23"/>
      <c r="O2" s="23"/>
      <c r="P2" s="23"/>
      <c r="Q2" s="23"/>
      <c r="R2" s="23"/>
      <c r="S2" s="23"/>
      <c r="T2" s="23"/>
      <c r="U2" s="23"/>
      <c r="V2" s="23"/>
      <c r="W2" s="23"/>
      <c r="X2" s="23"/>
      <c r="Y2" s="23"/>
      <c r="Z2" s="67"/>
      <c r="AA2" s="67"/>
      <c r="AB2" s="67"/>
      <c r="AC2" s="67"/>
      <c r="AD2" s="67"/>
      <c r="AE2" s="67"/>
      <c r="AF2" s="67"/>
    </row>
    <row r="3" spans="1:34" ht="12.75">
      <c r="A3" s="98" t="s">
        <v>19</v>
      </c>
      <c r="B3" s="324" t="s">
        <v>300</v>
      </c>
      <c r="C3" s="324"/>
      <c r="D3" s="324" t="s">
        <v>366</v>
      </c>
      <c r="E3" s="324"/>
      <c r="F3" s="324" t="s">
        <v>325</v>
      </c>
      <c r="G3" s="324"/>
      <c r="H3" s="324" t="s">
        <v>298</v>
      </c>
      <c r="I3" s="324"/>
      <c r="J3" s="324" t="s">
        <v>318</v>
      </c>
      <c r="K3" s="324"/>
      <c r="L3" s="326" t="s">
        <v>315</v>
      </c>
      <c r="M3" s="326"/>
      <c r="N3" s="324" t="s">
        <v>311</v>
      </c>
      <c r="O3" s="324"/>
      <c r="P3" s="324" t="s">
        <v>299</v>
      </c>
      <c r="Q3" s="324"/>
      <c r="R3" s="324" t="s">
        <v>319</v>
      </c>
      <c r="S3" s="324"/>
      <c r="T3" s="324" t="s">
        <v>1265</v>
      </c>
      <c r="U3" s="324"/>
      <c r="V3" s="325" t="s">
        <v>297</v>
      </c>
      <c r="W3" s="325"/>
      <c r="X3" s="323" t="s">
        <v>308</v>
      </c>
      <c r="Y3" s="323"/>
      <c r="Z3" s="323" t="s">
        <v>322</v>
      </c>
      <c r="AA3" s="323"/>
      <c r="AB3" s="323" t="s">
        <v>303</v>
      </c>
      <c r="AC3" s="323"/>
      <c r="AD3" s="323" t="s">
        <v>305</v>
      </c>
      <c r="AE3" s="323"/>
      <c r="AF3" s="323" t="s">
        <v>321</v>
      </c>
      <c r="AG3" s="323"/>
      <c r="AH3" s="3"/>
    </row>
    <row r="4" spans="2:33" ht="12.75">
      <c r="B4" s="23" t="s">
        <v>21</v>
      </c>
      <c r="C4" s="23" t="s">
        <v>465</v>
      </c>
      <c r="D4" s="23" t="s">
        <v>21</v>
      </c>
      <c r="E4" s="23" t="s">
        <v>465</v>
      </c>
      <c r="F4" s="23" t="s">
        <v>21</v>
      </c>
      <c r="G4" s="23" t="s">
        <v>465</v>
      </c>
      <c r="H4" s="23" t="s">
        <v>21</v>
      </c>
      <c r="I4" s="23" t="s">
        <v>465</v>
      </c>
      <c r="J4" s="23" t="s">
        <v>21</v>
      </c>
      <c r="K4" s="23" t="s">
        <v>465</v>
      </c>
      <c r="L4" s="23" t="s">
        <v>21</v>
      </c>
      <c r="M4" s="23" t="s">
        <v>465</v>
      </c>
      <c r="N4" s="23" t="s">
        <v>21</v>
      </c>
      <c r="O4" s="23" t="s">
        <v>465</v>
      </c>
      <c r="P4" s="23" t="s">
        <v>21</v>
      </c>
      <c r="Q4" s="23" t="s">
        <v>465</v>
      </c>
      <c r="R4" s="23" t="s">
        <v>21</v>
      </c>
      <c r="S4" s="23" t="s">
        <v>465</v>
      </c>
      <c r="T4" s="23" t="s">
        <v>21</v>
      </c>
      <c r="U4" s="23" t="s">
        <v>465</v>
      </c>
      <c r="V4" s="23" t="s">
        <v>21</v>
      </c>
      <c r="W4" s="23" t="s">
        <v>465</v>
      </c>
      <c r="X4" s="23" t="s">
        <v>21</v>
      </c>
      <c r="Y4" s="23" t="s">
        <v>465</v>
      </c>
      <c r="Z4" s="23" t="s">
        <v>21</v>
      </c>
      <c r="AA4" s="23" t="s">
        <v>465</v>
      </c>
      <c r="AB4" s="23" t="s">
        <v>21</v>
      </c>
      <c r="AC4" s="23" t="s">
        <v>465</v>
      </c>
      <c r="AD4" s="23" t="s">
        <v>21</v>
      </c>
      <c r="AE4" s="23" t="s">
        <v>465</v>
      </c>
      <c r="AF4" s="23" t="s">
        <v>21</v>
      </c>
      <c r="AG4" s="23" t="s">
        <v>465</v>
      </c>
    </row>
    <row r="5" spans="1:32" ht="12.75">
      <c r="A5" s="23" t="s">
        <v>22</v>
      </c>
      <c r="B5" s="142"/>
      <c r="C5" s="142"/>
      <c r="D5" s="142" t="s">
        <v>1270</v>
      </c>
      <c r="E5" s="142" t="s">
        <v>1270</v>
      </c>
      <c r="F5" s="142" t="s">
        <v>1270</v>
      </c>
      <c r="G5" s="142"/>
      <c r="H5" s="142" t="s">
        <v>1270</v>
      </c>
      <c r="J5" s="142" t="s">
        <v>1270</v>
      </c>
      <c r="K5" s="142" t="s">
        <v>1270</v>
      </c>
      <c r="R5" s="142" t="s">
        <v>1270</v>
      </c>
      <c r="S5" s="142"/>
      <c r="T5" s="142" t="s">
        <v>1270</v>
      </c>
      <c r="V5" s="23"/>
      <c r="W5" s="23"/>
      <c r="X5" s="142" t="s">
        <v>1270</v>
      </c>
      <c r="Y5" s="142"/>
      <c r="Z5" s="142" t="s">
        <v>1270</v>
      </c>
      <c r="AA5" s="142" t="s">
        <v>1270</v>
      </c>
      <c r="AB5" s="142"/>
      <c r="AC5" s="142"/>
      <c r="AD5" s="142" t="s">
        <v>1270</v>
      </c>
      <c r="AE5" s="67"/>
      <c r="AF5" s="142" t="s">
        <v>1270</v>
      </c>
    </row>
    <row r="6" spans="1:32" ht="12.75">
      <c r="A6" s="53" t="s">
        <v>23</v>
      </c>
      <c r="F6" s="142" t="s">
        <v>1270</v>
      </c>
      <c r="K6" s="142" t="s">
        <v>1270</v>
      </c>
      <c r="R6" s="142" t="s">
        <v>1270</v>
      </c>
      <c r="S6" s="142" t="s">
        <v>1270</v>
      </c>
      <c r="U6" s="142" t="s">
        <v>1270</v>
      </c>
      <c r="V6" s="59"/>
      <c r="W6" s="59"/>
      <c r="X6" s="125"/>
      <c r="Y6" s="125"/>
      <c r="Z6" s="67"/>
      <c r="AA6" s="67"/>
      <c r="AB6" s="142" t="s">
        <v>1270</v>
      </c>
      <c r="AC6" s="142" t="s">
        <v>1270</v>
      </c>
      <c r="AD6" s="67"/>
      <c r="AE6" s="67"/>
      <c r="AF6" s="67"/>
    </row>
    <row r="7" spans="1:33" ht="12.75">
      <c r="A7" s="53" t="s">
        <v>24</v>
      </c>
      <c r="D7" s="142"/>
      <c r="E7" s="142"/>
      <c r="F7" s="142"/>
      <c r="G7" s="142"/>
      <c r="H7" s="142"/>
      <c r="J7" s="142" t="s">
        <v>1270</v>
      </c>
      <c r="N7" s="142"/>
      <c r="O7" s="142"/>
      <c r="P7" s="142"/>
      <c r="Q7" s="142"/>
      <c r="R7" s="142" t="s">
        <v>1270</v>
      </c>
      <c r="S7" s="142" t="s">
        <v>1270</v>
      </c>
      <c r="T7" s="142"/>
      <c r="U7" s="142"/>
      <c r="V7" s="63"/>
      <c r="W7" s="63"/>
      <c r="X7" s="142"/>
      <c r="Y7" s="142"/>
      <c r="Z7" s="142"/>
      <c r="AA7" s="142"/>
      <c r="AB7" s="67"/>
      <c r="AC7" s="67"/>
      <c r="AD7" s="142"/>
      <c r="AE7" s="142"/>
      <c r="AF7" s="142"/>
      <c r="AG7" s="142" t="s">
        <v>1270</v>
      </c>
    </row>
    <row r="8" spans="1:32" ht="12.75">
      <c r="A8" s="53" t="s">
        <v>262</v>
      </c>
      <c r="B8" s="142"/>
      <c r="C8" s="142"/>
      <c r="D8" s="142" t="s">
        <v>1270</v>
      </c>
      <c r="E8" s="142" t="s">
        <v>1270</v>
      </c>
      <c r="F8" s="142"/>
      <c r="G8" s="142"/>
      <c r="H8" s="142"/>
      <c r="I8" s="142"/>
      <c r="K8" s="142" t="s">
        <v>1270</v>
      </c>
      <c r="L8" s="140"/>
      <c r="M8" s="140"/>
      <c r="N8" s="142" t="s">
        <v>1270</v>
      </c>
      <c r="O8" s="142"/>
      <c r="P8" s="142"/>
      <c r="Q8" s="142"/>
      <c r="R8" s="142" t="s">
        <v>1270</v>
      </c>
      <c r="S8" s="142"/>
      <c r="T8" s="142" t="s">
        <v>1270</v>
      </c>
      <c r="U8" s="142"/>
      <c r="V8" s="63"/>
      <c r="W8" s="63"/>
      <c r="X8" s="142"/>
      <c r="Y8" s="142"/>
      <c r="Z8" s="67"/>
      <c r="AA8" s="67"/>
      <c r="AB8" s="142" t="s">
        <v>1270</v>
      </c>
      <c r="AC8" s="142" t="s">
        <v>1270</v>
      </c>
      <c r="AD8" s="142"/>
      <c r="AE8" s="142"/>
      <c r="AF8" s="142" t="s">
        <v>1270</v>
      </c>
    </row>
    <row r="9" spans="1:33" ht="27" customHeight="1">
      <c r="A9" s="53" t="s">
        <v>25</v>
      </c>
      <c r="B9" s="59"/>
      <c r="C9" s="59"/>
      <c r="D9" s="142" t="s">
        <v>1270</v>
      </c>
      <c r="E9" s="142" t="s">
        <v>1270</v>
      </c>
      <c r="F9" s="63"/>
      <c r="G9" s="63"/>
      <c r="H9" s="142" t="s">
        <v>1270</v>
      </c>
      <c r="I9" s="64"/>
      <c r="K9" s="142" t="s">
        <v>1270</v>
      </c>
      <c r="L9" s="140"/>
      <c r="M9" s="140"/>
      <c r="N9" s="142" t="s">
        <v>1270</v>
      </c>
      <c r="P9" s="103" t="s">
        <v>27</v>
      </c>
      <c r="Q9" s="143" t="s">
        <v>28</v>
      </c>
      <c r="R9" s="142" t="s">
        <v>1270</v>
      </c>
      <c r="S9" s="140"/>
      <c r="T9" s="142" t="s">
        <v>1270</v>
      </c>
      <c r="U9" s="138"/>
      <c r="V9" s="64" t="s">
        <v>29</v>
      </c>
      <c r="W9" s="64" t="s">
        <v>29</v>
      </c>
      <c r="X9" s="23"/>
      <c r="Y9" s="23"/>
      <c r="Z9" s="142" t="s">
        <v>1270</v>
      </c>
      <c r="AA9" s="67"/>
      <c r="AB9" s="67"/>
      <c r="AC9" s="67"/>
      <c r="AD9" s="142" t="s">
        <v>1270</v>
      </c>
      <c r="AE9" s="142" t="s">
        <v>1270</v>
      </c>
      <c r="AF9" s="142" t="s">
        <v>1270</v>
      </c>
      <c r="AG9" s="142" t="s">
        <v>1270</v>
      </c>
    </row>
    <row r="10" spans="1:33" ht="76.5">
      <c r="A10" s="59" t="s">
        <v>424</v>
      </c>
      <c r="B10" s="59" t="s">
        <v>26</v>
      </c>
      <c r="C10" s="59"/>
      <c r="D10" s="64"/>
      <c r="E10" s="64"/>
      <c r="F10" s="63"/>
      <c r="G10" s="63"/>
      <c r="H10" s="64"/>
      <c r="I10" s="142" t="s">
        <v>1270</v>
      </c>
      <c r="J10" s="64"/>
      <c r="K10" s="64"/>
      <c r="L10" s="140"/>
      <c r="M10" s="140"/>
      <c r="N10" s="142" t="s">
        <v>1270</v>
      </c>
      <c r="O10" s="142" t="s">
        <v>1270</v>
      </c>
      <c r="P10" s="139"/>
      <c r="Q10" s="139"/>
      <c r="S10" s="140"/>
      <c r="T10" s="142" t="s">
        <v>1270</v>
      </c>
      <c r="U10" s="142" t="s">
        <v>1270</v>
      </c>
      <c r="V10" s="64"/>
      <c r="W10" s="64"/>
      <c r="X10" s="67" t="s">
        <v>30</v>
      </c>
      <c r="Y10" s="67" t="s">
        <v>30</v>
      </c>
      <c r="Z10" s="142" t="s">
        <v>1270</v>
      </c>
      <c r="AA10" s="142" t="s">
        <v>1270</v>
      </c>
      <c r="AB10" s="67"/>
      <c r="AC10" s="67"/>
      <c r="AD10" s="67"/>
      <c r="AE10" s="67"/>
      <c r="AF10" s="67"/>
      <c r="AG10" s="142" t="s">
        <v>1270</v>
      </c>
    </row>
    <row r="11" spans="2:32" ht="12.75">
      <c r="B11" s="59"/>
      <c r="C11" s="59"/>
      <c r="D11" s="64"/>
      <c r="E11" s="64"/>
      <c r="F11" s="63"/>
      <c r="G11" s="63"/>
      <c r="H11" s="64"/>
      <c r="I11" s="64"/>
      <c r="J11" s="64"/>
      <c r="K11" s="64"/>
      <c r="L11" s="140"/>
      <c r="M11" s="140"/>
      <c r="N11" s="140"/>
      <c r="O11" s="140"/>
      <c r="P11" s="139"/>
      <c r="Q11" s="139"/>
      <c r="S11" s="140"/>
      <c r="T11" s="138"/>
      <c r="U11" s="138"/>
      <c r="V11" s="64"/>
      <c r="W11" s="64"/>
      <c r="X11" s="23"/>
      <c r="Y11" s="23"/>
      <c r="Z11" s="67"/>
      <c r="AA11" s="67"/>
      <c r="AB11" s="67"/>
      <c r="AC11" s="67"/>
      <c r="AD11" s="67"/>
      <c r="AE11" s="67"/>
      <c r="AF11" s="67"/>
    </row>
    <row r="12" spans="1:32" ht="12.75">
      <c r="A12" s="23" t="s">
        <v>20</v>
      </c>
      <c r="B12" s="59"/>
      <c r="C12" s="59"/>
      <c r="D12" s="64"/>
      <c r="E12" s="64"/>
      <c r="F12" s="63"/>
      <c r="G12" s="63"/>
      <c r="H12" s="64"/>
      <c r="I12" s="64"/>
      <c r="J12" s="64"/>
      <c r="K12" s="64"/>
      <c r="L12" s="140"/>
      <c r="M12" s="140"/>
      <c r="N12" s="140"/>
      <c r="O12" s="140"/>
      <c r="P12" s="139"/>
      <c r="Q12" s="139"/>
      <c r="R12" s="140"/>
      <c r="S12" s="140"/>
      <c r="T12" s="138"/>
      <c r="U12" s="138"/>
      <c r="V12" s="64"/>
      <c r="W12" s="64"/>
      <c r="X12" s="23"/>
      <c r="Y12" s="23"/>
      <c r="Z12" s="67"/>
      <c r="AA12" s="67"/>
      <c r="AB12" s="67"/>
      <c r="AC12" s="67"/>
      <c r="AD12" s="67"/>
      <c r="AE12" s="67"/>
      <c r="AF12" s="67"/>
    </row>
  </sheetData>
  <sheetProtection/>
  <mergeCells count="16">
    <mergeCell ref="B3:C3"/>
    <mergeCell ref="D3:E3"/>
    <mergeCell ref="F3:G3"/>
    <mergeCell ref="J3:K3"/>
    <mergeCell ref="L3:M3"/>
    <mergeCell ref="N3:O3"/>
    <mergeCell ref="P3:Q3"/>
    <mergeCell ref="H3:I3"/>
    <mergeCell ref="AD3:AE3"/>
    <mergeCell ref="AF3:AG3"/>
    <mergeCell ref="R3:S3"/>
    <mergeCell ref="T3:U3"/>
    <mergeCell ref="V3:W3"/>
    <mergeCell ref="X3:Y3"/>
    <mergeCell ref="Z3:AA3"/>
    <mergeCell ref="AB3:A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5"/>
  </sheetPr>
  <dimension ref="A1:L41"/>
  <sheetViews>
    <sheetView zoomScalePageLayoutView="0" workbookViewId="0" topLeftCell="A1">
      <selection activeCell="E41" sqref="E41"/>
    </sheetView>
  </sheetViews>
  <sheetFormatPr defaultColWidth="9.140625" defaultRowHeight="12.75"/>
  <cols>
    <col min="1" max="1" width="13.7109375" style="67" customWidth="1"/>
    <col min="2" max="9" width="9.140625" style="67" customWidth="1"/>
    <col min="10" max="10" width="18.140625" style="67" customWidth="1"/>
    <col min="11" max="16384" width="9.140625" style="67" customWidth="1"/>
  </cols>
  <sheetData>
    <row r="1" spans="1:3" s="66" customFormat="1" ht="12.75">
      <c r="A1" s="65" t="s">
        <v>382</v>
      </c>
      <c r="B1" s="65"/>
      <c r="C1" s="65"/>
    </row>
    <row r="2" ht="12.75">
      <c r="A2" s="67" t="s">
        <v>1037</v>
      </c>
    </row>
    <row r="3" spans="1:10" ht="12.75">
      <c r="A3" s="98" t="s">
        <v>437</v>
      </c>
      <c r="B3" s="98">
        <v>1998</v>
      </c>
      <c r="C3" s="98">
        <v>2000</v>
      </c>
      <c r="D3" s="98">
        <v>2001</v>
      </c>
      <c r="E3" s="98">
        <v>2004</v>
      </c>
      <c r="F3" s="98">
        <v>2005</v>
      </c>
      <c r="G3" s="98">
        <v>2006</v>
      </c>
      <c r="H3" s="98">
        <v>2007</v>
      </c>
      <c r="I3" s="98">
        <v>2008</v>
      </c>
      <c r="J3" s="104" t="s">
        <v>439</v>
      </c>
    </row>
    <row r="4" spans="1:12" ht="12.75">
      <c r="A4" s="67" t="s">
        <v>329</v>
      </c>
      <c r="B4" s="105">
        <v>2747.033131545097</v>
      </c>
      <c r="C4" s="105">
        <v>2747.033131545097</v>
      </c>
      <c r="D4" s="105">
        <v>2747.033131545097</v>
      </c>
      <c r="E4" s="105">
        <v>2961.6</v>
      </c>
      <c r="F4" s="105">
        <v>2961.6</v>
      </c>
      <c r="G4" s="105">
        <v>2961.6</v>
      </c>
      <c r="H4" s="105">
        <v>1500</v>
      </c>
      <c r="I4" s="105">
        <v>1500</v>
      </c>
      <c r="J4" s="106" t="s">
        <v>374</v>
      </c>
      <c r="L4" s="252" t="s">
        <v>254</v>
      </c>
    </row>
    <row r="5" spans="1:10" ht="12.75">
      <c r="A5" s="67" t="s">
        <v>330</v>
      </c>
      <c r="B5" s="107">
        <v>823.4</v>
      </c>
      <c r="C5" s="105">
        <v>817.7511595219621</v>
      </c>
      <c r="D5" s="105">
        <v>817.7511595219621</v>
      </c>
      <c r="E5" s="105">
        <v>870.24</v>
      </c>
      <c r="F5" s="105">
        <v>869.51</v>
      </c>
      <c r="G5" s="105">
        <v>844.7</v>
      </c>
      <c r="H5" s="105">
        <v>844.7</v>
      </c>
      <c r="I5" s="105">
        <v>844.7</v>
      </c>
      <c r="J5" s="106" t="s">
        <v>374</v>
      </c>
    </row>
    <row r="6" ht="12.75">
      <c r="A6" s="67" t="s">
        <v>349</v>
      </c>
    </row>
    <row r="7" ht="12.75">
      <c r="A7" s="67" t="s">
        <v>331</v>
      </c>
    </row>
    <row r="8" spans="1:10" ht="12.75">
      <c r="A8" s="67" t="s">
        <v>332</v>
      </c>
      <c r="B8" s="108">
        <v>1219.02</v>
      </c>
      <c r="C8" s="105">
        <v>1300.69</v>
      </c>
      <c r="D8" s="105">
        <v>1300.69</v>
      </c>
      <c r="E8" s="105">
        <v>1584</v>
      </c>
      <c r="F8" s="105">
        <v>1613.31</v>
      </c>
      <c r="G8" s="105">
        <v>1036</v>
      </c>
      <c r="H8" s="105">
        <v>1036</v>
      </c>
      <c r="I8" s="105">
        <v>1036</v>
      </c>
      <c r="J8" s="109" t="s">
        <v>375</v>
      </c>
    </row>
    <row r="9" spans="1:10" ht="12.75">
      <c r="A9" s="67" t="s">
        <v>333</v>
      </c>
      <c r="B9" s="107">
        <v>335</v>
      </c>
      <c r="C9" s="105">
        <v>337</v>
      </c>
      <c r="D9" s="105">
        <v>337</v>
      </c>
      <c r="E9" s="105">
        <v>518</v>
      </c>
      <c r="F9" s="105">
        <v>537.49</v>
      </c>
      <c r="G9" s="105">
        <v>536.25</v>
      </c>
      <c r="H9" s="105">
        <v>537.49</v>
      </c>
      <c r="I9" s="105">
        <v>537.49</v>
      </c>
      <c r="J9" s="106" t="s">
        <v>374</v>
      </c>
    </row>
    <row r="10" spans="1:5" ht="12.75">
      <c r="A10" s="67" t="s">
        <v>334</v>
      </c>
      <c r="E10" s="105">
        <v>336</v>
      </c>
    </row>
    <row r="11" spans="1:10" ht="12.75">
      <c r="A11" s="67" t="s">
        <v>337</v>
      </c>
      <c r="B11" s="110">
        <v>2015</v>
      </c>
      <c r="C11" s="105">
        <v>2015</v>
      </c>
      <c r="D11" s="105">
        <v>2015</v>
      </c>
      <c r="E11" s="105">
        <v>2015</v>
      </c>
      <c r="F11" s="105">
        <v>2015</v>
      </c>
      <c r="G11" s="105">
        <v>2015</v>
      </c>
      <c r="H11" s="105">
        <v>2015</v>
      </c>
      <c r="I11" s="105">
        <v>2015</v>
      </c>
      <c r="J11" s="106" t="s">
        <v>376</v>
      </c>
    </row>
    <row r="12" spans="1:10" ht="12.75">
      <c r="A12" s="67" t="s">
        <v>338</v>
      </c>
      <c r="B12" s="67">
        <v>707.36</v>
      </c>
      <c r="C12" s="105">
        <v>707.3634399815842</v>
      </c>
      <c r="D12" s="105">
        <v>707.3634399815842</v>
      </c>
      <c r="E12" s="105">
        <v>600</v>
      </c>
      <c r="F12" s="105">
        <v>600</v>
      </c>
      <c r="G12" s="105">
        <v>600</v>
      </c>
      <c r="H12" s="105">
        <v>600</v>
      </c>
      <c r="I12" s="105">
        <v>600</v>
      </c>
      <c r="J12" s="106" t="s">
        <v>377</v>
      </c>
    </row>
    <row r="13" spans="1:10" ht="12.75">
      <c r="A13" s="67" t="s">
        <v>369</v>
      </c>
      <c r="B13" s="110">
        <v>1789.72</v>
      </c>
      <c r="C13" s="105">
        <v>1789.72</v>
      </c>
      <c r="D13" s="105">
        <v>1789.72</v>
      </c>
      <c r="E13" s="105">
        <v>1880.48</v>
      </c>
      <c r="F13" s="105">
        <v>1523</v>
      </c>
      <c r="G13" s="105">
        <v>1523</v>
      </c>
      <c r="H13" s="105">
        <v>929</v>
      </c>
      <c r="I13" s="105">
        <v>929</v>
      </c>
      <c r="J13" s="106" t="s">
        <v>374</v>
      </c>
    </row>
    <row r="14" ht="12.75">
      <c r="A14" s="67" t="s">
        <v>335</v>
      </c>
    </row>
    <row r="15" spans="1:10" ht="12.75">
      <c r="A15" s="67" t="s">
        <v>339</v>
      </c>
      <c r="B15" s="108">
        <v>495.2</v>
      </c>
      <c r="C15" s="105">
        <v>671.5946262645683</v>
      </c>
      <c r="D15" s="105">
        <v>680.4308099070727</v>
      </c>
      <c r="E15" s="105">
        <v>1152</v>
      </c>
      <c r="F15" s="105">
        <v>1161.6</v>
      </c>
      <c r="G15" s="105">
        <v>1152</v>
      </c>
      <c r="H15" s="105">
        <v>1475.2</v>
      </c>
      <c r="I15" s="105">
        <v>1475.2</v>
      </c>
      <c r="J15" s="106" t="s">
        <v>374</v>
      </c>
    </row>
    <row r="16" spans="1:10" ht="12.75">
      <c r="A16" s="67" t="s">
        <v>354</v>
      </c>
      <c r="B16" s="107"/>
      <c r="C16" s="107"/>
      <c r="D16" s="107"/>
      <c r="E16" s="107"/>
      <c r="F16" s="107"/>
      <c r="G16" s="107"/>
      <c r="H16" s="107"/>
      <c r="I16" s="107"/>
      <c r="J16" s="107"/>
    </row>
    <row r="17" spans="1:10" ht="12.75">
      <c r="A17" s="67" t="s">
        <v>340</v>
      </c>
      <c r="B17" s="107"/>
      <c r="C17" s="107"/>
      <c r="D17" s="107"/>
      <c r="E17" s="105">
        <v>3948</v>
      </c>
      <c r="F17" s="107"/>
      <c r="G17" s="107"/>
      <c r="H17" s="107"/>
      <c r="I17" s="107"/>
      <c r="J17" s="107"/>
    </row>
    <row r="18" spans="1:10" ht="12.75">
      <c r="A18" s="67" t="s">
        <v>341</v>
      </c>
      <c r="B18" s="107">
        <v>802.04</v>
      </c>
      <c r="C18" s="105">
        <v>697.2168137708068</v>
      </c>
      <c r="D18" s="105">
        <v>697.2168137708068</v>
      </c>
      <c r="E18" s="105">
        <v>722.1575</v>
      </c>
      <c r="F18" s="105">
        <v>722.16</v>
      </c>
      <c r="G18" s="105">
        <v>722.16</v>
      </c>
      <c r="H18" s="105">
        <v>731</v>
      </c>
      <c r="I18" s="105">
        <v>731</v>
      </c>
      <c r="J18" s="106" t="s">
        <v>374</v>
      </c>
    </row>
    <row r="19" spans="1:5" ht="12.75">
      <c r="A19" s="67" t="s">
        <v>342</v>
      </c>
      <c r="E19" s="105">
        <v>367</v>
      </c>
    </row>
    <row r="20" ht="12.75">
      <c r="A20" s="67" t="s">
        <v>370</v>
      </c>
    </row>
    <row r="21" spans="1:6" ht="12.75">
      <c r="A21" s="67" t="s">
        <v>373</v>
      </c>
      <c r="F21" s="105">
        <v>571</v>
      </c>
    </row>
    <row r="22" ht="12.75">
      <c r="A22" s="67" t="s">
        <v>371</v>
      </c>
    </row>
    <row r="23" ht="12.75">
      <c r="A23" s="67" t="s">
        <v>343</v>
      </c>
    </row>
    <row r="24" spans="1:10" ht="12.75">
      <c r="A24" s="67" t="s">
        <v>351</v>
      </c>
      <c r="B24" s="107">
        <v>954.75</v>
      </c>
      <c r="C24" s="105">
        <v>940</v>
      </c>
      <c r="D24" s="105">
        <v>940</v>
      </c>
      <c r="E24" s="105">
        <v>948</v>
      </c>
      <c r="F24" s="105">
        <v>975</v>
      </c>
      <c r="G24" s="105">
        <v>984</v>
      </c>
      <c r="H24" s="105">
        <v>1001</v>
      </c>
      <c r="I24" s="105">
        <v>1089</v>
      </c>
      <c r="J24" s="106" t="s">
        <v>378</v>
      </c>
    </row>
    <row r="25" spans="1:10" ht="12.75">
      <c r="A25" s="67" t="s">
        <v>355</v>
      </c>
      <c r="B25" s="107">
        <v>730.83</v>
      </c>
      <c r="C25" s="105">
        <v>1135.8933937632396</v>
      </c>
      <c r="D25" s="105">
        <v>1177.2082743549627</v>
      </c>
      <c r="E25" s="105">
        <v>1165.5201241440466</v>
      </c>
      <c r="F25" s="105">
        <v>1291.39</v>
      </c>
      <c r="G25" s="105">
        <v>1322.1</v>
      </c>
      <c r="H25" s="105">
        <v>1348.93</v>
      </c>
      <c r="I25" s="105">
        <v>1384.38</v>
      </c>
      <c r="J25" s="106" t="s">
        <v>379</v>
      </c>
    </row>
    <row r="26" spans="1:10" ht="12.75">
      <c r="A26" s="67" t="s">
        <v>344</v>
      </c>
      <c r="B26" s="107">
        <v>579.6</v>
      </c>
      <c r="C26" s="105">
        <v>690</v>
      </c>
      <c r="D26" s="105">
        <v>910.8</v>
      </c>
      <c r="E26" s="105">
        <v>397.67</v>
      </c>
      <c r="F26" s="105">
        <v>1102.094</v>
      </c>
      <c r="G26" s="105">
        <v>1138.831</v>
      </c>
      <c r="H26" s="105">
        <v>1138.831</v>
      </c>
      <c r="I26" s="105">
        <v>1138.831</v>
      </c>
      <c r="J26" s="106" t="s">
        <v>374</v>
      </c>
    </row>
    <row r="27" spans="1:10" ht="12.75">
      <c r="A27" s="67" t="s">
        <v>345</v>
      </c>
      <c r="B27" s="107">
        <v>423.98</v>
      </c>
      <c r="C27" s="105">
        <v>423.98</v>
      </c>
      <c r="D27" s="105">
        <v>423.98</v>
      </c>
      <c r="E27" s="105">
        <v>515</v>
      </c>
      <c r="F27" s="105">
        <v>513.7</v>
      </c>
      <c r="G27" s="105">
        <v>620.8</v>
      </c>
      <c r="H27" s="105">
        <v>655</v>
      </c>
      <c r="I27" s="105">
        <v>627</v>
      </c>
      <c r="J27" s="106" t="s">
        <v>374</v>
      </c>
    </row>
    <row r="28" spans="1:10" ht="12.75">
      <c r="A28" s="67" t="s">
        <v>350</v>
      </c>
      <c r="B28" s="107"/>
      <c r="C28" s="107"/>
      <c r="D28" s="107"/>
      <c r="E28" s="107"/>
      <c r="F28" s="107"/>
      <c r="G28" s="107"/>
      <c r="H28" s="107"/>
      <c r="I28" s="107"/>
      <c r="J28" s="107"/>
    </row>
    <row r="29" spans="1:10" ht="12.75">
      <c r="A29" s="67" t="s">
        <v>352</v>
      </c>
      <c r="B29" s="107"/>
      <c r="C29" s="107"/>
      <c r="D29" s="107"/>
      <c r="E29" s="107"/>
      <c r="F29" s="105">
        <v>1533</v>
      </c>
      <c r="G29" s="107"/>
      <c r="H29" s="107"/>
      <c r="I29" s="107"/>
      <c r="J29" s="107"/>
    </row>
    <row r="30" ht="12.75">
      <c r="A30" s="67" t="s">
        <v>347</v>
      </c>
    </row>
    <row r="31" spans="1:10" ht="12.75">
      <c r="A31" s="67" t="s">
        <v>336</v>
      </c>
      <c r="B31" s="107">
        <v>604.93</v>
      </c>
      <c r="C31" s="105">
        <v>604.9329871503612</v>
      </c>
      <c r="D31" s="105">
        <v>604.9329871503612</v>
      </c>
      <c r="E31" s="105">
        <v>714.7703532749149</v>
      </c>
      <c r="F31" s="105">
        <v>714</v>
      </c>
      <c r="G31" s="105">
        <v>724.9</v>
      </c>
      <c r="H31" s="105">
        <v>747.68</v>
      </c>
      <c r="I31" s="105">
        <v>747.68</v>
      </c>
      <c r="J31" s="106" t="s">
        <v>380</v>
      </c>
    </row>
    <row r="32" spans="1:10" ht="12.75">
      <c r="A32" s="67" t="s">
        <v>346</v>
      </c>
      <c r="B32" s="108">
        <v>2202.52</v>
      </c>
      <c r="C32" s="105">
        <v>2202.5162242579013</v>
      </c>
      <c r="D32" s="105">
        <v>2202.5162242579013</v>
      </c>
      <c r="E32" s="105">
        <v>2046.9663484045159</v>
      </c>
      <c r="F32" s="105">
        <v>2083.25</v>
      </c>
      <c r="G32" s="105">
        <v>2020.83</v>
      </c>
      <c r="H32" s="105">
        <v>2000.9361104610343</v>
      </c>
      <c r="I32" s="105">
        <v>2000.9361104610343</v>
      </c>
      <c r="J32" s="106" t="s">
        <v>374</v>
      </c>
    </row>
    <row r="33" spans="1:10" ht="12.75">
      <c r="A33" s="67" t="s">
        <v>372</v>
      </c>
      <c r="B33" s="108">
        <v>2063.08</v>
      </c>
      <c r="C33" s="105">
        <v>2063.08</v>
      </c>
      <c r="D33" s="105">
        <v>2063.08</v>
      </c>
      <c r="E33" s="105">
        <v>2063.8</v>
      </c>
      <c r="F33" s="105">
        <v>2134.9</v>
      </c>
      <c r="G33" s="105">
        <v>2033.3</v>
      </c>
      <c r="H33" s="105">
        <v>2098</v>
      </c>
      <c r="I33" s="105">
        <v>2033.3</v>
      </c>
      <c r="J33" s="106" t="s">
        <v>374</v>
      </c>
    </row>
    <row r="34" spans="1:5" ht="12.75">
      <c r="A34" s="67" t="s">
        <v>353</v>
      </c>
      <c r="E34" s="105">
        <v>810</v>
      </c>
    </row>
    <row r="35" spans="1:10" ht="12.75">
      <c r="A35" s="67" t="s">
        <v>348</v>
      </c>
      <c r="B35" s="108">
        <v>1876.28</v>
      </c>
      <c r="C35" s="105">
        <v>4101.049868766404</v>
      </c>
      <c r="D35" s="105">
        <v>2008.032128514056</v>
      </c>
      <c r="E35" s="105">
        <v>1768.867924528302</v>
      </c>
      <c r="F35" s="105">
        <v>1724.6335153779823</v>
      </c>
      <c r="G35" s="105">
        <v>1996.34</v>
      </c>
      <c r="H35" s="105">
        <v>1989.98</v>
      </c>
      <c r="I35" s="105">
        <v>1989.98</v>
      </c>
      <c r="J35" s="106" t="s">
        <v>381</v>
      </c>
    </row>
    <row r="36" spans="1:10" ht="12.75">
      <c r="A36" s="98" t="s">
        <v>326</v>
      </c>
      <c r="B36" s="111">
        <f>SUM(B4:B35)</f>
        <v>20369.743131545096</v>
      </c>
      <c r="C36" s="111">
        <f aca="true" t="shared" si="0" ref="C36:I36">SUM(C4:C35)</f>
        <v>23244.821645021922</v>
      </c>
      <c r="D36" s="111">
        <f t="shared" si="0"/>
        <v>21422.754969003803</v>
      </c>
      <c r="E36" s="111">
        <f t="shared" si="0"/>
        <v>27385.07225035178</v>
      </c>
      <c r="F36" s="111">
        <f t="shared" si="0"/>
        <v>24646.637515377985</v>
      </c>
      <c r="G36" s="111">
        <f t="shared" si="0"/>
        <v>22231.810999999998</v>
      </c>
      <c r="H36" s="111">
        <f t="shared" si="0"/>
        <v>20648.747110461034</v>
      </c>
      <c r="I36" s="111">
        <f t="shared" si="0"/>
        <v>20679.497110461034</v>
      </c>
      <c r="J36" s="106"/>
    </row>
    <row r="37" spans="1:10" ht="12.75">
      <c r="A37" s="98" t="s">
        <v>491</v>
      </c>
      <c r="B37" s="111">
        <f>B4+B5+B9+B11+B12+B13+B18+B24+B27+B31+B32+B35</f>
        <v>15282.013131545098</v>
      </c>
      <c r="C37" s="111">
        <f aca="true" t="shared" si="1" ref="C37:I37">C4+C5+C9+C11+C12+C13+C18+C24+C27+C31+C32+C35</f>
        <v>17383.563624994116</v>
      </c>
      <c r="D37" s="111">
        <f t="shared" si="1"/>
        <v>15290.545884741767</v>
      </c>
      <c r="E37" s="111">
        <f t="shared" si="1"/>
        <v>15561.082126207732</v>
      </c>
      <c r="F37" s="111">
        <f t="shared" si="1"/>
        <v>15239.343515377981</v>
      </c>
      <c r="G37" s="111">
        <f t="shared" si="1"/>
        <v>15549.579999999998</v>
      </c>
      <c r="H37" s="111">
        <f t="shared" si="1"/>
        <v>13551.786110461033</v>
      </c>
      <c r="I37" s="111">
        <f t="shared" si="1"/>
        <v>13611.786110461033</v>
      </c>
      <c r="J37" s="112" t="s">
        <v>1023</v>
      </c>
    </row>
    <row r="39" ht="12.75">
      <c r="A39" s="67" t="s">
        <v>438</v>
      </c>
    </row>
    <row r="41" spans="2:9" ht="12.75">
      <c r="B41" s="67">
        <f>COUNT(B4:B35)</f>
        <v>17</v>
      </c>
      <c r="C41" s="67">
        <f aca="true" t="shared" si="2" ref="C41:I41">COUNT(C4:C35)</f>
        <v>17</v>
      </c>
      <c r="D41" s="67">
        <f t="shared" si="2"/>
        <v>17</v>
      </c>
      <c r="E41" s="67">
        <f t="shared" si="2"/>
        <v>21</v>
      </c>
      <c r="F41" s="67">
        <f t="shared" si="2"/>
        <v>19</v>
      </c>
      <c r="G41" s="67">
        <f t="shared" si="2"/>
        <v>17</v>
      </c>
      <c r="H41" s="67">
        <f t="shared" si="2"/>
        <v>17</v>
      </c>
      <c r="I41" s="67">
        <f t="shared" si="2"/>
        <v>17</v>
      </c>
    </row>
  </sheetData>
  <sheetProtection/>
  <printOptions/>
  <pageMargins left="0.75" right="0.75" top="0.52" bottom="0.57"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35"/>
  </sheetPr>
  <dimension ref="A1:K34"/>
  <sheetViews>
    <sheetView tabSelected="1" zoomScalePageLayoutView="0" workbookViewId="0" topLeftCell="A1">
      <selection activeCell="J7" sqref="J7"/>
    </sheetView>
  </sheetViews>
  <sheetFormatPr defaultColWidth="9.140625" defaultRowHeight="12.75"/>
  <cols>
    <col min="1" max="1" width="13.7109375" style="67" customWidth="1"/>
    <col min="2" max="9" width="10.28125" style="67" bestFit="1" customWidth="1"/>
    <col min="10" max="16384" width="9.140625" style="67" customWidth="1"/>
  </cols>
  <sheetData>
    <row r="1" spans="1:3" s="66" customFormat="1" ht="12.75">
      <c r="A1" s="65" t="s">
        <v>382</v>
      </c>
      <c r="B1" s="65"/>
      <c r="C1" s="65"/>
    </row>
    <row r="2" ht="12.75">
      <c r="A2" s="67" t="s">
        <v>368</v>
      </c>
    </row>
    <row r="3" ht="12.75">
      <c r="A3" s="67" t="s">
        <v>258</v>
      </c>
    </row>
    <row r="5" spans="1:9" s="98" customFormat="1" ht="12.75">
      <c r="A5" s="98" t="s">
        <v>437</v>
      </c>
      <c r="B5" s="98">
        <v>1998</v>
      </c>
      <c r="C5" s="98">
        <v>2000</v>
      </c>
      <c r="D5" s="98">
        <v>2001</v>
      </c>
      <c r="E5" s="98">
        <v>2004</v>
      </c>
      <c r="F5" s="98">
        <v>2005</v>
      </c>
      <c r="G5" s="98">
        <v>2006</v>
      </c>
      <c r="H5" s="98">
        <v>2007</v>
      </c>
      <c r="I5" s="98">
        <v>2008</v>
      </c>
    </row>
    <row r="6" spans="1:11" ht="12.75">
      <c r="A6" s="67" t="s">
        <v>329</v>
      </c>
      <c r="B6" s="113">
        <v>2747.033131545097</v>
      </c>
      <c r="C6" s="113">
        <v>2747.033131545097</v>
      </c>
      <c r="D6" s="113">
        <v>2747.033131545097</v>
      </c>
      <c r="E6" s="113">
        <v>2961.6</v>
      </c>
      <c r="F6" s="113">
        <v>2961.6</v>
      </c>
      <c r="G6" s="113">
        <v>2961.6</v>
      </c>
      <c r="H6" s="113">
        <v>1500</v>
      </c>
      <c r="I6" s="113">
        <v>1500</v>
      </c>
      <c r="J6" s="89" t="str">
        <f>IF(I6&gt;B6,"true","False")</f>
        <v>False</v>
      </c>
      <c r="K6" s="89"/>
    </row>
    <row r="7" spans="1:11" ht="12.75">
      <c r="A7" s="67" t="s">
        <v>330</v>
      </c>
      <c r="B7" s="88">
        <v>823.4</v>
      </c>
      <c r="C7" s="113">
        <v>817.7511595219621</v>
      </c>
      <c r="D7" s="113">
        <v>817.7511595219621</v>
      </c>
      <c r="E7" s="113">
        <v>870.24</v>
      </c>
      <c r="F7" s="113">
        <v>869.51</v>
      </c>
      <c r="G7" s="113">
        <v>844.7</v>
      </c>
      <c r="H7" s="113">
        <v>844.7</v>
      </c>
      <c r="I7" s="113">
        <v>844.7</v>
      </c>
      <c r="J7" s="89" t="str">
        <f aca="true" t="shared" si="0" ref="J7:J22">IF(I7&gt;B7,"true","False")</f>
        <v>true</v>
      </c>
      <c r="K7" s="89">
        <f aca="true" t="shared" si="1" ref="K7:K22">I7-B7</f>
        <v>21.300000000000068</v>
      </c>
    </row>
    <row r="8" spans="1:11" ht="12.75">
      <c r="A8" s="67" t="s">
        <v>332</v>
      </c>
      <c r="B8" s="88">
        <v>1219.02</v>
      </c>
      <c r="C8" s="113">
        <v>1300.69</v>
      </c>
      <c r="D8" s="113">
        <v>1300.69</v>
      </c>
      <c r="E8" s="113">
        <v>1584</v>
      </c>
      <c r="F8" s="113">
        <v>1613.31</v>
      </c>
      <c r="G8" s="113">
        <v>1036</v>
      </c>
      <c r="H8" s="113">
        <v>1036</v>
      </c>
      <c r="I8" s="113">
        <v>1036</v>
      </c>
      <c r="J8" s="89" t="str">
        <f t="shared" si="0"/>
        <v>False</v>
      </c>
      <c r="K8" s="89">
        <f t="shared" si="1"/>
        <v>-183.01999999999998</v>
      </c>
    </row>
    <row r="9" spans="1:11" ht="12.75">
      <c r="A9" s="67" t="s">
        <v>333</v>
      </c>
      <c r="B9" s="88">
        <v>335</v>
      </c>
      <c r="C9" s="113">
        <v>337</v>
      </c>
      <c r="D9" s="113">
        <v>337</v>
      </c>
      <c r="E9" s="113">
        <v>518</v>
      </c>
      <c r="F9" s="113">
        <v>537.49</v>
      </c>
      <c r="G9" s="113">
        <v>536.25</v>
      </c>
      <c r="H9" s="113">
        <v>537.49</v>
      </c>
      <c r="I9" s="113">
        <v>537.49</v>
      </c>
      <c r="J9" s="89" t="str">
        <f t="shared" si="0"/>
        <v>true</v>
      </c>
      <c r="K9" s="89">
        <f t="shared" si="1"/>
        <v>202.49</v>
      </c>
    </row>
    <row r="10" spans="1:11" ht="12.75">
      <c r="A10" s="67" t="s">
        <v>337</v>
      </c>
      <c r="B10" s="89">
        <v>2015</v>
      </c>
      <c r="C10" s="113">
        <v>2015</v>
      </c>
      <c r="D10" s="113">
        <v>2015</v>
      </c>
      <c r="E10" s="113">
        <v>2015</v>
      </c>
      <c r="F10" s="113">
        <v>2015</v>
      </c>
      <c r="G10" s="113">
        <v>2015</v>
      </c>
      <c r="H10" s="113">
        <v>2015</v>
      </c>
      <c r="I10" s="113">
        <v>2015</v>
      </c>
      <c r="J10" s="89" t="str">
        <f t="shared" si="0"/>
        <v>False</v>
      </c>
      <c r="K10" s="89">
        <f t="shared" si="1"/>
        <v>0</v>
      </c>
    </row>
    <row r="11" spans="1:11" ht="12.75">
      <c r="A11" s="67" t="s">
        <v>338</v>
      </c>
      <c r="B11" s="89">
        <v>707.36</v>
      </c>
      <c r="C11" s="113">
        <v>707.3634399815842</v>
      </c>
      <c r="D11" s="113">
        <v>707.3634399815842</v>
      </c>
      <c r="E11" s="113">
        <v>600</v>
      </c>
      <c r="F11" s="113">
        <v>600</v>
      </c>
      <c r="G11" s="113">
        <v>600</v>
      </c>
      <c r="H11" s="113">
        <v>600</v>
      </c>
      <c r="I11" s="113">
        <v>600</v>
      </c>
      <c r="J11" s="89" t="str">
        <f t="shared" si="0"/>
        <v>False</v>
      </c>
      <c r="K11" s="89">
        <f t="shared" si="1"/>
        <v>-107.36000000000001</v>
      </c>
    </row>
    <row r="12" spans="1:11" ht="12.75">
      <c r="A12" s="67" t="s">
        <v>369</v>
      </c>
      <c r="B12" s="89">
        <v>1789.72</v>
      </c>
      <c r="C12" s="113">
        <v>1789.72</v>
      </c>
      <c r="D12" s="113">
        <v>1789.72</v>
      </c>
      <c r="E12" s="113">
        <v>1880.48</v>
      </c>
      <c r="F12" s="113">
        <v>1523</v>
      </c>
      <c r="G12" s="113">
        <v>1523</v>
      </c>
      <c r="H12" s="113">
        <v>929</v>
      </c>
      <c r="I12" s="113">
        <v>929</v>
      </c>
      <c r="J12" s="89" t="str">
        <f t="shared" si="0"/>
        <v>False</v>
      </c>
      <c r="K12" s="89">
        <f t="shared" si="1"/>
        <v>-860.72</v>
      </c>
    </row>
    <row r="13" spans="1:11" ht="12.75">
      <c r="A13" s="67" t="s">
        <v>339</v>
      </c>
      <c r="B13" s="88">
        <v>495.2</v>
      </c>
      <c r="C13" s="113">
        <v>671.5946262645683</v>
      </c>
      <c r="D13" s="113">
        <v>680.4308099070727</v>
      </c>
      <c r="E13" s="113">
        <v>1152</v>
      </c>
      <c r="F13" s="113">
        <v>1161.6</v>
      </c>
      <c r="G13" s="113">
        <v>1152</v>
      </c>
      <c r="H13" s="113">
        <v>1475.2</v>
      </c>
      <c r="I13" s="113">
        <v>1475.2</v>
      </c>
      <c r="J13" s="89" t="str">
        <f t="shared" si="0"/>
        <v>true</v>
      </c>
      <c r="K13" s="89"/>
    </row>
    <row r="14" spans="1:11" ht="12.75">
      <c r="A14" s="67" t="s">
        <v>341</v>
      </c>
      <c r="B14" s="88">
        <v>802.04</v>
      </c>
      <c r="C14" s="113">
        <v>697.2168137708068</v>
      </c>
      <c r="D14" s="113">
        <v>697.2168137708068</v>
      </c>
      <c r="E14" s="113">
        <v>722.1575</v>
      </c>
      <c r="F14" s="113">
        <v>722.16</v>
      </c>
      <c r="G14" s="113">
        <v>722.16</v>
      </c>
      <c r="H14" s="113">
        <v>731</v>
      </c>
      <c r="I14" s="113">
        <v>731</v>
      </c>
      <c r="J14" s="89" t="str">
        <f t="shared" si="0"/>
        <v>False</v>
      </c>
      <c r="K14" s="89">
        <f t="shared" si="1"/>
        <v>-71.03999999999996</v>
      </c>
    </row>
    <row r="15" spans="1:11" ht="12.75">
      <c r="A15" s="67" t="s">
        <v>351</v>
      </c>
      <c r="B15" s="88">
        <v>954.75</v>
      </c>
      <c r="C15" s="113">
        <v>940</v>
      </c>
      <c r="D15" s="113">
        <v>940</v>
      </c>
      <c r="E15" s="113">
        <v>948</v>
      </c>
      <c r="F15" s="113">
        <v>975</v>
      </c>
      <c r="G15" s="113">
        <v>984</v>
      </c>
      <c r="H15" s="113">
        <v>1001</v>
      </c>
      <c r="I15" s="113">
        <v>1089</v>
      </c>
      <c r="J15" s="89" t="str">
        <f t="shared" si="0"/>
        <v>true</v>
      </c>
      <c r="K15" s="89">
        <f t="shared" si="1"/>
        <v>134.25</v>
      </c>
    </row>
    <row r="16" spans="1:11" ht="12.75">
      <c r="A16" s="67" t="s">
        <v>355</v>
      </c>
      <c r="B16" s="88">
        <v>730.83</v>
      </c>
      <c r="C16" s="113">
        <v>1135.8933937632396</v>
      </c>
      <c r="D16" s="113">
        <v>1177.2082743549627</v>
      </c>
      <c r="E16" s="113">
        <v>1165.5201241440466</v>
      </c>
      <c r="F16" s="113">
        <v>1291.39</v>
      </c>
      <c r="G16" s="113">
        <v>1322.1</v>
      </c>
      <c r="H16" s="113">
        <v>1348.93</v>
      </c>
      <c r="I16" s="113">
        <v>1384.38</v>
      </c>
      <c r="J16" s="89" t="str">
        <f t="shared" si="0"/>
        <v>true</v>
      </c>
      <c r="K16" s="89"/>
    </row>
    <row r="17" spans="1:11" ht="12.75">
      <c r="A17" s="67" t="s">
        <v>344</v>
      </c>
      <c r="B17" s="88">
        <v>579.6</v>
      </c>
      <c r="C17" s="113">
        <v>690</v>
      </c>
      <c r="D17" s="113">
        <v>910.8</v>
      </c>
      <c r="E17" s="113">
        <v>397.67</v>
      </c>
      <c r="F17" s="113">
        <v>1102.094</v>
      </c>
      <c r="G17" s="113">
        <v>1138.831</v>
      </c>
      <c r="H17" s="113">
        <v>1138.831</v>
      </c>
      <c r="I17" s="113">
        <v>1138.831</v>
      </c>
      <c r="J17" s="89" t="str">
        <f t="shared" si="0"/>
        <v>true</v>
      </c>
      <c r="K17" s="89">
        <f t="shared" si="1"/>
        <v>559.2309999999999</v>
      </c>
    </row>
    <row r="18" spans="1:11" ht="12.75">
      <c r="A18" s="67" t="s">
        <v>345</v>
      </c>
      <c r="B18" s="88">
        <v>423.98</v>
      </c>
      <c r="C18" s="113">
        <v>423.98</v>
      </c>
      <c r="D18" s="113">
        <v>423.98</v>
      </c>
      <c r="E18" s="113">
        <v>515</v>
      </c>
      <c r="F18" s="113">
        <v>513.7</v>
      </c>
      <c r="G18" s="113">
        <v>620.8</v>
      </c>
      <c r="H18" s="113">
        <v>655</v>
      </c>
      <c r="I18" s="113">
        <v>627</v>
      </c>
      <c r="J18" s="89" t="str">
        <f t="shared" si="0"/>
        <v>true</v>
      </c>
      <c r="K18" s="89">
        <f t="shared" si="1"/>
        <v>203.01999999999998</v>
      </c>
    </row>
    <row r="19" spans="1:11" ht="12.75">
      <c r="A19" s="67" t="s">
        <v>336</v>
      </c>
      <c r="B19" s="88">
        <v>604.93</v>
      </c>
      <c r="C19" s="113">
        <v>604.9329871503612</v>
      </c>
      <c r="D19" s="113">
        <v>604.9329871503612</v>
      </c>
      <c r="E19" s="113">
        <v>714.7703532749149</v>
      </c>
      <c r="F19" s="113">
        <v>714</v>
      </c>
      <c r="G19" s="113">
        <v>724.9</v>
      </c>
      <c r="H19" s="113">
        <v>747.68</v>
      </c>
      <c r="I19" s="113">
        <v>747.68</v>
      </c>
      <c r="J19" s="89" t="str">
        <f t="shared" si="0"/>
        <v>true</v>
      </c>
      <c r="K19" s="89">
        <f t="shared" si="1"/>
        <v>142.75</v>
      </c>
    </row>
    <row r="20" spans="1:11" ht="12.75">
      <c r="A20" s="67" t="s">
        <v>346</v>
      </c>
      <c r="B20" s="88">
        <v>2202.52</v>
      </c>
      <c r="C20" s="113">
        <v>2202.5162242579013</v>
      </c>
      <c r="D20" s="113">
        <v>2202.5162242579013</v>
      </c>
      <c r="E20" s="113">
        <v>2046.9663484045159</v>
      </c>
      <c r="F20" s="113">
        <v>2083.25</v>
      </c>
      <c r="G20" s="113">
        <v>2020.83</v>
      </c>
      <c r="H20" s="113">
        <v>2000.9361104610343</v>
      </c>
      <c r="I20" s="113">
        <v>2000.9361104610343</v>
      </c>
      <c r="J20" s="89" t="str">
        <f t="shared" si="0"/>
        <v>False</v>
      </c>
      <c r="K20" s="89">
        <f t="shared" si="1"/>
        <v>-201.58388953896565</v>
      </c>
    </row>
    <row r="21" spans="1:11" ht="12.75">
      <c r="A21" s="67" t="s">
        <v>372</v>
      </c>
      <c r="B21" s="88">
        <v>2063.08</v>
      </c>
      <c r="C21" s="113">
        <v>2063.08</v>
      </c>
      <c r="D21" s="113">
        <v>2063.08</v>
      </c>
      <c r="E21" s="113">
        <v>2063.8</v>
      </c>
      <c r="F21" s="113">
        <v>2134.9</v>
      </c>
      <c r="G21" s="113">
        <v>2033.3</v>
      </c>
      <c r="H21" s="113">
        <v>2098</v>
      </c>
      <c r="I21" s="113">
        <v>2033.3</v>
      </c>
      <c r="J21" s="89" t="str">
        <f t="shared" si="0"/>
        <v>False</v>
      </c>
      <c r="K21" s="89">
        <f t="shared" si="1"/>
        <v>-29.779999999999973</v>
      </c>
    </row>
    <row r="22" spans="1:11" ht="12.75">
      <c r="A22" s="67" t="s">
        <v>348</v>
      </c>
      <c r="B22" s="88">
        <v>1876.28</v>
      </c>
      <c r="C22" s="113">
        <v>4101.049868766404</v>
      </c>
      <c r="D22" s="113">
        <v>2008.032128514056</v>
      </c>
      <c r="E22" s="113">
        <v>1768.867924528302</v>
      </c>
      <c r="F22" s="113">
        <v>1724.6335153779823</v>
      </c>
      <c r="G22" s="113">
        <v>1996.34</v>
      </c>
      <c r="H22" s="113">
        <v>1989.98</v>
      </c>
      <c r="I22" s="113">
        <v>1989.98</v>
      </c>
      <c r="J22" s="89" t="str">
        <f t="shared" si="0"/>
        <v>true</v>
      </c>
      <c r="K22" s="89">
        <f t="shared" si="1"/>
        <v>113.70000000000005</v>
      </c>
    </row>
    <row r="23" spans="1:9" s="98" customFormat="1" ht="12.75">
      <c r="A23" s="98" t="s">
        <v>326</v>
      </c>
      <c r="B23" s="114">
        <f>SUM(B6:B22)</f>
        <v>20369.743131545096</v>
      </c>
      <c r="C23" s="114">
        <f aca="true" t="shared" si="2" ref="C23:I23">SUM(C6:C22)</f>
        <v>23244.821645021922</v>
      </c>
      <c r="D23" s="114">
        <f t="shared" si="2"/>
        <v>21422.754969003803</v>
      </c>
      <c r="E23" s="114">
        <f t="shared" si="2"/>
        <v>21924.072250351775</v>
      </c>
      <c r="F23" s="114">
        <f t="shared" si="2"/>
        <v>22542.637515377985</v>
      </c>
      <c r="G23" s="114">
        <f t="shared" si="2"/>
        <v>22231.810999999998</v>
      </c>
      <c r="H23" s="114">
        <f t="shared" si="2"/>
        <v>20648.747110461034</v>
      </c>
      <c r="I23" s="114">
        <f t="shared" si="2"/>
        <v>20679.497110461034</v>
      </c>
    </row>
    <row r="24" spans="2:9" s="98" customFormat="1" ht="12.75">
      <c r="B24" s="114"/>
      <c r="C24" s="114"/>
      <c r="D24" s="114"/>
      <c r="E24" s="114"/>
      <c r="F24" s="114"/>
      <c r="G24" s="114"/>
      <c r="H24" s="114"/>
      <c r="I24" s="114"/>
    </row>
    <row r="25" spans="1:11" ht="12.75">
      <c r="A25" s="67" t="s">
        <v>438</v>
      </c>
      <c r="K25" s="89">
        <f>MIN(K6:K22)</f>
        <v>-860.72</v>
      </c>
    </row>
    <row r="27" spans="1:9" ht="12.75">
      <c r="A27" s="141" t="s">
        <v>256</v>
      </c>
      <c r="B27" s="253">
        <f>B23/TERM22_BD_Road_National!B36</f>
        <v>1</v>
      </c>
      <c r="C27" s="253">
        <f>C23/TERM22_BD_Road_National!C36</f>
        <v>1</v>
      </c>
      <c r="D27" s="253">
        <f>D23/TERM22_BD_Road_National!D36</f>
        <v>1</v>
      </c>
      <c r="E27" s="253">
        <f>E23/TERM22_BD_Road_National!E36</f>
        <v>0.8005847875778435</v>
      </c>
      <c r="F27" s="253">
        <f>F23/TERM22_BD_Road_National!F36</f>
        <v>0.9146333856418656</v>
      </c>
      <c r="G27" s="253">
        <f>G23/TERM22_BD_Road_National!G36</f>
        <v>1</v>
      </c>
      <c r="H27" s="253">
        <f>H23/TERM22_BD_Road_National!H36</f>
        <v>1</v>
      </c>
      <c r="I27" s="253">
        <f>I23/TERM22_BD_Road_National!I36</f>
        <v>1</v>
      </c>
    </row>
    <row r="29" spans="1:6" ht="12.75">
      <c r="A29" s="67" t="s">
        <v>257</v>
      </c>
      <c r="E29" s="67" t="s">
        <v>334</v>
      </c>
      <c r="F29" s="67" t="s">
        <v>373</v>
      </c>
    </row>
    <row r="30" spans="5:6" ht="12.75">
      <c r="E30" s="67" t="s">
        <v>340</v>
      </c>
      <c r="F30" s="67" t="s">
        <v>352</v>
      </c>
    </row>
    <row r="31" ht="12.75">
      <c r="E31" s="67" t="s">
        <v>342</v>
      </c>
    </row>
    <row r="32" ht="12.75">
      <c r="E32" s="141" t="s">
        <v>353</v>
      </c>
    </row>
    <row r="34" spans="5:6" ht="12.75">
      <c r="E34" s="256"/>
      <c r="F34" s="256"/>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1"/>
  </sheetPr>
  <dimension ref="A1:A1"/>
  <sheetViews>
    <sheetView zoomScalePageLayoutView="0" workbookViewId="0" topLeftCell="A1">
      <selection activeCell="S12" sqref="S12"/>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35"/>
  </sheetPr>
  <dimension ref="A1:P41"/>
  <sheetViews>
    <sheetView zoomScalePageLayoutView="0" workbookViewId="0" topLeftCell="A1">
      <selection activeCell="J39" sqref="J39"/>
    </sheetView>
  </sheetViews>
  <sheetFormatPr defaultColWidth="9.140625" defaultRowHeight="12.75"/>
  <cols>
    <col min="1" max="1" width="15.28125" style="0" customWidth="1"/>
    <col min="2" max="3" width="10.28125" style="0" bestFit="1" customWidth="1"/>
    <col min="10" max="10" width="16.57421875" style="0" customWidth="1"/>
    <col min="12" max="12" width="15.57421875" style="0" customWidth="1"/>
    <col min="13" max="13" width="10.7109375" style="0" customWidth="1"/>
    <col min="14" max="14" width="12.57421875" style="0" customWidth="1"/>
  </cols>
  <sheetData>
    <row r="1" spans="1:12" s="11" customFormat="1" ht="12.75">
      <c r="A1" s="12" t="s">
        <v>433</v>
      </c>
      <c r="B1" s="12"/>
      <c r="C1" s="12"/>
      <c r="L1" s="12" t="s">
        <v>433</v>
      </c>
    </row>
    <row r="2" spans="1:12" ht="12.75">
      <c r="A2" t="s">
        <v>390</v>
      </c>
      <c r="L2" t="s">
        <v>432</v>
      </c>
    </row>
    <row r="4" spans="1:16" ht="38.25">
      <c r="A4" s="70" t="s">
        <v>437</v>
      </c>
      <c r="B4" s="70">
        <v>1998</v>
      </c>
      <c r="C4" s="70">
        <v>2000</v>
      </c>
      <c r="D4" s="70">
        <v>2001</v>
      </c>
      <c r="E4" s="70">
        <v>2004</v>
      </c>
      <c r="F4" s="70">
        <v>2005</v>
      </c>
      <c r="G4" s="70">
        <v>2006</v>
      </c>
      <c r="H4" s="70">
        <v>2007</v>
      </c>
      <c r="I4" s="70">
        <v>2008</v>
      </c>
      <c r="J4" s="70" t="s">
        <v>439</v>
      </c>
      <c r="L4" s="70" t="s">
        <v>440</v>
      </c>
      <c r="M4" s="72" t="s">
        <v>398</v>
      </c>
      <c r="N4" s="84" t="s">
        <v>399</v>
      </c>
      <c r="O4" s="3"/>
      <c r="P4" s="3"/>
    </row>
    <row r="5" spans="1:14" ht="12.75">
      <c r="A5" s="68" t="s">
        <v>329</v>
      </c>
      <c r="B5" s="79">
        <v>1213.6363306032572</v>
      </c>
      <c r="C5" s="79">
        <v>1213.6363306032572</v>
      </c>
      <c r="D5" s="79">
        <v>1399.678786072978</v>
      </c>
      <c r="E5" s="269" t="s">
        <v>391</v>
      </c>
      <c r="F5" s="269"/>
      <c r="G5" s="269"/>
      <c r="H5" s="80"/>
      <c r="I5" s="80"/>
      <c r="J5" s="81" t="s">
        <v>392</v>
      </c>
      <c r="L5" s="68" t="s">
        <v>329</v>
      </c>
      <c r="M5" s="77"/>
      <c r="N5" s="21"/>
    </row>
    <row r="6" spans="1:14" ht="12.75">
      <c r="A6" s="68" t="s">
        <v>330</v>
      </c>
      <c r="B6" s="74">
        <v>1223.850331805483</v>
      </c>
      <c r="C6" s="74">
        <v>1250.0030986690597</v>
      </c>
      <c r="D6" s="74">
        <v>1400</v>
      </c>
      <c r="E6" s="74">
        <v>1400</v>
      </c>
      <c r="F6" s="74">
        <v>1250</v>
      </c>
      <c r="G6" s="74">
        <v>1066.67</v>
      </c>
      <c r="H6" s="74">
        <v>1066.67</v>
      </c>
      <c r="I6" s="74">
        <v>1066.67</v>
      </c>
      <c r="J6" s="76" t="s">
        <v>393</v>
      </c>
      <c r="L6" s="68" t="s">
        <v>330</v>
      </c>
      <c r="M6" s="74">
        <v>8</v>
      </c>
      <c r="N6" s="83" t="s">
        <v>400</v>
      </c>
    </row>
    <row r="7" spans="1:14" ht="12.75">
      <c r="A7" s="68" t="s">
        <v>349</v>
      </c>
      <c r="B7" s="77"/>
      <c r="C7" s="77"/>
      <c r="D7" s="77"/>
      <c r="E7" s="74">
        <v>689</v>
      </c>
      <c r="F7" s="77"/>
      <c r="G7" s="77"/>
      <c r="H7" s="77"/>
      <c r="I7" s="77"/>
      <c r="J7" s="77"/>
      <c r="L7" s="68" t="s">
        <v>349</v>
      </c>
      <c r="M7" s="74">
        <v>49</v>
      </c>
      <c r="N7" s="83" t="s">
        <v>401</v>
      </c>
    </row>
    <row r="8" spans="1:14" ht="12.75">
      <c r="A8" s="68" t="s">
        <v>331</v>
      </c>
      <c r="B8" s="77"/>
      <c r="C8" s="77"/>
      <c r="D8" s="77"/>
      <c r="E8" s="77"/>
      <c r="F8" s="77"/>
      <c r="G8" s="77"/>
      <c r="H8" s="77"/>
      <c r="I8" s="77"/>
      <c r="J8" s="77"/>
      <c r="L8" s="68" t="s">
        <v>331</v>
      </c>
      <c r="M8" s="77"/>
      <c r="N8" s="21"/>
    </row>
    <row r="9" spans="1:14" ht="12.75">
      <c r="A9" s="68" t="s">
        <v>332</v>
      </c>
      <c r="B9" s="74">
        <v>115</v>
      </c>
      <c r="C9" s="74">
        <v>353.95</v>
      </c>
      <c r="D9" s="74">
        <v>353.95</v>
      </c>
      <c r="E9" s="74">
        <v>435</v>
      </c>
      <c r="F9" s="74">
        <v>442.82</v>
      </c>
      <c r="G9" s="74">
        <v>473.77</v>
      </c>
      <c r="H9" s="74" t="s">
        <v>394</v>
      </c>
      <c r="I9" s="74"/>
      <c r="J9" s="76" t="s">
        <v>395</v>
      </c>
      <c r="L9" s="68" t="s">
        <v>332</v>
      </c>
      <c r="M9" s="74">
        <v>8</v>
      </c>
      <c r="N9" s="83" t="s">
        <v>400</v>
      </c>
    </row>
    <row r="10" spans="1:14" ht="12.75">
      <c r="A10" s="68" t="s">
        <v>333</v>
      </c>
      <c r="B10" s="74">
        <v>1250</v>
      </c>
      <c r="C10" s="74">
        <v>1250</v>
      </c>
      <c r="D10" s="74">
        <v>1400</v>
      </c>
      <c r="E10" s="74">
        <v>1400</v>
      </c>
      <c r="F10" s="74">
        <v>1250.82</v>
      </c>
      <c r="G10" s="74">
        <v>1247.94</v>
      </c>
      <c r="H10" s="74">
        <v>1250.82</v>
      </c>
      <c r="I10" s="74">
        <v>1250.82</v>
      </c>
      <c r="J10" s="76" t="s">
        <v>393</v>
      </c>
      <c r="L10" s="68" t="s">
        <v>333</v>
      </c>
      <c r="M10" s="74">
        <v>8</v>
      </c>
      <c r="N10" s="83" t="s">
        <v>400</v>
      </c>
    </row>
    <row r="11" spans="1:14" ht="12.75">
      <c r="A11" s="68" t="s">
        <v>334</v>
      </c>
      <c r="B11" s="77"/>
      <c r="C11" s="77"/>
      <c r="D11" s="77"/>
      <c r="E11" s="77"/>
      <c r="F11" s="77"/>
      <c r="G11" s="77"/>
      <c r="H11" s="77"/>
      <c r="I11" s="77"/>
      <c r="J11" s="77"/>
      <c r="L11" s="68" t="s">
        <v>334</v>
      </c>
      <c r="M11" s="77"/>
      <c r="N11" s="21"/>
    </row>
    <row r="12" spans="1:14" ht="12.75">
      <c r="A12" s="68" t="s">
        <v>337</v>
      </c>
      <c r="B12" s="77"/>
      <c r="C12" s="77"/>
      <c r="D12" s="77"/>
      <c r="E12" s="77"/>
      <c r="F12" s="77"/>
      <c r="G12" s="77"/>
      <c r="H12" s="77"/>
      <c r="I12" s="77"/>
      <c r="J12" s="77"/>
      <c r="L12" s="68" t="s">
        <v>337</v>
      </c>
      <c r="M12" s="77"/>
      <c r="N12" s="21"/>
    </row>
    <row r="13" spans="1:14" ht="12.75">
      <c r="A13" s="68" t="s">
        <v>338</v>
      </c>
      <c r="B13" s="77"/>
      <c r="C13" s="77"/>
      <c r="D13" s="77"/>
      <c r="E13" s="77"/>
      <c r="F13" s="77"/>
      <c r="G13" s="77"/>
      <c r="H13" s="77"/>
      <c r="I13" s="77"/>
      <c r="J13" s="77"/>
      <c r="L13" s="68" t="s">
        <v>338</v>
      </c>
      <c r="M13" s="77"/>
      <c r="N13" s="21"/>
    </row>
    <row r="14" spans="1:14" ht="12.75">
      <c r="A14" s="68" t="s">
        <v>369</v>
      </c>
      <c r="B14" s="74">
        <v>1250</v>
      </c>
      <c r="C14" s="74">
        <v>1250</v>
      </c>
      <c r="D14" s="74">
        <v>1400</v>
      </c>
      <c r="E14" s="270" t="s">
        <v>396</v>
      </c>
      <c r="F14" s="270"/>
      <c r="G14" s="270"/>
      <c r="H14" s="75"/>
      <c r="I14" s="75"/>
      <c r="J14" s="76" t="s">
        <v>392</v>
      </c>
      <c r="L14" s="68" t="s">
        <v>369</v>
      </c>
      <c r="M14" s="77"/>
      <c r="N14" s="21"/>
    </row>
    <row r="15" spans="1:14" ht="12.75">
      <c r="A15" s="68" t="s">
        <v>335</v>
      </c>
      <c r="B15" s="77"/>
      <c r="C15" s="77"/>
      <c r="D15" s="77"/>
      <c r="E15" s="77"/>
      <c r="F15" s="77"/>
      <c r="G15" s="77"/>
      <c r="H15" s="77"/>
      <c r="I15" s="77"/>
      <c r="J15" s="77"/>
      <c r="L15" s="68" t="s">
        <v>335</v>
      </c>
      <c r="M15" s="77"/>
      <c r="N15" s="21"/>
    </row>
    <row r="16" spans="1:14" ht="12.75">
      <c r="A16" s="68" t="s">
        <v>339</v>
      </c>
      <c r="B16" s="74">
        <v>38.88176056611844</v>
      </c>
      <c r="C16" s="74">
        <v>38.88176056611844</v>
      </c>
      <c r="D16" s="74">
        <v>38.88176056611844</v>
      </c>
      <c r="E16" s="74">
        <v>520</v>
      </c>
      <c r="F16" s="74">
        <v>766.13</v>
      </c>
      <c r="G16" s="74">
        <v>760</v>
      </c>
      <c r="H16" s="74">
        <v>761.53</v>
      </c>
      <c r="I16" s="74">
        <v>761.53</v>
      </c>
      <c r="J16" s="76" t="s">
        <v>395</v>
      </c>
      <c r="L16" s="68" t="s">
        <v>339</v>
      </c>
      <c r="M16" s="74">
        <v>34</v>
      </c>
      <c r="N16" s="83" t="s">
        <v>402</v>
      </c>
    </row>
    <row r="17" spans="1:14" ht="12.75">
      <c r="A17" s="68" t="s">
        <v>354</v>
      </c>
      <c r="B17" s="77"/>
      <c r="C17" s="77"/>
      <c r="D17" s="77"/>
      <c r="E17" s="77"/>
      <c r="F17" s="77"/>
      <c r="G17" s="77"/>
      <c r="H17" s="77"/>
      <c r="I17" s="77"/>
      <c r="J17" s="77"/>
      <c r="L17" s="68" t="s">
        <v>354</v>
      </c>
      <c r="M17" s="77"/>
      <c r="N17" s="21"/>
    </row>
    <row r="18" spans="1:14" ht="12.75">
      <c r="A18" s="68" t="s">
        <v>340</v>
      </c>
      <c r="B18" s="77"/>
      <c r="C18" s="77"/>
      <c r="D18" s="77"/>
      <c r="E18" s="77"/>
      <c r="F18" s="77"/>
      <c r="G18" s="77"/>
      <c r="H18" s="77"/>
      <c r="I18" s="77"/>
      <c r="J18" s="77"/>
      <c r="L18" s="68" t="s">
        <v>340</v>
      </c>
      <c r="M18" s="77"/>
      <c r="N18" s="21"/>
    </row>
    <row r="19" spans="1:14" ht="12.75">
      <c r="A19" s="68" t="s">
        <v>341</v>
      </c>
      <c r="B19" s="77"/>
      <c r="C19" s="77"/>
      <c r="D19" s="77"/>
      <c r="E19" s="77"/>
      <c r="F19" s="77"/>
      <c r="G19" s="77"/>
      <c r="H19" s="77"/>
      <c r="I19" s="77"/>
      <c r="J19" s="77"/>
      <c r="L19" s="68" t="s">
        <v>341</v>
      </c>
      <c r="M19" s="77"/>
      <c r="N19" s="21"/>
    </row>
    <row r="20" spans="1:14" ht="12.75">
      <c r="A20" s="68" t="s">
        <v>342</v>
      </c>
      <c r="B20" s="77"/>
      <c r="C20" s="77"/>
      <c r="D20" s="77"/>
      <c r="E20" s="77"/>
      <c r="F20" s="77"/>
      <c r="G20" s="77"/>
      <c r="H20" s="77"/>
      <c r="I20" s="77"/>
      <c r="J20" s="77"/>
      <c r="L20" s="68" t="s">
        <v>342</v>
      </c>
      <c r="M20" s="77"/>
      <c r="N20" s="21"/>
    </row>
    <row r="21" spans="1:14" ht="12.75">
      <c r="A21" s="68" t="s">
        <v>370</v>
      </c>
      <c r="B21" s="77"/>
      <c r="C21" s="77"/>
      <c r="D21" s="77"/>
      <c r="E21" s="77"/>
      <c r="F21" s="77"/>
      <c r="G21" s="77"/>
      <c r="H21" s="77"/>
      <c r="I21" s="77"/>
      <c r="J21" s="77"/>
      <c r="L21" s="68" t="s">
        <v>370</v>
      </c>
      <c r="M21" s="77"/>
      <c r="N21" s="21"/>
    </row>
    <row r="22" spans="1:15" ht="12.75">
      <c r="A22" s="68" t="s">
        <v>373</v>
      </c>
      <c r="B22" s="77"/>
      <c r="C22" s="77"/>
      <c r="D22" s="77"/>
      <c r="E22" s="77"/>
      <c r="F22" s="74">
        <v>43</v>
      </c>
      <c r="G22" s="77"/>
      <c r="H22" s="77"/>
      <c r="I22" s="77"/>
      <c r="J22" s="77"/>
      <c r="L22" s="68" t="s">
        <v>373</v>
      </c>
      <c r="M22" s="74">
        <v>2</v>
      </c>
      <c r="N22" s="83" t="s">
        <v>400</v>
      </c>
      <c r="O22" t="s">
        <v>1026</v>
      </c>
    </row>
    <row r="23" spans="1:14" ht="12.75">
      <c r="A23" s="68" t="s">
        <v>371</v>
      </c>
      <c r="B23" s="77"/>
      <c r="C23" s="77"/>
      <c r="D23" s="77"/>
      <c r="E23" s="77"/>
      <c r="F23" s="77"/>
      <c r="G23" s="77"/>
      <c r="H23" s="77"/>
      <c r="I23" s="77"/>
      <c r="J23" s="77"/>
      <c r="L23" s="68" t="s">
        <v>371</v>
      </c>
      <c r="M23" s="77"/>
      <c r="N23" s="21"/>
    </row>
    <row r="24" spans="1:14" ht="12.75">
      <c r="A24" s="68" t="s">
        <v>343</v>
      </c>
      <c r="B24" s="77"/>
      <c r="C24" s="77"/>
      <c r="D24" s="77"/>
      <c r="E24" s="77"/>
      <c r="F24" s="77"/>
      <c r="G24" s="77"/>
      <c r="H24" s="77"/>
      <c r="I24" s="77"/>
      <c r="J24" s="77"/>
      <c r="L24" s="68" t="s">
        <v>343</v>
      </c>
      <c r="M24" s="77"/>
      <c r="N24" s="21"/>
    </row>
    <row r="25" spans="1:14" ht="12.75">
      <c r="A25" s="68" t="s">
        <v>351</v>
      </c>
      <c r="B25" s="74">
        <v>1250</v>
      </c>
      <c r="C25" s="74">
        <v>1250</v>
      </c>
      <c r="D25" s="74">
        <v>1400</v>
      </c>
      <c r="E25" s="74">
        <v>1400</v>
      </c>
      <c r="F25" s="74">
        <v>1250</v>
      </c>
      <c r="G25" s="74">
        <v>1250</v>
      </c>
      <c r="H25" s="74">
        <v>1250</v>
      </c>
      <c r="I25" s="74">
        <v>1250</v>
      </c>
      <c r="J25" s="76" t="s">
        <v>393</v>
      </c>
      <c r="L25" s="68" t="s">
        <v>351</v>
      </c>
      <c r="M25" s="74">
        <v>8</v>
      </c>
      <c r="N25" s="83" t="s">
        <v>400</v>
      </c>
    </row>
    <row r="26" spans="1:14" ht="12.75">
      <c r="A26" s="68" t="s">
        <v>355</v>
      </c>
      <c r="B26" s="77"/>
      <c r="C26" s="77"/>
      <c r="D26" s="77"/>
      <c r="E26" s="77"/>
      <c r="F26" s="77"/>
      <c r="G26" s="77"/>
      <c r="H26" s="77"/>
      <c r="I26" s="77"/>
      <c r="J26" s="77"/>
      <c r="L26" s="68" t="s">
        <v>355</v>
      </c>
      <c r="M26" s="77"/>
      <c r="N26" s="21"/>
    </row>
    <row r="27" spans="1:14" ht="12.75">
      <c r="A27" s="68" t="s">
        <v>344</v>
      </c>
      <c r="B27" s="77"/>
      <c r="C27" s="77"/>
      <c r="D27" s="77"/>
      <c r="E27" s="74">
        <v>452</v>
      </c>
      <c r="F27" s="77"/>
      <c r="G27" s="77"/>
      <c r="H27" s="77"/>
      <c r="I27" s="77"/>
      <c r="J27" s="77"/>
      <c r="L27" s="68" t="s">
        <v>344</v>
      </c>
      <c r="M27" s="74">
        <v>10</v>
      </c>
      <c r="N27" s="83" t="s">
        <v>400</v>
      </c>
    </row>
    <row r="28" spans="1:14" ht="12.75">
      <c r="A28" s="68" t="s">
        <v>345</v>
      </c>
      <c r="B28" s="77"/>
      <c r="C28" s="77"/>
      <c r="D28" s="77"/>
      <c r="E28" s="77"/>
      <c r="F28" s="77"/>
      <c r="G28" s="77"/>
      <c r="H28" s="77"/>
      <c r="I28" s="77"/>
      <c r="J28" s="77"/>
      <c r="L28" s="68" t="s">
        <v>345</v>
      </c>
      <c r="M28" s="77"/>
      <c r="N28" s="21"/>
    </row>
    <row r="29" spans="1:14" ht="12.75">
      <c r="A29" s="68" t="s">
        <v>350</v>
      </c>
      <c r="B29" s="77"/>
      <c r="C29" s="77"/>
      <c r="D29" s="77"/>
      <c r="E29" s="78">
        <v>375</v>
      </c>
      <c r="F29" s="77"/>
      <c r="G29" s="77"/>
      <c r="H29" s="77"/>
      <c r="I29" s="77"/>
      <c r="J29" s="77"/>
      <c r="L29" s="68" t="s">
        <v>350</v>
      </c>
      <c r="M29" s="74">
        <v>13</v>
      </c>
      <c r="N29" s="83" t="s">
        <v>401</v>
      </c>
    </row>
    <row r="30" spans="1:14" ht="12.75">
      <c r="A30" s="68" t="s">
        <v>352</v>
      </c>
      <c r="B30" s="77"/>
      <c r="C30" s="77"/>
      <c r="D30" s="77"/>
      <c r="E30" s="74">
        <v>250</v>
      </c>
      <c r="F30" s="77"/>
      <c r="G30" s="77"/>
      <c r="H30" s="77"/>
      <c r="I30" s="77"/>
      <c r="J30" s="77"/>
      <c r="L30" s="68" t="s">
        <v>352</v>
      </c>
      <c r="M30" s="74">
        <v>6</v>
      </c>
      <c r="N30" s="83" t="s">
        <v>400</v>
      </c>
    </row>
    <row r="31" spans="1:14" ht="12.75">
      <c r="A31" s="68" t="s">
        <v>347</v>
      </c>
      <c r="B31" s="77"/>
      <c r="C31" s="77"/>
      <c r="D31" s="77"/>
      <c r="E31" s="77"/>
      <c r="F31" s="77"/>
      <c r="G31" s="77"/>
      <c r="H31" s="77"/>
      <c r="I31" s="77"/>
      <c r="J31" s="77"/>
      <c r="L31" s="68" t="s">
        <v>347</v>
      </c>
      <c r="M31" s="77"/>
      <c r="N31" s="21"/>
    </row>
    <row r="32" spans="1:14" ht="12.75">
      <c r="A32" s="68" t="s">
        <v>336</v>
      </c>
      <c r="B32" s="77"/>
      <c r="C32" s="77"/>
      <c r="D32" s="77"/>
      <c r="E32" s="77"/>
      <c r="F32" s="77"/>
      <c r="G32" s="77"/>
      <c r="H32" s="77"/>
      <c r="I32" s="77"/>
      <c r="J32" s="77"/>
      <c r="L32" s="68" t="s">
        <v>336</v>
      </c>
      <c r="M32" s="77"/>
      <c r="N32" s="21"/>
    </row>
    <row r="33" spans="1:14" ht="12.75">
      <c r="A33" s="68" t="s">
        <v>346</v>
      </c>
      <c r="B33" s="74">
        <v>1232.8093151840312</v>
      </c>
      <c r="C33" s="74">
        <v>1359.440526673383</v>
      </c>
      <c r="D33" s="74">
        <v>1400</v>
      </c>
      <c r="E33" s="74">
        <v>1301.1268004311237</v>
      </c>
      <c r="F33" s="74">
        <v>1250</v>
      </c>
      <c r="G33" s="74">
        <v>1250</v>
      </c>
      <c r="H33" s="74">
        <v>1210.0291470757186</v>
      </c>
      <c r="I33" s="74">
        <v>1210.0291470757186</v>
      </c>
      <c r="J33" s="76" t="s">
        <v>393</v>
      </c>
      <c r="L33" s="68" t="s">
        <v>346</v>
      </c>
      <c r="M33" s="74">
        <v>8</v>
      </c>
      <c r="N33" s="83" t="s">
        <v>400</v>
      </c>
    </row>
    <row r="34" spans="1:14" ht="12.75">
      <c r="A34" s="68" t="s">
        <v>372</v>
      </c>
      <c r="B34" s="74">
        <v>3689.129365469749</v>
      </c>
      <c r="C34" s="74">
        <v>3850.3497401013924</v>
      </c>
      <c r="D34" s="270" t="s">
        <v>397</v>
      </c>
      <c r="E34" s="270"/>
      <c r="F34" s="270"/>
      <c r="G34" s="270"/>
      <c r="H34" s="75"/>
      <c r="I34" s="75"/>
      <c r="J34" s="76" t="s">
        <v>392</v>
      </c>
      <c r="L34" s="68" t="s">
        <v>372</v>
      </c>
      <c r="M34" s="77"/>
      <c r="N34" s="21"/>
    </row>
    <row r="35" spans="1:14" ht="12.75">
      <c r="A35" s="68" t="s">
        <v>353</v>
      </c>
      <c r="B35" s="77"/>
      <c r="C35" s="77"/>
      <c r="D35" s="77"/>
      <c r="E35" s="77"/>
      <c r="F35" s="77"/>
      <c r="G35" s="77"/>
      <c r="H35" s="77"/>
      <c r="I35" s="77"/>
      <c r="J35" s="77"/>
      <c r="L35" s="68" t="s">
        <v>353</v>
      </c>
      <c r="M35" s="77"/>
      <c r="N35" s="21"/>
    </row>
    <row r="36" spans="1:14" ht="12.75">
      <c r="A36" s="68" t="s">
        <v>348</v>
      </c>
      <c r="B36" s="77"/>
      <c r="C36" s="77"/>
      <c r="D36" s="77"/>
      <c r="E36" s="77"/>
      <c r="F36" s="77"/>
      <c r="G36" s="77"/>
      <c r="H36" s="77"/>
      <c r="I36" s="77"/>
      <c r="J36" s="77"/>
      <c r="L36" s="69" t="s">
        <v>348</v>
      </c>
      <c r="M36" s="85"/>
      <c r="N36" s="62"/>
    </row>
    <row r="37" spans="1:10" ht="12.75">
      <c r="A37" s="70" t="s">
        <v>326</v>
      </c>
      <c r="B37" s="86">
        <f>SUM(B5:B36)</f>
        <v>11263.307103628638</v>
      </c>
      <c r="C37" s="86">
        <f>SUM(C5:C36)</f>
        <v>11816.26145661321</v>
      </c>
      <c r="D37" s="86">
        <f aca="true" t="shared" si="0" ref="D37:I37">SUM(D5:D36)</f>
        <v>8792.510546639096</v>
      </c>
      <c r="E37" s="86">
        <f t="shared" si="0"/>
        <v>8222.126800431124</v>
      </c>
      <c r="F37" s="86">
        <f t="shared" si="0"/>
        <v>6252.77</v>
      </c>
      <c r="G37" s="86">
        <f t="shared" si="0"/>
        <v>6048.38</v>
      </c>
      <c r="H37" s="86">
        <f t="shared" si="0"/>
        <v>5539.049147075718</v>
      </c>
      <c r="I37" s="86">
        <f t="shared" si="0"/>
        <v>5539.049147075718</v>
      </c>
      <c r="J37" s="87"/>
    </row>
    <row r="38" spans="1:12" ht="12.75">
      <c r="A38" t="s">
        <v>438</v>
      </c>
      <c r="L38" t="s">
        <v>438</v>
      </c>
    </row>
    <row r="40" ht="12.75">
      <c r="A40" s="4" t="s">
        <v>263</v>
      </c>
    </row>
    <row r="41" ht="12.75">
      <c r="A41" s="53" t="s">
        <v>264</v>
      </c>
    </row>
  </sheetData>
  <sheetProtection/>
  <mergeCells count="3">
    <mergeCell ref="E5:G5"/>
    <mergeCell ref="E14:G14"/>
    <mergeCell ref="D34:G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5"/>
  </sheetPr>
  <dimension ref="A1:K27"/>
  <sheetViews>
    <sheetView zoomScalePageLayoutView="0" workbookViewId="0" topLeftCell="A1">
      <selection activeCell="I7" sqref="I7"/>
    </sheetView>
  </sheetViews>
  <sheetFormatPr defaultColWidth="9.140625" defaultRowHeight="12.75"/>
  <cols>
    <col min="1" max="1" width="15.57421875" style="67" customWidth="1"/>
    <col min="2" max="3" width="10.28125" style="67" bestFit="1" customWidth="1"/>
    <col min="4" max="5" width="9.140625" style="67" customWidth="1"/>
    <col min="6" max="6" width="9.28125" style="67" bestFit="1" customWidth="1"/>
    <col min="7" max="8" width="9.140625" style="67" customWidth="1"/>
    <col min="9" max="9" width="10.140625" style="67" customWidth="1"/>
    <col min="10" max="10" width="15.421875" style="67" customWidth="1"/>
    <col min="11" max="16384" width="9.140625" style="67" customWidth="1"/>
  </cols>
  <sheetData>
    <row r="1" spans="1:3" s="66" customFormat="1" ht="12.75">
      <c r="A1" s="65" t="s">
        <v>433</v>
      </c>
      <c r="B1" s="65"/>
      <c r="C1" s="65"/>
    </row>
    <row r="3" ht="12.75">
      <c r="A3" s="67" t="s">
        <v>390</v>
      </c>
    </row>
    <row r="5" spans="1:11" ht="12.75">
      <c r="A5" s="98" t="s">
        <v>437</v>
      </c>
      <c r="B5" s="98">
        <v>1998</v>
      </c>
      <c r="C5" s="98">
        <v>2000</v>
      </c>
      <c r="D5" s="98">
        <v>2001</v>
      </c>
      <c r="E5" s="98">
        <v>2004</v>
      </c>
      <c r="F5" s="98">
        <v>2005</v>
      </c>
      <c r="G5" s="98">
        <v>2006</v>
      </c>
      <c r="H5" s="98">
        <v>2007</v>
      </c>
      <c r="I5" s="98">
        <v>2008</v>
      </c>
      <c r="J5" s="98" t="s">
        <v>439</v>
      </c>
      <c r="K5" s="98" t="s">
        <v>267</v>
      </c>
    </row>
    <row r="6" spans="1:11" ht="12.75">
      <c r="A6" s="67" t="s">
        <v>329</v>
      </c>
      <c r="B6" s="113">
        <v>1213.6363306032572</v>
      </c>
      <c r="C6" s="113">
        <v>1213.6363306032572</v>
      </c>
      <c r="D6" s="113">
        <v>1399.678786072978</v>
      </c>
      <c r="E6" s="271"/>
      <c r="F6" s="271"/>
      <c r="G6" s="271"/>
      <c r="H6" s="115"/>
      <c r="I6" s="115"/>
      <c r="J6" s="106" t="s">
        <v>392</v>
      </c>
      <c r="K6" s="67" t="str">
        <f>IF(I6&gt;B6,"Yes","No")</f>
        <v>No</v>
      </c>
    </row>
    <row r="7" spans="1:11" ht="12.75">
      <c r="A7" s="67" t="s">
        <v>330</v>
      </c>
      <c r="B7" s="113">
        <v>1223.850331805483</v>
      </c>
      <c r="C7" s="113">
        <v>1250.0030986690597</v>
      </c>
      <c r="D7" s="113">
        <v>1400</v>
      </c>
      <c r="E7" s="113">
        <v>1400</v>
      </c>
      <c r="F7" s="113">
        <v>1250</v>
      </c>
      <c r="G7" s="113">
        <v>1066.67</v>
      </c>
      <c r="H7" s="113">
        <v>1066.67</v>
      </c>
      <c r="I7" s="113">
        <v>1066.67</v>
      </c>
      <c r="J7" s="106" t="s">
        <v>393</v>
      </c>
      <c r="K7" s="67" t="str">
        <f aca="true" t="shared" si="0" ref="K7:K14">IF(I7&gt;B7,"Yes","No")</f>
        <v>No</v>
      </c>
    </row>
    <row r="8" spans="1:11" ht="12.75">
      <c r="A8" s="67" t="s">
        <v>332</v>
      </c>
      <c r="B8" s="113">
        <v>115</v>
      </c>
      <c r="C8" s="113">
        <v>353.95</v>
      </c>
      <c r="D8" s="113">
        <v>353.95</v>
      </c>
      <c r="E8" s="113">
        <v>435</v>
      </c>
      <c r="F8" s="113">
        <v>442.82</v>
      </c>
      <c r="G8" s="113">
        <v>473.77</v>
      </c>
      <c r="H8" s="113" t="s">
        <v>394</v>
      </c>
      <c r="I8" s="113"/>
      <c r="J8" s="106" t="s">
        <v>395</v>
      </c>
      <c r="K8" s="67" t="str">
        <f t="shared" si="0"/>
        <v>No</v>
      </c>
    </row>
    <row r="9" spans="1:11" ht="12.75">
      <c r="A9" s="67" t="s">
        <v>333</v>
      </c>
      <c r="B9" s="113">
        <v>1250</v>
      </c>
      <c r="C9" s="113">
        <v>1250</v>
      </c>
      <c r="D9" s="113">
        <v>1400</v>
      </c>
      <c r="E9" s="113">
        <v>1400</v>
      </c>
      <c r="F9" s="113">
        <v>1250.82</v>
      </c>
      <c r="G9" s="113">
        <v>1247.94</v>
      </c>
      <c r="H9" s="113">
        <v>1250.82</v>
      </c>
      <c r="I9" s="113">
        <v>1250.82</v>
      </c>
      <c r="J9" s="106" t="s">
        <v>393</v>
      </c>
      <c r="K9" s="67" t="str">
        <f t="shared" si="0"/>
        <v>Yes</v>
      </c>
    </row>
    <row r="10" spans="1:11" ht="12.75">
      <c r="A10" s="67" t="s">
        <v>369</v>
      </c>
      <c r="B10" s="113">
        <v>1250</v>
      </c>
      <c r="C10" s="113">
        <v>1250</v>
      </c>
      <c r="D10" s="113">
        <v>1400</v>
      </c>
      <c r="E10" s="271"/>
      <c r="F10" s="271"/>
      <c r="G10" s="271"/>
      <c r="H10" s="115"/>
      <c r="I10" s="115"/>
      <c r="J10" s="106" t="s">
        <v>392</v>
      </c>
      <c r="K10" s="67" t="str">
        <f t="shared" si="0"/>
        <v>No</v>
      </c>
    </row>
    <row r="11" spans="1:11" ht="12.75">
      <c r="A11" s="67" t="s">
        <v>339</v>
      </c>
      <c r="B11" s="113">
        <v>38.88176056611844</v>
      </c>
      <c r="C11" s="113">
        <v>38.88176056611844</v>
      </c>
      <c r="D11" s="113">
        <v>38.88176056611844</v>
      </c>
      <c r="E11" s="113">
        <v>520</v>
      </c>
      <c r="F11" s="113">
        <v>766.13</v>
      </c>
      <c r="G11" s="113">
        <v>760</v>
      </c>
      <c r="H11" s="113">
        <v>761.53</v>
      </c>
      <c r="I11" s="113">
        <v>761.53</v>
      </c>
      <c r="J11" s="106" t="s">
        <v>395</v>
      </c>
      <c r="K11" s="67" t="str">
        <f t="shared" si="0"/>
        <v>Yes</v>
      </c>
    </row>
    <row r="12" spans="1:11" ht="12.75">
      <c r="A12" s="67" t="s">
        <v>351</v>
      </c>
      <c r="B12" s="113">
        <v>1250</v>
      </c>
      <c r="C12" s="113">
        <v>1250</v>
      </c>
      <c r="D12" s="113">
        <v>1400</v>
      </c>
      <c r="E12" s="113">
        <v>1400</v>
      </c>
      <c r="F12" s="113">
        <v>1250</v>
      </c>
      <c r="G12" s="113">
        <v>1250</v>
      </c>
      <c r="H12" s="113">
        <v>1250</v>
      </c>
      <c r="I12" s="113">
        <v>1250</v>
      </c>
      <c r="J12" s="106" t="s">
        <v>393</v>
      </c>
      <c r="K12" s="67" t="str">
        <f t="shared" si="0"/>
        <v>No</v>
      </c>
    </row>
    <row r="13" spans="1:11" ht="12.75">
      <c r="A13" s="67" t="s">
        <v>346</v>
      </c>
      <c r="B13" s="113">
        <v>1232.8093151840312</v>
      </c>
      <c r="C13" s="113">
        <v>1359.440526673383</v>
      </c>
      <c r="D13" s="113">
        <v>1400</v>
      </c>
      <c r="E13" s="113">
        <v>1301.1268004311237</v>
      </c>
      <c r="F13" s="113">
        <v>1250</v>
      </c>
      <c r="G13" s="113">
        <v>1250</v>
      </c>
      <c r="H13" s="113">
        <v>1210.0291470757186</v>
      </c>
      <c r="I13" s="113">
        <v>1210.0291470757186</v>
      </c>
      <c r="J13" s="106" t="s">
        <v>393</v>
      </c>
      <c r="K13" s="67" t="str">
        <f t="shared" si="0"/>
        <v>No</v>
      </c>
    </row>
    <row r="14" spans="1:11" ht="13.5" customHeight="1">
      <c r="A14" s="67" t="s">
        <v>372</v>
      </c>
      <c r="B14" s="116">
        <v>3689.129365469749</v>
      </c>
      <c r="C14" s="116">
        <v>3850.3497401013924</v>
      </c>
      <c r="D14" s="272"/>
      <c r="E14" s="272"/>
      <c r="F14" s="272"/>
      <c r="G14" s="272"/>
      <c r="H14" s="117"/>
      <c r="I14" s="118"/>
      <c r="J14" s="106" t="s">
        <v>392</v>
      </c>
      <c r="K14" s="67" t="str">
        <f t="shared" si="0"/>
        <v>No</v>
      </c>
    </row>
    <row r="15" spans="1:10" ht="13.5" customHeight="1">
      <c r="A15" s="98" t="s">
        <v>326</v>
      </c>
      <c r="B15" s="119">
        <f aca="true" t="shared" si="1" ref="B15:H15">SUM(B6:B14)</f>
        <v>11263.307103628638</v>
      </c>
      <c r="C15" s="119">
        <f t="shared" si="1"/>
        <v>11816.26145661321</v>
      </c>
      <c r="D15" s="119">
        <f t="shared" si="1"/>
        <v>8792.510546639096</v>
      </c>
      <c r="E15" s="119">
        <f t="shared" si="1"/>
        <v>6456.126800431124</v>
      </c>
      <c r="F15" s="119">
        <f t="shared" si="1"/>
        <v>6209.77</v>
      </c>
      <c r="G15" s="119">
        <f t="shared" si="1"/>
        <v>6048.38</v>
      </c>
      <c r="H15" s="119">
        <f t="shared" si="1"/>
        <v>5539.049147075718</v>
      </c>
      <c r="I15" s="118"/>
      <c r="J15" s="106"/>
    </row>
    <row r="17" ht="12.75">
      <c r="A17" s="67" t="s">
        <v>438</v>
      </c>
    </row>
    <row r="19" spans="1:9" ht="12.75">
      <c r="A19" s="254" t="s">
        <v>255</v>
      </c>
      <c r="B19" s="255">
        <f>B15/TERM22_BD_Road_Moderate!B37</f>
        <v>1</v>
      </c>
      <c r="C19" s="255">
        <f>C15/TERM22_BD_Road_Moderate!C37</f>
        <v>1</v>
      </c>
      <c r="D19" s="255">
        <f>D15/TERM22_BD_Road_Moderate!D37</f>
        <v>1</v>
      </c>
      <c r="E19" s="255">
        <f>E15/TERM22_BD_Road_Moderate!E37</f>
        <v>0.7852137235456645</v>
      </c>
      <c r="F19" s="255">
        <f>F15/TERM22_BD_Road_Moderate!F37</f>
        <v>0.9931230478651861</v>
      </c>
      <c r="G19" s="255">
        <f>G15/TERM22_BD_Road_Moderate!G37</f>
        <v>1</v>
      </c>
      <c r="H19" s="255">
        <f>H15/TERM22_BD_Road_Moderate!H37</f>
        <v>1</v>
      </c>
      <c r="I19" s="255"/>
    </row>
    <row r="21" spans="1:6" ht="12.75">
      <c r="A21" s="67" t="s">
        <v>259</v>
      </c>
      <c r="E21" s="67" t="s">
        <v>349</v>
      </c>
      <c r="F21" s="67" t="s">
        <v>373</v>
      </c>
    </row>
    <row r="22" ht="12.75">
      <c r="E22" s="67" t="s">
        <v>344</v>
      </c>
    </row>
    <row r="23" ht="12.75">
      <c r="E23" s="67" t="s">
        <v>350</v>
      </c>
    </row>
    <row r="24" ht="12.75">
      <c r="E24" s="141" t="s">
        <v>352</v>
      </c>
    </row>
    <row r="25" ht="12.75">
      <c r="F25" s="256"/>
    </row>
    <row r="26" ht="12.75">
      <c r="A26" s="98" t="s">
        <v>265</v>
      </c>
    </row>
    <row r="27" spans="1:9" ht="12.75">
      <c r="A27" s="257" t="s">
        <v>266</v>
      </c>
      <c r="B27" s="257"/>
      <c r="C27" s="257"/>
      <c r="D27" s="257"/>
      <c r="E27" s="257"/>
      <c r="F27" s="257"/>
      <c r="G27" s="257"/>
      <c r="H27" s="257"/>
      <c r="I27" s="257"/>
    </row>
  </sheetData>
  <sheetProtection/>
  <mergeCells count="3">
    <mergeCell ref="E6:G6"/>
    <mergeCell ref="E10:G10"/>
    <mergeCell ref="D14:G1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11"/>
  </sheetPr>
  <dimension ref="A1:A1"/>
  <sheetViews>
    <sheetView zoomScalePageLayoutView="0" workbookViewId="0" topLeftCell="A1">
      <selection activeCell="J37" sqref="J37"/>
    </sheetView>
  </sheetViews>
  <sheetFormatPr defaultColWidth="9.14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35"/>
  </sheetPr>
  <dimension ref="A1:U39"/>
  <sheetViews>
    <sheetView zoomScalePageLayoutView="0" workbookViewId="0" topLeftCell="A1">
      <selection activeCell="C2" sqref="C2"/>
    </sheetView>
  </sheetViews>
  <sheetFormatPr defaultColWidth="9.140625" defaultRowHeight="12.75"/>
  <cols>
    <col min="1" max="1" width="14.421875" style="0" customWidth="1"/>
    <col min="10" max="10" width="15.00390625" style="0" customWidth="1"/>
    <col min="12" max="12" width="15.28125" style="0" customWidth="1"/>
    <col min="21" max="21" width="16.00390625" style="0" customWidth="1"/>
  </cols>
  <sheetData>
    <row r="1" spans="1:13" s="11" customFormat="1" ht="12.75">
      <c r="A1" s="12" t="s">
        <v>383</v>
      </c>
      <c r="B1" s="12"/>
      <c r="L1" s="12" t="s">
        <v>434</v>
      </c>
      <c r="M1" s="12"/>
    </row>
    <row r="2" spans="1:13" s="9" customFormat="1" ht="12.75">
      <c r="A2" s="8" t="s">
        <v>268</v>
      </c>
      <c r="B2" s="7"/>
      <c r="L2" s="7"/>
      <c r="M2" s="7"/>
    </row>
    <row r="3" spans="1:12" ht="12.75">
      <c r="A3" t="s">
        <v>441</v>
      </c>
      <c r="L3" t="s">
        <v>435</v>
      </c>
    </row>
    <row r="4" spans="1:21" s="3" customFormat="1" ht="12.75">
      <c r="A4" s="70" t="s">
        <v>442</v>
      </c>
      <c r="B4" s="70">
        <v>1998</v>
      </c>
      <c r="C4" s="70">
        <v>2000</v>
      </c>
      <c r="D4" s="70">
        <v>2001</v>
      </c>
      <c r="E4" s="70">
        <v>2004</v>
      </c>
      <c r="F4" s="70">
        <v>2005</v>
      </c>
      <c r="G4" s="70">
        <v>2006</v>
      </c>
      <c r="H4" s="70">
        <v>2007</v>
      </c>
      <c r="I4" s="70">
        <v>2008</v>
      </c>
      <c r="J4" s="70" t="s">
        <v>439</v>
      </c>
      <c r="L4" s="70" t="s">
        <v>443</v>
      </c>
      <c r="M4" s="92">
        <v>1998</v>
      </c>
      <c r="N4" s="92">
        <v>2000</v>
      </c>
      <c r="O4" s="92">
        <v>2001</v>
      </c>
      <c r="P4" s="92">
        <v>2004</v>
      </c>
      <c r="Q4" s="92">
        <v>2005</v>
      </c>
      <c r="R4" s="92">
        <v>2006</v>
      </c>
      <c r="S4" s="92">
        <v>2007</v>
      </c>
      <c r="T4" s="92">
        <v>2008</v>
      </c>
      <c r="U4" s="70" t="s">
        <v>439</v>
      </c>
    </row>
    <row r="5" spans="1:21" ht="12.75">
      <c r="A5" s="68" t="s">
        <v>329</v>
      </c>
      <c r="B5" s="68">
        <v>0.15</v>
      </c>
      <c r="C5" s="68">
        <v>0.15</v>
      </c>
      <c r="D5" s="68">
        <v>0.15</v>
      </c>
      <c r="E5" s="68">
        <v>0.27</v>
      </c>
      <c r="F5" s="68">
        <v>0.27</v>
      </c>
      <c r="G5" s="68">
        <v>0.27</v>
      </c>
      <c r="H5" s="68">
        <v>0.33</v>
      </c>
      <c r="I5" s="68">
        <v>0.36</v>
      </c>
      <c r="J5" s="68" t="s">
        <v>384</v>
      </c>
      <c r="L5" s="68" t="s">
        <v>329</v>
      </c>
      <c r="M5" s="68"/>
      <c r="N5" s="68"/>
      <c r="O5" s="68"/>
      <c r="P5" s="68"/>
      <c r="Q5" s="68"/>
      <c r="R5" s="68"/>
      <c r="S5" s="68"/>
      <c r="T5" s="68"/>
      <c r="U5" s="68"/>
    </row>
    <row r="6" spans="1:21" ht="12.75">
      <c r="A6" s="68" t="s">
        <v>330</v>
      </c>
      <c r="B6" s="68"/>
      <c r="C6" s="68"/>
      <c r="D6" s="68"/>
      <c r="E6" s="68"/>
      <c r="F6" s="68"/>
      <c r="G6" s="68"/>
      <c r="H6" s="68"/>
      <c r="I6" s="68"/>
      <c r="J6" s="68"/>
      <c r="L6" s="68" t="s">
        <v>330</v>
      </c>
      <c r="M6" s="68"/>
      <c r="N6" s="68"/>
      <c r="O6" s="68"/>
      <c r="P6" s="68"/>
      <c r="Q6" s="68"/>
      <c r="R6" s="68"/>
      <c r="S6" s="68"/>
      <c r="T6" s="68"/>
      <c r="U6" s="68"/>
    </row>
    <row r="7" spans="1:21" ht="12.75">
      <c r="A7" s="68" t="s">
        <v>349</v>
      </c>
      <c r="B7" s="68"/>
      <c r="C7" s="68"/>
      <c r="D7" s="68"/>
      <c r="E7" s="68"/>
      <c r="F7" s="68"/>
      <c r="G7" s="68"/>
      <c r="H7" s="68"/>
      <c r="I7" s="68"/>
      <c r="J7" s="68"/>
      <c r="L7" s="68" t="s">
        <v>349</v>
      </c>
      <c r="M7" s="68"/>
      <c r="N7" s="68"/>
      <c r="O7" s="68"/>
      <c r="P7" s="68"/>
      <c r="Q7" s="68"/>
      <c r="R7" s="68"/>
      <c r="S7" s="68"/>
      <c r="T7" s="68"/>
      <c r="U7" s="68"/>
    </row>
    <row r="8" spans="1:21" ht="12.75">
      <c r="A8" s="68" t="s">
        <v>331</v>
      </c>
      <c r="B8" s="68"/>
      <c r="C8" s="68"/>
      <c r="D8" s="68"/>
      <c r="E8" s="68"/>
      <c r="F8" s="68"/>
      <c r="G8" s="68"/>
      <c r="H8" s="68"/>
      <c r="I8" s="68"/>
      <c r="J8" s="68"/>
      <c r="L8" s="68" t="s">
        <v>331</v>
      </c>
      <c r="M8" s="68"/>
      <c r="N8" s="68"/>
      <c r="O8" s="68"/>
      <c r="P8" s="68"/>
      <c r="Q8" s="68"/>
      <c r="R8" s="68"/>
      <c r="S8" s="68"/>
      <c r="T8" s="68"/>
      <c r="U8" s="68"/>
    </row>
    <row r="9" spans="1:21" ht="12.75">
      <c r="A9" s="68" t="s">
        <v>332</v>
      </c>
      <c r="B9" s="68"/>
      <c r="C9" s="68"/>
      <c r="D9" s="68"/>
      <c r="E9" s="68"/>
      <c r="F9" s="68"/>
      <c r="G9" s="68"/>
      <c r="H9" s="68">
        <v>0.21</v>
      </c>
      <c r="I9" s="68">
        <v>0.21</v>
      </c>
      <c r="J9" s="68" t="s">
        <v>385</v>
      </c>
      <c r="L9" s="68" t="s">
        <v>332</v>
      </c>
      <c r="M9" s="68"/>
      <c r="N9" s="68"/>
      <c r="O9" s="68"/>
      <c r="P9" s="68"/>
      <c r="Q9" s="68"/>
      <c r="R9" s="68"/>
      <c r="S9" s="68"/>
      <c r="T9" s="68"/>
      <c r="U9" s="68"/>
    </row>
    <row r="10" spans="1:21" ht="12.75">
      <c r="A10" s="68" t="s">
        <v>333</v>
      </c>
      <c r="B10" s="68"/>
      <c r="C10" s="68"/>
      <c r="D10" s="68"/>
      <c r="E10" s="68"/>
      <c r="F10" s="68"/>
      <c r="G10" s="68"/>
      <c r="H10" s="68"/>
      <c r="I10" s="68"/>
      <c r="J10" s="68"/>
      <c r="L10" s="68" t="s">
        <v>333</v>
      </c>
      <c r="M10" s="68"/>
      <c r="N10" s="68"/>
      <c r="O10" s="68"/>
      <c r="P10" s="68"/>
      <c r="Q10" s="68"/>
      <c r="R10" s="68"/>
      <c r="S10" s="68"/>
      <c r="T10" s="68"/>
      <c r="U10" s="68"/>
    </row>
    <row r="11" spans="1:21" ht="12.75">
      <c r="A11" s="68" t="s">
        <v>334</v>
      </c>
      <c r="B11" s="68"/>
      <c r="C11" s="68"/>
      <c r="D11" s="68"/>
      <c r="E11" s="68"/>
      <c r="F11" s="68"/>
      <c r="G11" s="68"/>
      <c r="H11" s="68"/>
      <c r="I11" s="68"/>
      <c r="J11" s="68"/>
      <c r="L11" s="68" t="s">
        <v>334</v>
      </c>
      <c r="M11" s="68"/>
      <c r="N11" s="68"/>
      <c r="O11" s="68"/>
      <c r="P11" s="68"/>
      <c r="Q11" s="68"/>
      <c r="R11" s="68"/>
      <c r="S11" s="68"/>
      <c r="T11" s="68"/>
      <c r="U11" s="68"/>
    </row>
    <row r="12" spans="1:21" ht="12.75">
      <c r="A12" s="68" t="s">
        <v>337</v>
      </c>
      <c r="B12" s="68"/>
      <c r="C12" s="68"/>
      <c r="D12" s="68"/>
      <c r="E12" s="68"/>
      <c r="F12" s="68"/>
      <c r="G12" s="68"/>
      <c r="H12" s="68"/>
      <c r="I12" s="68"/>
      <c r="J12" s="68"/>
      <c r="L12" s="68" t="s">
        <v>337</v>
      </c>
      <c r="M12" s="68"/>
      <c r="N12" s="68"/>
      <c r="O12" s="68"/>
      <c r="P12" s="68"/>
      <c r="Q12" s="68"/>
      <c r="R12" s="68"/>
      <c r="S12" s="68"/>
      <c r="T12" s="68"/>
      <c r="U12" s="68"/>
    </row>
    <row r="13" spans="1:21" ht="12.75">
      <c r="A13" s="68" t="s">
        <v>338</v>
      </c>
      <c r="B13" s="68">
        <v>0.17</v>
      </c>
      <c r="C13" s="68">
        <v>0.16</v>
      </c>
      <c r="D13" s="68">
        <v>0.18</v>
      </c>
      <c r="E13" s="68">
        <v>0.2</v>
      </c>
      <c r="F13" s="68">
        <v>0.21</v>
      </c>
      <c r="G13" s="68">
        <v>0.21</v>
      </c>
      <c r="H13" s="68">
        <v>0.21</v>
      </c>
      <c r="I13" s="68">
        <v>0.22</v>
      </c>
      <c r="J13" s="68" t="s">
        <v>385</v>
      </c>
      <c r="L13" s="68" t="s">
        <v>338</v>
      </c>
      <c r="M13" s="68"/>
      <c r="N13" s="68"/>
      <c r="O13" s="68"/>
      <c r="P13" s="68"/>
      <c r="Q13" s="68"/>
      <c r="R13" s="68"/>
      <c r="S13" s="68"/>
      <c r="T13" s="68"/>
      <c r="U13" s="68"/>
    </row>
    <row r="14" spans="1:21" ht="12.75">
      <c r="A14" s="68" t="s">
        <v>369</v>
      </c>
      <c r="B14" s="68"/>
      <c r="C14" s="68"/>
      <c r="D14" s="68"/>
      <c r="E14" s="68"/>
      <c r="F14" s="68">
        <v>0.12</v>
      </c>
      <c r="G14" s="68">
        <v>0.12</v>
      </c>
      <c r="H14" s="68">
        <v>0.16</v>
      </c>
      <c r="I14" s="68">
        <v>0.16</v>
      </c>
      <c r="J14" s="68" t="s">
        <v>386</v>
      </c>
      <c r="L14" s="68" t="s">
        <v>369</v>
      </c>
      <c r="M14" s="68"/>
      <c r="N14" s="68"/>
      <c r="O14" s="68"/>
      <c r="P14" s="68"/>
      <c r="Q14" s="68"/>
      <c r="R14" s="68"/>
      <c r="S14" s="68"/>
      <c r="T14" s="68"/>
      <c r="U14" s="68"/>
    </row>
    <row r="15" spans="1:21" ht="12.75">
      <c r="A15" s="68" t="s">
        <v>335</v>
      </c>
      <c r="B15" s="68"/>
      <c r="C15" s="68"/>
      <c r="D15" s="68"/>
      <c r="E15" s="68" t="s">
        <v>385</v>
      </c>
      <c r="F15" s="68"/>
      <c r="G15" s="68"/>
      <c r="H15" s="68"/>
      <c r="I15" s="68"/>
      <c r="J15" s="68"/>
      <c r="L15" s="68" t="s">
        <v>335</v>
      </c>
      <c r="M15" s="68"/>
      <c r="N15" s="68"/>
      <c r="O15" s="68"/>
      <c r="P15" s="68"/>
      <c r="Q15" s="68"/>
      <c r="R15" s="68"/>
      <c r="S15" s="68"/>
      <c r="T15" s="68"/>
      <c r="U15" s="68"/>
    </row>
    <row r="16" spans="1:21" ht="12.75">
      <c r="A16" s="68" t="s">
        <v>339</v>
      </c>
      <c r="B16" s="68">
        <v>0.19</v>
      </c>
      <c r="C16" s="68">
        <v>0.19</v>
      </c>
      <c r="D16" s="68">
        <v>0.19</v>
      </c>
      <c r="E16" s="68"/>
      <c r="F16" s="68"/>
      <c r="G16" s="68"/>
      <c r="H16" s="68"/>
      <c r="I16" s="68"/>
      <c r="J16" s="68" t="s">
        <v>385</v>
      </c>
      <c r="L16" s="68" t="s">
        <v>339</v>
      </c>
      <c r="M16" s="68"/>
      <c r="N16" s="68"/>
      <c r="O16" s="68"/>
      <c r="P16" s="68"/>
      <c r="Q16" s="68"/>
      <c r="R16" s="68"/>
      <c r="S16" s="68"/>
      <c r="T16" s="68"/>
      <c r="U16" s="68"/>
    </row>
    <row r="17" spans="1:21" ht="12.75">
      <c r="A17" s="68" t="s">
        <v>354</v>
      </c>
      <c r="B17" s="68"/>
      <c r="C17" s="68"/>
      <c r="D17" s="68"/>
      <c r="E17" s="68"/>
      <c r="F17" s="68"/>
      <c r="G17" s="68"/>
      <c r="H17" s="68"/>
      <c r="I17" s="68"/>
      <c r="J17" s="68"/>
      <c r="L17" s="68" t="s">
        <v>354</v>
      </c>
      <c r="M17" s="68"/>
      <c r="N17" s="68"/>
      <c r="O17" s="68"/>
      <c r="P17" s="68"/>
      <c r="Q17" s="68"/>
      <c r="R17" s="68"/>
      <c r="S17" s="68"/>
      <c r="T17" s="68"/>
      <c r="U17" s="68"/>
    </row>
    <row r="18" spans="1:21" ht="12.75">
      <c r="A18" s="68" t="s">
        <v>340</v>
      </c>
      <c r="B18" s="68"/>
      <c r="C18" s="68"/>
      <c r="D18" s="68"/>
      <c r="E18" s="68"/>
      <c r="F18" s="68"/>
      <c r="G18" s="68"/>
      <c r="H18" s="68"/>
      <c r="I18" s="68">
        <v>0.06</v>
      </c>
      <c r="J18" s="68" t="s">
        <v>385</v>
      </c>
      <c r="L18" s="68" t="s">
        <v>340</v>
      </c>
      <c r="M18" s="68"/>
      <c r="N18" s="68"/>
      <c r="O18" s="68"/>
      <c r="P18" s="68"/>
      <c r="Q18" s="68"/>
      <c r="R18" s="68"/>
      <c r="S18" s="68"/>
      <c r="T18" s="68"/>
      <c r="U18" s="68"/>
    </row>
    <row r="19" spans="1:21" ht="12.75">
      <c r="A19" s="68" t="s">
        <v>341</v>
      </c>
      <c r="B19" s="68">
        <v>0.09</v>
      </c>
      <c r="C19" s="68">
        <v>0.09</v>
      </c>
      <c r="D19" s="68">
        <v>0.1</v>
      </c>
      <c r="E19" s="68">
        <v>0.12</v>
      </c>
      <c r="F19" s="68">
        <v>0.12</v>
      </c>
      <c r="G19" s="68">
        <v>0.11</v>
      </c>
      <c r="H19" s="68">
        <v>0.11</v>
      </c>
      <c r="I19" s="68">
        <v>0.12</v>
      </c>
      <c r="J19" s="68" t="s">
        <v>385</v>
      </c>
      <c r="L19" s="68" t="s">
        <v>341</v>
      </c>
      <c r="M19" s="68"/>
      <c r="N19" s="68"/>
      <c r="O19" s="68"/>
      <c r="P19" s="68"/>
      <c r="Q19" s="68"/>
      <c r="R19" s="68"/>
      <c r="S19" s="68"/>
      <c r="T19" s="68"/>
      <c r="U19" s="68"/>
    </row>
    <row r="20" spans="1:21" ht="12.75">
      <c r="A20" s="68" t="s">
        <v>342</v>
      </c>
      <c r="B20" s="68"/>
      <c r="C20" s="68"/>
      <c r="D20" s="68"/>
      <c r="E20" s="68"/>
      <c r="F20" s="68"/>
      <c r="G20" s="68"/>
      <c r="H20" s="68"/>
      <c r="I20" s="68"/>
      <c r="J20" s="68"/>
      <c r="L20" s="68" t="s">
        <v>342</v>
      </c>
      <c r="M20" s="68"/>
      <c r="N20" s="68"/>
      <c r="O20" s="68"/>
      <c r="P20" s="68"/>
      <c r="Q20" s="68"/>
      <c r="R20" s="68"/>
      <c r="S20" s="68"/>
      <c r="T20" s="68"/>
      <c r="U20" s="68"/>
    </row>
    <row r="21" spans="1:21" ht="12.75">
      <c r="A21" s="68" t="s">
        <v>370</v>
      </c>
      <c r="B21" s="68"/>
      <c r="C21" s="68"/>
      <c r="D21" s="68"/>
      <c r="E21" s="68"/>
      <c r="F21" s="68"/>
      <c r="G21" s="68"/>
      <c r="H21" s="68"/>
      <c r="I21" s="68"/>
      <c r="J21" s="68"/>
      <c r="L21" s="68" t="s">
        <v>370</v>
      </c>
      <c r="M21" s="68"/>
      <c r="N21" s="68"/>
      <c r="O21" s="68"/>
      <c r="P21" s="68"/>
      <c r="Q21" s="68"/>
      <c r="R21" s="68"/>
      <c r="S21" s="68"/>
      <c r="T21" s="68"/>
      <c r="U21" s="68"/>
    </row>
    <row r="22" spans="1:21" ht="12.75">
      <c r="A22" s="68" t="s">
        <v>373</v>
      </c>
      <c r="B22" s="68"/>
      <c r="C22" s="68"/>
      <c r="D22" s="68"/>
      <c r="E22" s="68"/>
      <c r="F22" s="68"/>
      <c r="G22" s="68"/>
      <c r="H22" s="68"/>
      <c r="I22" s="68"/>
      <c r="J22" s="68"/>
      <c r="L22" s="68" t="s">
        <v>373</v>
      </c>
      <c r="M22" s="68"/>
      <c r="N22" s="68"/>
      <c r="O22" s="68"/>
      <c r="P22" s="68"/>
      <c r="Q22" s="68"/>
      <c r="R22" s="68"/>
      <c r="S22" s="68"/>
      <c r="T22" s="68"/>
      <c r="U22" s="68"/>
    </row>
    <row r="23" spans="1:21" ht="12.75">
      <c r="A23" s="68" t="s">
        <v>371</v>
      </c>
      <c r="B23" s="68"/>
      <c r="C23" s="68"/>
      <c r="D23" s="68"/>
      <c r="E23" s="68"/>
      <c r="F23" s="68"/>
      <c r="G23" s="68"/>
      <c r="H23" s="68"/>
      <c r="I23" s="68"/>
      <c r="J23" s="68"/>
      <c r="L23" s="68" t="s">
        <v>371</v>
      </c>
      <c r="M23" s="68"/>
      <c r="N23" s="68"/>
      <c r="O23" s="68"/>
      <c r="P23" s="68"/>
      <c r="Q23" s="68"/>
      <c r="R23" s="68"/>
      <c r="S23" s="68"/>
      <c r="T23" s="68"/>
      <c r="U23" s="68"/>
    </row>
    <row r="24" spans="1:21" ht="12.75">
      <c r="A24" s="68" t="s">
        <v>343</v>
      </c>
      <c r="B24" s="68"/>
      <c r="C24" s="68"/>
      <c r="D24" s="68"/>
      <c r="E24" s="68"/>
      <c r="F24" s="68"/>
      <c r="G24" s="68"/>
      <c r="H24" s="68"/>
      <c r="I24" s="68"/>
      <c r="J24" s="68"/>
      <c r="L24" s="68" t="s">
        <v>343</v>
      </c>
      <c r="M24" s="68"/>
      <c r="N24" s="68"/>
      <c r="O24" s="68"/>
      <c r="P24" s="68"/>
      <c r="Q24" s="68"/>
      <c r="R24" s="68"/>
      <c r="S24" s="68"/>
      <c r="T24" s="68"/>
      <c r="U24" s="68"/>
    </row>
    <row r="25" spans="1:21" ht="12.75">
      <c r="A25" s="68" t="s">
        <v>351</v>
      </c>
      <c r="B25" s="68"/>
      <c r="C25" s="68"/>
      <c r="D25" s="68"/>
      <c r="E25" s="68"/>
      <c r="F25" s="68"/>
      <c r="G25" s="68"/>
      <c r="H25" s="68"/>
      <c r="I25" s="68"/>
      <c r="J25" s="68"/>
      <c r="L25" s="68" t="s">
        <v>351</v>
      </c>
      <c r="M25" s="68"/>
      <c r="N25" s="68"/>
      <c r="O25" s="68"/>
      <c r="P25" s="68"/>
      <c r="Q25" s="68"/>
      <c r="R25" s="68"/>
      <c r="S25" s="68"/>
      <c r="T25" s="68"/>
      <c r="U25" s="68"/>
    </row>
    <row r="26" spans="1:21" ht="12.75">
      <c r="A26" s="68" t="s">
        <v>355</v>
      </c>
      <c r="B26" s="68">
        <v>0.06</v>
      </c>
      <c r="C26" s="68">
        <v>0.06</v>
      </c>
      <c r="D26" s="68">
        <v>0.06</v>
      </c>
      <c r="E26" s="68">
        <v>0.06</v>
      </c>
      <c r="F26" s="68">
        <v>1.63</v>
      </c>
      <c r="G26" s="68">
        <v>1.5</v>
      </c>
      <c r="H26" s="68">
        <v>1.5</v>
      </c>
      <c r="I26" s="68">
        <v>1.57</v>
      </c>
      <c r="J26" s="68" t="s">
        <v>387</v>
      </c>
      <c r="L26" s="68" t="s">
        <v>355</v>
      </c>
      <c r="M26" s="68"/>
      <c r="N26" s="68"/>
      <c r="O26" s="68"/>
      <c r="P26" s="68"/>
      <c r="Q26" s="68"/>
      <c r="R26" s="68"/>
      <c r="S26" s="68"/>
      <c r="T26" s="68"/>
      <c r="U26" s="68"/>
    </row>
    <row r="27" spans="1:21" ht="12.75">
      <c r="A27" s="68" t="s">
        <v>344</v>
      </c>
      <c r="B27" s="68"/>
      <c r="C27" s="68">
        <v>0.02</v>
      </c>
      <c r="D27" s="68">
        <v>0.02</v>
      </c>
      <c r="E27" s="68">
        <v>0.08</v>
      </c>
      <c r="F27" s="68">
        <v>0.09</v>
      </c>
      <c r="G27" s="68">
        <v>0.09</v>
      </c>
      <c r="H27" s="68">
        <v>0.09</v>
      </c>
      <c r="I27" s="68">
        <v>0.09</v>
      </c>
      <c r="J27" s="68" t="s">
        <v>385</v>
      </c>
      <c r="L27" s="68" t="s">
        <v>344</v>
      </c>
      <c r="M27" s="68"/>
      <c r="N27" s="68"/>
      <c r="O27" s="68"/>
      <c r="P27" s="68"/>
      <c r="Q27" s="68"/>
      <c r="R27" s="68"/>
      <c r="S27" s="68"/>
      <c r="T27" s="68"/>
      <c r="U27" s="68"/>
    </row>
    <row r="28" spans="1:21" ht="12.75">
      <c r="A28" s="68" t="s">
        <v>345</v>
      </c>
      <c r="B28" s="68"/>
      <c r="C28" s="68"/>
      <c r="D28" s="68"/>
      <c r="E28" s="68"/>
      <c r="F28" s="68">
        <v>0.19</v>
      </c>
      <c r="G28" s="68">
        <v>0.19</v>
      </c>
      <c r="H28" s="68">
        <v>0.18</v>
      </c>
      <c r="I28" s="68">
        <v>0.19</v>
      </c>
      <c r="J28" s="68" t="s">
        <v>385</v>
      </c>
      <c r="L28" s="68" t="s">
        <v>345</v>
      </c>
      <c r="M28" s="68"/>
      <c r="N28" s="68"/>
      <c r="O28" s="68"/>
      <c r="P28" s="68"/>
      <c r="Q28" s="68"/>
      <c r="R28" s="68"/>
      <c r="S28" s="68"/>
      <c r="T28" s="68"/>
      <c r="U28" s="68"/>
    </row>
    <row r="29" spans="1:21" ht="12.75">
      <c r="A29" s="68" t="s">
        <v>350</v>
      </c>
      <c r="B29" s="68"/>
      <c r="C29" s="68"/>
      <c r="D29" s="68"/>
      <c r="E29" s="68"/>
      <c r="F29" s="68"/>
      <c r="G29" s="68"/>
      <c r="H29" s="68"/>
      <c r="I29" s="68"/>
      <c r="J29" s="68"/>
      <c r="L29" s="68" t="s">
        <v>350</v>
      </c>
      <c r="M29" s="68"/>
      <c r="N29" s="68"/>
      <c r="O29" s="68"/>
      <c r="P29" s="68"/>
      <c r="Q29" s="68"/>
      <c r="R29" s="68"/>
      <c r="S29" s="68"/>
      <c r="T29" s="68"/>
      <c r="U29" s="68"/>
    </row>
    <row r="30" spans="1:21" ht="12.75">
      <c r="A30" s="68" t="s">
        <v>352</v>
      </c>
      <c r="B30" s="68"/>
      <c r="C30" s="68"/>
      <c r="D30" s="68"/>
      <c r="E30" s="68"/>
      <c r="F30" s="68"/>
      <c r="G30" s="68"/>
      <c r="H30" s="68"/>
      <c r="I30" s="68"/>
      <c r="J30" s="68"/>
      <c r="L30" s="68" t="s">
        <v>352</v>
      </c>
      <c r="M30" s="68"/>
      <c r="N30" s="68"/>
      <c r="O30" s="68"/>
      <c r="P30" s="68"/>
      <c r="Q30" s="68"/>
      <c r="R30" s="68"/>
      <c r="S30" s="68"/>
      <c r="T30" s="68"/>
      <c r="U30" s="68"/>
    </row>
    <row r="31" spans="1:21" ht="12.75">
      <c r="A31" s="68" t="s">
        <v>347</v>
      </c>
      <c r="B31" s="68"/>
      <c r="C31" s="68"/>
      <c r="D31" s="68"/>
      <c r="E31" s="68" t="s">
        <v>388</v>
      </c>
      <c r="F31" s="68"/>
      <c r="G31" s="68"/>
      <c r="H31" s="68"/>
      <c r="I31" s="68"/>
      <c r="J31" s="68"/>
      <c r="L31" s="68" t="s">
        <v>347</v>
      </c>
      <c r="M31" s="68"/>
      <c r="N31" s="68"/>
      <c r="O31" s="68"/>
      <c r="P31" s="68"/>
      <c r="Q31" s="68"/>
      <c r="R31" s="68"/>
      <c r="S31" s="68"/>
      <c r="T31" s="68"/>
      <c r="U31" s="68"/>
    </row>
    <row r="32" spans="1:21" ht="12.75">
      <c r="A32" s="68" t="s">
        <v>336</v>
      </c>
      <c r="B32" s="68">
        <v>0.16</v>
      </c>
      <c r="C32" s="68">
        <v>0.16</v>
      </c>
      <c r="D32" s="68">
        <v>0.16</v>
      </c>
      <c r="E32" s="68">
        <v>0.14</v>
      </c>
      <c r="F32" s="68">
        <v>0.15</v>
      </c>
      <c r="G32" s="68">
        <v>0.16</v>
      </c>
      <c r="H32" s="68">
        <v>0.17</v>
      </c>
      <c r="I32" s="68">
        <v>0.18</v>
      </c>
      <c r="J32" s="68" t="s">
        <v>385</v>
      </c>
      <c r="L32" s="68" t="s">
        <v>336</v>
      </c>
      <c r="M32" s="68"/>
      <c r="N32" s="68"/>
      <c r="O32" s="68"/>
      <c r="P32" s="68"/>
      <c r="Q32" s="68"/>
      <c r="R32" s="68"/>
      <c r="S32" s="68"/>
      <c r="T32" s="68"/>
      <c r="U32" s="68"/>
    </row>
    <row r="33" spans="1:21" ht="12.75">
      <c r="A33" s="68" t="s">
        <v>346</v>
      </c>
      <c r="B33" s="68"/>
      <c r="C33" s="68"/>
      <c r="D33" s="68"/>
      <c r="E33" s="68"/>
      <c r="F33" s="68"/>
      <c r="G33" s="68"/>
      <c r="H33" s="68"/>
      <c r="I33" s="68"/>
      <c r="J33" s="68"/>
      <c r="L33" s="68" t="s">
        <v>346</v>
      </c>
      <c r="M33" s="68"/>
      <c r="N33" s="68"/>
      <c r="O33" s="68"/>
      <c r="P33" s="68"/>
      <c r="Q33" s="68"/>
      <c r="R33" s="68"/>
      <c r="S33" s="68"/>
      <c r="T33" s="68"/>
      <c r="U33" s="68"/>
    </row>
    <row r="34" spans="1:21" ht="12.75">
      <c r="A34" s="68" t="s">
        <v>372</v>
      </c>
      <c r="B34" s="68"/>
      <c r="C34" s="68"/>
      <c r="D34" s="68"/>
      <c r="E34" s="68"/>
      <c r="F34" s="68"/>
      <c r="G34" s="68"/>
      <c r="H34" s="68"/>
      <c r="I34" s="68"/>
      <c r="J34" s="68" t="s">
        <v>389</v>
      </c>
      <c r="L34" s="68" t="s">
        <v>372</v>
      </c>
      <c r="M34" s="90">
        <v>0</v>
      </c>
      <c r="N34" s="90">
        <v>0</v>
      </c>
      <c r="O34" s="90">
        <v>0.011108906962904185</v>
      </c>
      <c r="P34" s="90">
        <v>0.0142</v>
      </c>
      <c r="Q34" s="90">
        <v>0.017</v>
      </c>
      <c r="R34" s="90">
        <v>0.016</v>
      </c>
      <c r="S34" s="90">
        <v>0.016</v>
      </c>
      <c r="T34" s="90">
        <v>0.016</v>
      </c>
      <c r="U34" s="91" t="s">
        <v>436</v>
      </c>
    </row>
    <row r="35" spans="1:21" ht="12.75">
      <c r="A35" s="68" t="s">
        <v>353</v>
      </c>
      <c r="B35" s="68"/>
      <c r="C35" s="68"/>
      <c r="D35" s="68"/>
      <c r="E35" s="68"/>
      <c r="F35" s="68"/>
      <c r="G35" s="68"/>
      <c r="H35" s="68"/>
      <c r="I35" s="68"/>
      <c r="J35" s="68"/>
      <c r="L35" s="68" t="s">
        <v>353</v>
      </c>
      <c r="M35" s="68"/>
      <c r="N35" s="68"/>
      <c r="O35" s="68"/>
      <c r="P35" s="68"/>
      <c r="Q35" s="68"/>
      <c r="R35" s="68"/>
      <c r="S35" s="68"/>
      <c r="T35" s="68"/>
      <c r="U35" s="68"/>
    </row>
    <row r="36" spans="1:21" ht="12.75">
      <c r="A36" s="68" t="s">
        <v>348</v>
      </c>
      <c r="B36" s="68"/>
      <c r="C36" s="68"/>
      <c r="D36" s="68"/>
      <c r="E36" s="68"/>
      <c r="F36" s="68"/>
      <c r="G36" s="68"/>
      <c r="H36" s="68"/>
      <c r="I36" s="68"/>
      <c r="J36" s="68"/>
      <c r="L36" s="69" t="s">
        <v>348</v>
      </c>
      <c r="M36" s="69"/>
      <c r="N36" s="69"/>
      <c r="O36" s="69"/>
      <c r="P36" s="69"/>
      <c r="Q36" s="69"/>
      <c r="R36" s="69"/>
      <c r="S36" s="69"/>
      <c r="T36" s="69"/>
      <c r="U36" s="69"/>
    </row>
    <row r="37" spans="1:10" ht="12.75">
      <c r="A37" s="70" t="s">
        <v>326</v>
      </c>
      <c r="B37" s="70">
        <f>SUM(B5:B36)</f>
        <v>0.82</v>
      </c>
      <c r="C37" s="70">
        <f aca="true" t="shared" si="0" ref="C37:I37">SUM(C5:C36)</f>
        <v>0.83</v>
      </c>
      <c r="D37" s="70">
        <f t="shared" si="0"/>
        <v>0.86</v>
      </c>
      <c r="E37" s="70">
        <f t="shared" si="0"/>
        <v>0.8700000000000001</v>
      </c>
      <c r="F37" s="70">
        <f t="shared" si="0"/>
        <v>2.7799999999999994</v>
      </c>
      <c r="G37" s="70">
        <f t="shared" si="0"/>
        <v>2.65</v>
      </c>
      <c r="H37" s="70">
        <f t="shared" si="0"/>
        <v>2.96</v>
      </c>
      <c r="I37" s="70">
        <f t="shared" si="0"/>
        <v>3.16</v>
      </c>
      <c r="J37" s="87"/>
    </row>
    <row r="39" spans="1:12" ht="12.75">
      <c r="A39" t="s">
        <v>438</v>
      </c>
      <c r="L39" t="s">
        <v>438</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rmellon</dc:creator>
  <cp:keywords/>
  <dc:description/>
  <cp:lastModifiedBy>Cinzia Pastorello</cp:lastModifiedBy>
  <cp:lastPrinted>2009-09-09T09:21:21Z</cp:lastPrinted>
  <dcterms:created xsi:type="dcterms:W3CDTF">2008-09-08T12:19:43Z</dcterms:created>
  <dcterms:modified xsi:type="dcterms:W3CDTF">2010-03-30T14:58:07Z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