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 1 Data" sheetId="1" r:id="rId1"/>
    <sheet name="Fig 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I">#REF!</definedName>
    <definedName name="\P">#REF!</definedName>
    <definedName name="_Fill" hidden="1">[2]IWWABST!#REF!</definedName>
    <definedName name="_Key1" hidden="1">#REF!</definedName>
    <definedName name="_Key2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GDP">'[3]New Cronos'!$A$56:$M$87</definedName>
    <definedName name="GDP_95_constant_prices">#REF!</definedName>
    <definedName name="GDP_current_prices">#REF!</definedName>
    <definedName name="GIEC">#REF!</definedName>
    <definedName name="INIT">#REF!</definedName>
    <definedName name="LEAP">#REF!</definedName>
    <definedName name="ncd">#REF!</definedName>
    <definedName name="NONLEAP">#REF!</definedName>
    <definedName name="other">[4]NewCronos!$A$609:$IV$652</definedName>
    <definedName name="population">'[5]New Cronos Data'!$A$244:$N$275</definedName>
    <definedName name="_xlnm.Print_Area">#REF!</definedName>
    <definedName name="Print1">#REF!</definedName>
    <definedName name="Summer">#REF!</definedName>
    <definedName name="Summer1">#REF!</definedName>
    <definedName name="tecold">'[6]New Cronos data'!$A$7:$M$32</definedName>
    <definedName name="tecoldf">'[6]Data for graphs'!$A$2:$L$9</definedName>
    <definedName name="TSeg">#REF!</definedName>
    <definedName name="TSEG1">#REF!</definedName>
    <definedName name="TSEG2">#REF!</definedName>
    <definedName name="TSEG3">#REF!</definedName>
    <definedName name="TSEG4">#REF!</definedName>
    <definedName name="TSEG5">#REF!</definedName>
    <definedName name="Winter">#REF!</definedName>
    <definedName name="wrn.Waste." hidden="1">{#N/A,#N/A,FALSE,"7.1A";#N/A,#N/A,FALSE,"7.1B";#N/A,#N/A,FALSE,"7.2A";#N/A,#N/A,FALSE,"7.2B";#N/A,#N/A,FALSE,"7.2C";#N/A,#N/A,FALSE,"7.3";#N/A,#N/A,FALSE,"7.4A";#N/A,#N/A,FALSE,"7.4B";#N/A,#N/A,FALSE,"7.5";#N/A,#N/A,FALSE,"7.6"}</definedName>
    <definedName name="aa">'[7]Oil Consumption – barrels'!#REF!</definedName>
  </definedNames>
  <calcPr calcId="145621"/>
</workbook>
</file>

<file path=xl/calcChain.xml><?xml version="1.0" encoding="utf-8"?>
<calcChain xmlns="http://schemas.openxmlformats.org/spreadsheetml/2006/main">
  <c r="D41" i="1" l="1"/>
  <c r="I20" i="1"/>
  <c r="H20" i="1"/>
  <c r="G20" i="1"/>
  <c r="F20" i="1"/>
  <c r="U20" i="1" s="1"/>
  <c r="E20" i="1"/>
  <c r="D20" i="1"/>
  <c r="P20" i="1" s="1"/>
  <c r="C20" i="1"/>
  <c r="B20" i="1"/>
  <c r="I19" i="1"/>
  <c r="H19" i="1"/>
  <c r="G19" i="1"/>
  <c r="F19" i="1"/>
  <c r="O19" i="1" s="1"/>
  <c r="E19" i="1"/>
  <c r="D19" i="1"/>
  <c r="X19" i="1" s="1"/>
  <c r="C19" i="1"/>
  <c r="B19" i="1"/>
  <c r="I18" i="1"/>
  <c r="H18" i="1"/>
  <c r="G18" i="1"/>
  <c r="F18" i="1"/>
  <c r="U18" i="1" s="1"/>
  <c r="E18" i="1"/>
  <c r="D18" i="1"/>
  <c r="P18" i="1" s="1"/>
  <c r="C18" i="1"/>
  <c r="B18" i="1"/>
  <c r="I17" i="1"/>
  <c r="H17" i="1"/>
  <c r="G17" i="1"/>
  <c r="F17" i="1"/>
  <c r="O17" i="1" s="1"/>
  <c r="E17" i="1"/>
  <c r="D17" i="1"/>
  <c r="X17" i="1" s="1"/>
  <c r="C17" i="1"/>
  <c r="B17" i="1"/>
  <c r="I16" i="1"/>
  <c r="H16" i="1"/>
  <c r="G16" i="1"/>
  <c r="F16" i="1"/>
  <c r="U16" i="1" s="1"/>
  <c r="E16" i="1"/>
  <c r="D16" i="1"/>
  <c r="P16" i="1" s="1"/>
  <c r="C16" i="1"/>
  <c r="B16" i="1"/>
  <c r="U15" i="1"/>
  <c r="P15" i="1"/>
  <c r="I15" i="1"/>
  <c r="H15" i="1"/>
  <c r="G15" i="1"/>
  <c r="F15" i="1"/>
  <c r="O15" i="1" s="1"/>
  <c r="Q15" i="1" s="1"/>
  <c r="E15" i="1"/>
  <c r="D15" i="1"/>
  <c r="X15" i="1" s="1"/>
  <c r="C15" i="1"/>
  <c r="B15" i="1"/>
  <c r="I14" i="1"/>
  <c r="H14" i="1"/>
  <c r="G14" i="1"/>
  <c r="F14" i="1"/>
  <c r="U14" i="1" s="1"/>
  <c r="E14" i="1"/>
  <c r="D14" i="1"/>
  <c r="P14" i="1" s="1"/>
  <c r="C14" i="1"/>
  <c r="B14" i="1"/>
  <c r="U13" i="1"/>
  <c r="P13" i="1"/>
  <c r="I13" i="1"/>
  <c r="H13" i="1"/>
  <c r="G13" i="1"/>
  <c r="F13" i="1"/>
  <c r="O13" i="1" s="1"/>
  <c r="Q13" i="1" s="1"/>
  <c r="E13" i="1"/>
  <c r="D13" i="1"/>
  <c r="X13" i="1" s="1"/>
  <c r="C13" i="1"/>
  <c r="B13" i="1"/>
  <c r="I12" i="1"/>
  <c r="H12" i="1"/>
  <c r="G12" i="1"/>
  <c r="F12" i="1"/>
  <c r="U12" i="1" s="1"/>
  <c r="E12" i="1"/>
  <c r="D12" i="1"/>
  <c r="P12" i="1" s="1"/>
  <c r="C12" i="1"/>
  <c r="B12" i="1"/>
  <c r="U11" i="1"/>
  <c r="P11" i="1"/>
  <c r="I11" i="1"/>
  <c r="H11" i="1"/>
  <c r="G11" i="1"/>
  <c r="F11" i="1"/>
  <c r="O11" i="1" s="1"/>
  <c r="Q11" i="1" s="1"/>
  <c r="E11" i="1"/>
  <c r="D11" i="1"/>
  <c r="X11" i="1" s="1"/>
  <c r="C11" i="1"/>
  <c r="B11" i="1"/>
  <c r="I10" i="1"/>
  <c r="H10" i="1"/>
  <c r="G10" i="1"/>
  <c r="F10" i="1"/>
  <c r="U10" i="1" s="1"/>
  <c r="E10" i="1"/>
  <c r="D10" i="1"/>
  <c r="P10" i="1" s="1"/>
  <c r="C10" i="1"/>
  <c r="B10" i="1"/>
  <c r="U9" i="1"/>
  <c r="P9" i="1"/>
  <c r="I9" i="1"/>
  <c r="H9" i="1"/>
  <c r="G9" i="1"/>
  <c r="F9" i="1"/>
  <c r="O9" i="1" s="1"/>
  <c r="Q9" i="1" s="1"/>
  <c r="E9" i="1"/>
  <c r="D9" i="1"/>
  <c r="X9" i="1" s="1"/>
  <c r="C9" i="1"/>
  <c r="B9" i="1"/>
  <c r="I8" i="1"/>
  <c r="H8" i="1"/>
  <c r="G8" i="1"/>
  <c r="F8" i="1"/>
  <c r="U8" i="1" s="1"/>
  <c r="E8" i="1"/>
  <c r="D8" i="1"/>
  <c r="P8" i="1" s="1"/>
  <c r="C8" i="1"/>
  <c r="B8" i="1"/>
  <c r="U7" i="1"/>
  <c r="P7" i="1"/>
  <c r="I7" i="1"/>
  <c r="H7" i="1"/>
  <c r="G7" i="1"/>
  <c r="F7" i="1"/>
  <c r="O7" i="1" s="1"/>
  <c r="Q7" i="1" s="1"/>
  <c r="E7" i="1"/>
  <c r="D7" i="1"/>
  <c r="X7" i="1" s="1"/>
  <c r="C7" i="1"/>
  <c r="B7" i="1"/>
  <c r="I6" i="1"/>
  <c r="H6" i="1"/>
  <c r="G6" i="1"/>
  <c r="F6" i="1"/>
  <c r="U6" i="1" s="1"/>
  <c r="E6" i="1"/>
  <c r="D6" i="1"/>
  <c r="P6" i="1" s="1"/>
  <c r="C6" i="1"/>
  <c r="B6" i="1"/>
  <c r="U5" i="1"/>
  <c r="P5" i="1"/>
  <c r="I5" i="1"/>
  <c r="H5" i="1"/>
  <c r="G5" i="1"/>
  <c r="F5" i="1"/>
  <c r="O5" i="1" s="1"/>
  <c r="Q5" i="1" s="1"/>
  <c r="E5" i="1"/>
  <c r="D5" i="1"/>
  <c r="X5" i="1" s="1"/>
  <c r="C5" i="1"/>
  <c r="B5" i="1"/>
  <c r="I4" i="1"/>
  <c r="I24" i="1" s="1"/>
  <c r="H4" i="1"/>
  <c r="H24" i="1" s="1"/>
  <c r="G4" i="1"/>
  <c r="G24" i="1" s="1"/>
  <c r="F4" i="1"/>
  <c r="F24" i="1" s="1"/>
  <c r="E4" i="1"/>
  <c r="E24" i="1" s="1"/>
  <c r="D4" i="1"/>
  <c r="D24" i="1" s="1"/>
  <c r="C4" i="1"/>
  <c r="C24" i="1" s="1"/>
  <c r="B4" i="1"/>
  <c r="B24" i="1" s="1"/>
  <c r="F30" i="1" l="1"/>
  <c r="F27" i="1"/>
  <c r="D27" i="1"/>
  <c r="H27" i="1"/>
  <c r="O6" i="1"/>
  <c r="Q6" i="1" s="1"/>
  <c r="X6" i="1"/>
  <c r="O8" i="1"/>
  <c r="Q8" i="1" s="1"/>
  <c r="X8" i="1"/>
  <c r="O10" i="1"/>
  <c r="Q10" i="1" s="1"/>
  <c r="X10" i="1"/>
  <c r="O12" i="1"/>
  <c r="Q12" i="1" s="1"/>
  <c r="X12" i="1"/>
  <c r="O14" i="1"/>
  <c r="Q14" i="1" s="1"/>
  <c r="X14" i="1"/>
  <c r="O16" i="1"/>
  <c r="Q16" i="1" s="1"/>
  <c r="X16" i="1"/>
  <c r="P17" i="1"/>
  <c r="Q17" i="1" s="1"/>
  <c r="U17" i="1"/>
  <c r="O18" i="1"/>
  <c r="Q18" i="1" s="1"/>
  <c r="X18" i="1"/>
  <c r="P19" i="1"/>
  <c r="Q19" i="1" s="1"/>
  <c r="U19" i="1"/>
  <c r="O20" i="1"/>
  <c r="Q20" i="1" s="1"/>
  <c r="X20" i="1"/>
  <c r="O4" i="1"/>
  <c r="X4" i="1"/>
  <c r="P4" i="1"/>
  <c r="U4" i="1"/>
  <c r="Q4" i="1" l="1"/>
</calcChain>
</file>

<file path=xl/comments1.xml><?xml version="1.0" encoding="utf-8"?>
<comments xmlns="http://schemas.openxmlformats.org/spreadsheetml/2006/main">
  <authors>
    <author xml:space="preserve"> </author>
    <author>bs</author>
  </authors>
  <commentList>
    <comment ref="G18" authorId="0">
      <text>
        <r>
          <rPr>
            <b/>
            <sz val="8"/>
            <color indexed="81"/>
            <rFont val="Tahoma"/>
            <family val="2"/>
          </rPr>
          <t>derived from 2007 and 2008 storage amounts</t>
        </r>
      </text>
    </comment>
    <comment ref="E47" authorId="1">
      <text>
        <r>
          <rPr>
            <b/>
            <sz val="8"/>
            <color indexed="81"/>
            <rFont val="Tahoma"/>
            <family val="2"/>
          </rPr>
          <t>bs:</t>
        </r>
        <r>
          <rPr>
            <sz val="8"/>
            <color indexed="81"/>
            <rFont val="Tahoma"/>
            <family val="2"/>
          </rPr>
          <t xml:space="preserve">
No data for 2007 --&gt; 2006 data</t>
        </r>
      </text>
    </comment>
  </commentList>
</comments>
</file>

<file path=xl/sharedStrings.xml><?xml version="1.0" encoding="utf-8"?>
<sst xmlns="http://schemas.openxmlformats.org/spreadsheetml/2006/main" count="109" uniqueCount="49">
  <si>
    <t>In storage, 2006</t>
  </si>
  <si>
    <t>arising, 2006</t>
  </si>
  <si>
    <t>In storage, 2007</t>
  </si>
  <si>
    <t>arising, 2007</t>
  </si>
  <si>
    <t>In storage, 2008</t>
  </si>
  <si>
    <t>arising, 2008</t>
  </si>
  <si>
    <t>In storage, 2009</t>
  </si>
  <si>
    <t>arising, 2009</t>
  </si>
  <si>
    <t>These should be removed from graph</t>
  </si>
  <si>
    <t>2008 storage minus 2008 arising</t>
  </si>
  <si>
    <t>2007 storage</t>
  </si>
  <si>
    <t>Difference</t>
  </si>
  <si>
    <t>2008 storage minus 2006 storage</t>
  </si>
  <si>
    <t>2007 storage minus 2007 arisings minus 2007 storage</t>
  </si>
  <si>
    <t>Belgium</t>
  </si>
  <si>
    <t>Bulgaria</t>
  </si>
  <si>
    <t>*</t>
  </si>
  <si>
    <t>Czech Republic</t>
  </si>
  <si>
    <t>Finland</t>
  </si>
  <si>
    <t>France</t>
  </si>
  <si>
    <t>Germany</t>
  </si>
  <si>
    <t>Hungary</t>
  </si>
  <si>
    <t>Italy</t>
  </si>
  <si>
    <t>Export? Error?</t>
  </si>
  <si>
    <t>Lithuania</t>
  </si>
  <si>
    <t>exclude</t>
  </si>
  <si>
    <t>Netherlands</t>
  </si>
  <si>
    <t>Romania</t>
  </si>
  <si>
    <t>Slovakia</t>
  </si>
  <si>
    <t>Slovenia</t>
  </si>
  <si>
    <t>Spain</t>
  </si>
  <si>
    <t>Sweden</t>
  </si>
  <si>
    <t>Switzerland</t>
  </si>
  <si>
    <t>United Kingdom</t>
  </si>
  <si>
    <t>reprocessing / accounting oddity?</t>
  </si>
  <si>
    <t>Total</t>
  </si>
  <si>
    <t>2007-2006</t>
  </si>
  <si>
    <t>2008-2006</t>
  </si>
  <si>
    <t>2009-2006</t>
  </si>
  <si>
    <t>2008-2007</t>
  </si>
  <si>
    <t>N/A</t>
  </si>
  <si>
    <t>Provisional data</t>
  </si>
  <si>
    <t>Source: NEA (2009) - Nuclear Energy Data 2009</t>
  </si>
  <si>
    <t>Source: NEA (2010) - Nuclear Energy Data 2010</t>
  </si>
  <si>
    <t>Last years 2008 - provisional</t>
  </si>
  <si>
    <t>Note: significant revisions to Germany's figures for storage 2008.</t>
  </si>
  <si>
    <t>above - 2007 and 2008 with the amended data from NEA (2010) - Nuclear Energy Data 2010. suspect the figures in 2007 and 2008 are no longer comparable.</t>
  </si>
  <si>
    <t>right - copy of image from last years factsheet.</t>
  </si>
  <si>
    <t>below - 2011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</si>
</sst>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0.0"/>
    <numFmt numFmtId="166" formatCode="0.0;;"/>
    <numFmt numFmtId="167" formatCode="General_)"/>
    <numFmt numFmtId="168" formatCode="0.0_)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Geneva"/>
    </font>
    <font>
      <sz val="7"/>
      <name val="Arial"/>
      <family val="2"/>
    </font>
    <font>
      <sz val="9"/>
      <name val="Times New Roman"/>
      <family val="1"/>
    </font>
    <font>
      <b/>
      <i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sz val="10"/>
      <name val="Helvetica-Narrow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sz val="8"/>
      <name val="Helvetica-Narrow"/>
    </font>
    <font>
      <sz val="10"/>
      <name val="Helv"/>
    </font>
    <font>
      <sz val="24"/>
      <name val="Helv"/>
    </font>
    <font>
      <sz val="8"/>
      <name val="Helv"/>
    </font>
    <font>
      <sz val="8"/>
      <name val="Helvetica"/>
      <family val="2"/>
    </font>
    <font>
      <sz val="10"/>
      <name val="Times New Roman"/>
      <family val="1"/>
    </font>
    <font>
      <sz val="9"/>
      <name val="Geneva"/>
    </font>
    <font>
      <sz val="10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4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6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 applyFill="0" applyBorder="0"/>
    <xf numFmtId="165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4" fillId="0" borderId="4" applyNumberFormat="0" applyFont="0" applyAlignment="0">
      <alignment vertical="center"/>
    </xf>
    <xf numFmtId="0" fontId="9" fillId="0" borderId="0" applyFill="0" applyBorder="0">
      <alignment vertical="center"/>
    </xf>
    <xf numFmtId="166" fontId="5" fillId="0" borderId="0" applyFill="0" applyBorder="0">
      <alignment horizontal="right" vertical="center"/>
    </xf>
    <xf numFmtId="166" fontId="4" fillId="0" borderId="0" applyFill="0" applyBorder="0">
      <alignment horizontal="right" vertical="center"/>
    </xf>
    <xf numFmtId="164" fontId="4" fillId="0" borderId="0" applyFill="0" applyBorder="0">
      <alignment horizontal="right" vertical="center"/>
    </xf>
    <xf numFmtId="0" fontId="5" fillId="0" borderId="4" applyFill="0" applyBorder="0">
      <alignment vertical="center"/>
    </xf>
    <xf numFmtId="49" fontId="10" fillId="0" borderId="5" applyNumberFormat="0" applyFont="0" applyFill="0" applyBorder="0" applyProtection="0">
      <alignment horizontal="left" vertical="center" indent="2"/>
    </xf>
    <xf numFmtId="49" fontId="10" fillId="0" borderId="6" applyNumberFormat="0" applyFont="0" applyFill="0" applyBorder="0" applyProtection="0">
      <alignment horizontal="left" vertical="center" indent="5"/>
    </xf>
    <xf numFmtId="4" fontId="10" fillId="8" borderId="0" applyBorder="0">
      <alignment horizontal="right" vertical="center"/>
    </xf>
    <xf numFmtId="4" fontId="10" fillId="8" borderId="7">
      <alignment horizontal="right" vertical="center"/>
    </xf>
    <xf numFmtId="4" fontId="11" fillId="9" borderId="5">
      <alignment horizontal="right" vertical="center"/>
    </xf>
    <xf numFmtId="4" fontId="12" fillId="9" borderId="5">
      <alignment horizontal="right" vertical="center"/>
    </xf>
    <xf numFmtId="4" fontId="13" fillId="0" borderId="8" applyFill="0" applyBorder="0" applyProtection="0">
      <alignment horizontal="right" vertical="center"/>
    </xf>
    <xf numFmtId="0" fontId="14" fillId="0" borderId="0"/>
    <xf numFmtId="0" fontId="14" fillId="0" borderId="0"/>
    <xf numFmtId="0" fontId="14" fillId="0" borderId="0"/>
    <xf numFmtId="0" fontId="12" fillId="0" borderId="0" applyNumberFormat="0">
      <alignment horizontal="right"/>
    </xf>
    <xf numFmtId="0" fontId="14" fillId="0" borderId="0"/>
    <xf numFmtId="0" fontId="14" fillId="0" borderId="0"/>
    <xf numFmtId="0" fontId="2" fillId="0" borderId="9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7" fontId="17" fillId="0" borderId="0"/>
    <xf numFmtId="168" fontId="18" fillId="0" borderId="0"/>
    <xf numFmtId="167" fontId="18" fillId="0" borderId="0"/>
    <xf numFmtId="168" fontId="19" fillId="0" borderId="0"/>
    <xf numFmtId="167" fontId="20" fillId="0" borderId="0"/>
    <xf numFmtId="167" fontId="20" fillId="0" borderId="0"/>
    <xf numFmtId="167" fontId="18" fillId="0" borderId="0"/>
    <xf numFmtId="167" fontId="20" fillId="0" borderId="0"/>
    <xf numFmtId="0" fontId="2" fillId="0" borderId="0"/>
    <xf numFmtId="0" fontId="1" fillId="0" borderId="0"/>
    <xf numFmtId="4" fontId="10" fillId="0" borderId="5" applyFill="0" applyBorder="0" applyProtection="0">
      <alignment horizontal="right" vertical="center"/>
    </xf>
    <xf numFmtId="0" fontId="13" fillId="0" borderId="0" applyNumberFormat="0" applyFill="0" applyBorder="0" applyProtection="0">
      <alignment horizontal="left" vertical="center"/>
    </xf>
    <xf numFmtId="0" fontId="21" fillId="10" borderId="0" applyNumberFormat="0" applyFont="0" applyBorder="0" applyAlignment="0" applyProtection="0"/>
    <xf numFmtId="164" fontId="23" fillId="0" borderId="0" applyFont="0" applyFill="0" applyBorder="0" applyAlignment="0" applyProtection="0"/>
    <xf numFmtId="0" fontId="2" fillId="0" borderId="0"/>
    <xf numFmtId="0" fontId="2" fillId="0" borderId="0"/>
    <xf numFmtId="0" fontId="24" fillId="0" borderId="0"/>
    <xf numFmtId="4" fontId="10" fillId="0" borderId="0"/>
  </cellStyleXfs>
  <cellXfs count="24">
    <xf numFmtId="0" fontId="0" fillId="0" borderId="0" xfId="0"/>
    <xf numFmtId="0" fontId="3" fillId="0" borderId="0" xfId="2" applyFont="1"/>
    <xf numFmtId="0" fontId="2" fillId="0" borderId="0" xfId="2"/>
    <xf numFmtId="0" fontId="2" fillId="2" borderId="0" xfId="2" applyFill="1"/>
    <xf numFmtId="0" fontId="2" fillId="0" borderId="0" xfId="2" applyFont="1" applyFill="1"/>
    <xf numFmtId="0" fontId="2" fillId="3" borderId="0" xfId="2" applyFont="1" applyFill="1"/>
    <xf numFmtId="0" fontId="5" fillId="4" borderId="1" xfId="3" applyFont="1" applyFill="1" applyBorder="1" applyAlignment="1">
      <alignment horizontal="left" vertical="center"/>
    </xf>
    <xf numFmtId="0" fontId="2" fillId="5" borderId="0" xfId="2" applyFill="1"/>
    <xf numFmtId="0" fontId="2" fillId="0" borderId="0" xfId="2" applyFont="1"/>
    <xf numFmtId="0" fontId="2" fillId="6" borderId="0" xfId="2" applyFill="1"/>
    <xf numFmtId="0" fontId="2" fillId="0" borderId="2" xfId="2" applyFont="1" applyBorder="1" applyAlignment="1">
      <alignment horizontal="right"/>
    </xf>
    <xf numFmtId="0" fontId="2" fillId="0" borderId="0" xfId="2" applyAlignment="1">
      <alignment horizontal="right"/>
    </xf>
    <xf numFmtId="0" fontId="2" fillId="3" borderId="2" xfId="2" applyFont="1" applyFill="1" applyBorder="1" applyAlignment="1">
      <alignment horizontal="right"/>
    </xf>
    <xf numFmtId="164" fontId="3" fillId="0" borderId="3" xfId="1" applyNumberFormat="1" applyFont="1" applyBorder="1"/>
    <xf numFmtId="164" fontId="3" fillId="6" borderId="3" xfId="1" applyNumberFormat="1" applyFont="1" applyFill="1" applyBorder="1"/>
    <xf numFmtId="10" fontId="2" fillId="0" borderId="0" xfId="2" applyNumberFormat="1"/>
    <xf numFmtId="0" fontId="2" fillId="0" borderId="0" xfId="2" applyFill="1"/>
    <xf numFmtId="0" fontId="0" fillId="0" borderId="0" xfId="0" applyFill="1"/>
    <xf numFmtId="0" fontId="5" fillId="0" borderId="1" xfId="3" applyFont="1" applyFill="1" applyBorder="1" applyAlignment="1">
      <alignment horizontal="left" vertical="center"/>
    </xf>
    <xf numFmtId="0" fontId="0" fillId="7" borderId="0" xfId="0" applyFill="1"/>
    <xf numFmtId="0" fontId="0" fillId="2" borderId="0" xfId="0" applyFill="1"/>
    <xf numFmtId="0" fontId="2" fillId="0" borderId="0" xfId="0" applyFont="1" applyFill="1"/>
    <xf numFmtId="0" fontId="3" fillId="0" borderId="0" xfId="0" applyFont="1"/>
    <xf numFmtId="0" fontId="2" fillId="3" borderId="0" xfId="2" applyFill="1"/>
  </cellXfs>
  <cellStyles count="46">
    <cellStyle name="0.0" xfId="4"/>
    <cellStyle name="0.00" xfId="5"/>
    <cellStyle name="02_Rule above and below" xfId="6"/>
    <cellStyle name="03_Table Notes" xfId="7"/>
    <cellStyle name="04_Bold table figs" xfId="8"/>
    <cellStyle name="05_table figs" xfId="9"/>
    <cellStyle name="06_per cent" xfId="10"/>
    <cellStyle name="07_Bold table text" xfId="11"/>
    <cellStyle name="2x indented GHG Textfiels" xfId="12"/>
    <cellStyle name="5x indented GHG Textfiels" xfId="13"/>
    <cellStyle name="AggBoldCells" xfId="14"/>
    <cellStyle name="AggCels_T(2)" xfId="15"/>
    <cellStyle name="AggOrange_bld_it" xfId="16"/>
    <cellStyle name="AggOrange9_CRFReport-template" xfId="17"/>
    <cellStyle name="Bold GHG Numbers (0.00)" xfId="18"/>
    <cellStyle name="Comma  - Style1" xfId="19"/>
    <cellStyle name="Comma  - Style2" xfId="20"/>
    <cellStyle name="Comma  - Style3" xfId="21"/>
    <cellStyle name="Constants" xfId="22"/>
    <cellStyle name="Curren - Style7" xfId="23"/>
    <cellStyle name="Curren - Style8" xfId="24"/>
    <cellStyle name="Empty_TBorder" xfId="25"/>
    <cellStyle name="Headline" xfId="26"/>
    <cellStyle name="Hyperlink 2" xfId="27"/>
    <cellStyle name="Normal" xfId="0" builtinId="0"/>
    <cellStyle name="Normal - Style1" xfId="28"/>
    <cellStyle name="Normal - Style2" xfId="29"/>
    <cellStyle name="Normal - Style3" xfId="30"/>
    <cellStyle name="Normal - Style4" xfId="31"/>
    <cellStyle name="Normal - Style5" xfId="32"/>
    <cellStyle name="Normal - Style6" xfId="33"/>
    <cellStyle name="Normal - Style7" xfId="34"/>
    <cellStyle name="Normal - Style8" xfId="35"/>
    <cellStyle name="Normal 2" xfId="36"/>
    <cellStyle name="Normal 3" xfId="37"/>
    <cellStyle name="Normal GHG Numbers (0.00)" xfId="38"/>
    <cellStyle name="Normal GHG Textfiels Bold" xfId="39"/>
    <cellStyle name="Normal GHG-Shade" xfId="40"/>
    <cellStyle name="Percent" xfId="1" builtinId="5"/>
    <cellStyle name="Procent_Kopie van Kopie van Verzamelde statistieken" xfId="41"/>
    <cellStyle name="Standard 2" xfId="42"/>
    <cellStyle name="Standard_CRFReport-template" xfId="43"/>
    <cellStyle name="Standaard_blad" xfId="44"/>
    <cellStyle name="Standaard_Kopie van Kopie van Verzamelde statistieken" xfId="3"/>
    <cellStyle name="Standaard_Map2" xfId="2"/>
    <cellStyle name="Обычный_CRF2002 (1)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319320254459729E-2"/>
          <c:y val="6.9145466405740402E-2"/>
          <c:w val="0.76665381403744004"/>
          <c:h val="0.861056751467710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 Data'!$A$4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rgbClr val="0091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Data'!$D$4:$G$4</c:f>
              <c:numCache>
                <c:formatCode>General</c:formatCode>
                <c:ptCount val="4"/>
                <c:pt idx="0">
                  <c:v>2573</c:v>
                </c:pt>
                <c:pt idx="1">
                  <c:v>96</c:v>
                </c:pt>
                <c:pt idx="2">
                  <c:v>2699</c:v>
                </c:pt>
                <c:pt idx="3">
                  <c:v>125</c:v>
                </c:pt>
              </c:numCache>
            </c:numRef>
          </c:val>
        </c:ser>
        <c:ser>
          <c:idx val="1"/>
          <c:order val="1"/>
          <c:tx>
            <c:strRef>
              <c:f>'Fig 1 Data'!$A$5</c:f>
              <c:strCache>
                <c:ptCount val="1"/>
                <c:pt idx="0">
                  <c:v>Bulgaria</c:v>
                </c:pt>
              </c:strCache>
            </c:strRef>
          </c:tx>
          <c:spPr>
            <a:solidFill>
              <a:srgbClr val="E3001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Data'!$D$5:$G$5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 1 Data'!$A$6</c:f>
              <c:strCache>
                <c:ptCount val="1"/>
                <c:pt idx="0">
                  <c:v>Czech Republic</c:v>
                </c:pt>
              </c:strCache>
            </c:strRef>
          </c:tx>
          <c:spPr>
            <a:solidFill>
              <a:srgbClr val="B065A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Data'!$D$6:$G$6</c:f>
              <c:numCache>
                <c:formatCode>General</c:formatCode>
                <c:ptCount val="4"/>
                <c:pt idx="0">
                  <c:v>1138</c:v>
                </c:pt>
                <c:pt idx="1">
                  <c:v>105</c:v>
                </c:pt>
                <c:pt idx="2">
                  <c:v>1138</c:v>
                </c:pt>
                <c:pt idx="3">
                  <c:v>79</c:v>
                </c:pt>
              </c:numCache>
            </c:numRef>
          </c:val>
        </c:ser>
        <c:ser>
          <c:idx val="3"/>
          <c:order val="3"/>
          <c:tx>
            <c:strRef>
              <c:f>'Fig 1 Data'!$A$7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EB9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Data'!$D$7:$G$7</c:f>
              <c:numCache>
                <c:formatCode>General</c:formatCode>
                <c:ptCount val="4"/>
                <c:pt idx="0">
                  <c:v>1618</c:v>
                </c:pt>
                <c:pt idx="1">
                  <c:v>67</c:v>
                </c:pt>
                <c:pt idx="2">
                  <c:v>1643</c:v>
                </c:pt>
                <c:pt idx="3">
                  <c:v>63</c:v>
                </c:pt>
              </c:numCache>
            </c:numRef>
          </c:val>
        </c:ser>
        <c:ser>
          <c:idx val="4"/>
          <c:order val="4"/>
          <c:tx>
            <c:strRef>
              <c:f>'Fig 1 Data'!$A$8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8A7A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Data'!$D$8:$G$8</c:f>
              <c:numCache>
                <c:formatCode>General</c:formatCode>
                <c:ptCount val="4"/>
                <c:pt idx="0">
                  <c:v>11300</c:v>
                </c:pt>
                <c:pt idx="1">
                  <c:v>1100</c:v>
                </c:pt>
                <c:pt idx="2">
                  <c:v>11700</c:v>
                </c:pt>
                <c:pt idx="3">
                  <c:v>400</c:v>
                </c:pt>
              </c:numCache>
            </c:numRef>
          </c:val>
        </c:ser>
        <c:ser>
          <c:idx val="5"/>
          <c:order val="5"/>
          <c:tx>
            <c:strRef>
              <c:f>'Fig 1 Data'!$A$9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rgbClr val="FFED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Data'!$D$9:$G$9</c:f>
              <c:numCache>
                <c:formatCode>General</c:formatCode>
                <c:ptCount val="4"/>
                <c:pt idx="0">
                  <c:v>12492</c:v>
                </c:pt>
                <c:pt idx="1">
                  <c:v>370</c:v>
                </c:pt>
                <c:pt idx="2">
                  <c:v>2800</c:v>
                </c:pt>
                <c:pt idx="3">
                  <c:v>400</c:v>
                </c:pt>
              </c:numCache>
            </c:numRef>
          </c:val>
        </c:ser>
        <c:ser>
          <c:idx val="6"/>
          <c:order val="6"/>
          <c:tx>
            <c:strRef>
              <c:f>'Fig 1 Data'!$A$10</c:f>
              <c:strCache>
                <c:ptCount val="1"/>
                <c:pt idx="0">
                  <c:v>Hungary</c:v>
                </c:pt>
              </c:strCache>
            </c:strRef>
          </c:tx>
          <c:spPr>
            <a:solidFill>
              <a:srgbClr val="009E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Data'!$D$10:$G$10</c:f>
              <c:numCache>
                <c:formatCode>General</c:formatCode>
                <c:ptCount val="4"/>
                <c:pt idx="0">
                  <c:v>1185</c:v>
                </c:pt>
                <c:pt idx="1">
                  <c:v>47</c:v>
                </c:pt>
                <c:pt idx="2">
                  <c:v>1233</c:v>
                </c:pt>
                <c:pt idx="3">
                  <c:v>48</c:v>
                </c:pt>
              </c:numCache>
            </c:numRef>
          </c:val>
        </c:ser>
        <c:ser>
          <c:idx val="7"/>
          <c:order val="7"/>
          <c:tx>
            <c:strRef>
              <c:f>'Fig 1 Data'!$A$11</c:f>
              <c:strCache>
                <c:ptCount val="1"/>
                <c:pt idx="0">
                  <c:v>Italy</c:v>
                </c:pt>
              </c:strCache>
            </c:strRef>
          </c:tx>
          <c:spPr>
            <a:solidFill>
              <a:srgbClr val="6DD5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Data'!$D$11:$G$11</c:f>
              <c:numCache>
                <c:formatCode>General</c:formatCode>
                <c:ptCount val="4"/>
                <c:pt idx="0">
                  <c:v>230</c:v>
                </c:pt>
                <c:pt idx="1">
                  <c:v>0</c:v>
                </c:pt>
                <c:pt idx="2">
                  <c:v>143</c:v>
                </c:pt>
                <c:pt idx="3">
                  <c:v>0</c:v>
                </c:pt>
              </c:numCache>
            </c:numRef>
          </c:val>
        </c:ser>
        <c:ser>
          <c:idx val="8"/>
          <c:order val="8"/>
          <c:tx>
            <c:strRef>
              <c:f>'Fig 1 Data'!$A$12</c:f>
              <c:strCache>
                <c:ptCount val="1"/>
                <c:pt idx="0">
                  <c:v>Lithuania</c:v>
                </c:pt>
              </c:strCache>
            </c:strRef>
          </c:tx>
          <c:spPr>
            <a:solidFill>
              <a:srgbClr val="0091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Data'!$D$12:$G$12</c:f>
              <c:numCache>
                <c:formatCode>General</c:formatCode>
                <c:ptCount val="4"/>
                <c:pt idx="0">
                  <c:v>237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9"/>
          <c:order val="9"/>
          <c:tx>
            <c:strRef>
              <c:f>'Fig 1 Data'!$A$13</c:f>
              <c:strCache>
                <c:ptCount val="1"/>
                <c:pt idx="0">
                  <c:v>Netherlands</c:v>
                </c:pt>
              </c:strCache>
            </c:strRef>
          </c:tx>
          <c:spPr>
            <a:solidFill>
              <a:srgbClr val="E3001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Data'!$D$13:$G$13</c:f>
              <c:numCache>
                <c:formatCode>General</c:formatCode>
                <c:ptCount val="4"/>
                <c:pt idx="0">
                  <c:v>492</c:v>
                </c:pt>
                <c:pt idx="1">
                  <c:v>8</c:v>
                </c:pt>
                <c:pt idx="2">
                  <c:v>500</c:v>
                </c:pt>
                <c:pt idx="3">
                  <c:v>8</c:v>
                </c:pt>
              </c:numCache>
            </c:numRef>
          </c:val>
        </c:ser>
        <c:ser>
          <c:idx val="10"/>
          <c:order val="10"/>
          <c:tx>
            <c:strRef>
              <c:f>'Fig 1 Data'!$A$14</c:f>
              <c:strCache>
                <c:ptCount val="1"/>
                <c:pt idx="0">
                  <c:v>Romania</c:v>
                </c:pt>
              </c:strCache>
            </c:strRef>
          </c:tx>
          <c:spPr>
            <a:solidFill>
              <a:srgbClr val="B065A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Data'!$D$14:$G$14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'Fig 1 Data'!$A$15</c:f>
              <c:strCache>
                <c:ptCount val="1"/>
                <c:pt idx="0">
                  <c:v>Slovakia</c:v>
                </c:pt>
              </c:strCache>
            </c:strRef>
          </c:tx>
          <c:spPr>
            <a:solidFill>
              <a:srgbClr val="EB9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Data'!$D$15:$G$15</c:f>
              <c:numCache>
                <c:formatCode>General</c:formatCode>
                <c:ptCount val="4"/>
                <c:pt idx="0">
                  <c:v>1180</c:v>
                </c:pt>
                <c:pt idx="1">
                  <c:v>49</c:v>
                </c:pt>
                <c:pt idx="2">
                  <c:v>1255</c:v>
                </c:pt>
                <c:pt idx="3">
                  <c:v>75</c:v>
                </c:pt>
              </c:numCache>
            </c:numRef>
          </c:val>
        </c:ser>
        <c:ser>
          <c:idx val="12"/>
          <c:order val="12"/>
          <c:tx>
            <c:strRef>
              <c:f>'Fig 1 Data'!$A$16</c:f>
              <c:strCache>
                <c:ptCount val="1"/>
                <c:pt idx="0">
                  <c:v>Slovenia</c:v>
                </c:pt>
              </c:strCache>
            </c:strRef>
          </c:tx>
          <c:spPr>
            <a:solidFill>
              <a:srgbClr val="8A7A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Data'!$D$16:$G$16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'Fig 1 Data'!$A$17</c:f>
              <c:strCache>
                <c:ptCount val="1"/>
                <c:pt idx="0">
                  <c:v>Spain</c:v>
                </c:pt>
              </c:strCache>
            </c:strRef>
          </c:tx>
          <c:spPr>
            <a:solidFill>
              <a:srgbClr val="FFED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Data'!$D$17:$G$17</c:f>
              <c:numCache>
                <c:formatCode>General</c:formatCode>
                <c:ptCount val="4"/>
                <c:pt idx="0">
                  <c:v>3721</c:v>
                </c:pt>
                <c:pt idx="1">
                  <c:v>207</c:v>
                </c:pt>
                <c:pt idx="2">
                  <c:v>3797</c:v>
                </c:pt>
                <c:pt idx="3">
                  <c:v>76</c:v>
                </c:pt>
              </c:numCache>
            </c:numRef>
          </c:val>
        </c:ser>
        <c:ser>
          <c:idx val="14"/>
          <c:order val="14"/>
          <c:tx>
            <c:strRef>
              <c:f>'Fig 1 Data'!$A$18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009E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Data'!$D$18:$G$18</c:f>
              <c:numCache>
                <c:formatCode>General</c:formatCode>
                <c:ptCount val="4"/>
                <c:pt idx="0">
                  <c:v>4675</c:v>
                </c:pt>
                <c:pt idx="1">
                  <c:v>310</c:v>
                </c:pt>
                <c:pt idx="2">
                  <c:v>4893</c:v>
                </c:pt>
                <c:pt idx="3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'Fig 1 Data'!$A$19</c:f>
              <c:strCache>
                <c:ptCount val="1"/>
                <c:pt idx="0">
                  <c:v>Switzerland</c:v>
                </c:pt>
              </c:strCache>
            </c:strRef>
          </c:tx>
          <c:spPr>
            <a:solidFill>
              <a:srgbClr val="7D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Data'!$D$19:$G$19</c:f>
              <c:numCache>
                <c:formatCode>General</c:formatCode>
                <c:ptCount val="4"/>
                <c:pt idx="0">
                  <c:v>980</c:v>
                </c:pt>
                <c:pt idx="1">
                  <c:v>63</c:v>
                </c:pt>
                <c:pt idx="2">
                  <c:v>1046</c:v>
                </c:pt>
                <c:pt idx="3">
                  <c:v>60</c:v>
                </c:pt>
              </c:numCache>
            </c:numRef>
          </c:val>
        </c:ser>
        <c:ser>
          <c:idx val="16"/>
          <c:order val="16"/>
          <c:tx>
            <c:strRef>
              <c:f>'Fig 1 Data'!$A$20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Data'!$D$20:$G$20</c:f>
              <c:numCache>
                <c:formatCode>General</c:formatCode>
                <c:ptCount val="4"/>
                <c:pt idx="0">
                  <c:v>398</c:v>
                </c:pt>
                <c:pt idx="1">
                  <c:v>309</c:v>
                </c:pt>
                <c:pt idx="2">
                  <c:v>398</c:v>
                </c:pt>
                <c:pt idx="3">
                  <c:v>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387648"/>
        <c:axId val="205389184"/>
      </c:barChart>
      <c:catAx>
        <c:axId val="20538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38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38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5387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99624411355445"/>
          <c:y val="0.13111545988258341"/>
          <c:w val="0.14856176876195559"/>
          <c:h val="0.700587084148728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090894897822183E-2"/>
          <c:y val="5.0880626223092133E-2"/>
          <c:w val="0.76665381403744026"/>
          <c:h val="0.861056751467710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 Data'!$A$4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rgbClr val="0091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Data'!$D$4:$G$4</c:f>
              <c:numCache>
                <c:formatCode>General</c:formatCode>
                <c:ptCount val="4"/>
                <c:pt idx="0">
                  <c:v>2573</c:v>
                </c:pt>
                <c:pt idx="1">
                  <c:v>96</c:v>
                </c:pt>
                <c:pt idx="2">
                  <c:v>2699</c:v>
                </c:pt>
                <c:pt idx="3">
                  <c:v>125</c:v>
                </c:pt>
              </c:numCache>
            </c:numRef>
          </c:val>
        </c:ser>
        <c:ser>
          <c:idx val="2"/>
          <c:order val="1"/>
          <c:tx>
            <c:strRef>
              <c:f>'Fig 1 Data'!$A$6</c:f>
              <c:strCache>
                <c:ptCount val="1"/>
                <c:pt idx="0">
                  <c:v>Czech Republic</c:v>
                </c:pt>
              </c:strCache>
            </c:strRef>
          </c:tx>
          <c:spPr>
            <a:solidFill>
              <a:srgbClr val="B065A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Data'!$D$6:$G$6</c:f>
              <c:numCache>
                <c:formatCode>General</c:formatCode>
                <c:ptCount val="4"/>
                <c:pt idx="0">
                  <c:v>1138</c:v>
                </c:pt>
                <c:pt idx="1">
                  <c:v>105</c:v>
                </c:pt>
                <c:pt idx="2">
                  <c:v>1138</c:v>
                </c:pt>
                <c:pt idx="3">
                  <c:v>79</c:v>
                </c:pt>
              </c:numCache>
            </c:numRef>
          </c:val>
        </c:ser>
        <c:ser>
          <c:idx val="3"/>
          <c:order val="2"/>
          <c:tx>
            <c:strRef>
              <c:f>'Fig 1 Data'!$A$7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EB9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Data'!$D$7:$G$7</c:f>
              <c:numCache>
                <c:formatCode>General</c:formatCode>
                <c:ptCount val="4"/>
                <c:pt idx="0">
                  <c:v>1618</c:v>
                </c:pt>
                <c:pt idx="1">
                  <c:v>67</c:v>
                </c:pt>
                <c:pt idx="2">
                  <c:v>1643</c:v>
                </c:pt>
                <c:pt idx="3">
                  <c:v>63</c:v>
                </c:pt>
              </c:numCache>
            </c:numRef>
          </c:val>
        </c:ser>
        <c:ser>
          <c:idx val="4"/>
          <c:order val="3"/>
          <c:tx>
            <c:strRef>
              <c:f>'Fig 1 Data'!$A$8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8A7A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Data'!$D$8:$G$8</c:f>
              <c:numCache>
                <c:formatCode>General</c:formatCode>
                <c:ptCount val="4"/>
                <c:pt idx="0">
                  <c:v>11300</c:v>
                </c:pt>
                <c:pt idx="1">
                  <c:v>1100</c:v>
                </c:pt>
                <c:pt idx="2">
                  <c:v>11700</c:v>
                </c:pt>
                <c:pt idx="3">
                  <c:v>400</c:v>
                </c:pt>
              </c:numCache>
            </c:numRef>
          </c:val>
        </c:ser>
        <c:ser>
          <c:idx val="5"/>
          <c:order val="4"/>
          <c:tx>
            <c:strRef>
              <c:f>'Fig 1 Data'!$A$9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rgbClr val="FFED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Data'!$D$9:$G$9</c:f>
              <c:numCache>
                <c:formatCode>General</c:formatCode>
                <c:ptCount val="4"/>
                <c:pt idx="0">
                  <c:v>12492</c:v>
                </c:pt>
                <c:pt idx="1">
                  <c:v>370</c:v>
                </c:pt>
                <c:pt idx="2">
                  <c:v>2800</c:v>
                </c:pt>
                <c:pt idx="3">
                  <c:v>400</c:v>
                </c:pt>
              </c:numCache>
            </c:numRef>
          </c:val>
        </c:ser>
        <c:ser>
          <c:idx val="6"/>
          <c:order val="5"/>
          <c:tx>
            <c:strRef>
              <c:f>'Fig 1 Data'!$A$10</c:f>
              <c:strCache>
                <c:ptCount val="1"/>
                <c:pt idx="0">
                  <c:v>Hungary</c:v>
                </c:pt>
              </c:strCache>
            </c:strRef>
          </c:tx>
          <c:spPr>
            <a:solidFill>
              <a:srgbClr val="009E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Data'!$D$10:$G$10</c:f>
              <c:numCache>
                <c:formatCode>General</c:formatCode>
                <c:ptCount val="4"/>
                <c:pt idx="0">
                  <c:v>1185</c:v>
                </c:pt>
                <c:pt idx="1">
                  <c:v>47</c:v>
                </c:pt>
                <c:pt idx="2">
                  <c:v>1233</c:v>
                </c:pt>
                <c:pt idx="3">
                  <c:v>48</c:v>
                </c:pt>
              </c:numCache>
            </c:numRef>
          </c:val>
        </c:ser>
        <c:ser>
          <c:idx val="7"/>
          <c:order val="6"/>
          <c:tx>
            <c:strRef>
              <c:f>'Fig 1 Data'!$A$11</c:f>
              <c:strCache>
                <c:ptCount val="1"/>
                <c:pt idx="0">
                  <c:v>Italy</c:v>
                </c:pt>
              </c:strCache>
            </c:strRef>
          </c:tx>
          <c:spPr>
            <a:solidFill>
              <a:srgbClr val="6DD5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Data'!$D$11:$G$11</c:f>
              <c:numCache>
                <c:formatCode>General</c:formatCode>
                <c:ptCount val="4"/>
                <c:pt idx="0">
                  <c:v>230</c:v>
                </c:pt>
                <c:pt idx="1">
                  <c:v>0</c:v>
                </c:pt>
                <c:pt idx="2">
                  <c:v>143</c:v>
                </c:pt>
                <c:pt idx="3">
                  <c:v>0</c:v>
                </c:pt>
              </c:numCache>
            </c:numRef>
          </c:val>
        </c:ser>
        <c:ser>
          <c:idx val="9"/>
          <c:order val="7"/>
          <c:tx>
            <c:strRef>
              <c:f>'Fig 1 Data'!$A$13</c:f>
              <c:strCache>
                <c:ptCount val="1"/>
                <c:pt idx="0">
                  <c:v>Netherlands</c:v>
                </c:pt>
              </c:strCache>
            </c:strRef>
          </c:tx>
          <c:spPr>
            <a:solidFill>
              <a:srgbClr val="E3001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Data'!$D$13:$G$13</c:f>
              <c:numCache>
                <c:formatCode>General</c:formatCode>
                <c:ptCount val="4"/>
                <c:pt idx="0">
                  <c:v>492</c:v>
                </c:pt>
                <c:pt idx="1">
                  <c:v>8</c:v>
                </c:pt>
                <c:pt idx="2">
                  <c:v>500</c:v>
                </c:pt>
                <c:pt idx="3">
                  <c:v>8</c:v>
                </c:pt>
              </c:numCache>
            </c:numRef>
          </c:val>
        </c:ser>
        <c:ser>
          <c:idx val="11"/>
          <c:order val="8"/>
          <c:tx>
            <c:strRef>
              <c:f>'Fig 1 Data'!$A$15</c:f>
              <c:strCache>
                <c:ptCount val="1"/>
                <c:pt idx="0">
                  <c:v>Slovakia</c:v>
                </c:pt>
              </c:strCache>
            </c:strRef>
          </c:tx>
          <c:spPr>
            <a:solidFill>
              <a:srgbClr val="EB9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Data'!$D$15:$G$15</c:f>
              <c:numCache>
                <c:formatCode>General</c:formatCode>
                <c:ptCount val="4"/>
                <c:pt idx="0">
                  <c:v>1180</c:v>
                </c:pt>
                <c:pt idx="1">
                  <c:v>49</c:v>
                </c:pt>
                <c:pt idx="2">
                  <c:v>1255</c:v>
                </c:pt>
                <c:pt idx="3">
                  <c:v>75</c:v>
                </c:pt>
              </c:numCache>
            </c:numRef>
          </c:val>
        </c:ser>
        <c:ser>
          <c:idx val="13"/>
          <c:order val="9"/>
          <c:tx>
            <c:strRef>
              <c:f>'Fig 1 Data'!$A$17</c:f>
              <c:strCache>
                <c:ptCount val="1"/>
                <c:pt idx="0">
                  <c:v>Spain</c:v>
                </c:pt>
              </c:strCache>
            </c:strRef>
          </c:tx>
          <c:spPr>
            <a:solidFill>
              <a:srgbClr val="FFED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Data'!$D$17:$G$17</c:f>
              <c:numCache>
                <c:formatCode>General</c:formatCode>
                <c:ptCount val="4"/>
                <c:pt idx="0">
                  <c:v>3721</c:v>
                </c:pt>
                <c:pt idx="1">
                  <c:v>207</c:v>
                </c:pt>
                <c:pt idx="2">
                  <c:v>3797</c:v>
                </c:pt>
                <c:pt idx="3">
                  <c:v>76</c:v>
                </c:pt>
              </c:numCache>
            </c:numRef>
          </c:val>
        </c:ser>
        <c:ser>
          <c:idx val="14"/>
          <c:order val="10"/>
          <c:tx>
            <c:strRef>
              <c:f>'Fig 1 Data'!$A$18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009E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Data'!$D$18:$G$18</c:f>
              <c:numCache>
                <c:formatCode>General</c:formatCode>
                <c:ptCount val="4"/>
                <c:pt idx="0">
                  <c:v>4675</c:v>
                </c:pt>
                <c:pt idx="1">
                  <c:v>310</c:v>
                </c:pt>
                <c:pt idx="2">
                  <c:v>4893</c:v>
                </c:pt>
                <c:pt idx="3">
                  <c:v>0</c:v>
                </c:pt>
              </c:numCache>
            </c:numRef>
          </c:val>
        </c:ser>
        <c:ser>
          <c:idx val="15"/>
          <c:order val="11"/>
          <c:tx>
            <c:strRef>
              <c:f>'Fig 1 Data'!$A$19</c:f>
              <c:strCache>
                <c:ptCount val="1"/>
                <c:pt idx="0">
                  <c:v>Switzerland</c:v>
                </c:pt>
              </c:strCache>
            </c:strRef>
          </c:tx>
          <c:spPr>
            <a:solidFill>
              <a:srgbClr val="7D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Data'!$D$19:$G$19</c:f>
              <c:numCache>
                <c:formatCode>General</c:formatCode>
                <c:ptCount val="4"/>
                <c:pt idx="0">
                  <c:v>980</c:v>
                </c:pt>
                <c:pt idx="1">
                  <c:v>63</c:v>
                </c:pt>
                <c:pt idx="2">
                  <c:v>1046</c:v>
                </c:pt>
                <c:pt idx="3">
                  <c:v>60</c:v>
                </c:pt>
              </c:numCache>
            </c:numRef>
          </c:val>
        </c:ser>
        <c:ser>
          <c:idx val="16"/>
          <c:order val="12"/>
          <c:tx>
            <c:strRef>
              <c:f>'Fig 1 Data'!$A$20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Data'!$D$3:$G$3</c:f>
              <c:strCache>
                <c:ptCount val="4"/>
                <c:pt idx="0">
                  <c:v>In storage, 2007</c:v>
                </c:pt>
                <c:pt idx="1">
                  <c:v>arising, 2007</c:v>
                </c:pt>
                <c:pt idx="2">
                  <c:v>In storage, 2008</c:v>
                </c:pt>
                <c:pt idx="3">
                  <c:v>arising, 2008</c:v>
                </c:pt>
              </c:strCache>
            </c:strRef>
          </c:cat>
          <c:val>
            <c:numRef>
              <c:f>'Fig 1 Data'!$D$20:$G$20</c:f>
              <c:numCache>
                <c:formatCode>General</c:formatCode>
                <c:ptCount val="4"/>
                <c:pt idx="0">
                  <c:v>398</c:v>
                </c:pt>
                <c:pt idx="1">
                  <c:v>309</c:v>
                </c:pt>
                <c:pt idx="2">
                  <c:v>398</c:v>
                </c:pt>
                <c:pt idx="3">
                  <c:v>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446784"/>
        <c:axId val="207448320"/>
      </c:barChart>
      <c:catAx>
        <c:axId val="2074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4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4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44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15362910144709"/>
          <c:y val="0.13111545988258336"/>
          <c:w val="0.15300375588644669"/>
          <c:h val="0.700587084148728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090894897822252E-2"/>
          <c:y val="5.0880626223092133E-2"/>
          <c:w val="0.76665381403744093"/>
          <c:h val="0.861056751467710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 Data'!$A$4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rgbClr val="0091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Data'!$F$3:$I$3</c:f>
              <c:strCache>
                <c:ptCount val="4"/>
                <c:pt idx="0">
                  <c:v>In storage, 2008</c:v>
                </c:pt>
                <c:pt idx="1">
                  <c:v>arising, 2008</c:v>
                </c:pt>
                <c:pt idx="2">
                  <c:v>In storage, 2009</c:v>
                </c:pt>
                <c:pt idx="3">
                  <c:v>arising, 2009</c:v>
                </c:pt>
              </c:strCache>
            </c:strRef>
          </c:cat>
          <c:val>
            <c:numRef>
              <c:f>'Fig 1 Data'!$F$4:$I$4</c:f>
              <c:numCache>
                <c:formatCode>General</c:formatCode>
                <c:ptCount val="4"/>
                <c:pt idx="0">
                  <c:v>2699</c:v>
                </c:pt>
                <c:pt idx="1">
                  <c:v>125</c:v>
                </c:pt>
                <c:pt idx="2">
                  <c:v>2827</c:v>
                </c:pt>
                <c:pt idx="3">
                  <c:v>128</c:v>
                </c:pt>
              </c:numCache>
            </c:numRef>
          </c:val>
        </c:ser>
        <c:ser>
          <c:idx val="2"/>
          <c:order val="1"/>
          <c:tx>
            <c:strRef>
              <c:f>'Fig 1 Data'!$A$6</c:f>
              <c:strCache>
                <c:ptCount val="1"/>
                <c:pt idx="0">
                  <c:v>Czech Republic</c:v>
                </c:pt>
              </c:strCache>
            </c:strRef>
          </c:tx>
          <c:spPr>
            <a:solidFill>
              <a:srgbClr val="B065A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Data'!$F$3:$I$3</c:f>
              <c:strCache>
                <c:ptCount val="4"/>
                <c:pt idx="0">
                  <c:v>In storage, 2008</c:v>
                </c:pt>
                <c:pt idx="1">
                  <c:v>arising, 2008</c:v>
                </c:pt>
                <c:pt idx="2">
                  <c:v>In storage, 2009</c:v>
                </c:pt>
                <c:pt idx="3">
                  <c:v>arising, 2009</c:v>
                </c:pt>
              </c:strCache>
            </c:strRef>
          </c:cat>
          <c:val>
            <c:numRef>
              <c:f>'Fig 1 Data'!$F$6:$I$6</c:f>
              <c:numCache>
                <c:formatCode>General</c:formatCode>
                <c:ptCount val="4"/>
                <c:pt idx="0">
                  <c:v>1138</c:v>
                </c:pt>
                <c:pt idx="1">
                  <c:v>79</c:v>
                </c:pt>
                <c:pt idx="2">
                  <c:v>1217</c:v>
                </c:pt>
                <c:pt idx="3">
                  <c:v>76</c:v>
                </c:pt>
              </c:numCache>
            </c:numRef>
          </c:val>
        </c:ser>
        <c:ser>
          <c:idx val="3"/>
          <c:order val="2"/>
          <c:tx>
            <c:strRef>
              <c:f>'Fig 1 Data'!$A$7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EB9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Data'!$F$3:$I$3</c:f>
              <c:strCache>
                <c:ptCount val="4"/>
                <c:pt idx="0">
                  <c:v>In storage, 2008</c:v>
                </c:pt>
                <c:pt idx="1">
                  <c:v>arising, 2008</c:v>
                </c:pt>
                <c:pt idx="2">
                  <c:v>In storage, 2009</c:v>
                </c:pt>
                <c:pt idx="3">
                  <c:v>arising, 2009</c:v>
                </c:pt>
              </c:strCache>
            </c:strRef>
          </c:cat>
          <c:val>
            <c:numRef>
              <c:f>'Fig 1 Data'!$F$7:$I$7</c:f>
              <c:numCache>
                <c:formatCode>General</c:formatCode>
                <c:ptCount val="4"/>
                <c:pt idx="0">
                  <c:v>1643</c:v>
                </c:pt>
                <c:pt idx="1">
                  <c:v>63</c:v>
                </c:pt>
                <c:pt idx="2">
                  <c:v>1703</c:v>
                </c:pt>
                <c:pt idx="3">
                  <c:v>60</c:v>
                </c:pt>
              </c:numCache>
            </c:numRef>
          </c:val>
        </c:ser>
        <c:ser>
          <c:idx val="4"/>
          <c:order val="3"/>
          <c:tx>
            <c:strRef>
              <c:f>'Fig 1 Data'!$A$8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8A7A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Data'!$F$3:$I$3</c:f>
              <c:strCache>
                <c:ptCount val="4"/>
                <c:pt idx="0">
                  <c:v>In storage, 2008</c:v>
                </c:pt>
                <c:pt idx="1">
                  <c:v>arising, 2008</c:v>
                </c:pt>
                <c:pt idx="2">
                  <c:v>In storage, 2009</c:v>
                </c:pt>
                <c:pt idx="3">
                  <c:v>arising, 2009</c:v>
                </c:pt>
              </c:strCache>
            </c:strRef>
          </c:cat>
          <c:val>
            <c:numRef>
              <c:f>'Fig 1 Data'!$F$8:$I$8</c:f>
              <c:numCache>
                <c:formatCode>General</c:formatCode>
                <c:ptCount val="4"/>
                <c:pt idx="0">
                  <c:v>11700</c:v>
                </c:pt>
                <c:pt idx="1">
                  <c:v>400</c:v>
                </c:pt>
                <c:pt idx="2">
                  <c:v>12100</c:v>
                </c:pt>
                <c:pt idx="3">
                  <c:v>400</c:v>
                </c:pt>
              </c:numCache>
            </c:numRef>
          </c:val>
        </c:ser>
        <c:ser>
          <c:idx val="5"/>
          <c:order val="4"/>
          <c:tx>
            <c:strRef>
              <c:f>'Fig 1 Data'!$A$9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rgbClr val="FFED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Data'!$F$3:$I$3</c:f>
              <c:strCache>
                <c:ptCount val="4"/>
                <c:pt idx="0">
                  <c:v>In storage, 2008</c:v>
                </c:pt>
                <c:pt idx="1">
                  <c:v>arising, 2008</c:v>
                </c:pt>
                <c:pt idx="2">
                  <c:v>In storage, 2009</c:v>
                </c:pt>
                <c:pt idx="3">
                  <c:v>arising, 2009</c:v>
                </c:pt>
              </c:strCache>
            </c:strRef>
          </c:cat>
          <c:val>
            <c:numRef>
              <c:f>'Fig 1 Data'!$F$9:$I$9</c:f>
              <c:numCache>
                <c:formatCode>General</c:formatCode>
                <c:ptCount val="4"/>
                <c:pt idx="0">
                  <c:v>2800</c:v>
                </c:pt>
                <c:pt idx="1">
                  <c:v>400</c:v>
                </c:pt>
                <c:pt idx="2">
                  <c:v>3200</c:v>
                </c:pt>
                <c:pt idx="3">
                  <c:v>400</c:v>
                </c:pt>
              </c:numCache>
            </c:numRef>
          </c:val>
        </c:ser>
        <c:ser>
          <c:idx val="6"/>
          <c:order val="5"/>
          <c:tx>
            <c:strRef>
              <c:f>'Fig 1 Data'!$A$10</c:f>
              <c:strCache>
                <c:ptCount val="1"/>
                <c:pt idx="0">
                  <c:v>Hungary</c:v>
                </c:pt>
              </c:strCache>
            </c:strRef>
          </c:tx>
          <c:spPr>
            <a:solidFill>
              <a:srgbClr val="009E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Data'!$F$3:$I$3</c:f>
              <c:strCache>
                <c:ptCount val="4"/>
                <c:pt idx="0">
                  <c:v>In storage, 2008</c:v>
                </c:pt>
                <c:pt idx="1">
                  <c:v>arising, 2008</c:v>
                </c:pt>
                <c:pt idx="2">
                  <c:v>In storage, 2009</c:v>
                </c:pt>
                <c:pt idx="3">
                  <c:v>arising, 2009</c:v>
                </c:pt>
              </c:strCache>
            </c:strRef>
          </c:cat>
          <c:val>
            <c:numRef>
              <c:f>'Fig 1 Data'!$F$10:$I$10</c:f>
              <c:numCache>
                <c:formatCode>General</c:formatCode>
                <c:ptCount val="4"/>
                <c:pt idx="0">
                  <c:v>1233</c:v>
                </c:pt>
                <c:pt idx="1">
                  <c:v>48</c:v>
                </c:pt>
                <c:pt idx="2">
                  <c:v>1282</c:v>
                </c:pt>
                <c:pt idx="3">
                  <c:v>49</c:v>
                </c:pt>
              </c:numCache>
            </c:numRef>
          </c:val>
        </c:ser>
        <c:ser>
          <c:idx val="7"/>
          <c:order val="6"/>
          <c:tx>
            <c:strRef>
              <c:f>'Fig 1 Data'!$A$11</c:f>
              <c:strCache>
                <c:ptCount val="1"/>
                <c:pt idx="0">
                  <c:v>Italy</c:v>
                </c:pt>
              </c:strCache>
            </c:strRef>
          </c:tx>
          <c:spPr>
            <a:solidFill>
              <a:srgbClr val="6DD5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Data'!$F$3:$I$3</c:f>
              <c:strCache>
                <c:ptCount val="4"/>
                <c:pt idx="0">
                  <c:v>In storage, 2008</c:v>
                </c:pt>
                <c:pt idx="1">
                  <c:v>arising, 2008</c:v>
                </c:pt>
                <c:pt idx="2">
                  <c:v>In storage, 2009</c:v>
                </c:pt>
                <c:pt idx="3">
                  <c:v>arising, 2009</c:v>
                </c:pt>
              </c:strCache>
            </c:strRef>
          </c:cat>
          <c:val>
            <c:numRef>
              <c:f>'Fig 1 Data'!$F$11:$I$11</c:f>
              <c:numCache>
                <c:formatCode>General</c:formatCode>
                <c:ptCount val="4"/>
                <c:pt idx="0">
                  <c:v>143</c:v>
                </c:pt>
                <c:pt idx="1">
                  <c:v>0</c:v>
                </c:pt>
                <c:pt idx="2">
                  <c:v>73</c:v>
                </c:pt>
                <c:pt idx="3">
                  <c:v>0</c:v>
                </c:pt>
              </c:numCache>
            </c:numRef>
          </c:val>
        </c:ser>
        <c:ser>
          <c:idx val="9"/>
          <c:order val="7"/>
          <c:tx>
            <c:strRef>
              <c:f>'Fig 1 Data'!$A$13</c:f>
              <c:strCache>
                <c:ptCount val="1"/>
                <c:pt idx="0">
                  <c:v>Netherlands</c:v>
                </c:pt>
              </c:strCache>
            </c:strRef>
          </c:tx>
          <c:spPr>
            <a:solidFill>
              <a:srgbClr val="E3001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Data'!$F$3:$I$3</c:f>
              <c:strCache>
                <c:ptCount val="4"/>
                <c:pt idx="0">
                  <c:v>In storage, 2008</c:v>
                </c:pt>
                <c:pt idx="1">
                  <c:v>arising, 2008</c:v>
                </c:pt>
                <c:pt idx="2">
                  <c:v>In storage, 2009</c:v>
                </c:pt>
                <c:pt idx="3">
                  <c:v>arising, 2009</c:v>
                </c:pt>
              </c:strCache>
            </c:strRef>
          </c:cat>
          <c:val>
            <c:numRef>
              <c:f>'Fig 1 Data'!$F$13:$I$13</c:f>
              <c:numCache>
                <c:formatCode>General</c:formatCode>
                <c:ptCount val="4"/>
                <c:pt idx="0">
                  <c:v>500</c:v>
                </c:pt>
                <c:pt idx="1">
                  <c:v>8</c:v>
                </c:pt>
                <c:pt idx="2">
                  <c:v>507</c:v>
                </c:pt>
                <c:pt idx="3">
                  <c:v>8</c:v>
                </c:pt>
              </c:numCache>
            </c:numRef>
          </c:val>
        </c:ser>
        <c:ser>
          <c:idx val="11"/>
          <c:order val="8"/>
          <c:tx>
            <c:strRef>
              <c:f>'Fig 1 Data'!$A$15</c:f>
              <c:strCache>
                <c:ptCount val="1"/>
                <c:pt idx="0">
                  <c:v>Slovakia</c:v>
                </c:pt>
              </c:strCache>
            </c:strRef>
          </c:tx>
          <c:spPr>
            <a:solidFill>
              <a:srgbClr val="EB9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Data'!$F$3:$I$3</c:f>
              <c:strCache>
                <c:ptCount val="4"/>
                <c:pt idx="0">
                  <c:v>In storage, 2008</c:v>
                </c:pt>
                <c:pt idx="1">
                  <c:v>arising, 2008</c:v>
                </c:pt>
                <c:pt idx="2">
                  <c:v>In storage, 2009</c:v>
                </c:pt>
                <c:pt idx="3">
                  <c:v>arising, 2009</c:v>
                </c:pt>
              </c:strCache>
            </c:strRef>
          </c:cat>
          <c:val>
            <c:numRef>
              <c:f>'Fig 1 Data'!$F$15:$I$15</c:f>
              <c:numCache>
                <c:formatCode>General</c:formatCode>
                <c:ptCount val="4"/>
                <c:pt idx="0">
                  <c:v>1255</c:v>
                </c:pt>
                <c:pt idx="1">
                  <c:v>75</c:v>
                </c:pt>
                <c:pt idx="2">
                  <c:v>1328</c:v>
                </c:pt>
                <c:pt idx="3">
                  <c:v>73</c:v>
                </c:pt>
              </c:numCache>
            </c:numRef>
          </c:val>
        </c:ser>
        <c:ser>
          <c:idx val="13"/>
          <c:order val="9"/>
          <c:tx>
            <c:strRef>
              <c:f>'Fig 1 Data'!$A$17</c:f>
              <c:strCache>
                <c:ptCount val="1"/>
                <c:pt idx="0">
                  <c:v>Spain</c:v>
                </c:pt>
              </c:strCache>
            </c:strRef>
          </c:tx>
          <c:spPr>
            <a:solidFill>
              <a:srgbClr val="FFED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Data'!$F$3:$I$3</c:f>
              <c:strCache>
                <c:ptCount val="4"/>
                <c:pt idx="0">
                  <c:v>In storage, 2008</c:v>
                </c:pt>
                <c:pt idx="1">
                  <c:v>arising, 2008</c:v>
                </c:pt>
                <c:pt idx="2">
                  <c:v>In storage, 2009</c:v>
                </c:pt>
                <c:pt idx="3">
                  <c:v>arising, 2009</c:v>
                </c:pt>
              </c:strCache>
            </c:strRef>
          </c:cat>
          <c:val>
            <c:numRef>
              <c:f>'Fig 1 Data'!$F$17:$I$17</c:f>
              <c:numCache>
                <c:formatCode>General</c:formatCode>
                <c:ptCount val="4"/>
                <c:pt idx="0">
                  <c:v>3797</c:v>
                </c:pt>
                <c:pt idx="1">
                  <c:v>76</c:v>
                </c:pt>
                <c:pt idx="2">
                  <c:v>4007</c:v>
                </c:pt>
                <c:pt idx="3">
                  <c:v>210</c:v>
                </c:pt>
              </c:numCache>
            </c:numRef>
          </c:val>
        </c:ser>
        <c:ser>
          <c:idx val="14"/>
          <c:order val="10"/>
          <c:tx>
            <c:strRef>
              <c:f>'Fig 1 Data'!$A$18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009E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Data'!$F$3:$I$3</c:f>
              <c:strCache>
                <c:ptCount val="4"/>
                <c:pt idx="0">
                  <c:v>In storage, 2008</c:v>
                </c:pt>
                <c:pt idx="1">
                  <c:v>arising, 2008</c:v>
                </c:pt>
                <c:pt idx="2">
                  <c:v>In storage, 2009</c:v>
                </c:pt>
                <c:pt idx="3">
                  <c:v>arising, 2009</c:v>
                </c:pt>
              </c:strCache>
            </c:strRef>
          </c:cat>
          <c:val>
            <c:numRef>
              <c:f>'Fig 1 Data'!$F$18:$I$18</c:f>
              <c:numCache>
                <c:formatCode>General</c:formatCode>
                <c:ptCount val="4"/>
                <c:pt idx="0">
                  <c:v>4893</c:v>
                </c:pt>
                <c:pt idx="1">
                  <c:v>0</c:v>
                </c:pt>
                <c:pt idx="2">
                  <c:v>5051</c:v>
                </c:pt>
                <c:pt idx="3">
                  <c:v>0</c:v>
                </c:pt>
              </c:numCache>
            </c:numRef>
          </c:val>
        </c:ser>
        <c:ser>
          <c:idx val="15"/>
          <c:order val="11"/>
          <c:tx>
            <c:strRef>
              <c:f>'Fig 1 Data'!$A$19</c:f>
              <c:strCache>
                <c:ptCount val="1"/>
                <c:pt idx="0">
                  <c:v>Switzerland</c:v>
                </c:pt>
              </c:strCache>
            </c:strRef>
          </c:tx>
          <c:spPr>
            <a:solidFill>
              <a:srgbClr val="7D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Data'!$F$3:$I$3</c:f>
              <c:strCache>
                <c:ptCount val="4"/>
                <c:pt idx="0">
                  <c:v>In storage, 2008</c:v>
                </c:pt>
                <c:pt idx="1">
                  <c:v>arising, 2008</c:v>
                </c:pt>
                <c:pt idx="2">
                  <c:v>In storage, 2009</c:v>
                </c:pt>
                <c:pt idx="3">
                  <c:v>arising, 2009</c:v>
                </c:pt>
              </c:strCache>
            </c:strRef>
          </c:cat>
          <c:val>
            <c:numRef>
              <c:f>'Fig 1 Data'!$F$19:$I$19</c:f>
              <c:numCache>
                <c:formatCode>General</c:formatCode>
                <c:ptCount val="4"/>
                <c:pt idx="0">
                  <c:v>1046</c:v>
                </c:pt>
                <c:pt idx="1">
                  <c:v>60</c:v>
                </c:pt>
                <c:pt idx="2">
                  <c:v>1106</c:v>
                </c:pt>
                <c:pt idx="3">
                  <c:v>60</c:v>
                </c:pt>
              </c:numCache>
            </c:numRef>
          </c:val>
        </c:ser>
        <c:ser>
          <c:idx val="16"/>
          <c:order val="12"/>
          <c:tx>
            <c:strRef>
              <c:f>'Fig 1 Data'!$A$20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1 Data'!$F$3:$I$3</c:f>
              <c:strCache>
                <c:ptCount val="4"/>
                <c:pt idx="0">
                  <c:v>In storage, 2008</c:v>
                </c:pt>
                <c:pt idx="1">
                  <c:v>arising, 2008</c:v>
                </c:pt>
                <c:pt idx="2">
                  <c:v>In storage, 2009</c:v>
                </c:pt>
                <c:pt idx="3">
                  <c:v>arising, 2009</c:v>
                </c:pt>
              </c:strCache>
            </c:strRef>
          </c:cat>
          <c:val>
            <c:numRef>
              <c:f>'Fig 1 Data'!$F$20:$I$20</c:f>
              <c:numCache>
                <c:formatCode>General</c:formatCode>
                <c:ptCount val="4"/>
                <c:pt idx="0">
                  <c:v>398</c:v>
                </c:pt>
                <c:pt idx="1">
                  <c:v>309</c:v>
                </c:pt>
                <c:pt idx="2">
                  <c:v>423</c:v>
                </c:pt>
                <c:pt idx="3">
                  <c:v>364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465856"/>
        <c:axId val="207561856"/>
      </c:barChart>
      <c:catAx>
        <c:axId val="20746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561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7561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465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6783410548373"/>
          <c:y val="0.13111545988258341"/>
          <c:w val="0.14694756375792051"/>
          <c:h val="0.700587084148728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55" r="0.7500000000000035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552450</xdr:colOff>
      <xdr:row>30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31</xdr:row>
      <xdr:rowOff>28575</xdr:rowOff>
    </xdr:from>
    <xdr:to>
      <xdr:col>12</xdr:col>
      <xdr:colOff>590550</xdr:colOff>
      <xdr:row>61</xdr:row>
      <xdr:rowOff>38100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34925</xdr:colOff>
      <xdr:row>65</xdr:row>
      <xdr:rowOff>111125</xdr:rowOff>
    </xdr:from>
    <xdr:to>
      <xdr:col>12</xdr:col>
      <xdr:colOff>587375</xdr:colOff>
      <xdr:row>95</xdr:row>
      <xdr:rowOff>120650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295275</xdr:colOff>
      <xdr:row>54</xdr:row>
      <xdr:rowOff>28575</xdr:rowOff>
    </xdr:from>
    <xdr:to>
      <xdr:col>24</xdr:col>
      <xdr:colOff>485775</xdr:colOff>
      <xdr:row>75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39275" y="8772525"/>
          <a:ext cx="5676900" cy="337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13_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SOE/WORK/IW/IWWAB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EEA%20E&amp;E%20Framework%20Contract/Revised%20Fact%20Sheets/Spreadsheets/EN17%20Total%20energy%20consumption%20intensity%20(200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Sectie_Energie/Projecten/3.634%20Update%20EEA-monitoring%20report%20E&amp;E/Indicatoren/EN27/EN27_2006%20update_S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EEA%20E&amp;E%20Framework%20Contract/Revised%20Fact%20Sheets/Spreadsheets/EN18%20Electricity%20consumption%20(200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Projects/EEA%20E&amp;E%20Framework%20Contract/Factsheets/European%20Union/Revised%20Fact%20Sheets/Spreadsheets/EN26%20Total%20energy%20consumption%20by%20fuel%20(200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c/Local%20Settings/Temporary%20Internet%20Files/Kopie%20van%20BP%20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Fig 1 Data"/>
      <sheetName val="Fig 1"/>
      <sheetName val="Fig 2 Data"/>
      <sheetName val="Fig 2"/>
      <sheetName val="Fig 3 data"/>
      <sheetName val="Fig 3"/>
      <sheetName val="Elec_annual_data1"/>
      <sheetName val="Fig_elec_annual_data"/>
      <sheetName val="Fig 4"/>
      <sheetName val="Fig 5"/>
      <sheetName val="PRIS and spent fuel"/>
      <sheetName val="NFCISDataList 1 "/>
      <sheetName val="WNA_nuc_reactors"/>
      <sheetName val="Factsheet - oper from 1990"/>
      <sheetName val="Factsheet - closed"/>
      <sheetName val="LCA emissions"/>
      <sheetName val="Reactor overview"/>
      <sheetName val="Country abb"/>
    </sheetNames>
    <sheetDataSet>
      <sheetData sheetId="0"/>
      <sheetData sheetId="1">
        <row r="3">
          <cell r="D3" t="str">
            <v>In storage, 2007</v>
          </cell>
          <cell r="E3" t="str">
            <v>arising, 2007</v>
          </cell>
          <cell r="F3" t="str">
            <v>In storage, 2008</v>
          </cell>
          <cell r="G3" t="str">
            <v>arising, 2008</v>
          </cell>
          <cell r="H3" t="str">
            <v>In storage, 2009</v>
          </cell>
          <cell r="I3" t="str">
            <v>arising, 2009</v>
          </cell>
        </row>
        <row r="4">
          <cell r="A4" t="str">
            <v>Belgium</v>
          </cell>
          <cell r="D4">
            <v>2573</v>
          </cell>
          <cell r="E4">
            <v>96</v>
          </cell>
          <cell r="F4">
            <v>2699</v>
          </cell>
          <cell r="G4">
            <v>125</v>
          </cell>
          <cell r="H4">
            <v>2827</v>
          </cell>
          <cell r="I4">
            <v>128</v>
          </cell>
        </row>
        <row r="5">
          <cell r="A5" t="str">
            <v>Bulgaria</v>
          </cell>
          <cell r="D5" t="str">
            <v>N/A</v>
          </cell>
          <cell r="E5" t="str">
            <v>N/A</v>
          </cell>
          <cell r="F5" t="str">
            <v>N/A</v>
          </cell>
          <cell r="G5" t="str">
            <v>N/A</v>
          </cell>
        </row>
        <row r="6">
          <cell r="A6" t="str">
            <v>Czech Republic</v>
          </cell>
          <cell r="D6">
            <v>1138</v>
          </cell>
          <cell r="E6">
            <v>105</v>
          </cell>
          <cell r="F6">
            <v>1138</v>
          </cell>
          <cell r="G6">
            <v>79</v>
          </cell>
          <cell r="H6">
            <v>1217</v>
          </cell>
          <cell r="I6">
            <v>76</v>
          </cell>
        </row>
        <row r="7">
          <cell r="A7" t="str">
            <v>Finland</v>
          </cell>
          <cell r="D7">
            <v>1618</v>
          </cell>
          <cell r="E7">
            <v>67</v>
          </cell>
          <cell r="F7">
            <v>1643</v>
          </cell>
          <cell r="G7">
            <v>63</v>
          </cell>
          <cell r="H7">
            <v>1703</v>
          </cell>
          <cell r="I7">
            <v>60</v>
          </cell>
        </row>
        <row r="8">
          <cell r="A8" t="str">
            <v>France</v>
          </cell>
          <cell r="D8">
            <v>11300</v>
          </cell>
          <cell r="E8">
            <v>1100</v>
          </cell>
          <cell r="F8">
            <v>11700</v>
          </cell>
          <cell r="G8">
            <v>400</v>
          </cell>
          <cell r="H8">
            <v>12100</v>
          </cell>
          <cell r="I8">
            <v>400</v>
          </cell>
        </row>
        <row r="9">
          <cell r="A9" t="str">
            <v>Germany</v>
          </cell>
          <cell r="D9">
            <v>12492</v>
          </cell>
          <cell r="E9">
            <v>370</v>
          </cell>
          <cell r="F9">
            <v>2800</v>
          </cell>
          <cell r="G9">
            <v>400</v>
          </cell>
          <cell r="H9">
            <v>3200</v>
          </cell>
          <cell r="I9">
            <v>400</v>
          </cell>
        </row>
        <row r="10">
          <cell r="A10" t="str">
            <v>Hungary</v>
          </cell>
          <cell r="D10">
            <v>1185</v>
          </cell>
          <cell r="E10">
            <v>47</v>
          </cell>
          <cell r="F10">
            <v>1233</v>
          </cell>
          <cell r="G10">
            <v>48</v>
          </cell>
          <cell r="H10">
            <v>1282</v>
          </cell>
          <cell r="I10">
            <v>49</v>
          </cell>
        </row>
        <row r="11">
          <cell r="A11" t="str">
            <v>Italy</v>
          </cell>
          <cell r="D11">
            <v>230</v>
          </cell>
          <cell r="E11">
            <v>0</v>
          </cell>
          <cell r="F11">
            <v>143</v>
          </cell>
          <cell r="G11">
            <v>0</v>
          </cell>
          <cell r="H11">
            <v>73</v>
          </cell>
          <cell r="I11">
            <v>0</v>
          </cell>
        </row>
        <row r="12">
          <cell r="A12" t="str">
            <v>Lithuania</v>
          </cell>
          <cell r="D12">
            <v>237</v>
          </cell>
          <cell r="E12">
            <v>0</v>
          </cell>
          <cell r="F12" t="str">
            <v>N/A</v>
          </cell>
          <cell r="G12" t="str">
            <v>N/A</v>
          </cell>
        </row>
        <row r="13">
          <cell r="A13" t="str">
            <v>Netherlands</v>
          </cell>
          <cell r="D13">
            <v>492</v>
          </cell>
          <cell r="E13">
            <v>8</v>
          </cell>
          <cell r="F13">
            <v>500</v>
          </cell>
          <cell r="G13">
            <v>8</v>
          </cell>
          <cell r="H13">
            <v>507</v>
          </cell>
          <cell r="I13">
            <v>8</v>
          </cell>
        </row>
        <row r="14">
          <cell r="A14" t="str">
            <v>Romania</v>
          </cell>
          <cell r="D14" t="str">
            <v>N/A</v>
          </cell>
          <cell r="E14" t="str">
            <v>N/A</v>
          </cell>
          <cell r="F14" t="str">
            <v>N/A</v>
          </cell>
          <cell r="G14" t="str">
            <v>N/A</v>
          </cell>
        </row>
        <row r="15">
          <cell r="A15" t="str">
            <v>Slovakia</v>
          </cell>
          <cell r="D15">
            <v>1180</v>
          </cell>
          <cell r="E15">
            <v>49</v>
          </cell>
          <cell r="F15">
            <v>1255</v>
          </cell>
          <cell r="G15">
            <v>75</v>
          </cell>
          <cell r="H15">
            <v>1328</v>
          </cell>
          <cell r="I15">
            <v>73</v>
          </cell>
        </row>
        <row r="16">
          <cell r="A16" t="str">
            <v>Slovenia</v>
          </cell>
          <cell r="D16" t="str">
            <v>N/A</v>
          </cell>
          <cell r="E16" t="str">
            <v>N/A</v>
          </cell>
          <cell r="F16" t="str">
            <v>N/A</v>
          </cell>
          <cell r="G16" t="str">
            <v>N/A</v>
          </cell>
        </row>
        <row r="17">
          <cell r="A17" t="str">
            <v>Spain</v>
          </cell>
          <cell r="D17">
            <v>3721</v>
          </cell>
          <cell r="E17">
            <v>207</v>
          </cell>
          <cell r="F17">
            <v>3797</v>
          </cell>
          <cell r="G17">
            <v>76</v>
          </cell>
          <cell r="H17">
            <v>4007</v>
          </cell>
          <cell r="I17">
            <v>210</v>
          </cell>
        </row>
        <row r="18">
          <cell r="A18" t="str">
            <v>Sweden</v>
          </cell>
          <cell r="D18">
            <v>4675</v>
          </cell>
          <cell r="E18">
            <v>310</v>
          </cell>
          <cell r="F18">
            <v>4893</v>
          </cell>
          <cell r="G18" t="str">
            <v>N/A</v>
          </cell>
          <cell r="H18">
            <v>5051</v>
          </cell>
          <cell r="I18" t="str">
            <v>N/A</v>
          </cell>
        </row>
        <row r="19">
          <cell r="A19" t="str">
            <v>Switzerland</v>
          </cell>
          <cell r="D19">
            <v>980</v>
          </cell>
          <cell r="E19">
            <v>63</v>
          </cell>
          <cell r="F19">
            <v>1046</v>
          </cell>
          <cell r="G19">
            <v>60</v>
          </cell>
          <cell r="H19">
            <v>1106</v>
          </cell>
          <cell r="I19">
            <v>60</v>
          </cell>
        </row>
        <row r="20">
          <cell r="A20" t="str">
            <v>United Kingdom</v>
          </cell>
          <cell r="D20">
            <v>398</v>
          </cell>
          <cell r="E20">
            <v>309</v>
          </cell>
          <cell r="F20">
            <v>398</v>
          </cell>
          <cell r="G20">
            <v>309</v>
          </cell>
          <cell r="H20">
            <v>423</v>
          </cell>
          <cell r="I20">
            <v>364</v>
          </cell>
        </row>
      </sheetData>
      <sheetData sheetId="2"/>
      <sheetData sheetId="3"/>
      <sheetData sheetId="4"/>
      <sheetData sheetId="5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B"/>
      <sheetName val="3.1B-notes"/>
      <sheetName val="3.1C"/>
      <sheetName val="3.1C-notes"/>
      <sheetName val="IWWABST"/>
      <sheetName val="%"/>
      <sheetName val="Agregates"/>
      <sheetName val="PUB(estm.)"/>
      <sheetName val="Households"/>
      <sheetName val="MEX"/>
      <sheetName val="BEL"/>
      <sheetName val="DNK(98) DWSA"/>
      <sheetName val="DNK(98) quest."/>
      <sheetName val="DNK(97)"/>
      <sheetName val="FIN"/>
      <sheetName val="Ger.work1"/>
      <sheetName val="LUX"/>
      <sheetName val="UKD"/>
      <sheetName val="Module1"/>
      <sheetName val="by sector"/>
      <sheetName val="Questions to ctry."/>
      <sheetName val="KOR(qst.c.)"/>
      <sheetName val="(GRC(qst.c.))"/>
      <sheetName val="NLD(qst.c.)"/>
      <sheetName val="3.2A"/>
      <sheetName val="3.2B"/>
      <sheetName val="3.2B-notes"/>
      <sheetName val="3.2C"/>
      <sheetName val="3.2C-notes"/>
      <sheetName val="ManI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  <sheetName val="Projection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 Gross Elec prodn by fuel"/>
      <sheetName val="Chart3 Annual growth rate"/>
      <sheetName val="Chart Share Elec prodn + proj"/>
      <sheetName val="Data for main graphs"/>
      <sheetName val="EU15 fuel share cht"/>
      <sheetName val="CTEG check"/>
      <sheetName val="Growth Rates Cht"/>
      <sheetName val="Growth Rates share"/>
      <sheetName val="Main table"/>
      <sheetName val="pumping"/>
      <sheetName val="TEG"/>
      <sheetName val="Coal &amp; lignite"/>
      <sheetName val="Oil"/>
      <sheetName val="Natural &amp; derived gas"/>
      <sheetName val="Natural gas"/>
      <sheetName val="Nuclear"/>
      <sheetName val="Other"/>
      <sheetName val="Biomass &amp; Waste"/>
      <sheetName val="Wind"/>
      <sheetName val="Hydro"/>
      <sheetName val="PV"/>
      <sheetName val="Geothermal"/>
      <sheetName val="All RE"/>
      <sheetName val="Other RE"/>
      <sheetName val="Total gross generation projn"/>
      <sheetName val="Total thermal gen proj"/>
      <sheetName val="Coal &amp; lignite projn"/>
      <sheetName val="Oil projn"/>
      <sheetName val="Natural &amp; derived gas projn"/>
      <sheetName val="Nuclear projn"/>
      <sheetName val="Geothermal projn"/>
      <sheetName val="Biomass and Waste projn 2"/>
      <sheetName val="Biomass and waste projn 1"/>
      <sheetName val="Wind projn"/>
      <sheetName val="Hydro projn"/>
      <sheetName val="Other renewables Projn"/>
      <sheetName val="NewCronos"/>
      <sheetName val="All RE proj"/>
      <sheetName val="Non thermal renewables (CHECK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09">
          <cell r="A609" t="str">
            <v>indic_en 107012</v>
          </cell>
          <cell r="B609" t="str">
            <v>indic_en</v>
          </cell>
          <cell r="C609">
            <v>107012</v>
          </cell>
        </row>
        <row r="610">
          <cell r="A610" t="str">
            <v xml:space="preserve"> Gross electricity generation - Other power stations</v>
          </cell>
          <cell r="C610" t="str">
            <v>Gross electricity generation - Other power stations</v>
          </cell>
        </row>
        <row r="611">
          <cell r="A611" t="str">
            <v>unit gwh</v>
          </cell>
          <cell r="B611" t="str">
            <v>unit</v>
          </cell>
          <cell r="C611" t="str">
            <v>gwh</v>
          </cell>
        </row>
        <row r="612">
          <cell r="A612" t="str">
            <v xml:space="preserve"> Gigawatt hour</v>
          </cell>
          <cell r="C612" t="str">
            <v>Gigawatt hour</v>
          </cell>
        </row>
        <row r="613">
          <cell r="A613" t="str">
            <v>product 6000</v>
          </cell>
          <cell r="B613" t="str">
            <v>product</v>
          </cell>
          <cell r="C613">
            <v>6000</v>
          </cell>
        </row>
        <row r="614">
          <cell r="A614" t="str">
            <v xml:space="preserve"> Electrical Energy</v>
          </cell>
          <cell r="C614" t="str">
            <v>Electrical Energy</v>
          </cell>
        </row>
        <row r="615">
          <cell r="A615" t="str">
            <v xml:space="preserve"> </v>
          </cell>
        </row>
        <row r="616">
          <cell r="A616" t="str">
            <v xml:space="preserve"> </v>
          </cell>
          <cell r="D616" t="str">
            <v>time</v>
          </cell>
          <cell r="E616" t="str">
            <v>1990a00</v>
          </cell>
          <cell r="F616" t="str">
            <v>1991a00</v>
          </cell>
          <cell r="G616" t="str">
            <v>1992a00</v>
          </cell>
          <cell r="H616" t="str">
            <v>1993a00</v>
          </cell>
          <cell r="I616" t="str">
            <v>1994a00</v>
          </cell>
          <cell r="J616" t="str">
            <v>1995a00</v>
          </cell>
          <cell r="K616" t="str">
            <v>1996a00</v>
          </cell>
          <cell r="L616" t="str">
            <v>1997a00</v>
          </cell>
          <cell r="M616" t="str">
            <v>1998a00</v>
          </cell>
          <cell r="N616" t="str">
            <v>1999a00</v>
          </cell>
          <cell r="O616" t="str">
            <v>2000a00</v>
          </cell>
          <cell r="P616" t="str">
            <v>2001a00</v>
          </cell>
          <cell r="Q616" t="str">
            <v>2002a00</v>
          </cell>
          <cell r="R616" t="str">
            <v>2003a00</v>
          </cell>
          <cell r="S616" t="str">
            <v>2004a00</v>
          </cell>
        </row>
        <row r="617">
          <cell r="A617" t="str">
            <v xml:space="preserve"> </v>
          </cell>
        </row>
        <row r="618">
          <cell r="A618" t="str">
            <v xml:space="preserve">geo </v>
          </cell>
          <cell r="B618" t="str">
            <v>geo</v>
          </cell>
        </row>
        <row r="619">
          <cell r="A619" t="str">
            <v>eu25 European Union (25 countries)</v>
          </cell>
          <cell r="B619" t="str">
            <v>eu25</v>
          </cell>
          <cell r="C619" t="str">
            <v>European Union (25 countries)</v>
          </cell>
          <cell r="E619">
            <v>5083</v>
          </cell>
          <cell r="F619">
            <v>8460</v>
          </cell>
          <cell r="G619">
            <v>4153</v>
          </cell>
          <cell r="H619">
            <v>5159</v>
          </cell>
          <cell r="I619">
            <v>6861</v>
          </cell>
          <cell r="J619">
            <v>6029</v>
          </cell>
          <cell r="K619">
            <v>5409</v>
          </cell>
          <cell r="L619">
            <v>7788</v>
          </cell>
          <cell r="M619">
            <v>8421</v>
          </cell>
          <cell r="N619">
            <v>9307</v>
          </cell>
          <cell r="O619">
            <v>9525</v>
          </cell>
          <cell r="P619">
            <v>24258</v>
          </cell>
          <cell r="Q619">
            <v>12779</v>
          </cell>
          <cell r="R619">
            <v>12277</v>
          </cell>
          <cell r="S619">
            <v>12513</v>
          </cell>
        </row>
        <row r="620">
          <cell r="A620" t="str">
            <v>eu15 European Union (15 countries)</v>
          </cell>
          <cell r="B620" t="str">
            <v>eu15</v>
          </cell>
          <cell r="C620" t="str">
            <v>European Union (15 countries)</v>
          </cell>
          <cell r="E620">
            <v>4967</v>
          </cell>
          <cell r="F620">
            <v>8378</v>
          </cell>
          <cell r="G620">
            <v>4045</v>
          </cell>
          <cell r="H620">
            <v>5002</v>
          </cell>
          <cell r="I620">
            <v>6652</v>
          </cell>
          <cell r="J620">
            <v>5889</v>
          </cell>
          <cell r="K620">
            <v>5196</v>
          </cell>
          <cell r="L620">
            <v>7625</v>
          </cell>
          <cell r="M620">
            <v>8253</v>
          </cell>
          <cell r="N620">
            <v>8169</v>
          </cell>
          <cell r="O620">
            <v>8270</v>
          </cell>
          <cell r="P620">
            <v>22816</v>
          </cell>
          <cell r="Q620">
            <v>11215</v>
          </cell>
          <cell r="R620">
            <v>10985</v>
          </cell>
          <cell r="S620">
            <v>11933</v>
          </cell>
        </row>
        <row r="621">
          <cell r="A621" t="str">
            <v>nms10 New Member States (CZ, EE, CY, LV, LT, HU, MT, PL, SI, SK)</v>
          </cell>
          <cell r="B621" t="str">
            <v>nms10</v>
          </cell>
          <cell r="C621" t="str">
            <v>New Member States (CZ, EE, CY, LV, LT, HU, MT, PL, SI, SK)</v>
          </cell>
          <cell r="E621">
            <v>116</v>
          </cell>
          <cell r="F621">
            <v>82</v>
          </cell>
          <cell r="G621">
            <v>108</v>
          </cell>
          <cell r="H621">
            <v>157</v>
          </cell>
          <cell r="I621">
            <v>209</v>
          </cell>
          <cell r="J621">
            <v>140</v>
          </cell>
          <cell r="K621">
            <v>213</v>
          </cell>
          <cell r="L621">
            <v>163</v>
          </cell>
          <cell r="M621">
            <v>168</v>
          </cell>
          <cell r="N621">
            <v>1138</v>
          </cell>
          <cell r="O621">
            <v>1255</v>
          </cell>
          <cell r="P621">
            <v>1442</v>
          </cell>
          <cell r="Q621">
            <v>1564</v>
          </cell>
          <cell r="R621">
            <v>1292</v>
          </cell>
          <cell r="S621">
            <v>580</v>
          </cell>
        </row>
        <row r="622">
          <cell r="A622" t="str">
            <v>be Belgium</v>
          </cell>
          <cell r="B622" t="str">
            <v>be</v>
          </cell>
          <cell r="C622" t="str">
            <v>Belgium</v>
          </cell>
          <cell r="E622">
            <v>152</v>
          </cell>
          <cell r="F622">
            <v>281</v>
          </cell>
          <cell r="G622">
            <v>369</v>
          </cell>
          <cell r="H622">
            <v>358</v>
          </cell>
          <cell r="I622">
            <v>422</v>
          </cell>
          <cell r="J622">
            <v>462</v>
          </cell>
          <cell r="K622">
            <v>488</v>
          </cell>
          <cell r="L622">
            <v>409</v>
          </cell>
          <cell r="M622">
            <v>533</v>
          </cell>
          <cell r="N622">
            <v>380</v>
          </cell>
          <cell r="O622">
            <v>359</v>
          </cell>
          <cell r="P622">
            <v>513</v>
          </cell>
          <cell r="Q622">
            <v>486</v>
          </cell>
          <cell r="R622">
            <v>270</v>
          </cell>
          <cell r="S622">
            <v>223</v>
          </cell>
        </row>
        <row r="623">
          <cell r="A623" t="str">
            <v>cz Czech Republic</v>
          </cell>
          <cell r="B623" t="str">
            <v>cz</v>
          </cell>
          <cell r="C623" t="str">
            <v>Czech Republic</v>
          </cell>
          <cell r="E623">
            <v>0</v>
          </cell>
          <cell r="F623">
            <v>0</v>
          </cell>
          <cell r="G623">
            <v>0</v>
          </cell>
          <cell r="H623">
            <v>63</v>
          </cell>
          <cell r="I623">
            <v>97</v>
          </cell>
          <cell r="J623">
            <v>16</v>
          </cell>
          <cell r="K623">
            <v>96</v>
          </cell>
          <cell r="L623">
            <v>34</v>
          </cell>
          <cell r="M623">
            <v>11</v>
          </cell>
          <cell r="N623">
            <v>834</v>
          </cell>
          <cell r="O623">
            <v>723</v>
          </cell>
          <cell r="P623">
            <v>713</v>
          </cell>
          <cell r="Q623">
            <v>689</v>
          </cell>
          <cell r="R623">
            <v>497</v>
          </cell>
          <cell r="S623">
            <v>1</v>
          </cell>
        </row>
        <row r="624">
          <cell r="A624" t="str">
            <v>dk Denmark</v>
          </cell>
          <cell r="B624" t="str">
            <v>dk</v>
          </cell>
          <cell r="C624" t="str">
            <v>Denmark</v>
          </cell>
          <cell r="E624">
            <v>0</v>
          </cell>
          <cell r="F624">
            <v>0</v>
          </cell>
          <cell r="G624">
            <v>0</v>
          </cell>
          <cell r="H624">
            <v>1</v>
          </cell>
          <cell r="I624">
            <v>0</v>
          </cell>
          <cell r="J624">
            <v>35</v>
          </cell>
          <cell r="K624">
            <v>21</v>
          </cell>
          <cell r="L624">
            <v>39</v>
          </cell>
          <cell r="M624">
            <v>14</v>
          </cell>
          <cell r="N624">
            <v>0</v>
          </cell>
          <cell r="O624">
            <v>99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</row>
        <row r="625">
          <cell r="A625" t="str">
            <v>de Germany (including ex-GDR from 1991)</v>
          </cell>
          <cell r="B625" t="str">
            <v>de</v>
          </cell>
          <cell r="C625" t="str">
            <v>Germany (including ex-GDR from 1991)</v>
          </cell>
          <cell r="E625">
            <v>1319</v>
          </cell>
          <cell r="F625">
            <v>1658</v>
          </cell>
          <cell r="G625">
            <v>2047</v>
          </cell>
          <cell r="H625">
            <v>2735</v>
          </cell>
          <cell r="I625">
            <v>3337</v>
          </cell>
          <cell r="J625">
            <v>3366</v>
          </cell>
          <cell r="K625">
            <v>3056</v>
          </cell>
          <cell r="L625">
            <v>3948</v>
          </cell>
          <cell r="M625">
            <v>3886</v>
          </cell>
          <cell r="N625">
            <v>4187</v>
          </cell>
          <cell r="O625">
            <v>4205</v>
          </cell>
          <cell r="P625">
            <v>7292</v>
          </cell>
          <cell r="Q625">
            <v>5448</v>
          </cell>
          <cell r="R625">
            <v>4007</v>
          </cell>
          <cell r="S625">
            <v>1511</v>
          </cell>
        </row>
        <row r="626">
          <cell r="A626" t="str">
            <v>ee Estonia</v>
          </cell>
          <cell r="B626" t="str">
            <v>ee</v>
          </cell>
          <cell r="C626" t="str">
            <v>Estonia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</row>
        <row r="627">
          <cell r="A627" t="str">
            <v>gr Greece</v>
          </cell>
          <cell r="B627" t="str">
            <v>gr</v>
          </cell>
          <cell r="C627" t="str">
            <v>Greece</v>
          </cell>
          <cell r="E627">
            <v>0</v>
          </cell>
          <cell r="F627">
            <v>0</v>
          </cell>
          <cell r="G627">
            <v>135</v>
          </cell>
          <cell r="H627">
            <v>90</v>
          </cell>
          <cell r="I627">
            <v>74</v>
          </cell>
          <cell r="J627">
            <v>102</v>
          </cell>
          <cell r="K627">
            <v>106</v>
          </cell>
          <cell r="L627">
            <v>114</v>
          </cell>
          <cell r="M627">
            <v>160</v>
          </cell>
          <cell r="N627">
            <v>194</v>
          </cell>
          <cell r="O627">
            <v>163</v>
          </cell>
          <cell r="P627">
            <v>103</v>
          </cell>
          <cell r="Q627">
            <v>108</v>
          </cell>
          <cell r="R627">
            <v>141</v>
          </cell>
          <cell r="S627">
            <v>139</v>
          </cell>
        </row>
        <row r="628">
          <cell r="A628" t="str">
            <v>es Spain</v>
          </cell>
          <cell r="B628" t="str">
            <v>es</v>
          </cell>
          <cell r="C628" t="str">
            <v>Spain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376</v>
          </cell>
          <cell r="K628">
            <v>0</v>
          </cell>
          <cell r="L628">
            <v>576</v>
          </cell>
          <cell r="M628">
            <v>396</v>
          </cell>
          <cell r="N628">
            <v>1350</v>
          </cell>
          <cell r="O628">
            <v>391</v>
          </cell>
          <cell r="P628">
            <v>1810</v>
          </cell>
          <cell r="Q628">
            <v>1565</v>
          </cell>
          <cell r="R628">
            <v>1423</v>
          </cell>
          <cell r="S628">
            <v>3657</v>
          </cell>
        </row>
        <row r="629">
          <cell r="A629" t="str">
            <v>fr France</v>
          </cell>
          <cell r="B629" t="str">
            <v>fr</v>
          </cell>
          <cell r="C629" t="str">
            <v>France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3038</v>
          </cell>
          <cell r="Q629">
            <v>5</v>
          </cell>
          <cell r="R629">
            <v>27</v>
          </cell>
          <cell r="S629">
            <v>10</v>
          </cell>
        </row>
        <row r="630">
          <cell r="A630" t="str">
            <v>ie Ireland</v>
          </cell>
          <cell r="B630" t="str">
            <v>ie</v>
          </cell>
          <cell r="C630" t="str">
            <v>Ireland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1</v>
          </cell>
          <cell r="L630">
            <v>62</v>
          </cell>
          <cell r="M630">
            <v>1</v>
          </cell>
          <cell r="N630">
            <v>42</v>
          </cell>
          <cell r="O630">
            <v>0</v>
          </cell>
          <cell r="P630">
            <v>0</v>
          </cell>
          <cell r="Q630">
            <v>0</v>
          </cell>
          <cell r="R630">
            <v>1</v>
          </cell>
          <cell r="S630">
            <v>0</v>
          </cell>
        </row>
        <row r="631">
          <cell r="A631" t="str">
            <v>it Italy</v>
          </cell>
          <cell r="B631" t="str">
            <v>it</v>
          </cell>
          <cell r="C631" t="str">
            <v>Italy</v>
          </cell>
          <cell r="E631">
            <v>1477</v>
          </cell>
          <cell r="F631">
            <v>1299</v>
          </cell>
          <cell r="G631">
            <v>415</v>
          </cell>
          <cell r="H631">
            <v>392</v>
          </cell>
          <cell r="I631">
            <v>462</v>
          </cell>
          <cell r="J631">
            <v>1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1102</v>
          </cell>
          <cell r="P631">
            <v>9108</v>
          </cell>
          <cell r="Q631">
            <v>1053</v>
          </cell>
          <cell r="R631">
            <v>1949</v>
          </cell>
          <cell r="S631">
            <v>1233</v>
          </cell>
        </row>
        <row r="632">
          <cell r="A632" t="str">
            <v>cy Cyprus</v>
          </cell>
          <cell r="B632" t="str">
            <v>cy</v>
          </cell>
          <cell r="C632" t="str">
            <v>Cyprus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</row>
        <row r="633">
          <cell r="A633" t="str">
            <v>lv Latvia</v>
          </cell>
          <cell r="B633" t="str">
            <v>lv</v>
          </cell>
          <cell r="C633" t="str">
            <v>Latvia</v>
          </cell>
          <cell r="E633">
            <v>44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</row>
        <row r="634">
          <cell r="A634" t="str">
            <v>lt Lithuania</v>
          </cell>
          <cell r="B634" t="str">
            <v>lt</v>
          </cell>
          <cell r="C634" t="str">
            <v>Lithuania</v>
          </cell>
          <cell r="E634">
            <v>38</v>
          </cell>
          <cell r="F634">
            <v>34</v>
          </cell>
          <cell r="G634">
            <v>17</v>
          </cell>
          <cell r="H634">
            <v>17</v>
          </cell>
          <cell r="I634">
            <v>22</v>
          </cell>
          <cell r="J634">
            <v>29</v>
          </cell>
          <cell r="K634">
            <v>34</v>
          </cell>
          <cell r="L634">
            <v>44</v>
          </cell>
          <cell r="M634">
            <v>52</v>
          </cell>
          <cell r="N634">
            <v>60</v>
          </cell>
          <cell r="O634">
            <v>91</v>
          </cell>
          <cell r="P634">
            <v>68</v>
          </cell>
          <cell r="Q634">
            <v>138</v>
          </cell>
          <cell r="R634">
            <v>167</v>
          </cell>
          <cell r="S634">
            <v>170</v>
          </cell>
        </row>
        <row r="635">
          <cell r="A635" t="str">
            <v>lu Luxembourg (Grand-Duché)</v>
          </cell>
          <cell r="B635" t="str">
            <v>lu</v>
          </cell>
          <cell r="C635" t="str">
            <v>Luxembourg (Grand-Duché)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21</v>
          </cell>
          <cell r="J635">
            <v>11</v>
          </cell>
          <cell r="K635">
            <v>5</v>
          </cell>
          <cell r="L635">
            <v>0</v>
          </cell>
          <cell r="M635">
            <v>0</v>
          </cell>
          <cell r="N635">
            <v>2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</row>
        <row r="636">
          <cell r="A636" t="str">
            <v>hu Hungary</v>
          </cell>
          <cell r="B636" t="str">
            <v>hu</v>
          </cell>
          <cell r="C636" t="str">
            <v>Hungary</v>
          </cell>
          <cell r="E636">
            <v>34</v>
          </cell>
          <cell r="F636">
            <v>48</v>
          </cell>
          <cell r="G636">
            <v>91</v>
          </cell>
          <cell r="H636">
            <v>77</v>
          </cell>
          <cell r="I636">
            <v>90</v>
          </cell>
          <cell r="J636">
            <v>95</v>
          </cell>
          <cell r="K636">
            <v>83</v>
          </cell>
          <cell r="L636">
            <v>85</v>
          </cell>
          <cell r="M636">
            <v>105</v>
          </cell>
          <cell r="N636">
            <v>244</v>
          </cell>
          <cell r="O636">
            <v>110</v>
          </cell>
          <cell r="P636">
            <v>123</v>
          </cell>
          <cell r="Q636">
            <v>73</v>
          </cell>
          <cell r="R636">
            <v>194</v>
          </cell>
          <cell r="S636">
            <v>4</v>
          </cell>
        </row>
        <row r="637">
          <cell r="A637" t="str">
            <v>mt Malta</v>
          </cell>
          <cell r="B637" t="str">
            <v>mt</v>
          </cell>
          <cell r="C637" t="str">
            <v>Malta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</row>
        <row r="638">
          <cell r="A638" t="str">
            <v>nl Netherlands</v>
          </cell>
          <cell r="B638" t="str">
            <v>nl</v>
          </cell>
          <cell r="C638" t="str">
            <v>Netherlands</v>
          </cell>
          <cell r="E638">
            <v>0</v>
          </cell>
          <cell r="F638">
            <v>0</v>
          </cell>
          <cell r="G638">
            <v>153</v>
          </cell>
          <cell r="H638">
            <v>157</v>
          </cell>
          <cell r="I638">
            <v>390</v>
          </cell>
          <cell r="J638">
            <v>322</v>
          </cell>
          <cell r="K638">
            <v>449</v>
          </cell>
          <cell r="L638">
            <v>646</v>
          </cell>
          <cell r="M638">
            <v>423</v>
          </cell>
          <cell r="N638">
            <v>783</v>
          </cell>
          <cell r="O638">
            <v>1175</v>
          </cell>
          <cell r="P638">
            <v>255</v>
          </cell>
          <cell r="Q638">
            <v>1327</v>
          </cell>
          <cell r="R638">
            <v>252</v>
          </cell>
          <cell r="S638">
            <v>203</v>
          </cell>
        </row>
        <row r="639">
          <cell r="A639" t="str">
            <v>at Austria</v>
          </cell>
          <cell r="B639" t="str">
            <v>at</v>
          </cell>
          <cell r="C639" t="str">
            <v>Austria</v>
          </cell>
          <cell r="E639">
            <v>115</v>
          </cell>
          <cell r="F639">
            <v>166</v>
          </cell>
          <cell r="G639">
            <v>276</v>
          </cell>
          <cell r="H639">
            <v>367</v>
          </cell>
          <cell r="I639">
            <v>150</v>
          </cell>
          <cell r="J639">
            <v>752</v>
          </cell>
          <cell r="K639">
            <v>341</v>
          </cell>
          <cell r="L639">
            <v>195</v>
          </cell>
          <cell r="M639">
            <v>8</v>
          </cell>
          <cell r="N639">
            <v>377</v>
          </cell>
          <cell r="O639">
            <v>170</v>
          </cell>
          <cell r="P639">
            <v>187</v>
          </cell>
          <cell r="Q639">
            <v>312</v>
          </cell>
          <cell r="R639">
            <v>195</v>
          </cell>
          <cell r="S639">
            <v>229</v>
          </cell>
        </row>
        <row r="640">
          <cell r="A640" t="str">
            <v>pl Poland</v>
          </cell>
          <cell r="B640" t="str">
            <v>pl</v>
          </cell>
          <cell r="C640" t="str">
            <v>Poland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331</v>
          </cell>
          <cell r="P640">
            <v>322</v>
          </cell>
          <cell r="Q640">
            <v>464</v>
          </cell>
          <cell r="R640">
            <v>287</v>
          </cell>
          <cell r="S640">
            <v>331</v>
          </cell>
        </row>
        <row r="641">
          <cell r="A641" t="str">
            <v>pt Portugal</v>
          </cell>
          <cell r="B641" t="str">
            <v>pt</v>
          </cell>
          <cell r="C641" t="str">
            <v>Portugal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>
            <v>1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1</v>
          </cell>
          <cell r="P641">
            <v>1</v>
          </cell>
          <cell r="Q641">
            <v>2</v>
          </cell>
          <cell r="R641">
            <v>6</v>
          </cell>
          <cell r="S641">
            <v>8</v>
          </cell>
        </row>
        <row r="642">
          <cell r="A642" t="str">
            <v>si Slovenia</v>
          </cell>
          <cell r="B642" t="str">
            <v>si</v>
          </cell>
          <cell r="C642" t="str">
            <v>Slovenia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3</v>
          </cell>
          <cell r="Q642">
            <v>0</v>
          </cell>
          <cell r="R642">
            <v>6</v>
          </cell>
          <cell r="S642">
            <v>5</v>
          </cell>
        </row>
        <row r="643">
          <cell r="A643" t="str">
            <v>sk Slovakia</v>
          </cell>
          <cell r="B643" t="str">
            <v>sk</v>
          </cell>
          <cell r="C643" t="str">
            <v>Slovakia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213</v>
          </cell>
          <cell r="Q643">
            <v>200</v>
          </cell>
          <cell r="R643">
            <v>141</v>
          </cell>
          <cell r="S643">
            <v>69</v>
          </cell>
        </row>
        <row r="644">
          <cell r="A644" t="str">
            <v>fi Finland</v>
          </cell>
          <cell r="B644" t="str">
            <v>fi</v>
          </cell>
          <cell r="C644" t="str">
            <v>Finland</v>
          </cell>
          <cell r="E644">
            <v>0</v>
          </cell>
          <cell r="F644">
            <v>4386</v>
          </cell>
          <cell r="G644">
            <v>358</v>
          </cell>
          <cell r="H644">
            <v>405</v>
          </cell>
          <cell r="I644">
            <v>362</v>
          </cell>
          <cell r="J644">
            <v>121</v>
          </cell>
          <cell r="K644">
            <v>404</v>
          </cell>
          <cell r="L644">
            <v>1239</v>
          </cell>
          <cell r="M644">
            <v>2198</v>
          </cell>
          <cell r="N644">
            <v>333</v>
          </cell>
          <cell r="O644">
            <v>324</v>
          </cell>
          <cell r="P644">
            <v>276</v>
          </cell>
          <cell r="Q644">
            <v>390</v>
          </cell>
          <cell r="R644">
            <v>474</v>
          </cell>
          <cell r="S644">
            <v>475</v>
          </cell>
        </row>
        <row r="645">
          <cell r="A645" t="str">
            <v>se Sweden</v>
          </cell>
          <cell r="B645" t="str">
            <v>se</v>
          </cell>
          <cell r="C645" t="str">
            <v>Sweden</v>
          </cell>
          <cell r="E645">
            <v>228</v>
          </cell>
          <cell r="F645">
            <v>262</v>
          </cell>
          <cell r="G645">
            <v>291</v>
          </cell>
          <cell r="H645">
            <v>429</v>
          </cell>
          <cell r="I645">
            <v>577</v>
          </cell>
          <cell r="J645">
            <v>5</v>
          </cell>
          <cell r="K645">
            <v>0</v>
          </cell>
          <cell r="L645">
            <v>61</v>
          </cell>
          <cell r="M645">
            <v>328</v>
          </cell>
          <cell r="N645">
            <v>521</v>
          </cell>
          <cell r="O645">
            <v>207</v>
          </cell>
          <cell r="P645">
            <v>161</v>
          </cell>
          <cell r="Q645">
            <v>177</v>
          </cell>
          <cell r="R645">
            <v>0</v>
          </cell>
          <cell r="S645">
            <v>745</v>
          </cell>
        </row>
        <row r="646">
          <cell r="A646" t="str">
            <v>uk United Kingdom</v>
          </cell>
          <cell r="B646" t="str">
            <v>uk</v>
          </cell>
          <cell r="C646" t="str">
            <v>United Kingdom</v>
          </cell>
          <cell r="E646">
            <v>1675</v>
          </cell>
          <cell r="F646">
            <v>325</v>
          </cell>
          <cell r="G646">
            <v>0</v>
          </cell>
          <cell r="H646">
            <v>67</v>
          </cell>
          <cell r="I646">
            <v>856</v>
          </cell>
          <cell r="J646">
            <v>335</v>
          </cell>
          <cell r="K646">
            <v>325</v>
          </cell>
          <cell r="L646">
            <v>336</v>
          </cell>
          <cell r="M646">
            <v>322</v>
          </cell>
          <cell r="N646">
            <v>0</v>
          </cell>
          <cell r="O646">
            <v>74</v>
          </cell>
          <cell r="P646">
            <v>72</v>
          </cell>
          <cell r="Q646">
            <v>342</v>
          </cell>
          <cell r="R646">
            <v>2242</v>
          </cell>
          <cell r="S646">
            <v>3500</v>
          </cell>
        </row>
        <row r="647">
          <cell r="A647" t="str">
            <v>bg Bulgaria</v>
          </cell>
          <cell r="B647" t="str">
            <v>bg</v>
          </cell>
          <cell r="C647" t="str">
            <v>Bulgaria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3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11</v>
          </cell>
          <cell r="R647">
            <v>6</v>
          </cell>
          <cell r="S647">
            <v>19</v>
          </cell>
        </row>
        <row r="648">
          <cell r="A648" t="str">
            <v>hr Croatia</v>
          </cell>
          <cell r="B648" t="str">
            <v>hr</v>
          </cell>
          <cell r="C648" t="str">
            <v>Croatia</v>
          </cell>
          <cell r="E648">
            <v>0</v>
          </cell>
          <cell r="F648">
            <v>0</v>
          </cell>
          <cell r="G648">
            <v>0</v>
          </cell>
          <cell r="H648">
            <v>18</v>
          </cell>
          <cell r="I648">
            <v>1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A649" t="str">
            <v>ro Romania</v>
          </cell>
          <cell r="B649" t="str">
            <v>ro</v>
          </cell>
          <cell r="C649" t="str">
            <v>Romania</v>
          </cell>
          <cell r="E649">
            <v>101</v>
          </cell>
          <cell r="F649">
            <v>89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1</v>
          </cell>
        </row>
        <row r="650">
          <cell r="A650" t="str">
            <v>tr Turkey</v>
          </cell>
          <cell r="B650" t="str">
            <v>tr</v>
          </cell>
          <cell r="C650" t="str">
            <v>Turkey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5</v>
          </cell>
          <cell r="N650">
            <v>55</v>
          </cell>
          <cell r="O650">
            <v>54</v>
          </cell>
          <cell r="P650">
            <v>97</v>
          </cell>
          <cell r="Q650">
            <v>44</v>
          </cell>
          <cell r="R650">
            <v>36</v>
          </cell>
          <cell r="S650">
            <v>28</v>
          </cell>
        </row>
        <row r="651">
          <cell r="A651" t="str">
            <v>is Iceland</v>
          </cell>
          <cell r="B651" t="str">
            <v>is</v>
          </cell>
          <cell r="C651" t="str">
            <v>Iceland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6</v>
          </cell>
          <cell r="S651">
            <v>0</v>
          </cell>
        </row>
        <row r="652">
          <cell r="A652" t="str">
            <v>no Norway</v>
          </cell>
          <cell r="B652" t="str">
            <v>no</v>
          </cell>
          <cell r="C652" t="str">
            <v>Norway</v>
          </cell>
          <cell r="E652">
            <v>466</v>
          </cell>
          <cell r="F652">
            <v>429</v>
          </cell>
          <cell r="G652">
            <v>441</v>
          </cell>
          <cell r="H652">
            <v>467</v>
          </cell>
          <cell r="I652">
            <v>528</v>
          </cell>
          <cell r="J652">
            <v>0</v>
          </cell>
          <cell r="K652">
            <v>0</v>
          </cell>
          <cell r="L652">
            <v>8</v>
          </cell>
          <cell r="M652">
            <v>7</v>
          </cell>
          <cell r="N652">
            <v>199</v>
          </cell>
          <cell r="O652">
            <v>191</v>
          </cell>
          <cell r="P652">
            <v>120</v>
          </cell>
          <cell r="Q652">
            <v>180</v>
          </cell>
          <cell r="R652">
            <v>60</v>
          </cell>
          <cell r="S652">
            <v>31</v>
          </cell>
        </row>
      </sheetData>
      <sheetData sheetId="37"/>
      <sheetData sheetId="3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B75"/>
  <sheetViews>
    <sheetView tabSelected="1" topLeftCell="A4" zoomScale="75" workbookViewId="0">
      <selection activeCell="Q22" sqref="Q22"/>
    </sheetView>
  </sheetViews>
  <sheetFormatPr defaultRowHeight="12.75"/>
  <cols>
    <col min="1" max="1" width="15.5703125" style="2" bestFit="1" customWidth="1"/>
    <col min="2" max="2" width="13.5703125" style="2" customWidth="1"/>
    <col min="3" max="3" width="11.7109375" style="2" bestFit="1" customWidth="1"/>
    <col min="4" max="4" width="14.5703125" style="2" bestFit="1" customWidth="1"/>
    <col min="5" max="5" width="11.7109375" style="2" bestFit="1" customWidth="1"/>
    <col min="6" max="6" width="14.5703125" style="2" bestFit="1" customWidth="1"/>
    <col min="7" max="7" width="11.7109375" style="2" bestFit="1" customWidth="1"/>
    <col min="8" max="8" width="16" style="2" customWidth="1"/>
    <col min="9" max="9" width="15" style="2" customWidth="1"/>
    <col min="10" max="14" width="9.140625" style="2"/>
    <col min="15" max="15" width="28.42578125" style="2" customWidth="1"/>
    <col min="16" max="16" width="11.5703125" style="2" customWidth="1"/>
    <col min="17" max="18" width="9.140625" style="2"/>
    <col min="19" max="19" width="29.85546875" style="2" bestFit="1" customWidth="1"/>
    <col min="20" max="16384" width="9.140625" style="2"/>
  </cols>
  <sheetData>
    <row r="1" spans="1:28">
      <c r="A1" s="1"/>
    </row>
    <row r="2" spans="1:28"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>
      <c r="B3" s="4" t="s">
        <v>0</v>
      </c>
      <c r="C3" s="4" t="s">
        <v>1</v>
      </c>
      <c r="D3" s="4" t="s">
        <v>2</v>
      </c>
      <c r="E3" s="4" t="s">
        <v>3</v>
      </c>
      <c r="F3" s="5" t="s">
        <v>4</v>
      </c>
      <c r="G3" s="5" t="s">
        <v>5</v>
      </c>
      <c r="H3" s="5" t="s">
        <v>6</v>
      </c>
      <c r="I3" s="5" t="s">
        <v>7</v>
      </c>
      <c r="K3" s="2" t="s">
        <v>8</v>
      </c>
      <c r="O3" s="3" t="s">
        <v>9</v>
      </c>
      <c r="P3" s="3" t="s">
        <v>10</v>
      </c>
      <c r="Q3" s="3" t="s">
        <v>11</v>
      </c>
      <c r="R3" s="3"/>
      <c r="S3" s="3"/>
      <c r="T3" s="3"/>
      <c r="U3" s="3" t="s">
        <v>12</v>
      </c>
      <c r="V3" s="3"/>
      <c r="W3" s="3"/>
      <c r="X3" s="3" t="s">
        <v>13</v>
      </c>
      <c r="Y3" s="3"/>
      <c r="Z3" s="3"/>
      <c r="AA3" s="3"/>
      <c r="AB3" s="3"/>
    </row>
    <row r="4" spans="1:28">
      <c r="A4" s="6" t="s">
        <v>14</v>
      </c>
      <c r="B4" s="7">
        <f>VLOOKUP($A4,$A$31:$M$49,B$31,0)</f>
        <v>2478</v>
      </c>
      <c r="C4" s="7">
        <f>VLOOKUP($A4,$A$31:$M$49,C$31,0)</f>
        <v>134</v>
      </c>
      <c r="D4" s="7">
        <f t="shared" ref="D4:I19" si="0">VLOOKUP($A4,$A$31:$M$49,D$31,0)</f>
        <v>2573</v>
      </c>
      <c r="E4" s="7">
        <f t="shared" si="0"/>
        <v>96</v>
      </c>
      <c r="F4" s="7">
        <f t="shared" si="0"/>
        <v>2699</v>
      </c>
      <c r="G4" s="7">
        <f t="shared" si="0"/>
        <v>125</v>
      </c>
      <c r="H4" s="7">
        <f t="shared" si="0"/>
        <v>2827</v>
      </c>
      <c r="I4" s="7">
        <f t="shared" si="0"/>
        <v>128</v>
      </c>
      <c r="O4" s="3">
        <f>F4-G4</f>
        <v>2574</v>
      </c>
      <c r="P4" s="3">
        <f>D4</f>
        <v>2573</v>
      </c>
      <c r="Q4" s="3">
        <f>O4-P4</f>
        <v>1</v>
      </c>
      <c r="R4" s="3"/>
      <c r="S4" s="3"/>
      <c r="T4" s="3"/>
      <c r="U4" s="3">
        <f>F4-B4</f>
        <v>221</v>
      </c>
      <c r="V4" s="3"/>
      <c r="W4" s="3"/>
      <c r="X4" s="3">
        <f>D4-E4-B4</f>
        <v>-1</v>
      </c>
      <c r="Y4" s="3"/>
      <c r="Z4" s="3"/>
      <c r="AA4" s="3"/>
      <c r="AB4" s="3"/>
    </row>
    <row r="5" spans="1:28">
      <c r="A5" s="6" t="s">
        <v>15</v>
      </c>
      <c r="B5" s="7" t="str">
        <f t="shared" ref="B5:I20" si="1">VLOOKUP($A5,$A$31:$M$49,B$31,0)</f>
        <v>N/A</v>
      </c>
      <c r="C5" s="7" t="str">
        <f t="shared" si="1"/>
        <v>N/A</v>
      </c>
      <c r="D5" s="7" t="str">
        <f t="shared" si="0"/>
        <v>N/A</v>
      </c>
      <c r="E5" s="7" t="str">
        <f t="shared" si="0"/>
        <v>N/A</v>
      </c>
      <c r="F5" s="7" t="str">
        <f t="shared" si="0"/>
        <v>N/A</v>
      </c>
      <c r="G5" s="7" t="str">
        <f t="shared" si="0"/>
        <v>N/A</v>
      </c>
      <c r="H5" s="7" t="str">
        <f t="shared" si="0"/>
        <v>N/A</v>
      </c>
      <c r="I5" s="7" t="str">
        <f t="shared" si="0"/>
        <v>N/A</v>
      </c>
      <c r="K5" s="2" t="s">
        <v>16</v>
      </c>
      <c r="O5" s="3" t="e">
        <f t="shared" ref="O5:O20" si="2">F5-G5</f>
        <v>#VALUE!</v>
      </c>
      <c r="P5" s="3" t="str">
        <f t="shared" ref="P5:P20" si="3">D5</f>
        <v>N/A</v>
      </c>
      <c r="Q5" s="3" t="e">
        <f t="shared" ref="Q5:Q20" si="4">O5-P5</f>
        <v>#VALUE!</v>
      </c>
      <c r="R5" s="3"/>
      <c r="S5" s="3"/>
      <c r="T5" s="3"/>
      <c r="U5" s="3" t="e">
        <f t="shared" ref="U5:U20" si="5">F5-B5</f>
        <v>#VALUE!</v>
      </c>
      <c r="V5" s="3"/>
      <c r="W5" s="3"/>
      <c r="X5" s="3" t="e">
        <f t="shared" ref="X5:X20" si="6">D5-E5-B5</f>
        <v>#VALUE!</v>
      </c>
      <c r="Y5" s="3"/>
      <c r="Z5" s="3"/>
      <c r="AA5" s="3"/>
      <c r="AB5" s="3"/>
    </row>
    <row r="6" spans="1:28">
      <c r="A6" s="6" t="s">
        <v>17</v>
      </c>
      <c r="B6" s="7">
        <f t="shared" si="1"/>
        <v>1033</v>
      </c>
      <c r="C6" s="7">
        <f t="shared" si="1"/>
        <v>69</v>
      </c>
      <c r="D6" s="7">
        <f t="shared" si="0"/>
        <v>1138</v>
      </c>
      <c r="E6" s="7">
        <f t="shared" si="0"/>
        <v>105</v>
      </c>
      <c r="F6" s="7">
        <f t="shared" si="0"/>
        <v>1138</v>
      </c>
      <c r="G6" s="7">
        <f t="shared" si="0"/>
        <v>79</v>
      </c>
      <c r="H6" s="7">
        <f t="shared" si="0"/>
        <v>1217</v>
      </c>
      <c r="I6" s="7">
        <f t="shared" si="0"/>
        <v>76</v>
      </c>
      <c r="O6" s="3">
        <f t="shared" si="2"/>
        <v>1059</v>
      </c>
      <c r="P6" s="3">
        <f t="shared" si="3"/>
        <v>1138</v>
      </c>
      <c r="Q6" s="3">
        <f t="shared" si="4"/>
        <v>-79</v>
      </c>
      <c r="R6" s="3"/>
      <c r="S6" s="3"/>
      <c r="T6" s="3"/>
      <c r="U6" s="3">
        <f t="shared" si="5"/>
        <v>105</v>
      </c>
      <c r="V6" s="3"/>
      <c r="W6" s="3"/>
      <c r="X6" s="3">
        <f t="shared" si="6"/>
        <v>0</v>
      </c>
      <c r="Y6" s="3"/>
      <c r="Z6" s="3"/>
      <c r="AA6" s="3"/>
      <c r="AB6" s="3"/>
    </row>
    <row r="7" spans="1:28">
      <c r="A7" s="6" t="s">
        <v>18</v>
      </c>
      <c r="B7" s="7">
        <f t="shared" si="1"/>
        <v>1510</v>
      </c>
      <c r="C7" s="7">
        <f t="shared" si="1"/>
        <v>67</v>
      </c>
      <c r="D7" s="7">
        <f t="shared" si="0"/>
        <v>1618</v>
      </c>
      <c r="E7" s="7">
        <f t="shared" si="0"/>
        <v>67</v>
      </c>
      <c r="F7" s="7">
        <f t="shared" si="0"/>
        <v>1643</v>
      </c>
      <c r="G7" s="7">
        <f t="shared" si="0"/>
        <v>63</v>
      </c>
      <c r="H7" s="7">
        <f t="shared" si="0"/>
        <v>1703</v>
      </c>
      <c r="I7" s="7">
        <f t="shared" si="0"/>
        <v>60</v>
      </c>
      <c r="O7" s="3">
        <f t="shared" si="2"/>
        <v>1580</v>
      </c>
      <c r="P7" s="3">
        <f t="shared" si="3"/>
        <v>1618</v>
      </c>
      <c r="Q7" s="3">
        <f t="shared" si="4"/>
        <v>-38</v>
      </c>
      <c r="R7" s="3"/>
      <c r="S7" s="3"/>
      <c r="T7" s="3"/>
      <c r="U7" s="3">
        <f t="shared" si="5"/>
        <v>133</v>
      </c>
      <c r="V7" s="3"/>
      <c r="W7" s="3"/>
      <c r="X7" s="3">
        <f t="shared" si="6"/>
        <v>41</v>
      </c>
      <c r="Y7" s="3"/>
      <c r="Z7" s="3"/>
      <c r="AA7" s="3"/>
      <c r="AB7" s="3"/>
    </row>
    <row r="8" spans="1:28">
      <c r="A8" s="6" t="s">
        <v>19</v>
      </c>
      <c r="B8" s="7">
        <f t="shared" si="1"/>
        <v>10170</v>
      </c>
      <c r="C8" s="7">
        <f t="shared" si="1"/>
        <v>1100</v>
      </c>
      <c r="D8" s="7">
        <f t="shared" si="0"/>
        <v>11300</v>
      </c>
      <c r="E8" s="7">
        <f t="shared" si="0"/>
        <v>1100</v>
      </c>
      <c r="F8" s="7">
        <f t="shared" si="0"/>
        <v>11700</v>
      </c>
      <c r="G8" s="7">
        <f t="shared" si="0"/>
        <v>400</v>
      </c>
      <c r="H8" s="7">
        <f t="shared" si="0"/>
        <v>12100</v>
      </c>
      <c r="I8" s="7">
        <f t="shared" si="0"/>
        <v>400</v>
      </c>
      <c r="O8" s="3">
        <f t="shared" si="2"/>
        <v>11300</v>
      </c>
      <c r="P8" s="3">
        <f t="shared" si="3"/>
        <v>11300</v>
      </c>
      <c r="Q8" s="3">
        <f t="shared" si="4"/>
        <v>0</v>
      </c>
      <c r="R8" s="3"/>
      <c r="S8" s="3"/>
      <c r="T8" s="3"/>
      <c r="U8" s="3">
        <f t="shared" si="5"/>
        <v>1530</v>
      </c>
      <c r="V8" s="3"/>
      <c r="W8" s="3"/>
      <c r="X8" s="3">
        <f t="shared" si="6"/>
        <v>30</v>
      </c>
      <c r="Y8" s="3"/>
      <c r="Z8" s="3"/>
      <c r="AA8" s="3"/>
      <c r="AB8" s="3"/>
    </row>
    <row r="9" spans="1:28">
      <c r="A9" s="6" t="s">
        <v>20</v>
      </c>
      <c r="B9" s="7">
        <f t="shared" si="1"/>
        <v>5060</v>
      </c>
      <c r="C9" s="7">
        <f t="shared" si="1"/>
        <v>360</v>
      </c>
      <c r="D9" s="7">
        <f t="shared" si="0"/>
        <v>12492</v>
      </c>
      <c r="E9" s="7">
        <f t="shared" si="0"/>
        <v>370</v>
      </c>
      <c r="F9" s="7">
        <f t="shared" si="0"/>
        <v>2800</v>
      </c>
      <c r="G9" s="7">
        <f t="shared" si="0"/>
        <v>400</v>
      </c>
      <c r="H9" s="7">
        <f t="shared" si="0"/>
        <v>3200</v>
      </c>
      <c r="I9" s="7">
        <f t="shared" si="0"/>
        <v>400</v>
      </c>
      <c r="O9" s="3">
        <f t="shared" si="2"/>
        <v>2400</v>
      </c>
      <c r="P9" s="3">
        <f t="shared" si="3"/>
        <v>12492</v>
      </c>
      <c r="Q9" s="3">
        <f t="shared" si="4"/>
        <v>-10092</v>
      </c>
      <c r="R9" s="3"/>
      <c r="S9" s="3"/>
      <c r="T9" s="3"/>
      <c r="U9" s="3">
        <f t="shared" si="5"/>
        <v>-2260</v>
      </c>
      <c r="V9" s="3"/>
      <c r="W9" s="3"/>
      <c r="X9" s="3">
        <f t="shared" si="6"/>
        <v>7062</v>
      </c>
      <c r="Y9" s="3"/>
      <c r="Z9" s="3"/>
      <c r="AA9" s="3"/>
      <c r="AB9" s="3"/>
    </row>
    <row r="10" spans="1:28">
      <c r="A10" s="6" t="s">
        <v>21</v>
      </c>
      <c r="B10" s="7">
        <f t="shared" si="1"/>
        <v>1138</v>
      </c>
      <c r="C10" s="7">
        <f t="shared" si="1"/>
        <v>44</v>
      </c>
      <c r="D10" s="7">
        <f t="shared" si="0"/>
        <v>1185</v>
      </c>
      <c r="E10" s="7">
        <f t="shared" si="0"/>
        <v>47</v>
      </c>
      <c r="F10" s="7">
        <f t="shared" si="0"/>
        <v>1233</v>
      </c>
      <c r="G10" s="7">
        <f t="shared" si="0"/>
        <v>48</v>
      </c>
      <c r="H10" s="7">
        <f t="shared" si="0"/>
        <v>1282</v>
      </c>
      <c r="I10" s="7">
        <f t="shared" si="0"/>
        <v>49</v>
      </c>
      <c r="O10" s="3">
        <f t="shared" si="2"/>
        <v>1185</v>
      </c>
      <c r="P10" s="3">
        <f t="shared" si="3"/>
        <v>1185</v>
      </c>
      <c r="Q10" s="3">
        <f t="shared" si="4"/>
        <v>0</v>
      </c>
      <c r="R10" s="3"/>
      <c r="S10" s="3"/>
      <c r="T10" s="3"/>
      <c r="U10" s="3">
        <f t="shared" si="5"/>
        <v>95</v>
      </c>
      <c r="V10" s="3"/>
      <c r="W10" s="3"/>
      <c r="X10" s="3">
        <f t="shared" si="6"/>
        <v>0</v>
      </c>
      <c r="Y10" s="3"/>
      <c r="Z10" s="3"/>
      <c r="AA10" s="3"/>
      <c r="AB10" s="3"/>
    </row>
    <row r="11" spans="1:28">
      <c r="A11" s="6" t="s">
        <v>22</v>
      </c>
      <c r="B11" s="7">
        <f t="shared" si="1"/>
        <v>237</v>
      </c>
      <c r="C11" s="7">
        <f t="shared" si="1"/>
        <v>0</v>
      </c>
      <c r="D11" s="7">
        <f t="shared" si="0"/>
        <v>230</v>
      </c>
      <c r="E11" s="7">
        <f t="shared" si="0"/>
        <v>0</v>
      </c>
      <c r="F11" s="7">
        <f t="shared" si="0"/>
        <v>143</v>
      </c>
      <c r="G11" s="7">
        <f t="shared" si="0"/>
        <v>0</v>
      </c>
      <c r="H11" s="7">
        <f t="shared" si="0"/>
        <v>73</v>
      </c>
      <c r="I11" s="7">
        <f t="shared" si="0"/>
        <v>0</v>
      </c>
      <c r="O11" s="3">
        <f t="shared" si="2"/>
        <v>143</v>
      </c>
      <c r="P11" s="3">
        <f t="shared" si="3"/>
        <v>230</v>
      </c>
      <c r="Q11" s="3">
        <f t="shared" si="4"/>
        <v>-87</v>
      </c>
      <c r="R11" s="3"/>
      <c r="S11" s="3" t="s">
        <v>23</v>
      </c>
      <c r="T11" s="3"/>
      <c r="U11" s="3">
        <f t="shared" si="5"/>
        <v>-94</v>
      </c>
      <c r="V11" s="3"/>
      <c r="W11" s="3"/>
      <c r="X11" s="3">
        <f t="shared" si="6"/>
        <v>-7</v>
      </c>
      <c r="Y11" s="3"/>
      <c r="Z11" s="3"/>
      <c r="AA11" s="3"/>
      <c r="AB11" s="3"/>
    </row>
    <row r="12" spans="1:28">
      <c r="A12" s="6" t="s">
        <v>24</v>
      </c>
      <c r="B12" s="7">
        <f t="shared" si="1"/>
        <v>237</v>
      </c>
      <c r="C12" s="7">
        <f t="shared" si="1"/>
        <v>0</v>
      </c>
      <c r="D12" s="7">
        <f t="shared" si="0"/>
        <v>237</v>
      </c>
      <c r="E12" s="7">
        <f t="shared" si="0"/>
        <v>0</v>
      </c>
      <c r="F12" s="7" t="str">
        <f t="shared" si="0"/>
        <v>N/A</v>
      </c>
      <c r="G12" s="7" t="str">
        <f t="shared" si="0"/>
        <v>N/A</v>
      </c>
      <c r="H12" s="7" t="str">
        <f t="shared" si="0"/>
        <v>N/A</v>
      </c>
      <c r="I12" s="7" t="str">
        <f t="shared" si="0"/>
        <v>N/A</v>
      </c>
      <c r="K12" s="2" t="s">
        <v>16</v>
      </c>
      <c r="O12" s="3" t="e">
        <f t="shared" si="2"/>
        <v>#VALUE!</v>
      </c>
      <c r="P12" s="3">
        <f t="shared" si="3"/>
        <v>237</v>
      </c>
      <c r="Q12" s="3" t="e">
        <f t="shared" si="4"/>
        <v>#VALUE!</v>
      </c>
      <c r="R12" s="3" t="s">
        <v>25</v>
      </c>
      <c r="S12" s="3"/>
      <c r="T12" s="3"/>
      <c r="U12" s="3" t="e">
        <f t="shared" si="5"/>
        <v>#VALUE!</v>
      </c>
      <c r="V12" s="3"/>
      <c r="W12" s="3"/>
      <c r="X12" s="3">
        <f t="shared" si="6"/>
        <v>0</v>
      </c>
      <c r="Y12" s="3"/>
      <c r="Z12" s="3"/>
      <c r="AA12" s="3"/>
      <c r="AB12" s="3"/>
    </row>
    <row r="13" spans="1:28">
      <c r="A13" s="6" t="s">
        <v>26</v>
      </c>
      <c r="B13" s="7">
        <f t="shared" si="1"/>
        <v>485</v>
      </c>
      <c r="C13" s="7">
        <f t="shared" si="1"/>
        <v>12</v>
      </c>
      <c r="D13" s="7">
        <f t="shared" si="0"/>
        <v>492</v>
      </c>
      <c r="E13" s="7">
        <f t="shared" si="0"/>
        <v>8</v>
      </c>
      <c r="F13" s="7">
        <f t="shared" si="0"/>
        <v>500</v>
      </c>
      <c r="G13" s="7">
        <f t="shared" si="0"/>
        <v>8</v>
      </c>
      <c r="H13" s="7">
        <f t="shared" si="0"/>
        <v>507</v>
      </c>
      <c r="I13" s="7">
        <f t="shared" si="0"/>
        <v>8</v>
      </c>
      <c r="O13" s="3">
        <f t="shared" si="2"/>
        <v>492</v>
      </c>
      <c r="P13" s="3">
        <f t="shared" si="3"/>
        <v>492</v>
      </c>
      <c r="Q13" s="3">
        <f t="shared" si="4"/>
        <v>0</v>
      </c>
      <c r="R13" s="3"/>
      <c r="S13" s="3"/>
      <c r="T13" s="3"/>
      <c r="U13" s="3">
        <f t="shared" si="5"/>
        <v>15</v>
      </c>
      <c r="V13" s="3"/>
      <c r="W13" s="3"/>
      <c r="X13" s="3">
        <f t="shared" si="6"/>
        <v>-1</v>
      </c>
      <c r="Y13" s="3"/>
      <c r="Z13" s="3"/>
      <c r="AA13" s="3"/>
      <c r="AB13" s="3"/>
    </row>
    <row r="14" spans="1:28">
      <c r="A14" s="6" t="s">
        <v>27</v>
      </c>
      <c r="B14" s="7" t="str">
        <f t="shared" si="1"/>
        <v>N/A</v>
      </c>
      <c r="C14" s="7" t="str">
        <f t="shared" si="1"/>
        <v>N/A</v>
      </c>
      <c r="D14" s="7" t="str">
        <f t="shared" si="0"/>
        <v>N/A</v>
      </c>
      <c r="E14" s="7" t="str">
        <f t="shared" si="0"/>
        <v>N/A</v>
      </c>
      <c r="F14" s="7" t="str">
        <f t="shared" si="0"/>
        <v>N/A</v>
      </c>
      <c r="G14" s="7" t="str">
        <f t="shared" si="0"/>
        <v>N/A</v>
      </c>
      <c r="H14" s="7" t="str">
        <f t="shared" si="0"/>
        <v>N/A</v>
      </c>
      <c r="I14" s="7" t="str">
        <f t="shared" si="0"/>
        <v>N/A</v>
      </c>
      <c r="K14" s="2" t="s">
        <v>16</v>
      </c>
      <c r="O14" s="3" t="e">
        <f t="shared" si="2"/>
        <v>#VALUE!</v>
      </c>
      <c r="P14" s="3" t="str">
        <f t="shared" si="3"/>
        <v>N/A</v>
      </c>
      <c r="Q14" s="3" t="e">
        <f t="shared" si="4"/>
        <v>#VALUE!</v>
      </c>
      <c r="R14" s="3"/>
      <c r="S14" s="3"/>
      <c r="T14" s="3"/>
      <c r="U14" s="3" t="e">
        <f t="shared" si="5"/>
        <v>#VALUE!</v>
      </c>
      <c r="V14" s="3"/>
      <c r="W14" s="3"/>
      <c r="X14" s="3" t="e">
        <f t="shared" si="6"/>
        <v>#VALUE!</v>
      </c>
      <c r="Y14" s="3"/>
      <c r="Z14" s="3"/>
      <c r="AA14" s="3"/>
      <c r="AB14" s="3"/>
    </row>
    <row r="15" spans="1:28">
      <c r="A15" s="6" t="s">
        <v>28</v>
      </c>
      <c r="B15" s="7">
        <f t="shared" si="1"/>
        <v>1131</v>
      </c>
      <c r="C15" s="7">
        <f t="shared" si="1"/>
        <v>51</v>
      </c>
      <c r="D15" s="7">
        <f t="shared" si="0"/>
        <v>1180</v>
      </c>
      <c r="E15" s="7">
        <f t="shared" si="0"/>
        <v>49</v>
      </c>
      <c r="F15" s="7">
        <f t="shared" si="0"/>
        <v>1255</v>
      </c>
      <c r="G15" s="7">
        <f t="shared" si="0"/>
        <v>75</v>
      </c>
      <c r="H15" s="7">
        <f t="shared" si="0"/>
        <v>1328</v>
      </c>
      <c r="I15" s="7">
        <f t="shared" si="0"/>
        <v>73</v>
      </c>
      <c r="O15" s="3">
        <f t="shared" si="2"/>
        <v>1180</v>
      </c>
      <c r="P15" s="3">
        <f t="shared" si="3"/>
        <v>1180</v>
      </c>
      <c r="Q15" s="3">
        <f t="shared" si="4"/>
        <v>0</v>
      </c>
      <c r="R15" s="3"/>
      <c r="S15" s="3"/>
      <c r="T15" s="3"/>
      <c r="U15" s="3">
        <f t="shared" si="5"/>
        <v>124</v>
      </c>
      <c r="V15" s="3"/>
      <c r="W15" s="3"/>
      <c r="X15" s="3">
        <f t="shared" si="6"/>
        <v>0</v>
      </c>
      <c r="Y15" s="3"/>
      <c r="Z15" s="3"/>
      <c r="AA15" s="3"/>
      <c r="AB15" s="3"/>
    </row>
    <row r="16" spans="1:28">
      <c r="A16" s="6" t="s">
        <v>29</v>
      </c>
      <c r="B16" s="7" t="str">
        <f t="shared" si="1"/>
        <v>N/A</v>
      </c>
      <c r="C16" s="7" t="str">
        <f t="shared" si="1"/>
        <v>N/A</v>
      </c>
      <c r="D16" s="7" t="str">
        <f t="shared" si="0"/>
        <v>N/A</v>
      </c>
      <c r="E16" s="7" t="str">
        <f t="shared" si="0"/>
        <v>N/A</v>
      </c>
      <c r="F16" s="7" t="str">
        <f t="shared" si="0"/>
        <v>N/A</v>
      </c>
      <c r="G16" s="7" t="str">
        <f t="shared" si="0"/>
        <v>N/A</v>
      </c>
      <c r="H16" s="7" t="str">
        <f t="shared" si="0"/>
        <v>N/A</v>
      </c>
      <c r="I16" s="7" t="str">
        <f t="shared" si="0"/>
        <v>N/A</v>
      </c>
      <c r="K16" s="2" t="s">
        <v>16</v>
      </c>
      <c r="O16" s="3" t="e">
        <f t="shared" si="2"/>
        <v>#VALUE!</v>
      </c>
      <c r="P16" s="3" t="str">
        <f t="shared" si="3"/>
        <v>N/A</v>
      </c>
      <c r="Q16" s="3" t="e">
        <f t="shared" si="4"/>
        <v>#VALUE!</v>
      </c>
      <c r="R16" s="3"/>
      <c r="S16" s="3"/>
      <c r="T16" s="3"/>
      <c r="U16" s="3" t="e">
        <f t="shared" si="5"/>
        <v>#VALUE!</v>
      </c>
      <c r="V16" s="3"/>
      <c r="W16" s="3"/>
      <c r="X16" s="3" t="e">
        <f t="shared" si="6"/>
        <v>#VALUE!</v>
      </c>
      <c r="Y16" s="3"/>
      <c r="Z16" s="3"/>
      <c r="AA16" s="3"/>
      <c r="AB16" s="3"/>
    </row>
    <row r="17" spans="1:28">
      <c r="A17" s="6" t="s">
        <v>30</v>
      </c>
      <c r="B17" s="7">
        <f t="shared" si="1"/>
        <v>3497</v>
      </c>
      <c r="C17" s="7">
        <f t="shared" si="1"/>
        <v>128</v>
      </c>
      <c r="D17" s="7">
        <f t="shared" si="0"/>
        <v>3721</v>
      </c>
      <c r="E17" s="7">
        <f t="shared" si="0"/>
        <v>207</v>
      </c>
      <c r="F17" s="7">
        <f t="shared" si="0"/>
        <v>3797</v>
      </c>
      <c r="G17" s="7">
        <f t="shared" si="0"/>
        <v>76</v>
      </c>
      <c r="H17" s="7">
        <f t="shared" si="0"/>
        <v>4007</v>
      </c>
      <c r="I17" s="7">
        <f t="shared" si="0"/>
        <v>210</v>
      </c>
      <c r="O17" s="3">
        <f t="shared" si="2"/>
        <v>3721</v>
      </c>
      <c r="P17" s="3">
        <f t="shared" si="3"/>
        <v>3721</v>
      </c>
      <c r="Q17" s="3">
        <f t="shared" si="4"/>
        <v>0</v>
      </c>
      <c r="R17" s="3"/>
      <c r="S17" s="3"/>
      <c r="T17" s="3"/>
      <c r="U17" s="3">
        <f t="shared" si="5"/>
        <v>300</v>
      </c>
      <c r="V17" s="3"/>
      <c r="W17" s="3"/>
      <c r="X17" s="3">
        <f t="shared" si="6"/>
        <v>17</v>
      </c>
      <c r="Y17" s="3"/>
      <c r="Z17" s="3"/>
      <c r="AA17" s="3"/>
      <c r="AB17" s="3"/>
    </row>
    <row r="18" spans="1:28">
      <c r="A18" s="6" t="s">
        <v>31</v>
      </c>
      <c r="B18" s="7">
        <f t="shared" si="1"/>
        <v>4598</v>
      </c>
      <c r="C18" s="7">
        <f t="shared" si="1"/>
        <v>310</v>
      </c>
      <c r="D18" s="7">
        <f t="shared" si="0"/>
        <v>4675</v>
      </c>
      <c r="E18" s="7">
        <f t="shared" si="0"/>
        <v>310</v>
      </c>
      <c r="F18" s="7">
        <f t="shared" si="0"/>
        <v>4893</v>
      </c>
      <c r="G18" s="7" t="str">
        <f t="shared" si="0"/>
        <v>N/A</v>
      </c>
      <c r="H18" s="7">
        <f t="shared" si="0"/>
        <v>5051</v>
      </c>
      <c r="I18" s="7" t="str">
        <f t="shared" si="0"/>
        <v>N/A</v>
      </c>
      <c r="O18" s="3" t="e">
        <f t="shared" si="2"/>
        <v>#VALUE!</v>
      </c>
      <c r="P18" s="3">
        <f t="shared" si="3"/>
        <v>4675</v>
      </c>
      <c r="Q18" s="3" t="e">
        <f t="shared" si="4"/>
        <v>#VALUE!</v>
      </c>
      <c r="R18" s="3"/>
      <c r="S18" s="3"/>
      <c r="T18" s="3"/>
      <c r="U18" s="3">
        <f t="shared" si="5"/>
        <v>295</v>
      </c>
      <c r="V18" s="3"/>
      <c r="W18" s="3"/>
      <c r="X18" s="3">
        <f t="shared" si="6"/>
        <v>-233</v>
      </c>
      <c r="Y18" s="3"/>
      <c r="Z18" s="3"/>
      <c r="AA18" s="3"/>
      <c r="AB18" s="3"/>
    </row>
    <row r="19" spans="1:28">
      <c r="A19" s="6" t="s">
        <v>32</v>
      </c>
      <c r="B19" s="7">
        <f t="shared" si="1"/>
        <v>924</v>
      </c>
      <c r="C19" s="7">
        <f t="shared" si="1"/>
        <v>68</v>
      </c>
      <c r="D19" s="7">
        <f t="shared" si="0"/>
        <v>980</v>
      </c>
      <c r="E19" s="7">
        <f t="shared" si="0"/>
        <v>63</v>
      </c>
      <c r="F19" s="7">
        <f t="shared" si="0"/>
        <v>1046</v>
      </c>
      <c r="G19" s="7">
        <f t="shared" si="0"/>
        <v>60</v>
      </c>
      <c r="H19" s="7">
        <f t="shared" si="0"/>
        <v>1106</v>
      </c>
      <c r="I19" s="7">
        <f t="shared" si="0"/>
        <v>60</v>
      </c>
      <c r="O19" s="3">
        <f t="shared" si="2"/>
        <v>986</v>
      </c>
      <c r="P19" s="3">
        <f t="shared" si="3"/>
        <v>980</v>
      </c>
      <c r="Q19" s="3">
        <f t="shared" si="4"/>
        <v>6</v>
      </c>
      <c r="R19" s="3"/>
      <c r="S19" s="3"/>
      <c r="T19" s="3"/>
      <c r="U19" s="3">
        <f t="shared" si="5"/>
        <v>122</v>
      </c>
      <c r="V19" s="3"/>
      <c r="W19" s="3"/>
      <c r="X19" s="3">
        <f t="shared" si="6"/>
        <v>-7</v>
      </c>
      <c r="Y19" s="3"/>
      <c r="Z19" s="3"/>
      <c r="AA19" s="3"/>
      <c r="AB19" s="3"/>
    </row>
    <row r="20" spans="1:28">
      <c r="A20" s="6" t="s">
        <v>33</v>
      </c>
      <c r="B20" s="7">
        <f t="shared" si="1"/>
        <v>393</v>
      </c>
      <c r="C20" s="7">
        <f t="shared" si="1"/>
        <v>630</v>
      </c>
      <c r="D20" s="7">
        <f t="shared" si="1"/>
        <v>398</v>
      </c>
      <c r="E20" s="7">
        <f t="shared" si="1"/>
        <v>309</v>
      </c>
      <c r="F20" s="7">
        <f t="shared" si="1"/>
        <v>398</v>
      </c>
      <c r="G20" s="7">
        <f t="shared" si="1"/>
        <v>309</v>
      </c>
      <c r="H20" s="7">
        <f t="shared" si="1"/>
        <v>423</v>
      </c>
      <c r="I20" s="7">
        <f t="shared" si="1"/>
        <v>364</v>
      </c>
      <c r="O20" s="3">
        <f t="shared" si="2"/>
        <v>89</v>
      </c>
      <c r="P20" s="3">
        <f t="shared" si="3"/>
        <v>398</v>
      </c>
      <c r="Q20" s="3">
        <f t="shared" si="4"/>
        <v>-309</v>
      </c>
      <c r="R20" s="3"/>
      <c r="S20" s="3" t="s">
        <v>34</v>
      </c>
      <c r="T20" s="3"/>
      <c r="U20" s="3">
        <f t="shared" si="5"/>
        <v>5</v>
      </c>
      <c r="V20" s="3"/>
      <c r="W20" s="3"/>
      <c r="X20" s="3">
        <f t="shared" si="6"/>
        <v>-304</v>
      </c>
      <c r="Y20" s="3"/>
      <c r="Z20" s="3"/>
      <c r="AA20" s="3"/>
      <c r="AB20" s="3"/>
    </row>
    <row r="24" spans="1:28">
      <c r="A24" s="8" t="s">
        <v>35</v>
      </c>
      <c r="B24" s="2">
        <f t="shared" ref="B24:I24" si="7">SUM(B4:B20)</f>
        <v>32891</v>
      </c>
      <c r="C24" s="2">
        <f t="shared" si="7"/>
        <v>2973</v>
      </c>
      <c r="D24" s="2">
        <f t="shared" si="7"/>
        <v>42219</v>
      </c>
      <c r="E24" s="2">
        <f t="shared" si="7"/>
        <v>2731</v>
      </c>
      <c r="F24" s="2">
        <f t="shared" si="7"/>
        <v>33245</v>
      </c>
      <c r="G24" s="2">
        <f t="shared" si="7"/>
        <v>1643</v>
      </c>
      <c r="H24" s="9">
        <f>SUM(H4:H20)</f>
        <v>34824</v>
      </c>
      <c r="I24" s="9">
        <f t="shared" si="7"/>
        <v>1828</v>
      </c>
    </row>
    <row r="25" spans="1:28" ht="13.5" thickBot="1"/>
    <row r="26" spans="1:28">
      <c r="D26" s="10" t="s">
        <v>36</v>
      </c>
      <c r="E26" s="11"/>
      <c r="F26" s="10" t="s">
        <v>37</v>
      </c>
      <c r="H26" s="12" t="s">
        <v>38</v>
      </c>
    </row>
    <row r="27" spans="1:28" ht="13.5" thickBot="1">
      <c r="D27" s="13">
        <f>D24/B24-1</f>
        <v>0.28360341734821071</v>
      </c>
      <c r="F27" s="13">
        <f>F24/B24-1</f>
        <v>1.0762822656653848E-2</v>
      </c>
      <c r="H27" s="14">
        <f>H24/B24-1</f>
        <v>5.8769876257942943E-2</v>
      </c>
    </row>
    <row r="29" spans="1:28">
      <c r="F29" s="2" t="s">
        <v>39</v>
      </c>
    </row>
    <row r="30" spans="1:28">
      <c r="F30" s="15">
        <f>F24/D24-1</f>
        <v>-0.21255832681967834</v>
      </c>
    </row>
    <row r="31" spans="1:28">
      <c r="B31" s="2">
        <v>2</v>
      </c>
      <c r="C31" s="2">
        <v>3</v>
      </c>
      <c r="D31" s="2">
        <v>4</v>
      </c>
      <c r="E31" s="2">
        <v>5</v>
      </c>
      <c r="F31" s="2">
        <v>6</v>
      </c>
      <c r="G31" s="2">
        <v>7</v>
      </c>
      <c r="H31" s="2">
        <v>8</v>
      </c>
      <c r="I31" s="2">
        <v>9</v>
      </c>
    </row>
    <row r="32" spans="1:28">
      <c r="A32" s="16"/>
      <c r="B32" s="4" t="s">
        <v>0</v>
      </c>
      <c r="C32" s="4" t="s">
        <v>1</v>
      </c>
      <c r="D32" s="4" t="s">
        <v>2</v>
      </c>
      <c r="E32" s="4" t="s">
        <v>3</v>
      </c>
      <c r="F32" s="5" t="s">
        <v>4</v>
      </c>
      <c r="G32" s="5" t="s">
        <v>5</v>
      </c>
      <c r="H32" s="5" t="s">
        <v>6</v>
      </c>
      <c r="I32" s="5" t="s">
        <v>7</v>
      </c>
      <c r="J32" s="17"/>
      <c r="K32" s="17"/>
      <c r="L32" s="17"/>
      <c r="M32" s="17"/>
    </row>
    <row r="33" spans="1:13">
      <c r="A33" s="18" t="s">
        <v>14</v>
      </c>
      <c r="B33" s="16">
        <v>2478</v>
      </c>
      <c r="C33" s="16">
        <v>134</v>
      </c>
      <c r="D33" s="16">
        <v>2573</v>
      </c>
      <c r="E33" s="16">
        <v>96</v>
      </c>
      <c r="F33" s="17">
        <v>2699</v>
      </c>
      <c r="G33" s="17">
        <v>125</v>
      </c>
      <c r="H33" s="17">
        <v>2827</v>
      </c>
      <c r="I33" s="17">
        <v>128</v>
      </c>
      <c r="J33" s="17"/>
      <c r="K33" s="17"/>
      <c r="L33" s="17"/>
      <c r="M33" s="17"/>
    </row>
    <row r="34" spans="1:13">
      <c r="A34" s="18" t="s">
        <v>15</v>
      </c>
      <c r="B34" s="17" t="s">
        <v>40</v>
      </c>
      <c r="C34" s="17" t="s">
        <v>40</v>
      </c>
      <c r="D34" s="17" t="s">
        <v>40</v>
      </c>
      <c r="E34" s="17" t="s">
        <v>40</v>
      </c>
      <c r="F34" s="17" t="s">
        <v>40</v>
      </c>
      <c r="G34" s="17" t="s">
        <v>40</v>
      </c>
      <c r="H34" s="17" t="s">
        <v>40</v>
      </c>
      <c r="I34" s="17" t="s">
        <v>40</v>
      </c>
      <c r="J34" s="17"/>
      <c r="K34" s="17"/>
      <c r="L34" s="17"/>
      <c r="M34" s="17"/>
    </row>
    <row r="35" spans="1:13">
      <c r="A35" s="18" t="s">
        <v>17</v>
      </c>
      <c r="B35" s="16">
        <v>1033</v>
      </c>
      <c r="C35" s="16">
        <v>69</v>
      </c>
      <c r="D35" s="16">
        <v>1138</v>
      </c>
      <c r="E35" s="16">
        <v>105</v>
      </c>
      <c r="F35" s="17">
        <v>1138</v>
      </c>
      <c r="G35" s="17">
        <v>79</v>
      </c>
      <c r="H35" s="17">
        <v>1217</v>
      </c>
      <c r="I35" s="17">
        <v>76</v>
      </c>
      <c r="J35" s="17"/>
      <c r="K35" s="17"/>
      <c r="L35" s="17"/>
    </row>
    <row r="36" spans="1:13">
      <c r="A36" s="18" t="s">
        <v>18</v>
      </c>
      <c r="B36" s="16">
        <v>1510</v>
      </c>
      <c r="C36" s="16">
        <v>67</v>
      </c>
      <c r="D36" s="16">
        <v>1618</v>
      </c>
      <c r="E36" s="16">
        <v>67</v>
      </c>
      <c r="F36" s="17">
        <v>1643</v>
      </c>
      <c r="G36" s="17">
        <v>63</v>
      </c>
      <c r="H36" s="17">
        <v>1703</v>
      </c>
      <c r="I36" s="17">
        <v>60</v>
      </c>
      <c r="J36" s="17"/>
      <c r="K36" s="17"/>
      <c r="L36" s="17"/>
      <c r="M36"/>
    </row>
    <row r="37" spans="1:13">
      <c r="A37" s="18" t="s">
        <v>19</v>
      </c>
      <c r="B37" s="16">
        <v>10170</v>
      </c>
      <c r="C37" s="16">
        <v>1100</v>
      </c>
      <c r="D37" s="16">
        <v>11300</v>
      </c>
      <c r="E37" s="16">
        <v>1100</v>
      </c>
      <c r="F37" s="17">
        <v>11700</v>
      </c>
      <c r="G37" s="17">
        <v>400</v>
      </c>
      <c r="H37" s="19">
        <v>12100</v>
      </c>
      <c r="I37" s="19">
        <v>400</v>
      </c>
      <c r="J37" s="17"/>
      <c r="K37" s="17"/>
      <c r="L37" s="17"/>
      <c r="M37"/>
    </row>
    <row r="38" spans="1:13">
      <c r="A38" s="18" t="s">
        <v>20</v>
      </c>
      <c r="B38" s="16">
        <v>5060</v>
      </c>
      <c r="C38" s="16">
        <v>360</v>
      </c>
      <c r="D38" s="16">
        <v>12492</v>
      </c>
      <c r="E38" s="16">
        <v>370</v>
      </c>
      <c r="F38" s="20">
        <v>2800</v>
      </c>
      <c r="G38" s="17">
        <v>400</v>
      </c>
      <c r="H38" s="17">
        <v>3200</v>
      </c>
      <c r="I38" s="19">
        <v>400</v>
      </c>
      <c r="J38" s="17"/>
      <c r="K38" s="17"/>
      <c r="L38" s="17"/>
      <c r="M38"/>
    </row>
    <row r="39" spans="1:13">
      <c r="A39" s="18" t="s">
        <v>21</v>
      </c>
      <c r="B39" s="16">
        <v>1138</v>
      </c>
      <c r="C39" s="16">
        <v>44</v>
      </c>
      <c r="D39" s="16">
        <v>1185</v>
      </c>
      <c r="E39" s="16">
        <v>47</v>
      </c>
      <c r="F39" s="17">
        <v>1233</v>
      </c>
      <c r="G39" s="17">
        <v>48</v>
      </c>
      <c r="H39" s="17">
        <v>1282</v>
      </c>
      <c r="I39" s="17">
        <v>49</v>
      </c>
      <c r="J39" s="17"/>
      <c r="K39" s="17"/>
      <c r="L39" s="17"/>
      <c r="M39"/>
    </row>
    <row r="40" spans="1:13">
      <c r="A40" s="18" t="s">
        <v>22</v>
      </c>
      <c r="B40" s="16">
        <v>237</v>
      </c>
      <c r="C40" s="16"/>
      <c r="D40" s="16">
        <v>230</v>
      </c>
      <c r="E40" s="16">
        <v>0</v>
      </c>
      <c r="F40" s="17">
        <v>143</v>
      </c>
      <c r="G40" s="17">
        <v>0</v>
      </c>
      <c r="H40" s="17">
        <v>73</v>
      </c>
      <c r="I40" s="17">
        <v>0</v>
      </c>
      <c r="J40" s="17"/>
      <c r="K40" s="17"/>
      <c r="L40" s="17"/>
      <c r="M40"/>
    </row>
    <row r="41" spans="1:13">
      <c r="A41" s="18" t="s">
        <v>24</v>
      </c>
      <c r="B41" s="16">
        <v>237</v>
      </c>
      <c r="C41" s="16"/>
      <c r="D41" s="16">
        <f>B41+E41</f>
        <v>237</v>
      </c>
      <c r="E41" s="16"/>
      <c r="F41" s="17" t="s">
        <v>40</v>
      </c>
      <c r="G41" s="17" t="s">
        <v>40</v>
      </c>
      <c r="H41" s="17" t="s">
        <v>40</v>
      </c>
      <c r="I41" s="17" t="s">
        <v>40</v>
      </c>
      <c r="J41" s="17"/>
      <c r="K41" s="17"/>
      <c r="L41" s="17"/>
      <c r="M41"/>
    </row>
    <row r="42" spans="1:13">
      <c r="A42" s="18" t="s">
        <v>26</v>
      </c>
      <c r="B42" s="16">
        <v>485</v>
      </c>
      <c r="C42" s="16">
        <v>12</v>
      </c>
      <c r="D42" s="16">
        <v>492</v>
      </c>
      <c r="E42" s="16">
        <v>8</v>
      </c>
      <c r="F42" s="17">
        <v>500</v>
      </c>
      <c r="G42" s="17">
        <v>8</v>
      </c>
      <c r="H42" s="17">
        <v>507</v>
      </c>
      <c r="I42" s="17">
        <v>8</v>
      </c>
      <c r="J42" s="17"/>
      <c r="K42" s="17"/>
      <c r="L42" s="17"/>
      <c r="M42"/>
    </row>
    <row r="43" spans="1:13">
      <c r="A43" s="18" t="s">
        <v>27</v>
      </c>
      <c r="B43" s="17" t="s">
        <v>40</v>
      </c>
      <c r="C43" s="17" t="s">
        <v>40</v>
      </c>
      <c r="D43" s="17" t="s">
        <v>40</v>
      </c>
      <c r="E43" s="17" t="s">
        <v>40</v>
      </c>
      <c r="F43" s="17" t="s">
        <v>40</v>
      </c>
      <c r="G43" s="17" t="s">
        <v>40</v>
      </c>
      <c r="H43" s="17" t="s">
        <v>40</v>
      </c>
      <c r="I43" s="17" t="s">
        <v>40</v>
      </c>
      <c r="J43" s="17"/>
      <c r="K43" s="17"/>
      <c r="L43" s="17"/>
      <c r="M43"/>
    </row>
    <row r="44" spans="1:13">
      <c r="A44" s="18" t="s">
        <v>28</v>
      </c>
      <c r="B44" s="16">
        <v>1131</v>
      </c>
      <c r="C44" s="16">
        <v>51</v>
      </c>
      <c r="D44" s="16">
        <v>1180</v>
      </c>
      <c r="E44" s="16">
        <v>49</v>
      </c>
      <c r="F44" s="17">
        <v>1255</v>
      </c>
      <c r="G44" s="17">
        <v>75</v>
      </c>
      <c r="H44" s="17">
        <v>1328</v>
      </c>
      <c r="I44" s="17">
        <v>73</v>
      </c>
      <c r="J44" s="17"/>
      <c r="K44" s="17"/>
      <c r="L44" s="17"/>
      <c r="M44"/>
    </row>
    <row r="45" spans="1:13">
      <c r="A45" s="18" t="s">
        <v>29</v>
      </c>
      <c r="B45" s="17" t="s">
        <v>40</v>
      </c>
      <c r="C45" s="17" t="s">
        <v>40</v>
      </c>
      <c r="D45" s="17" t="s">
        <v>40</v>
      </c>
      <c r="E45" s="17" t="s">
        <v>40</v>
      </c>
      <c r="F45" s="17" t="s">
        <v>40</v>
      </c>
      <c r="G45" s="17" t="s">
        <v>40</v>
      </c>
      <c r="H45" s="17" t="s">
        <v>40</v>
      </c>
      <c r="I45" s="17" t="s">
        <v>40</v>
      </c>
      <c r="J45" s="17"/>
      <c r="K45" s="17"/>
      <c r="L45" s="17"/>
      <c r="M45"/>
    </row>
    <row r="46" spans="1:13">
      <c r="A46" s="18" t="s">
        <v>30</v>
      </c>
      <c r="B46" s="16">
        <v>3497</v>
      </c>
      <c r="C46" s="16">
        <v>128</v>
      </c>
      <c r="D46" s="16">
        <v>3721</v>
      </c>
      <c r="E46" s="16">
        <v>207</v>
      </c>
      <c r="F46" s="17">
        <v>3797</v>
      </c>
      <c r="G46" s="17">
        <v>76</v>
      </c>
      <c r="H46" s="17">
        <v>4007</v>
      </c>
      <c r="I46" s="17">
        <v>210</v>
      </c>
      <c r="J46" s="17"/>
      <c r="K46" s="17"/>
      <c r="L46" s="17"/>
      <c r="M46"/>
    </row>
    <row r="47" spans="1:13">
      <c r="A47" s="18" t="s">
        <v>31</v>
      </c>
      <c r="B47" s="16">
        <v>4598</v>
      </c>
      <c r="C47" s="16">
        <v>310</v>
      </c>
      <c r="D47" s="16">
        <v>4675</v>
      </c>
      <c r="E47" s="16">
        <v>310</v>
      </c>
      <c r="F47" s="17">
        <v>4893</v>
      </c>
      <c r="G47" s="17" t="s">
        <v>40</v>
      </c>
      <c r="H47" s="17">
        <v>5051</v>
      </c>
      <c r="I47" s="21" t="s">
        <v>40</v>
      </c>
      <c r="J47" s="17"/>
      <c r="K47" s="17"/>
      <c r="L47" s="17"/>
      <c r="M47"/>
    </row>
    <row r="48" spans="1:13">
      <c r="A48" s="18" t="s">
        <v>32</v>
      </c>
      <c r="B48" s="16">
        <v>924</v>
      </c>
      <c r="C48" s="16">
        <v>68</v>
      </c>
      <c r="D48" s="16">
        <v>980</v>
      </c>
      <c r="E48" s="16">
        <v>63</v>
      </c>
      <c r="F48" s="17">
        <v>1046</v>
      </c>
      <c r="G48" s="17">
        <v>60</v>
      </c>
      <c r="H48" s="17">
        <v>1106</v>
      </c>
      <c r="I48" s="17">
        <v>60</v>
      </c>
      <c r="J48" s="17"/>
      <c r="K48" s="17"/>
      <c r="L48" s="17"/>
      <c r="M48"/>
    </row>
    <row r="49" spans="1:13">
      <c r="A49" s="18" t="s">
        <v>33</v>
      </c>
      <c r="B49" s="16">
        <v>393</v>
      </c>
      <c r="C49" s="16">
        <v>630</v>
      </c>
      <c r="D49" s="16">
        <v>398</v>
      </c>
      <c r="E49" s="16">
        <v>309</v>
      </c>
      <c r="F49" s="17">
        <v>398</v>
      </c>
      <c r="G49" s="17">
        <v>309</v>
      </c>
      <c r="H49" s="17">
        <v>423</v>
      </c>
      <c r="I49" s="17">
        <v>364</v>
      </c>
      <c r="J49" s="17"/>
      <c r="K49" s="17"/>
      <c r="L49" s="17"/>
      <c r="M49"/>
    </row>
    <row r="51" spans="1:13">
      <c r="F51" s="19" t="s">
        <v>41</v>
      </c>
    </row>
    <row r="52" spans="1:13">
      <c r="A52"/>
      <c r="B52"/>
      <c r="C52"/>
      <c r="D52"/>
      <c r="E52"/>
      <c r="F52"/>
      <c r="G52"/>
    </row>
    <row r="53" spans="1:13">
      <c r="A53"/>
      <c r="B53" s="8" t="s">
        <v>42</v>
      </c>
      <c r="C53"/>
      <c r="D53"/>
      <c r="E53"/>
      <c r="F53" s="8" t="s">
        <v>43</v>
      </c>
      <c r="G53"/>
    </row>
    <row r="54" spans="1:13">
      <c r="A54"/>
      <c r="B54" s="8"/>
      <c r="C54"/>
      <c r="D54"/>
      <c r="E54"/>
      <c r="F54" s="8"/>
      <c r="G54"/>
    </row>
    <row r="55" spans="1:13">
      <c r="A55"/>
      <c r="B55"/>
      <c r="C55"/>
      <c r="D55"/>
      <c r="E55"/>
      <c r="F55" s="22" t="s">
        <v>44</v>
      </c>
      <c r="G55"/>
    </row>
    <row r="56" spans="1:13">
      <c r="A56"/>
      <c r="B56"/>
      <c r="C56"/>
      <c r="D56"/>
      <c r="E56"/>
      <c r="F56" t="s">
        <v>4</v>
      </c>
      <c r="G56" t="s">
        <v>5</v>
      </c>
    </row>
    <row r="57" spans="1:13">
      <c r="A57"/>
      <c r="B57"/>
      <c r="C57"/>
      <c r="D57"/>
      <c r="E57"/>
      <c r="F57">
        <v>2699</v>
      </c>
      <c r="G57">
        <v>125</v>
      </c>
    </row>
    <row r="58" spans="1:13">
      <c r="A58"/>
      <c r="B58"/>
      <c r="C58"/>
      <c r="D58"/>
      <c r="E58"/>
      <c r="F58"/>
      <c r="G58"/>
    </row>
    <row r="59" spans="1:13">
      <c r="A59"/>
      <c r="B59"/>
      <c r="C59"/>
      <c r="D59"/>
      <c r="E59"/>
      <c r="F59">
        <v>1217</v>
      </c>
      <c r="G59">
        <v>79</v>
      </c>
    </row>
    <row r="60" spans="1:13">
      <c r="A60"/>
      <c r="B60"/>
      <c r="C60"/>
      <c r="D60"/>
      <c r="E60"/>
      <c r="F60">
        <v>1684</v>
      </c>
      <c r="G60">
        <v>66</v>
      </c>
    </row>
    <row r="61" spans="1:13">
      <c r="A61"/>
      <c r="B61"/>
      <c r="C61"/>
      <c r="D61"/>
      <c r="E61"/>
      <c r="F61">
        <v>12400</v>
      </c>
      <c r="G61">
        <v>1100</v>
      </c>
    </row>
    <row r="62" spans="1:13">
      <c r="A62"/>
      <c r="B62"/>
      <c r="C62"/>
      <c r="D62"/>
      <c r="E62"/>
      <c r="F62" s="20">
        <v>12788</v>
      </c>
      <c r="G62">
        <v>296</v>
      </c>
    </row>
    <row r="63" spans="1:13">
      <c r="A63"/>
      <c r="B63"/>
      <c r="C63"/>
      <c r="D63"/>
      <c r="E63"/>
      <c r="F63">
        <v>1233</v>
      </c>
      <c r="G63">
        <v>48</v>
      </c>
    </row>
    <row r="64" spans="1:13">
      <c r="A64"/>
      <c r="B64"/>
      <c r="C64"/>
      <c r="D64"/>
      <c r="E64"/>
      <c r="F64">
        <v>143</v>
      </c>
      <c r="G64">
        <v>0</v>
      </c>
    </row>
    <row r="65" spans="1:9">
      <c r="A65"/>
      <c r="B65"/>
      <c r="C65"/>
      <c r="D65"/>
      <c r="E65"/>
      <c r="F65"/>
      <c r="G65"/>
    </row>
    <row r="66" spans="1:9">
      <c r="A66"/>
      <c r="B66"/>
      <c r="C66"/>
      <c r="D66"/>
      <c r="E66"/>
      <c r="F66">
        <v>500</v>
      </c>
      <c r="G66">
        <v>8</v>
      </c>
    </row>
    <row r="67" spans="1:9">
      <c r="A67"/>
      <c r="B67"/>
      <c r="C67"/>
      <c r="D67"/>
      <c r="E67"/>
      <c r="F67"/>
      <c r="G67"/>
    </row>
    <row r="68" spans="1:9">
      <c r="A68"/>
      <c r="B68"/>
      <c r="C68"/>
      <c r="D68"/>
      <c r="E68"/>
      <c r="F68">
        <v>1255</v>
      </c>
      <c r="G68">
        <v>75</v>
      </c>
    </row>
    <row r="69" spans="1:9">
      <c r="A69"/>
      <c r="B69"/>
      <c r="C69"/>
      <c r="D69"/>
      <c r="E69"/>
      <c r="F69"/>
      <c r="G69"/>
    </row>
    <row r="70" spans="1:9">
      <c r="A70"/>
      <c r="B70"/>
      <c r="C70"/>
      <c r="D70"/>
      <c r="E70"/>
      <c r="F70">
        <v>3827</v>
      </c>
      <c r="G70">
        <v>106</v>
      </c>
    </row>
    <row r="71" spans="1:9">
      <c r="A71"/>
      <c r="B71"/>
      <c r="C71"/>
      <c r="D71"/>
      <c r="E71"/>
      <c r="F71">
        <v>4893</v>
      </c>
      <c r="G71">
        <v>218</v>
      </c>
    </row>
    <row r="72" spans="1:9">
      <c r="A72"/>
      <c r="B72"/>
      <c r="C72"/>
      <c r="D72"/>
      <c r="E72"/>
      <c r="F72">
        <v>1040</v>
      </c>
      <c r="G72">
        <v>61</v>
      </c>
    </row>
    <row r="73" spans="1:9">
      <c r="A73"/>
      <c r="B73"/>
      <c r="C73"/>
      <c r="D73"/>
      <c r="E73"/>
      <c r="F73">
        <v>423</v>
      </c>
      <c r="G73">
        <v>364</v>
      </c>
    </row>
    <row r="74" spans="1:9">
      <c r="F74" s="23" t="s">
        <v>45</v>
      </c>
      <c r="G74" s="23"/>
      <c r="H74" s="23"/>
      <c r="I74" s="23"/>
    </row>
    <row r="75" spans="1:9">
      <c r="F75" s="8" t="s">
        <v>42</v>
      </c>
      <c r="G75"/>
      <c r="H75"/>
    </row>
  </sheetData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63:I65"/>
  <sheetViews>
    <sheetView topLeftCell="A58" workbookViewId="0">
      <selection activeCell="Q22" sqref="Q22"/>
    </sheetView>
  </sheetViews>
  <sheetFormatPr defaultRowHeight="12.75"/>
  <sheetData>
    <row r="63" spans="1:9">
      <c r="A63" s="22" t="s">
        <v>46</v>
      </c>
      <c r="B63" s="22"/>
      <c r="C63" s="22"/>
      <c r="D63" s="22"/>
      <c r="E63" s="22"/>
      <c r="F63" s="22"/>
      <c r="G63" s="22"/>
      <c r="H63" s="22"/>
      <c r="I63" s="22"/>
    </row>
    <row r="64" spans="1:9">
      <c r="A64" s="22" t="s">
        <v>47</v>
      </c>
      <c r="B64" s="22"/>
      <c r="C64" s="22"/>
      <c r="D64" s="22"/>
      <c r="E64" s="22"/>
    </row>
    <row r="65" spans="1:1">
      <c r="A65" s="22" t="s">
        <v>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1 Data</vt:lpstr>
      <vt:lpstr>Fig 1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2012-02-02T12:18:39Z</dcterms:created>
  <dcterms:modified xsi:type="dcterms:W3CDTF">2012-02-02T12:19:02Z</dcterms:modified>
</cp:coreProperties>
</file>