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20" windowHeight="11895" activeTab="1"/>
  </bookViews>
  <sheets>
    <sheet name="Data Fig 2" sheetId="1" r:id="rId1"/>
    <sheet name="Fig 2b" sheetId="2" r:id="rId2"/>
  </sheets>
  <calcPr calcId="145621"/>
</workbook>
</file>

<file path=xl/calcChain.xml><?xml version="1.0" encoding="utf-8"?>
<calcChain xmlns="http://schemas.openxmlformats.org/spreadsheetml/2006/main">
  <c r="C71" i="1" l="1"/>
  <c r="H70" i="1"/>
  <c r="F70" i="1"/>
  <c r="D70" i="1"/>
  <c r="C70" i="1"/>
  <c r="C69" i="1"/>
  <c r="H68" i="1"/>
  <c r="F68" i="1"/>
  <c r="D68" i="1"/>
  <c r="C68" i="1"/>
  <c r="C67" i="1"/>
  <c r="H66" i="1"/>
  <c r="F66" i="1"/>
  <c r="D66" i="1"/>
  <c r="C66" i="1"/>
  <c r="C65" i="1"/>
  <c r="H64" i="1"/>
  <c r="F64" i="1"/>
  <c r="D64" i="1"/>
  <c r="C64" i="1"/>
  <c r="C63" i="1"/>
  <c r="H62" i="1"/>
  <c r="F62" i="1"/>
  <c r="D62" i="1"/>
  <c r="C62" i="1"/>
  <c r="C61" i="1"/>
  <c r="H60" i="1"/>
  <c r="F60" i="1"/>
  <c r="D60" i="1"/>
  <c r="C60" i="1"/>
  <c r="C59" i="1"/>
  <c r="C58" i="1"/>
  <c r="I58" i="1" s="1"/>
  <c r="H57" i="1"/>
  <c r="F57" i="1"/>
  <c r="D57" i="1"/>
  <c r="C57" i="1"/>
  <c r="C56" i="1"/>
  <c r="H55" i="1"/>
  <c r="F55" i="1"/>
  <c r="D55" i="1"/>
  <c r="C55" i="1"/>
  <c r="C54" i="1"/>
  <c r="H53" i="1"/>
  <c r="F53" i="1"/>
  <c r="D53" i="1"/>
  <c r="C53" i="1"/>
  <c r="C52" i="1"/>
  <c r="H51" i="1"/>
  <c r="F51" i="1"/>
  <c r="D51" i="1"/>
  <c r="C51" i="1"/>
  <c r="C50" i="1"/>
  <c r="H49" i="1"/>
  <c r="F49" i="1"/>
  <c r="D49" i="1"/>
  <c r="C49" i="1"/>
  <c r="C48" i="1"/>
  <c r="H47" i="1"/>
  <c r="F47" i="1"/>
  <c r="D47" i="1"/>
  <c r="C47" i="1"/>
  <c r="C46" i="1"/>
  <c r="H45" i="1"/>
  <c r="F45" i="1"/>
  <c r="D45" i="1"/>
  <c r="C45" i="1"/>
  <c r="C44" i="1"/>
  <c r="C43" i="1"/>
  <c r="H42" i="1"/>
  <c r="F42" i="1"/>
  <c r="D42" i="1"/>
  <c r="C42" i="1"/>
  <c r="H41" i="1"/>
  <c r="G41" i="1"/>
  <c r="F41" i="1"/>
  <c r="E41" i="1"/>
  <c r="D41" i="1"/>
  <c r="C40" i="1"/>
  <c r="H40" i="1" s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U6" i="1"/>
  <c r="U10" i="1" s="1"/>
  <c r="L5" i="1"/>
  <c r="U5" i="1" s="1"/>
  <c r="U9" i="1" s="1"/>
  <c r="C5" i="1"/>
  <c r="P5" i="1" l="1"/>
  <c r="E40" i="1"/>
  <c r="G40" i="1"/>
  <c r="G43" i="1"/>
  <c r="E43" i="1"/>
  <c r="F43" i="1"/>
  <c r="H44" i="1"/>
  <c r="F44" i="1"/>
  <c r="D44" i="1"/>
  <c r="G44" i="1"/>
  <c r="H46" i="1"/>
  <c r="F46" i="1"/>
  <c r="D46" i="1"/>
  <c r="G46" i="1"/>
  <c r="H48" i="1"/>
  <c r="F48" i="1"/>
  <c r="D48" i="1"/>
  <c r="G48" i="1"/>
  <c r="N5" i="1"/>
  <c r="M5" i="1"/>
  <c r="O5" i="1"/>
  <c r="Q5" i="1"/>
  <c r="D40" i="1"/>
  <c r="E42" i="1"/>
  <c r="I42" i="1" s="1"/>
  <c r="G42" i="1"/>
  <c r="D43" i="1"/>
  <c r="I43" i="1" s="1"/>
  <c r="H43" i="1"/>
  <c r="E44" i="1"/>
  <c r="I44" i="1"/>
  <c r="E46" i="1"/>
  <c r="I46" i="1"/>
  <c r="E48" i="1"/>
  <c r="I48" i="1"/>
  <c r="E45" i="1"/>
  <c r="I45" i="1" s="1"/>
  <c r="G45" i="1"/>
  <c r="E47" i="1"/>
  <c r="I47" i="1" s="1"/>
  <c r="G47" i="1"/>
  <c r="E49" i="1"/>
  <c r="I49" i="1" s="1"/>
  <c r="G49" i="1"/>
  <c r="D50" i="1"/>
  <c r="I50" i="1" s="1"/>
  <c r="F50" i="1"/>
  <c r="H50" i="1"/>
  <c r="E51" i="1"/>
  <c r="I51" i="1" s="1"/>
  <c r="G51" i="1"/>
  <c r="D52" i="1"/>
  <c r="I52" i="1" s="1"/>
  <c r="F52" i="1"/>
  <c r="H52" i="1"/>
  <c r="E53" i="1"/>
  <c r="I53" i="1" s="1"/>
  <c r="G53" i="1"/>
  <c r="D54" i="1"/>
  <c r="I54" i="1" s="1"/>
  <c r="F54" i="1"/>
  <c r="H54" i="1"/>
  <c r="E55" i="1"/>
  <c r="I55" i="1" s="1"/>
  <c r="G55" i="1"/>
  <c r="D56" i="1"/>
  <c r="I56" i="1" s="1"/>
  <c r="F56" i="1"/>
  <c r="H56" i="1"/>
  <c r="E57" i="1"/>
  <c r="I57" i="1" s="1"/>
  <c r="G57" i="1"/>
  <c r="D59" i="1"/>
  <c r="I59" i="1" s="1"/>
  <c r="F59" i="1"/>
  <c r="H59" i="1"/>
  <c r="E60" i="1"/>
  <c r="I60" i="1" s="1"/>
  <c r="G60" i="1"/>
  <c r="D61" i="1"/>
  <c r="I61" i="1" s="1"/>
  <c r="F61" i="1"/>
  <c r="H61" i="1"/>
  <c r="E62" i="1"/>
  <c r="I62" i="1" s="1"/>
  <c r="G62" i="1"/>
  <c r="D63" i="1"/>
  <c r="I63" i="1" s="1"/>
  <c r="F63" i="1"/>
  <c r="H63" i="1"/>
  <c r="E64" i="1"/>
  <c r="I64" i="1" s="1"/>
  <c r="G64" i="1"/>
  <c r="D65" i="1"/>
  <c r="I65" i="1" s="1"/>
  <c r="F65" i="1"/>
  <c r="H65" i="1"/>
  <c r="E66" i="1"/>
  <c r="I66" i="1" s="1"/>
  <c r="G66" i="1"/>
  <c r="D67" i="1"/>
  <c r="I67" i="1" s="1"/>
  <c r="F67" i="1"/>
  <c r="H67" i="1"/>
  <c r="E68" i="1"/>
  <c r="I68" i="1" s="1"/>
  <c r="G68" i="1"/>
  <c r="D69" i="1"/>
  <c r="I69" i="1" s="1"/>
  <c r="F69" i="1"/>
  <c r="H69" i="1"/>
  <c r="E70" i="1"/>
  <c r="I70" i="1" s="1"/>
  <c r="G70" i="1"/>
  <c r="D71" i="1"/>
  <c r="I71" i="1" s="1"/>
  <c r="F71" i="1"/>
  <c r="H71" i="1"/>
  <c r="E50" i="1"/>
  <c r="G50" i="1"/>
  <c r="E52" i="1"/>
  <c r="G52" i="1"/>
  <c r="E54" i="1"/>
  <c r="G54" i="1"/>
  <c r="E56" i="1"/>
  <c r="G56" i="1"/>
  <c r="E59" i="1"/>
  <c r="G59" i="1"/>
  <c r="E61" i="1"/>
  <c r="G61" i="1"/>
  <c r="E63" i="1"/>
  <c r="G63" i="1"/>
  <c r="E65" i="1"/>
  <c r="G65" i="1"/>
  <c r="E67" i="1"/>
  <c r="G67" i="1"/>
  <c r="E69" i="1"/>
  <c r="G69" i="1"/>
  <c r="E71" i="1"/>
  <c r="G71" i="1"/>
  <c r="T10" i="1" l="1"/>
  <c r="V10" i="1" s="1"/>
  <c r="F40" i="1"/>
  <c r="T9" i="1"/>
  <c r="V9" i="1" s="1"/>
  <c r="T6" i="1"/>
  <c r="V6" i="1" s="1"/>
  <c r="T5" i="1" l="1"/>
  <c r="V5" i="1" s="1"/>
</calcChain>
</file>

<file path=xl/sharedStrings.xml><?xml version="1.0" encoding="utf-8"?>
<sst xmlns="http://schemas.openxmlformats.org/spreadsheetml/2006/main" count="130" uniqueCount="49">
  <si>
    <t>Share</t>
  </si>
  <si>
    <t>Descending</t>
  </si>
  <si>
    <t xml:space="preserve">Fuel input into CHP PJ </t>
  </si>
  <si>
    <t>Solid fuels</t>
  </si>
  <si>
    <t>Oil and oil products</t>
  </si>
  <si>
    <t>Natural gas</t>
  </si>
  <si>
    <t>Renewables</t>
  </si>
  <si>
    <t>Other fuels</t>
  </si>
  <si>
    <t>Total (PJ)</t>
  </si>
  <si>
    <t>total</t>
  </si>
  <si>
    <t>%</t>
  </si>
  <si>
    <t>EU-27</t>
  </si>
  <si>
    <t>EU12</t>
  </si>
  <si>
    <t>Euro Area</t>
  </si>
  <si>
    <t>EU15</t>
  </si>
  <si>
    <t xml:space="preserve">Belgium </t>
  </si>
  <si>
    <t xml:space="preserve">Germany </t>
  </si>
  <si>
    <t xml:space="preserve">Bulgaria </t>
  </si>
  <si>
    <t xml:space="preserve">Italy </t>
  </si>
  <si>
    <t>Solids</t>
  </si>
  <si>
    <t>Czech Republic</t>
  </si>
  <si>
    <t xml:space="preserve">Netherlands </t>
  </si>
  <si>
    <t xml:space="preserve">Denmark </t>
  </si>
  <si>
    <t xml:space="preserve">Finland </t>
  </si>
  <si>
    <t xml:space="preserve">Poland </t>
  </si>
  <si>
    <t xml:space="preserve">Estonia </t>
  </si>
  <si>
    <t>Spain</t>
  </si>
  <si>
    <t xml:space="preserve">Ireland </t>
  </si>
  <si>
    <t xml:space="preserve">France </t>
  </si>
  <si>
    <t xml:space="preserve">Greece </t>
  </si>
  <si>
    <t xml:space="preserve">United Kingdom </t>
  </si>
  <si>
    <t xml:space="preserve">Sweden </t>
  </si>
  <si>
    <t xml:space="preserve">Cyprus </t>
  </si>
  <si>
    <t xml:space="preserve">Austria </t>
  </si>
  <si>
    <t xml:space="preserve">Latvia </t>
  </si>
  <si>
    <t xml:space="preserve">Romania </t>
  </si>
  <si>
    <t xml:space="preserve">Lithuania </t>
  </si>
  <si>
    <t xml:space="preserve">Luxembourg </t>
  </si>
  <si>
    <t xml:space="preserve">Portugal </t>
  </si>
  <si>
    <t xml:space="preserve">Hungary </t>
  </si>
  <si>
    <t xml:space="preserve">Slovakia </t>
  </si>
  <si>
    <t xml:space="preserve">Malta </t>
  </si>
  <si>
    <t>-</t>
  </si>
  <si>
    <t xml:space="preserve">Slovenia </t>
  </si>
  <si>
    <t xml:space="preserve">Norway </t>
  </si>
  <si>
    <t>Turkey</t>
  </si>
  <si>
    <t>Croatia</t>
  </si>
  <si>
    <t>Actual Fuel</t>
  </si>
  <si>
    <t>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</si>
</sst>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-;\-* #,##0.00_-;_-* &quot;-&quot;??_-;_-@_-"/>
    <numFmt numFmtId="165" formatCode="0.0"/>
    <numFmt numFmtId="166" formatCode="0.0%"/>
    <numFmt numFmtId="167" formatCode="_-* #,##0.0_-;_-* #,##0.0\-;_-* &quot;-&quot;?_-;_-@_-"/>
    <numFmt numFmtId="168" formatCode="_-* #,##0_-;\-* #,##0_-;_-* &quot;-&quot;??_-;_-@_-"/>
    <numFmt numFmtId="169" formatCode="_-* #,##0.0_-;\-* #,##0.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</font>
    <font>
      <sz val="10"/>
      <name val="Arial"/>
      <family val="2"/>
    </font>
    <font>
      <sz val="1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47">
    <xf numFmtId="0" fontId="0" fillId="0" borderId="0" xfId="0"/>
    <xf numFmtId="0" fontId="0" fillId="0" borderId="1" xfId="0" applyBorder="1"/>
    <xf numFmtId="0" fontId="0" fillId="0" borderId="0" xfId="0" applyNumberFormat="1" applyFont="1" applyFill="1" applyBorder="1" applyAlignment="1"/>
    <xf numFmtId="0" fontId="2" fillId="0" borderId="2" xfId="0" applyFont="1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0" xfId="0" applyNumberFormat="1" applyFill="1" applyBorder="1" applyAlignment="1"/>
    <xf numFmtId="0" fontId="2" fillId="0" borderId="0" xfId="0" applyFont="1"/>
    <xf numFmtId="0" fontId="2" fillId="0" borderId="4" xfId="0" applyFont="1" applyBorder="1"/>
    <xf numFmtId="0" fontId="2" fillId="0" borderId="0" xfId="0" applyFont="1" applyBorder="1"/>
    <xf numFmtId="0" fontId="0" fillId="2" borderId="0" xfId="0" applyNumberFormat="1" applyFill="1" applyBorder="1" applyAlignment="1"/>
    <xf numFmtId="0" fontId="0" fillId="2" borderId="0" xfId="0" applyNumberFormat="1" applyFont="1" applyFill="1" applyBorder="1" applyAlignment="1"/>
    <xf numFmtId="0" fontId="2" fillId="0" borderId="5" xfId="0" applyNumberFormat="1" applyFont="1" applyFill="1" applyBorder="1" applyAlignment="1">
      <alignment horizontal="left"/>
    </xf>
    <xf numFmtId="165" fontId="3" fillId="0" borderId="6" xfId="1" applyNumberFormat="1" applyFont="1" applyBorder="1"/>
    <xf numFmtId="166" fontId="0" fillId="0" borderId="7" xfId="0" applyNumberFormat="1" applyBorder="1"/>
    <xf numFmtId="166" fontId="0" fillId="0" borderId="0" xfId="0" applyNumberFormat="1" applyBorder="1"/>
    <xf numFmtId="0" fontId="0" fillId="0" borderId="5" xfId="0" applyBorder="1"/>
    <xf numFmtId="165" fontId="0" fillId="0" borderId="5" xfId="0" applyNumberFormat="1" applyBorder="1"/>
    <xf numFmtId="1" fontId="0" fillId="0" borderId="5" xfId="0" applyNumberFormat="1" applyBorder="1"/>
    <xf numFmtId="0" fontId="2" fillId="2" borderId="0" xfId="0" applyNumberFormat="1" applyFont="1" applyFill="1" applyBorder="1" applyAlignment="1"/>
    <xf numFmtId="167" fontId="0" fillId="2" borderId="0" xfId="0" applyNumberFormat="1" applyFont="1" applyFill="1" applyBorder="1" applyAlignment="1"/>
    <xf numFmtId="1" fontId="0" fillId="2" borderId="0" xfId="0" applyNumberFormat="1" applyFont="1" applyFill="1" applyBorder="1" applyAlignment="1"/>
    <xf numFmtId="166" fontId="0" fillId="2" borderId="0" xfId="0" applyNumberFormat="1" applyFont="1" applyFill="1" applyBorder="1" applyAlignment="1"/>
    <xf numFmtId="0" fontId="2" fillId="0" borderId="4" xfId="0" applyNumberFormat="1" applyFont="1" applyFill="1" applyBorder="1" applyAlignment="1">
      <alignment horizontal="left"/>
    </xf>
    <xf numFmtId="165" fontId="3" fillId="0" borderId="8" xfId="1" applyNumberFormat="1" applyFont="1" applyBorder="1"/>
    <xf numFmtId="166" fontId="0" fillId="0" borderId="9" xfId="0" applyNumberFormat="1" applyBorder="1"/>
    <xf numFmtId="0" fontId="0" fillId="0" borderId="4" xfId="0" applyBorder="1"/>
    <xf numFmtId="168" fontId="4" fillId="2" borderId="0" xfId="0" applyNumberFormat="1" applyFont="1" applyFill="1" applyBorder="1" applyAlignment="1"/>
    <xf numFmtId="0" fontId="0" fillId="0" borderId="10" xfId="0" applyBorder="1"/>
    <xf numFmtId="0" fontId="0" fillId="0" borderId="0" xfId="0" applyNumberFormat="1" applyFill="1" applyBorder="1" applyAlignment="1">
      <alignment horizontal="left"/>
    </xf>
    <xf numFmtId="169" fontId="0" fillId="0" borderId="0" xfId="0" applyNumberFormat="1" applyFill="1" applyBorder="1"/>
    <xf numFmtId="169" fontId="0" fillId="0" borderId="0" xfId="0" applyNumberFormat="1" applyFill="1"/>
    <xf numFmtId="168" fontId="0" fillId="0" borderId="0" xfId="0" applyNumberFormat="1"/>
    <xf numFmtId="168" fontId="0" fillId="2" borderId="0" xfId="0" applyNumberFormat="1" applyFont="1" applyFill="1" applyBorder="1" applyAlignment="1"/>
    <xf numFmtId="0" fontId="0" fillId="0" borderId="11" xfId="0" applyBorder="1"/>
    <xf numFmtId="0" fontId="0" fillId="0" borderId="3" xfId="0" applyNumberFormat="1" applyFill="1" applyBorder="1" applyAlignment="1"/>
    <xf numFmtId="165" fontId="0" fillId="0" borderId="3" xfId="1" applyNumberFormat="1" applyFont="1" applyFill="1" applyBorder="1" applyAlignment="1"/>
    <xf numFmtId="166" fontId="0" fillId="0" borderId="3" xfId="2" applyNumberFormat="1" applyFont="1" applyFill="1" applyBorder="1"/>
    <xf numFmtId="0" fontId="2" fillId="0" borderId="0" xfId="0" applyFont="1" applyFill="1" applyBorder="1"/>
    <xf numFmtId="165" fontId="0" fillId="0" borderId="12" xfId="0" applyNumberFormat="1" applyBorder="1"/>
    <xf numFmtId="165" fontId="0" fillId="0" borderId="13" xfId="0" applyNumberFormat="1" applyBorder="1"/>
    <xf numFmtId="165" fontId="0" fillId="0" borderId="8" xfId="0" applyNumberFormat="1" applyBorder="1"/>
    <xf numFmtId="165" fontId="0" fillId="0" borderId="9" xfId="0" applyNumberFormat="1" applyBorder="1"/>
    <xf numFmtId="165" fontId="0" fillId="0" borderId="7" xfId="0" applyNumberFormat="1" applyBorder="1"/>
    <xf numFmtId="165" fontId="0" fillId="0" borderId="0" xfId="0" applyNumberFormat="1"/>
    <xf numFmtId="165" fontId="0" fillId="0" borderId="14" xfId="0" applyNumberFormat="1" applyFill="1" applyBorder="1"/>
  </cellXfs>
  <cellStyles count="4">
    <cellStyle name="Comma" xfId="1" builtinId="3"/>
    <cellStyle name="Normal" xfId="0" builtinId="0"/>
    <cellStyle name="Percent" xfId="2" builtinId="5"/>
    <cellStyle name="Standaard_blad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'Data Fig 2'!$M$4</c:f>
              <c:strCache>
                <c:ptCount val="1"/>
                <c:pt idx="0">
                  <c:v>Solid fuels</c:v>
                </c:pt>
              </c:strCache>
            </c:strRef>
          </c:tx>
          <c:invertIfNegative val="0"/>
          <c:cat>
            <c:strRef>
              <c:f>'Data Fig 2'!$K$7:$K$33</c:f>
              <c:strCache>
                <c:ptCount val="27"/>
                <c:pt idx="0">
                  <c:v>Germany </c:v>
                </c:pt>
                <c:pt idx="1">
                  <c:v>Italy </c:v>
                </c:pt>
                <c:pt idx="2">
                  <c:v>Netherlands </c:v>
                </c:pt>
                <c:pt idx="3">
                  <c:v>Finland </c:v>
                </c:pt>
                <c:pt idx="4">
                  <c:v>Poland </c:v>
                </c:pt>
                <c:pt idx="5">
                  <c:v>Spain</c:v>
                </c:pt>
                <c:pt idx="6">
                  <c:v>France </c:v>
                </c:pt>
                <c:pt idx="7">
                  <c:v>Denmark </c:v>
                </c:pt>
                <c:pt idx="8">
                  <c:v>United Kingdom </c:v>
                </c:pt>
                <c:pt idx="9">
                  <c:v>Sweden </c:v>
                </c:pt>
                <c:pt idx="10">
                  <c:v>Czech Republic</c:v>
                </c:pt>
                <c:pt idx="11">
                  <c:v>Austria </c:v>
                </c:pt>
                <c:pt idx="12">
                  <c:v>Romania </c:v>
                </c:pt>
                <c:pt idx="13">
                  <c:v>Belgium </c:v>
                </c:pt>
                <c:pt idx="14">
                  <c:v>Portugal </c:v>
                </c:pt>
                <c:pt idx="15">
                  <c:v>Slovakia </c:v>
                </c:pt>
                <c:pt idx="16">
                  <c:v>Hungary </c:v>
                </c:pt>
                <c:pt idx="17">
                  <c:v>Bulgaria </c:v>
                </c:pt>
                <c:pt idx="18">
                  <c:v>Lithuania </c:v>
                </c:pt>
                <c:pt idx="19">
                  <c:v>Greece </c:v>
                </c:pt>
                <c:pt idx="20">
                  <c:v>Ireland </c:v>
                </c:pt>
                <c:pt idx="21">
                  <c:v>Slovenia </c:v>
                </c:pt>
                <c:pt idx="22">
                  <c:v>Estonia </c:v>
                </c:pt>
                <c:pt idx="23">
                  <c:v>Latvia </c:v>
                </c:pt>
                <c:pt idx="24">
                  <c:v>Luxembourg </c:v>
                </c:pt>
                <c:pt idx="25">
                  <c:v>Cyprus </c:v>
                </c:pt>
                <c:pt idx="26">
                  <c:v>Malta </c:v>
                </c:pt>
              </c:strCache>
            </c:strRef>
          </c:cat>
          <c:val>
            <c:numRef>
              <c:f>'Data Fig 2'!$M$7:$M$33</c:f>
              <c:numCache>
                <c:formatCode>_-* #,##0.0_-;\-* #,##0.0_-;_-* "-"??_-;_-@_-</c:formatCode>
                <c:ptCount val="27"/>
                <c:pt idx="0">
                  <c:v>319.55500000000006</c:v>
                </c:pt>
                <c:pt idx="1">
                  <c:v>0.53400000000000003</c:v>
                </c:pt>
                <c:pt idx="2">
                  <c:v>86.043000000000006</c:v>
                </c:pt>
                <c:pt idx="3">
                  <c:v>128.12299999999999</c:v>
                </c:pt>
                <c:pt idx="4">
                  <c:v>320.32900000000001</c:v>
                </c:pt>
                <c:pt idx="5">
                  <c:v>6.6380000000000008</c:v>
                </c:pt>
                <c:pt idx="6">
                  <c:v>17.224</c:v>
                </c:pt>
                <c:pt idx="7">
                  <c:v>163.066</c:v>
                </c:pt>
                <c:pt idx="8">
                  <c:v>12.005000000000001</c:v>
                </c:pt>
                <c:pt idx="9">
                  <c:v>15.331999999999999</c:v>
                </c:pt>
                <c:pt idx="10">
                  <c:v>190.70799999999997</c:v>
                </c:pt>
                <c:pt idx="11">
                  <c:v>8.1989999999999998</c:v>
                </c:pt>
                <c:pt idx="12">
                  <c:v>44.763999999999996</c:v>
                </c:pt>
                <c:pt idx="13">
                  <c:v>2.2909999999999999</c:v>
                </c:pt>
                <c:pt idx="14">
                  <c:v>0</c:v>
                </c:pt>
                <c:pt idx="15">
                  <c:v>42.940000000000005</c:v>
                </c:pt>
                <c:pt idx="16">
                  <c:v>4.7959999999999994</c:v>
                </c:pt>
                <c:pt idx="17">
                  <c:v>38.594999999999999</c:v>
                </c:pt>
                <c:pt idx="18">
                  <c:v>1E-3</c:v>
                </c:pt>
                <c:pt idx="19">
                  <c:v>3.4149999999999996</c:v>
                </c:pt>
                <c:pt idx="20">
                  <c:v>1.042</c:v>
                </c:pt>
                <c:pt idx="21">
                  <c:v>11.242000000000001</c:v>
                </c:pt>
                <c:pt idx="22">
                  <c:v>7.4460000000000006</c:v>
                </c:pt>
                <c:pt idx="23">
                  <c:v>0.44700000000000006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</c:ser>
        <c:ser>
          <c:idx val="1"/>
          <c:order val="1"/>
          <c:tx>
            <c:strRef>
              <c:f>'Data Fig 2'!$N$4</c:f>
              <c:strCache>
                <c:ptCount val="1"/>
                <c:pt idx="0">
                  <c:v>Oil and oil products</c:v>
                </c:pt>
              </c:strCache>
            </c:strRef>
          </c:tx>
          <c:invertIfNegative val="0"/>
          <c:cat>
            <c:strRef>
              <c:f>'Data Fig 2'!$K$7:$K$33</c:f>
              <c:strCache>
                <c:ptCount val="27"/>
                <c:pt idx="0">
                  <c:v>Germany </c:v>
                </c:pt>
                <c:pt idx="1">
                  <c:v>Italy </c:v>
                </c:pt>
                <c:pt idx="2">
                  <c:v>Netherlands </c:v>
                </c:pt>
                <c:pt idx="3">
                  <c:v>Finland </c:v>
                </c:pt>
                <c:pt idx="4">
                  <c:v>Poland </c:v>
                </c:pt>
                <c:pt idx="5">
                  <c:v>Spain</c:v>
                </c:pt>
                <c:pt idx="6">
                  <c:v>France </c:v>
                </c:pt>
                <c:pt idx="7">
                  <c:v>Denmark </c:v>
                </c:pt>
                <c:pt idx="8">
                  <c:v>United Kingdom </c:v>
                </c:pt>
                <c:pt idx="9">
                  <c:v>Sweden </c:v>
                </c:pt>
                <c:pt idx="10">
                  <c:v>Czech Republic</c:v>
                </c:pt>
                <c:pt idx="11">
                  <c:v>Austria </c:v>
                </c:pt>
                <c:pt idx="12">
                  <c:v>Romania </c:v>
                </c:pt>
                <c:pt idx="13">
                  <c:v>Belgium </c:v>
                </c:pt>
                <c:pt idx="14">
                  <c:v>Portugal </c:v>
                </c:pt>
                <c:pt idx="15">
                  <c:v>Slovakia </c:v>
                </c:pt>
                <c:pt idx="16">
                  <c:v>Hungary </c:v>
                </c:pt>
                <c:pt idx="17">
                  <c:v>Bulgaria </c:v>
                </c:pt>
                <c:pt idx="18">
                  <c:v>Lithuania </c:v>
                </c:pt>
                <c:pt idx="19">
                  <c:v>Greece </c:v>
                </c:pt>
                <c:pt idx="20">
                  <c:v>Ireland </c:v>
                </c:pt>
                <c:pt idx="21">
                  <c:v>Slovenia </c:v>
                </c:pt>
                <c:pt idx="22">
                  <c:v>Estonia </c:v>
                </c:pt>
                <c:pt idx="23">
                  <c:v>Latvia </c:v>
                </c:pt>
                <c:pt idx="24">
                  <c:v>Luxembourg </c:v>
                </c:pt>
                <c:pt idx="25">
                  <c:v>Cyprus </c:v>
                </c:pt>
                <c:pt idx="26">
                  <c:v>Malta </c:v>
                </c:pt>
              </c:strCache>
            </c:strRef>
          </c:cat>
          <c:val>
            <c:numRef>
              <c:f>'Data Fig 2'!$N$7:$N$33</c:f>
              <c:numCache>
                <c:formatCode>_-* #,##0.0_-;\-* #,##0.0_-;_-* "-"??_-;_-@_-</c:formatCode>
                <c:ptCount val="27"/>
                <c:pt idx="0">
                  <c:v>55.344999999999999</c:v>
                </c:pt>
                <c:pt idx="1">
                  <c:v>154.49800000000002</c:v>
                </c:pt>
                <c:pt idx="2">
                  <c:v>2.222</c:v>
                </c:pt>
                <c:pt idx="3">
                  <c:v>8.8269999999999982</c:v>
                </c:pt>
                <c:pt idx="4">
                  <c:v>38.555999999999997</c:v>
                </c:pt>
                <c:pt idx="5">
                  <c:v>33.233000000000004</c:v>
                </c:pt>
                <c:pt idx="6">
                  <c:v>13.648000000000001</c:v>
                </c:pt>
                <c:pt idx="7">
                  <c:v>11.96</c:v>
                </c:pt>
                <c:pt idx="8">
                  <c:v>6.7940000000000005</c:v>
                </c:pt>
                <c:pt idx="9">
                  <c:v>12.252999999999998</c:v>
                </c:pt>
                <c:pt idx="10">
                  <c:v>5.9330000000000007</c:v>
                </c:pt>
                <c:pt idx="11">
                  <c:v>5.419999999999999</c:v>
                </c:pt>
                <c:pt idx="12">
                  <c:v>9.9799999999999986</c:v>
                </c:pt>
                <c:pt idx="13">
                  <c:v>0.96799999999999997</c:v>
                </c:pt>
                <c:pt idx="14">
                  <c:v>25.772000000000002</c:v>
                </c:pt>
                <c:pt idx="15">
                  <c:v>4.0739999999999998</c:v>
                </c:pt>
                <c:pt idx="16">
                  <c:v>2.7790000000000004</c:v>
                </c:pt>
                <c:pt idx="17">
                  <c:v>5.758</c:v>
                </c:pt>
                <c:pt idx="18">
                  <c:v>7.6150000000000011</c:v>
                </c:pt>
                <c:pt idx="19">
                  <c:v>0.93499999999999994</c:v>
                </c:pt>
                <c:pt idx="20">
                  <c:v>1.5000000000000001E-2</c:v>
                </c:pt>
                <c:pt idx="21">
                  <c:v>0.35199999999999998</c:v>
                </c:pt>
                <c:pt idx="22">
                  <c:v>6.3E-2</c:v>
                </c:pt>
                <c:pt idx="23">
                  <c:v>0.10799999999999998</c:v>
                </c:pt>
                <c:pt idx="24">
                  <c:v>0</c:v>
                </c:pt>
                <c:pt idx="25">
                  <c:v>0.17799999999999999</c:v>
                </c:pt>
                <c:pt idx="26">
                  <c:v>0</c:v>
                </c:pt>
              </c:numCache>
            </c:numRef>
          </c:val>
        </c:ser>
        <c:ser>
          <c:idx val="2"/>
          <c:order val="2"/>
          <c:tx>
            <c:strRef>
              <c:f>'Data Fig 2'!$O$4</c:f>
              <c:strCache>
                <c:ptCount val="1"/>
                <c:pt idx="0">
                  <c:v>Natural gas</c:v>
                </c:pt>
              </c:strCache>
            </c:strRef>
          </c:tx>
          <c:invertIfNegative val="0"/>
          <c:cat>
            <c:strRef>
              <c:f>'Data Fig 2'!$K$7:$K$33</c:f>
              <c:strCache>
                <c:ptCount val="27"/>
                <c:pt idx="0">
                  <c:v>Germany </c:v>
                </c:pt>
                <c:pt idx="1">
                  <c:v>Italy </c:v>
                </c:pt>
                <c:pt idx="2">
                  <c:v>Netherlands </c:v>
                </c:pt>
                <c:pt idx="3">
                  <c:v>Finland </c:v>
                </c:pt>
                <c:pt idx="4">
                  <c:v>Poland </c:v>
                </c:pt>
                <c:pt idx="5">
                  <c:v>Spain</c:v>
                </c:pt>
                <c:pt idx="6">
                  <c:v>France </c:v>
                </c:pt>
                <c:pt idx="7">
                  <c:v>Denmark </c:v>
                </c:pt>
                <c:pt idx="8">
                  <c:v>United Kingdom </c:v>
                </c:pt>
                <c:pt idx="9">
                  <c:v>Sweden </c:v>
                </c:pt>
                <c:pt idx="10">
                  <c:v>Czech Republic</c:v>
                </c:pt>
                <c:pt idx="11">
                  <c:v>Austria </c:v>
                </c:pt>
                <c:pt idx="12">
                  <c:v>Romania </c:v>
                </c:pt>
                <c:pt idx="13">
                  <c:v>Belgium </c:v>
                </c:pt>
                <c:pt idx="14">
                  <c:v>Portugal </c:v>
                </c:pt>
                <c:pt idx="15">
                  <c:v>Slovakia </c:v>
                </c:pt>
                <c:pt idx="16">
                  <c:v>Hungary </c:v>
                </c:pt>
                <c:pt idx="17">
                  <c:v>Bulgaria </c:v>
                </c:pt>
                <c:pt idx="18">
                  <c:v>Lithuania </c:v>
                </c:pt>
                <c:pt idx="19">
                  <c:v>Greece </c:v>
                </c:pt>
                <c:pt idx="20">
                  <c:v>Ireland </c:v>
                </c:pt>
                <c:pt idx="21">
                  <c:v>Slovenia </c:v>
                </c:pt>
                <c:pt idx="22">
                  <c:v>Estonia </c:v>
                </c:pt>
                <c:pt idx="23">
                  <c:v>Latvia </c:v>
                </c:pt>
                <c:pt idx="24">
                  <c:v>Luxembourg </c:v>
                </c:pt>
                <c:pt idx="25">
                  <c:v>Cyprus </c:v>
                </c:pt>
                <c:pt idx="26">
                  <c:v>Malta </c:v>
                </c:pt>
              </c:strCache>
            </c:strRef>
          </c:cat>
          <c:val>
            <c:numRef>
              <c:f>'Data Fig 2'!$O$7:$O$33</c:f>
              <c:numCache>
                <c:formatCode>_-* #,##0.0_-;\-* #,##0.0_-;_-* "-"??_-;_-@_-</c:formatCode>
                <c:ptCount val="27"/>
                <c:pt idx="0">
                  <c:v>601.14199999999994</c:v>
                </c:pt>
                <c:pt idx="1">
                  <c:v>636.03100000000006</c:v>
                </c:pt>
                <c:pt idx="2">
                  <c:v>464.589</c:v>
                </c:pt>
                <c:pt idx="3">
                  <c:v>95.845999999999989</c:v>
                </c:pt>
                <c:pt idx="4">
                  <c:v>30.018999999999998</c:v>
                </c:pt>
                <c:pt idx="5">
                  <c:v>286.20799999999997</c:v>
                </c:pt>
                <c:pt idx="6">
                  <c:v>206.82799999999997</c:v>
                </c:pt>
                <c:pt idx="7">
                  <c:v>64.542000000000002</c:v>
                </c:pt>
                <c:pt idx="8">
                  <c:v>210.63600000000002</c:v>
                </c:pt>
                <c:pt idx="9">
                  <c:v>14.938999999999998</c:v>
                </c:pt>
                <c:pt idx="10">
                  <c:v>17.241</c:v>
                </c:pt>
                <c:pt idx="11">
                  <c:v>69.87299999999999</c:v>
                </c:pt>
                <c:pt idx="12">
                  <c:v>55.864000000000004</c:v>
                </c:pt>
                <c:pt idx="13">
                  <c:v>82.782999999999987</c:v>
                </c:pt>
                <c:pt idx="14">
                  <c:v>33.994999999999997</c:v>
                </c:pt>
                <c:pt idx="15">
                  <c:v>15.428999999999998</c:v>
                </c:pt>
                <c:pt idx="16">
                  <c:v>67.713999999999999</c:v>
                </c:pt>
                <c:pt idx="17">
                  <c:v>28.494</c:v>
                </c:pt>
                <c:pt idx="18">
                  <c:v>19.866</c:v>
                </c:pt>
                <c:pt idx="19">
                  <c:v>7.6109999999999998</c:v>
                </c:pt>
                <c:pt idx="20">
                  <c:v>18.914000000000001</c:v>
                </c:pt>
                <c:pt idx="21">
                  <c:v>5.4469999999999992</c:v>
                </c:pt>
                <c:pt idx="22">
                  <c:v>6.3460000000000001</c:v>
                </c:pt>
                <c:pt idx="23">
                  <c:v>9.8679999999999986</c:v>
                </c:pt>
                <c:pt idx="24">
                  <c:v>5.1080000000000005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</c:ser>
        <c:ser>
          <c:idx val="3"/>
          <c:order val="3"/>
          <c:tx>
            <c:strRef>
              <c:f>'Data Fig 2'!$P$4</c:f>
              <c:strCache>
                <c:ptCount val="1"/>
                <c:pt idx="0">
                  <c:v>Renewables</c:v>
                </c:pt>
              </c:strCache>
            </c:strRef>
          </c:tx>
          <c:invertIfNegative val="0"/>
          <c:cat>
            <c:strRef>
              <c:f>'Data Fig 2'!$K$7:$K$33</c:f>
              <c:strCache>
                <c:ptCount val="27"/>
                <c:pt idx="0">
                  <c:v>Germany </c:v>
                </c:pt>
                <c:pt idx="1">
                  <c:v>Italy </c:v>
                </c:pt>
                <c:pt idx="2">
                  <c:v>Netherlands </c:v>
                </c:pt>
                <c:pt idx="3">
                  <c:v>Finland </c:v>
                </c:pt>
                <c:pt idx="4">
                  <c:v>Poland </c:v>
                </c:pt>
                <c:pt idx="5">
                  <c:v>Spain</c:v>
                </c:pt>
                <c:pt idx="6">
                  <c:v>France </c:v>
                </c:pt>
                <c:pt idx="7">
                  <c:v>Denmark </c:v>
                </c:pt>
                <c:pt idx="8">
                  <c:v>United Kingdom </c:v>
                </c:pt>
                <c:pt idx="9">
                  <c:v>Sweden </c:v>
                </c:pt>
                <c:pt idx="10">
                  <c:v>Czech Republic</c:v>
                </c:pt>
                <c:pt idx="11">
                  <c:v>Austria </c:v>
                </c:pt>
                <c:pt idx="12">
                  <c:v>Romania </c:v>
                </c:pt>
                <c:pt idx="13">
                  <c:v>Belgium </c:v>
                </c:pt>
                <c:pt idx="14">
                  <c:v>Portugal </c:v>
                </c:pt>
                <c:pt idx="15">
                  <c:v>Slovakia </c:v>
                </c:pt>
                <c:pt idx="16">
                  <c:v>Hungary </c:v>
                </c:pt>
                <c:pt idx="17">
                  <c:v>Bulgaria </c:v>
                </c:pt>
                <c:pt idx="18">
                  <c:v>Lithuania </c:v>
                </c:pt>
                <c:pt idx="19">
                  <c:v>Greece </c:v>
                </c:pt>
                <c:pt idx="20">
                  <c:v>Ireland </c:v>
                </c:pt>
                <c:pt idx="21">
                  <c:v>Slovenia </c:v>
                </c:pt>
                <c:pt idx="22">
                  <c:v>Estonia </c:v>
                </c:pt>
                <c:pt idx="23">
                  <c:v>Latvia </c:v>
                </c:pt>
                <c:pt idx="24">
                  <c:v>Luxembourg </c:v>
                </c:pt>
                <c:pt idx="25">
                  <c:v>Cyprus </c:v>
                </c:pt>
                <c:pt idx="26">
                  <c:v>Malta </c:v>
                </c:pt>
              </c:strCache>
            </c:strRef>
          </c:cat>
          <c:val>
            <c:numRef>
              <c:f>'Data Fig 2'!$P$7:$P$33</c:f>
              <c:numCache>
                <c:formatCode>_-* #,##0.0_-;\-* #,##0.0_-;_-* "-"??_-;_-@_-</c:formatCode>
                <c:ptCount val="27"/>
                <c:pt idx="0">
                  <c:v>103.08600000000001</c:v>
                </c:pt>
                <c:pt idx="1">
                  <c:v>33.867000000000004</c:v>
                </c:pt>
                <c:pt idx="2">
                  <c:v>24.071999999999999</c:v>
                </c:pt>
                <c:pt idx="3">
                  <c:v>186.21300000000002</c:v>
                </c:pt>
                <c:pt idx="4">
                  <c:v>30.032999999999998</c:v>
                </c:pt>
                <c:pt idx="5">
                  <c:v>1.292</c:v>
                </c:pt>
                <c:pt idx="6">
                  <c:v>96.599000000000018</c:v>
                </c:pt>
                <c:pt idx="7">
                  <c:v>48.701999999999998</c:v>
                </c:pt>
                <c:pt idx="8">
                  <c:v>11.045999999999999</c:v>
                </c:pt>
                <c:pt idx="9">
                  <c:v>189.16399999999999</c:v>
                </c:pt>
                <c:pt idx="10">
                  <c:v>15.724000000000002</c:v>
                </c:pt>
                <c:pt idx="11">
                  <c:v>51.389999999999993</c:v>
                </c:pt>
                <c:pt idx="12">
                  <c:v>0.58400000000000007</c:v>
                </c:pt>
                <c:pt idx="13">
                  <c:v>11.947000000000001</c:v>
                </c:pt>
                <c:pt idx="14">
                  <c:v>42.005000000000003</c:v>
                </c:pt>
                <c:pt idx="15">
                  <c:v>5.3129999999999997</c:v>
                </c:pt>
                <c:pt idx="16">
                  <c:v>6.6010000000000009</c:v>
                </c:pt>
                <c:pt idx="17">
                  <c:v>0</c:v>
                </c:pt>
                <c:pt idx="18">
                  <c:v>2.4600000000000004</c:v>
                </c:pt>
                <c:pt idx="19">
                  <c:v>0.74500000000000011</c:v>
                </c:pt>
                <c:pt idx="20">
                  <c:v>0.22000000000000003</c:v>
                </c:pt>
                <c:pt idx="21">
                  <c:v>2.6910000000000003</c:v>
                </c:pt>
                <c:pt idx="22">
                  <c:v>4.0760000000000005</c:v>
                </c:pt>
                <c:pt idx="23">
                  <c:v>0.52700000000000002</c:v>
                </c:pt>
                <c:pt idx="24">
                  <c:v>1.274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</c:ser>
        <c:ser>
          <c:idx val="4"/>
          <c:order val="4"/>
          <c:tx>
            <c:strRef>
              <c:f>'Data Fig 2'!$Q$4</c:f>
              <c:strCache>
                <c:ptCount val="1"/>
                <c:pt idx="0">
                  <c:v>Other fuels</c:v>
                </c:pt>
              </c:strCache>
            </c:strRef>
          </c:tx>
          <c:invertIfNegative val="0"/>
          <c:cat>
            <c:strRef>
              <c:f>'Data Fig 2'!$K$7:$K$33</c:f>
              <c:strCache>
                <c:ptCount val="27"/>
                <c:pt idx="0">
                  <c:v>Germany </c:v>
                </c:pt>
                <c:pt idx="1">
                  <c:v>Italy </c:v>
                </c:pt>
                <c:pt idx="2">
                  <c:v>Netherlands </c:v>
                </c:pt>
                <c:pt idx="3">
                  <c:v>Finland </c:v>
                </c:pt>
                <c:pt idx="4">
                  <c:v>Poland </c:v>
                </c:pt>
                <c:pt idx="5">
                  <c:v>Spain</c:v>
                </c:pt>
                <c:pt idx="6">
                  <c:v>France </c:v>
                </c:pt>
                <c:pt idx="7">
                  <c:v>Denmark </c:v>
                </c:pt>
                <c:pt idx="8">
                  <c:v>United Kingdom </c:v>
                </c:pt>
                <c:pt idx="9">
                  <c:v>Sweden </c:v>
                </c:pt>
                <c:pt idx="10">
                  <c:v>Czech Republic</c:v>
                </c:pt>
                <c:pt idx="11">
                  <c:v>Austria </c:v>
                </c:pt>
                <c:pt idx="12">
                  <c:v>Romania </c:v>
                </c:pt>
                <c:pt idx="13">
                  <c:v>Belgium </c:v>
                </c:pt>
                <c:pt idx="14">
                  <c:v>Portugal </c:v>
                </c:pt>
                <c:pt idx="15">
                  <c:v>Slovakia </c:v>
                </c:pt>
                <c:pt idx="16">
                  <c:v>Hungary </c:v>
                </c:pt>
                <c:pt idx="17">
                  <c:v>Bulgaria </c:v>
                </c:pt>
                <c:pt idx="18">
                  <c:v>Lithuania </c:v>
                </c:pt>
                <c:pt idx="19">
                  <c:v>Greece </c:v>
                </c:pt>
                <c:pt idx="20">
                  <c:v>Ireland </c:v>
                </c:pt>
                <c:pt idx="21">
                  <c:v>Slovenia </c:v>
                </c:pt>
                <c:pt idx="22">
                  <c:v>Estonia </c:v>
                </c:pt>
                <c:pt idx="23">
                  <c:v>Latvia </c:v>
                </c:pt>
                <c:pt idx="24">
                  <c:v>Luxembourg </c:v>
                </c:pt>
                <c:pt idx="25">
                  <c:v>Cyprus </c:v>
                </c:pt>
                <c:pt idx="26">
                  <c:v>Malta </c:v>
                </c:pt>
              </c:strCache>
            </c:strRef>
          </c:cat>
          <c:val>
            <c:numRef>
              <c:f>'Data Fig 2'!$Q$7:$Q$33</c:f>
              <c:numCache>
                <c:formatCode>_-* #,##0.0_-;\-* #,##0.0_-;_-* "-"??_-;_-@_-</c:formatCode>
                <c:ptCount val="27"/>
                <c:pt idx="0">
                  <c:v>106.28899999999999</c:v>
                </c:pt>
                <c:pt idx="1">
                  <c:v>74.094999999999999</c:v>
                </c:pt>
                <c:pt idx="2">
                  <c:v>75.933000000000007</c:v>
                </c:pt>
                <c:pt idx="3">
                  <c:v>18.083000000000002</c:v>
                </c:pt>
                <c:pt idx="4">
                  <c:v>10.808</c:v>
                </c:pt>
                <c:pt idx="5">
                  <c:v>58.999000000000002</c:v>
                </c:pt>
                <c:pt idx="6">
                  <c:v>42.564999999999998</c:v>
                </c:pt>
                <c:pt idx="7">
                  <c:v>16.393000000000001</c:v>
                </c:pt>
                <c:pt idx="8">
                  <c:v>62.156999999999996</c:v>
                </c:pt>
                <c:pt idx="9">
                  <c:v>20.912000000000003</c:v>
                </c:pt>
                <c:pt idx="10">
                  <c:v>14.407999999999999</c:v>
                </c:pt>
                <c:pt idx="11">
                  <c:v>24.526</c:v>
                </c:pt>
                <c:pt idx="12">
                  <c:v>1.2150000000000001</c:v>
                </c:pt>
                <c:pt idx="13">
                  <c:v>10.138000000000002</c:v>
                </c:pt>
                <c:pt idx="14">
                  <c:v>4.2970000000000006</c:v>
                </c:pt>
                <c:pt idx="15">
                  <c:v>27.74</c:v>
                </c:pt>
                <c:pt idx="16">
                  <c:v>4.6179999999999994</c:v>
                </c:pt>
                <c:pt idx="17">
                  <c:v>1.371</c:v>
                </c:pt>
                <c:pt idx="18">
                  <c:v>0</c:v>
                </c:pt>
                <c:pt idx="19">
                  <c:v>9.1710000000000012</c:v>
                </c:pt>
                <c:pt idx="20">
                  <c:v>0.38500000000000001</c:v>
                </c:pt>
                <c:pt idx="21">
                  <c:v>0.12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7205504"/>
        <c:axId val="227207040"/>
      </c:barChart>
      <c:catAx>
        <c:axId val="227205504"/>
        <c:scaling>
          <c:orientation val="minMax"/>
        </c:scaling>
        <c:delete val="0"/>
        <c:axPos val="b"/>
        <c:majorTickMark val="out"/>
        <c:minorTickMark val="none"/>
        <c:tickLblPos val="nextTo"/>
        <c:crossAx val="227207040"/>
        <c:crosses val="autoZero"/>
        <c:auto val="1"/>
        <c:lblAlgn val="ctr"/>
        <c:lblOffset val="100"/>
        <c:noMultiLvlLbl val="0"/>
      </c:catAx>
      <c:valAx>
        <c:axId val="2272070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Fuel Input to CHP (PJ)</a:t>
                </a:r>
              </a:p>
            </c:rich>
          </c:tx>
          <c:layout/>
          <c:overlay val="0"/>
        </c:title>
        <c:numFmt formatCode="_-* #,##0.0_-;\-* #,##0.0_-;_-* &quot;-&quot;??_-;_-@_-" sourceLinked="1"/>
        <c:majorTickMark val="out"/>
        <c:minorTickMark val="none"/>
        <c:tickLblPos val="nextTo"/>
        <c:crossAx val="2272055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358070492966729"/>
          <c:y val="6.1618909400938067E-2"/>
          <c:w val="0.1309977421173637"/>
          <c:h val="0.18855687766697971"/>
        </c:manualLayout>
      </c:layout>
      <c:overlay val="1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tabSelected="1" zoomScale="12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8843" cy="60534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B1:Z71"/>
  <sheetViews>
    <sheetView topLeftCell="G3" workbookViewId="0">
      <selection activeCell="U6" sqref="U6"/>
    </sheetView>
  </sheetViews>
  <sheetFormatPr defaultRowHeight="15" x14ac:dyDescent="0.25"/>
  <cols>
    <col min="1" max="1" width="6.140625" customWidth="1"/>
    <col min="2" max="2" width="24.42578125" customWidth="1"/>
    <col min="3" max="3" width="18.7109375" customWidth="1"/>
    <col min="4" max="4" width="20.42578125" customWidth="1"/>
    <col min="5" max="5" width="24.42578125" customWidth="1"/>
    <col min="6" max="6" width="18.5703125" customWidth="1"/>
    <col min="7" max="7" width="12.7109375" customWidth="1"/>
    <col min="8" max="8" width="17.7109375" customWidth="1"/>
    <col min="9" max="9" width="15.85546875" customWidth="1"/>
    <col min="10" max="10" width="21" customWidth="1"/>
    <col min="11" max="11" width="20.140625" customWidth="1"/>
    <col min="12" max="13" width="12.7109375" customWidth="1"/>
    <col min="14" max="15" width="12.85546875" customWidth="1"/>
    <col min="16" max="17" width="10.5703125" bestFit="1" customWidth="1"/>
    <col min="21" max="21" width="11.42578125" bestFit="1" customWidth="1"/>
    <col min="24" max="24" width="16.42578125" customWidth="1"/>
    <col min="28" max="28" width="12.140625" bestFit="1" customWidth="1"/>
    <col min="29" max="29" width="13.140625" bestFit="1" customWidth="1"/>
    <col min="257" max="257" width="6.140625" customWidth="1"/>
    <col min="258" max="258" width="24.42578125" customWidth="1"/>
    <col min="259" max="259" width="18.7109375" customWidth="1"/>
    <col min="260" max="260" width="20.42578125" customWidth="1"/>
    <col min="261" max="261" width="24.42578125" customWidth="1"/>
    <col min="262" max="262" width="18.5703125" customWidth="1"/>
    <col min="263" max="263" width="12.7109375" customWidth="1"/>
    <col min="264" max="264" width="17.7109375" customWidth="1"/>
    <col min="265" max="265" width="15.85546875" customWidth="1"/>
    <col min="266" max="266" width="21" customWidth="1"/>
    <col min="267" max="267" width="20.140625" customWidth="1"/>
    <col min="268" max="269" width="12.7109375" customWidth="1"/>
    <col min="270" max="271" width="12.85546875" customWidth="1"/>
    <col min="272" max="273" width="10.5703125" bestFit="1" customWidth="1"/>
    <col min="277" max="277" width="11.42578125" bestFit="1" customWidth="1"/>
    <col min="280" max="280" width="16.42578125" customWidth="1"/>
    <col min="284" max="284" width="12.140625" bestFit="1" customWidth="1"/>
    <col min="285" max="285" width="13.140625" bestFit="1" customWidth="1"/>
    <col min="513" max="513" width="6.140625" customWidth="1"/>
    <col min="514" max="514" width="24.42578125" customWidth="1"/>
    <col min="515" max="515" width="18.7109375" customWidth="1"/>
    <col min="516" max="516" width="20.42578125" customWidth="1"/>
    <col min="517" max="517" width="24.42578125" customWidth="1"/>
    <col min="518" max="518" width="18.5703125" customWidth="1"/>
    <col min="519" max="519" width="12.7109375" customWidth="1"/>
    <col min="520" max="520" width="17.7109375" customWidth="1"/>
    <col min="521" max="521" width="15.85546875" customWidth="1"/>
    <col min="522" max="522" width="21" customWidth="1"/>
    <col min="523" max="523" width="20.140625" customWidth="1"/>
    <col min="524" max="525" width="12.7109375" customWidth="1"/>
    <col min="526" max="527" width="12.85546875" customWidth="1"/>
    <col min="528" max="529" width="10.5703125" bestFit="1" customWidth="1"/>
    <col min="533" max="533" width="11.42578125" bestFit="1" customWidth="1"/>
    <col min="536" max="536" width="16.42578125" customWidth="1"/>
    <col min="540" max="540" width="12.140625" bestFit="1" customWidth="1"/>
    <col min="541" max="541" width="13.140625" bestFit="1" customWidth="1"/>
    <col min="769" max="769" width="6.140625" customWidth="1"/>
    <col min="770" max="770" width="24.42578125" customWidth="1"/>
    <col min="771" max="771" width="18.7109375" customWidth="1"/>
    <col min="772" max="772" width="20.42578125" customWidth="1"/>
    <col min="773" max="773" width="24.42578125" customWidth="1"/>
    <col min="774" max="774" width="18.5703125" customWidth="1"/>
    <col min="775" max="775" width="12.7109375" customWidth="1"/>
    <col min="776" max="776" width="17.7109375" customWidth="1"/>
    <col min="777" max="777" width="15.85546875" customWidth="1"/>
    <col min="778" max="778" width="21" customWidth="1"/>
    <col min="779" max="779" width="20.140625" customWidth="1"/>
    <col min="780" max="781" width="12.7109375" customWidth="1"/>
    <col min="782" max="783" width="12.85546875" customWidth="1"/>
    <col min="784" max="785" width="10.5703125" bestFit="1" customWidth="1"/>
    <col min="789" max="789" width="11.42578125" bestFit="1" customWidth="1"/>
    <col min="792" max="792" width="16.42578125" customWidth="1"/>
    <col min="796" max="796" width="12.140625" bestFit="1" customWidth="1"/>
    <col min="797" max="797" width="13.140625" bestFit="1" customWidth="1"/>
    <col min="1025" max="1025" width="6.140625" customWidth="1"/>
    <col min="1026" max="1026" width="24.42578125" customWidth="1"/>
    <col min="1027" max="1027" width="18.7109375" customWidth="1"/>
    <col min="1028" max="1028" width="20.42578125" customWidth="1"/>
    <col min="1029" max="1029" width="24.42578125" customWidth="1"/>
    <col min="1030" max="1030" width="18.5703125" customWidth="1"/>
    <col min="1031" max="1031" width="12.7109375" customWidth="1"/>
    <col min="1032" max="1032" width="17.7109375" customWidth="1"/>
    <col min="1033" max="1033" width="15.85546875" customWidth="1"/>
    <col min="1034" max="1034" width="21" customWidth="1"/>
    <col min="1035" max="1035" width="20.140625" customWidth="1"/>
    <col min="1036" max="1037" width="12.7109375" customWidth="1"/>
    <col min="1038" max="1039" width="12.85546875" customWidth="1"/>
    <col min="1040" max="1041" width="10.5703125" bestFit="1" customWidth="1"/>
    <col min="1045" max="1045" width="11.42578125" bestFit="1" customWidth="1"/>
    <col min="1048" max="1048" width="16.42578125" customWidth="1"/>
    <col min="1052" max="1052" width="12.140625" bestFit="1" customWidth="1"/>
    <col min="1053" max="1053" width="13.140625" bestFit="1" customWidth="1"/>
    <col min="1281" max="1281" width="6.140625" customWidth="1"/>
    <col min="1282" max="1282" width="24.42578125" customWidth="1"/>
    <col min="1283" max="1283" width="18.7109375" customWidth="1"/>
    <col min="1284" max="1284" width="20.42578125" customWidth="1"/>
    <col min="1285" max="1285" width="24.42578125" customWidth="1"/>
    <col min="1286" max="1286" width="18.5703125" customWidth="1"/>
    <col min="1287" max="1287" width="12.7109375" customWidth="1"/>
    <col min="1288" max="1288" width="17.7109375" customWidth="1"/>
    <col min="1289" max="1289" width="15.85546875" customWidth="1"/>
    <col min="1290" max="1290" width="21" customWidth="1"/>
    <col min="1291" max="1291" width="20.140625" customWidth="1"/>
    <col min="1292" max="1293" width="12.7109375" customWidth="1"/>
    <col min="1294" max="1295" width="12.85546875" customWidth="1"/>
    <col min="1296" max="1297" width="10.5703125" bestFit="1" customWidth="1"/>
    <col min="1301" max="1301" width="11.42578125" bestFit="1" customWidth="1"/>
    <col min="1304" max="1304" width="16.42578125" customWidth="1"/>
    <col min="1308" max="1308" width="12.140625" bestFit="1" customWidth="1"/>
    <col min="1309" max="1309" width="13.140625" bestFit="1" customWidth="1"/>
    <col min="1537" max="1537" width="6.140625" customWidth="1"/>
    <col min="1538" max="1538" width="24.42578125" customWidth="1"/>
    <col min="1539" max="1539" width="18.7109375" customWidth="1"/>
    <col min="1540" max="1540" width="20.42578125" customWidth="1"/>
    <col min="1541" max="1541" width="24.42578125" customWidth="1"/>
    <col min="1542" max="1542" width="18.5703125" customWidth="1"/>
    <col min="1543" max="1543" width="12.7109375" customWidth="1"/>
    <col min="1544" max="1544" width="17.7109375" customWidth="1"/>
    <col min="1545" max="1545" width="15.85546875" customWidth="1"/>
    <col min="1546" max="1546" width="21" customWidth="1"/>
    <col min="1547" max="1547" width="20.140625" customWidth="1"/>
    <col min="1548" max="1549" width="12.7109375" customWidth="1"/>
    <col min="1550" max="1551" width="12.85546875" customWidth="1"/>
    <col min="1552" max="1553" width="10.5703125" bestFit="1" customWidth="1"/>
    <col min="1557" max="1557" width="11.42578125" bestFit="1" customWidth="1"/>
    <col min="1560" max="1560" width="16.42578125" customWidth="1"/>
    <col min="1564" max="1564" width="12.140625" bestFit="1" customWidth="1"/>
    <col min="1565" max="1565" width="13.140625" bestFit="1" customWidth="1"/>
    <col min="1793" max="1793" width="6.140625" customWidth="1"/>
    <col min="1794" max="1794" width="24.42578125" customWidth="1"/>
    <col min="1795" max="1795" width="18.7109375" customWidth="1"/>
    <col min="1796" max="1796" width="20.42578125" customWidth="1"/>
    <col min="1797" max="1797" width="24.42578125" customWidth="1"/>
    <col min="1798" max="1798" width="18.5703125" customWidth="1"/>
    <col min="1799" max="1799" width="12.7109375" customWidth="1"/>
    <col min="1800" max="1800" width="17.7109375" customWidth="1"/>
    <col min="1801" max="1801" width="15.85546875" customWidth="1"/>
    <col min="1802" max="1802" width="21" customWidth="1"/>
    <col min="1803" max="1803" width="20.140625" customWidth="1"/>
    <col min="1804" max="1805" width="12.7109375" customWidth="1"/>
    <col min="1806" max="1807" width="12.85546875" customWidth="1"/>
    <col min="1808" max="1809" width="10.5703125" bestFit="1" customWidth="1"/>
    <col min="1813" max="1813" width="11.42578125" bestFit="1" customWidth="1"/>
    <col min="1816" max="1816" width="16.42578125" customWidth="1"/>
    <col min="1820" max="1820" width="12.140625" bestFit="1" customWidth="1"/>
    <col min="1821" max="1821" width="13.140625" bestFit="1" customWidth="1"/>
    <col min="2049" max="2049" width="6.140625" customWidth="1"/>
    <col min="2050" max="2050" width="24.42578125" customWidth="1"/>
    <col min="2051" max="2051" width="18.7109375" customWidth="1"/>
    <col min="2052" max="2052" width="20.42578125" customWidth="1"/>
    <col min="2053" max="2053" width="24.42578125" customWidth="1"/>
    <col min="2054" max="2054" width="18.5703125" customWidth="1"/>
    <col min="2055" max="2055" width="12.7109375" customWidth="1"/>
    <col min="2056" max="2056" width="17.7109375" customWidth="1"/>
    <col min="2057" max="2057" width="15.85546875" customWidth="1"/>
    <col min="2058" max="2058" width="21" customWidth="1"/>
    <col min="2059" max="2059" width="20.140625" customWidth="1"/>
    <col min="2060" max="2061" width="12.7109375" customWidth="1"/>
    <col min="2062" max="2063" width="12.85546875" customWidth="1"/>
    <col min="2064" max="2065" width="10.5703125" bestFit="1" customWidth="1"/>
    <col min="2069" max="2069" width="11.42578125" bestFit="1" customWidth="1"/>
    <col min="2072" max="2072" width="16.42578125" customWidth="1"/>
    <col min="2076" max="2076" width="12.140625" bestFit="1" customWidth="1"/>
    <col min="2077" max="2077" width="13.140625" bestFit="1" customWidth="1"/>
    <col min="2305" max="2305" width="6.140625" customWidth="1"/>
    <col min="2306" max="2306" width="24.42578125" customWidth="1"/>
    <col min="2307" max="2307" width="18.7109375" customWidth="1"/>
    <col min="2308" max="2308" width="20.42578125" customWidth="1"/>
    <col min="2309" max="2309" width="24.42578125" customWidth="1"/>
    <col min="2310" max="2310" width="18.5703125" customWidth="1"/>
    <col min="2311" max="2311" width="12.7109375" customWidth="1"/>
    <col min="2312" max="2312" width="17.7109375" customWidth="1"/>
    <col min="2313" max="2313" width="15.85546875" customWidth="1"/>
    <col min="2314" max="2314" width="21" customWidth="1"/>
    <col min="2315" max="2315" width="20.140625" customWidth="1"/>
    <col min="2316" max="2317" width="12.7109375" customWidth="1"/>
    <col min="2318" max="2319" width="12.85546875" customWidth="1"/>
    <col min="2320" max="2321" width="10.5703125" bestFit="1" customWidth="1"/>
    <col min="2325" max="2325" width="11.42578125" bestFit="1" customWidth="1"/>
    <col min="2328" max="2328" width="16.42578125" customWidth="1"/>
    <col min="2332" max="2332" width="12.140625" bestFit="1" customWidth="1"/>
    <col min="2333" max="2333" width="13.140625" bestFit="1" customWidth="1"/>
    <col min="2561" max="2561" width="6.140625" customWidth="1"/>
    <col min="2562" max="2562" width="24.42578125" customWidth="1"/>
    <col min="2563" max="2563" width="18.7109375" customWidth="1"/>
    <col min="2564" max="2564" width="20.42578125" customWidth="1"/>
    <col min="2565" max="2565" width="24.42578125" customWidth="1"/>
    <col min="2566" max="2566" width="18.5703125" customWidth="1"/>
    <col min="2567" max="2567" width="12.7109375" customWidth="1"/>
    <col min="2568" max="2568" width="17.7109375" customWidth="1"/>
    <col min="2569" max="2569" width="15.85546875" customWidth="1"/>
    <col min="2570" max="2570" width="21" customWidth="1"/>
    <col min="2571" max="2571" width="20.140625" customWidth="1"/>
    <col min="2572" max="2573" width="12.7109375" customWidth="1"/>
    <col min="2574" max="2575" width="12.85546875" customWidth="1"/>
    <col min="2576" max="2577" width="10.5703125" bestFit="1" customWidth="1"/>
    <col min="2581" max="2581" width="11.42578125" bestFit="1" customWidth="1"/>
    <col min="2584" max="2584" width="16.42578125" customWidth="1"/>
    <col min="2588" max="2588" width="12.140625" bestFit="1" customWidth="1"/>
    <col min="2589" max="2589" width="13.140625" bestFit="1" customWidth="1"/>
    <col min="2817" max="2817" width="6.140625" customWidth="1"/>
    <col min="2818" max="2818" width="24.42578125" customWidth="1"/>
    <col min="2819" max="2819" width="18.7109375" customWidth="1"/>
    <col min="2820" max="2820" width="20.42578125" customWidth="1"/>
    <col min="2821" max="2821" width="24.42578125" customWidth="1"/>
    <col min="2822" max="2822" width="18.5703125" customWidth="1"/>
    <col min="2823" max="2823" width="12.7109375" customWidth="1"/>
    <col min="2824" max="2824" width="17.7109375" customWidth="1"/>
    <col min="2825" max="2825" width="15.85546875" customWidth="1"/>
    <col min="2826" max="2826" width="21" customWidth="1"/>
    <col min="2827" max="2827" width="20.140625" customWidth="1"/>
    <col min="2828" max="2829" width="12.7109375" customWidth="1"/>
    <col min="2830" max="2831" width="12.85546875" customWidth="1"/>
    <col min="2832" max="2833" width="10.5703125" bestFit="1" customWidth="1"/>
    <col min="2837" max="2837" width="11.42578125" bestFit="1" customWidth="1"/>
    <col min="2840" max="2840" width="16.42578125" customWidth="1"/>
    <col min="2844" max="2844" width="12.140625" bestFit="1" customWidth="1"/>
    <col min="2845" max="2845" width="13.140625" bestFit="1" customWidth="1"/>
    <col min="3073" max="3073" width="6.140625" customWidth="1"/>
    <col min="3074" max="3074" width="24.42578125" customWidth="1"/>
    <col min="3075" max="3075" width="18.7109375" customWidth="1"/>
    <col min="3076" max="3076" width="20.42578125" customWidth="1"/>
    <col min="3077" max="3077" width="24.42578125" customWidth="1"/>
    <col min="3078" max="3078" width="18.5703125" customWidth="1"/>
    <col min="3079" max="3079" width="12.7109375" customWidth="1"/>
    <col min="3080" max="3080" width="17.7109375" customWidth="1"/>
    <col min="3081" max="3081" width="15.85546875" customWidth="1"/>
    <col min="3082" max="3082" width="21" customWidth="1"/>
    <col min="3083" max="3083" width="20.140625" customWidth="1"/>
    <col min="3084" max="3085" width="12.7109375" customWidth="1"/>
    <col min="3086" max="3087" width="12.85546875" customWidth="1"/>
    <col min="3088" max="3089" width="10.5703125" bestFit="1" customWidth="1"/>
    <col min="3093" max="3093" width="11.42578125" bestFit="1" customWidth="1"/>
    <col min="3096" max="3096" width="16.42578125" customWidth="1"/>
    <col min="3100" max="3100" width="12.140625" bestFit="1" customWidth="1"/>
    <col min="3101" max="3101" width="13.140625" bestFit="1" customWidth="1"/>
    <col min="3329" max="3329" width="6.140625" customWidth="1"/>
    <col min="3330" max="3330" width="24.42578125" customWidth="1"/>
    <col min="3331" max="3331" width="18.7109375" customWidth="1"/>
    <col min="3332" max="3332" width="20.42578125" customWidth="1"/>
    <col min="3333" max="3333" width="24.42578125" customWidth="1"/>
    <col min="3334" max="3334" width="18.5703125" customWidth="1"/>
    <col min="3335" max="3335" width="12.7109375" customWidth="1"/>
    <col min="3336" max="3336" width="17.7109375" customWidth="1"/>
    <col min="3337" max="3337" width="15.85546875" customWidth="1"/>
    <col min="3338" max="3338" width="21" customWidth="1"/>
    <col min="3339" max="3339" width="20.140625" customWidth="1"/>
    <col min="3340" max="3341" width="12.7109375" customWidth="1"/>
    <col min="3342" max="3343" width="12.85546875" customWidth="1"/>
    <col min="3344" max="3345" width="10.5703125" bestFit="1" customWidth="1"/>
    <col min="3349" max="3349" width="11.42578125" bestFit="1" customWidth="1"/>
    <col min="3352" max="3352" width="16.42578125" customWidth="1"/>
    <col min="3356" max="3356" width="12.140625" bestFit="1" customWidth="1"/>
    <col min="3357" max="3357" width="13.140625" bestFit="1" customWidth="1"/>
    <col min="3585" max="3585" width="6.140625" customWidth="1"/>
    <col min="3586" max="3586" width="24.42578125" customWidth="1"/>
    <col min="3587" max="3587" width="18.7109375" customWidth="1"/>
    <col min="3588" max="3588" width="20.42578125" customWidth="1"/>
    <col min="3589" max="3589" width="24.42578125" customWidth="1"/>
    <col min="3590" max="3590" width="18.5703125" customWidth="1"/>
    <col min="3591" max="3591" width="12.7109375" customWidth="1"/>
    <col min="3592" max="3592" width="17.7109375" customWidth="1"/>
    <col min="3593" max="3593" width="15.85546875" customWidth="1"/>
    <col min="3594" max="3594" width="21" customWidth="1"/>
    <col min="3595" max="3595" width="20.140625" customWidth="1"/>
    <col min="3596" max="3597" width="12.7109375" customWidth="1"/>
    <col min="3598" max="3599" width="12.85546875" customWidth="1"/>
    <col min="3600" max="3601" width="10.5703125" bestFit="1" customWidth="1"/>
    <col min="3605" max="3605" width="11.42578125" bestFit="1" customWidth="1"/>
    <col min="3608" max="3608" width="16.42578125" customWidth="1"/>
    <col min="3612" max="3612" width="12.140625" bestFit="1" customWidth="1"/>
    <col min="3613" max="3613" width="13.140625" bestFit="1" customWidth="1"/>
    <col min="3841" max="3841" width="6.140625" customWidth="1"/>
    <col min="3842" max="3842" width="24.42578125" customWidth="1"/>
    <col min="3843" max="3843" width="18.7109375" customWidth="1"/>
    <col min="3844" max="3844" width="20.42578125" customWidth="1"/>
    <col min="3845" max="3845" width="24.42578125" customWidth="1"/>
    <col min="3846" max="3846" width="18.5703125" customWidth="1"/>
    <col min="3847" max="3847" width="12.7109375" customWidth="1"/>
    <col min="3848" max="3848" width="17.7109375" customWidth="1"/>
    <col min="3849" max="3849" width="15.85546875" customWidth="1"/>
    <col min="3850" max="3850" width="21" customWidth="1"/>
    <col min="3851" max="3851" width="20.140625" customWidth="1"/>
    <col min="3852" max="3853" width="12.7109375" customWidth="1"/>
    <col min="3854" max="3855" width="12.85546875" customWidth="1"/>
    <col min="3856" max="3857" width="10.5703125" bestFit="1" customWidth="1"/>
    <col min="3861" max="3861" width="11.42578125" bestFit="1" customWidth="1"/>
    <col min="3864" max="3864" width="16.42578125" customWidth="1"/>
    <col min="3868" max="3868" width="12.140625" bestFit="1" customWidth="1"/>
    <col min="3869" max="3869" width="13.140625" bestFit="1" customWidth="1"/>
    <col min="4097" max="4097" width="6.140625" customWidth="1"/>
    <col min="4098" max="4098" width="24.42578125" customWidth="1"/>
    <col min="4099" max="4099" width="18.7109375" customWidth="1"/>
    <col min="4100" max="4100" width="20.42578125" customWidth="1"/>
    <col min="4101" max="4101" width="24.42578125" customWidth="1"/>
    <col min="4102" max="4102" width="18.5703125" customWidth="1"/>
    <col min="4103" max="4103" width="12.7109375" customWidth="1"/>
    <col min="4104" max="4104" width="17.7109375" customWidth="1"/>
    <col min="4105" max="4105" width="15.85546875" customWidth="1"/>
    <col min="4106" max="4106" width="21" customWidth="1"/>
    <col min="4107" max="4107" width="20.140625" customWidth="1"/>
    <col min="4108" max="4109" width="12.7109375" customWidth="1"/>
    <col min="4110" max="4111" width="12.85546875" customWidth="1"/>
    <col min="4112" max="4113" width="10.5703125" bestFit="1" customWidth="1"/>
    <col min="4117" max="4117" width="11.42578125" bestFit="1" customWidth="1"/>
    <col min="4120" max="4120" width="16.42578125" customWidth="1"/>
    <col min="4124" max="4124" width="12.140625" bestFit="1" customWidth="1"/>
    <col min="4125" max="4125" width="13.140625" bestFit="1" customWidth="1"/>
    <col min="4353" max="4353" width="6.140625" customWidth="1"/>
    <col min="4354" max="4354" width="24.42578125" customWidth="1"/>
    <col min="4355" max="4355" width="18.7109375" customWidth="1"/>
    <col min="4356" max="4356" width="20.42578125" customWidth="1"/>
    <col min="4357" max="4357" width="24.42578125" customWidth="1"/>
    <col min="4358" max="4358" width="18.5703125" customWidth="1"/>
    <col min="4359" max="4359" width="12.7109375" customWidth="1"/>
    <col min="4360" max="4360" width="17.7109375" customWidth="1"/>
    <col min="4361" max="4361" width="15.85546875" customWidth="1"/>
    <col min="4362" max="4362" width="21" customWidth="1"/>
    <col min="4363" max="4363" width="20.140625" customWidth="1"/>
    <col min="4364" max="4365" width="12.7109375" customWidth="1"/>
    <col min="4366" max="4367" width="12.85546875" customWidth="1"/>
    <col min="4368" max="4369" width="10.5703125" bestFit="1" customWidth="1"/>
    <col min="4373" max="4373" width="11.42578125" bestFit="1" customWidth="1"/>
    <col min="4376" max="4376" width="16.42578125" customWidth="1"/>
    <col min="4380" max="4380" width="12.140625" bestFit="1" customWidth="1"/>
    <col min="4381" max="4381" width="13.140625" bestFit="1" customWidth="1"/>
    <col min="4609" max="4609" width="6.140625" customWidth="1"/>
    <col min="4610" max="4610" width="24.42578125" customWidth="1"/>
    <col min="4611" max="4611" width="18.7109375" customWidth="1"/>
    <col min="4612" max="4612" width="20.42578125" customWidth="1"/>
    <col min="4613" max="4613" width="24.42578125" customWidth="1"/>
    <col min="4614" max="4614" width="18.5703125" customWidth="1"/>
    <col min="4615" max="4615" width="12.7109375" customWidth="1"/>
    <col min="4616" max="4616" width="17.7109375" customWidth="1"/>
    <col min="4617" max="4617" width="15.85546875" customWidth="1"/>
    <col min="4618" max="4618" width="21" customWidth="1"/>
    <col min="4619" max="4619" width="20.140625" customWidth="1"/>
    <col min="4620" max="4621" width="12.7109375" customWidth="1"/>
    <col min="4622" max="4623" width="12.85546875" customWidth="1"/>
    <col min="4624" max="4625" width="10.5703125" bestFit="1" customWidth="1"/>
    <col min="4629" max="4629" width="11.42578125" bestFit="1" customWidth="1"/>
    <col min="4632" max="4632" width="16.42578125" customWidth="1"/>
    <col min="4636" max="4636" width="12.140625" bestFit="1" customWidth="1"/>
    <col min="4637" max="4637" width="13.140625" bestFit="1" customWidth="1"/>
    <col min="4865" max="4865" width="6.140625" customWidth="1"/>
    <col min="4866" max="4866" width="24.42578125" customWidth="1"/>
    <col min="4867" max="4867" width="18.7109375" customWidth="1"/>
    <col min="4868" max="4868" width="20.42578125" customWidth="1"/>
    <col min="4869" max="4869" width="24.42578125" customWidth="1"/>
    <col min="4870" max="4870" width="18.5703125" customWidth="1"/>
    <col min="4871" max="4871" width="12.7109375" customWidth="1"/>
    <col min="4872" max="4872" width="17.7109375" customWidth="1"/>
    <col min="4873" max="4873" width="15.85546875" customWidth="1"/>
    <col min="4874" max="4874" width="21" customWidth="1"/>
    <col min="4875" max="4875" width="20.140625" customWidth="1"/>
    <col min="4876" max="4877" width="12.7109375" customWidth="1"/>
    <col min="4878" max="4879" width="12.85546875" customWidth="1"/>
    <col min="4880" max="4881" width="10.5703125" bestFit="1" customWidth="1"/>
    <col min="4885" max="4885" width="11.42578125" bestFit="1" customWidth="1"/>
    <col min="4888" max="4888" width="16.42578125" customWidth="1"/>
    <col min="4892" max="4892" width="12.140625" bestFit="1" customWidth="1"/>
    <col min="4893" max="4893" width="13.140625" bestFit="1" customWidth="1"/>
    <col min="5121" max="5121" width="6.140625" customWidth="1"/>
    <col min="5122" max="5122" width="24.42578125" customWidth="1"/>
    <col min="5123" max="5123" width="18.7109375" customWidth="1"/>
    <col min="5124" max="5124" width="20.42578125" customWidth="1"/>
    <col min="5125" max="5125" width="24.42578125" customWidth="1"/>
    <col min="5126" max="5126" width="18.5703125" customWidth="1"/>
    <col min="5127" max="5127" width="12.7109375" customWidth="1"/>
    <col min="5128" max="5128" width="17.7109375" customWidth="1"/>
    <col min="5129" max="5129" width="15.85546875" customWidth="1"/>
    <col min="5130" max="5130" width="21" customWidth="1"/>
    <col min="5131" max="5131" width="20.140625" customWidth="1"/>
    <col min="5132" max="5133" width="12.7109375" customWidth="1"/>
    <col min="5134" max="5135" width="12.85546875" customWidth="1"/>
    <col min="5136" max="5137" width="10.5703125" bestFit="1" customWidth="1"/>
    <col min="5141" max="5141" width="11.42578125" bestFit="1" customWidth="1"/>
    <col min="5144" max="5144" width="16.42578125" customWidth="1"/>
    <col min="5148" max="5148" width="12.140625" bestFit="1" customWidth="1"/>
    <col min="5149" max="5149" width="13.140625" bestFit="1" customWidth="1"/>
    <col min="5377" max="5377" width="6.140625" customWidth="1"/>
    <col min="5378" max="5378" width="24.42578125" customWidth="1"/>
    <col min="5379" max="5379" width="18.7109375" customWidth="1"/>
    <col min="5380" max="5380" width="20.42578125" customWidth="1"/>
    <col min="5381" max="5381" width="24.42578125" customWidth="1"/>
    <col min="5382" max="5382" width="18.5703125" customWidth="1"/>
    <col min="5383" max="5383" width="12.7109375" customWidth="1"/>
    <col min="5384" max="5384" width="17.7109375" customWidth="1"/>
    <col min="5385" max="5385" width="15.85546875" customWidth="1"/>
    <col min="5386" max="5386" width="21" customWidth="1"/>
    <col min="5387" max="5387" width="20.140625" customWidth="1"/>
    <col min="5388" max="5389" width="12.7109375" customWidth="1"/>
    <col min="5390" max="5391" width="12.85546875" customWidth="1"/>
    <col min="5392" max="5393" width="10.5703125" bestFit="1" customWidth="1"/>
    <col min="5397" max="5397" width="11.42578125" bestFit="1" customWidth="1"/>
    <col min="5400" max="5400" width="16.42578125" customWidth="1"/>
    <col min="5404" max="5404" width="12.140625" bestFit="1" customWidth="1"/>
    <col min="5405" max="5405" width="13.140625" bestFit="1" customWidth="1"/>
    <col min="5633" max="5633" width="6.140625" customWidth="1"/>
    <col min="5634" max="5634" width="24.42578125" customWidth="1"/>
    <col min="5635" max="5635" width="18.7109375" customWidth="1"/>
    <col min="5636" max="5636" width="20.42578125" customWidth="1"/>
    <col min="5637" max="5637" width="24.42578125" customWidth="1"/>
    <col min="5638" max="5638" width="18.5703125" customWidth="1"/>
    <col min="5639" max="5639" width="12.7109375" customWidth="1"/>
    <col min="5640" max="5640" width="17.7109375" customWidth="1"/>
    <col min="5641" max="5641" width="15.85546875" customWidth="1"/>
    <col min="5642" max="5642" width="21" customWidth="1"/>
    <col min="5643" max="5643" width="20.140625" customWidth="1"/>
    <col min="5644" max="5645" width="12.7109375" customWidth="1"/>
    <col min="5646" max="5647" width="12.85546875" customWidth="1"/>
    <col min="5648" max="5649" width="10.5703125" bestFit="1" customWidth="1"/>
    <col min="5653" max="5653" width="11.42578125" bestFit="1" customWidth="1"/>
    <col min="5656" max="5656" width="16.42578125" customWidth="1"/>
    <col min="5660" max="5660" width="12.140625" bestFit="1" customWidth="1"/>
    <col min="5661" max="5661" width="13.140625" bestFit="1" customWidth="1"/>
    <col min="5889" max="5889" width="6.140625" customWidth="1"/>
    <col min="5890" max="5890" width="24.42578125" customWidth="1"/>
    <col min="5891" max="5891" width="18.7109375" customWidth="1"/>
    <col min="5892" max="5892" width="20.42578125" customWidth="1"/>
    <col min="5893" max="5893" width="24.42578125" customWidth="1"/>
    <col min="5894" max="5894" width="18.5703125" customWidth="1"/>
    <col min="5895" max="5895" width="12.7109375" customWidth="1"/>
    <col min="5896" max="5896" width="17.7109375" customWidth="1"/>
    <col min="5897" max="5897" width="15.85546875" customWidth="1"/>
    <col min="5898" max="5898" width="21" customWidth="1"/>
    <col min="5899" max="5899" width="20.140625" customWidth="1"/>
    <col min="5900" max="5901" width="12.7109375" customWidth="1"/>
    <col min="5902" max="5903" width="12.85546875" customWidth="1"/>
    <col min="5904" max="5905" width="10.5703125" bestFit="1" customWidth="1"/>
    <col min="5909" max="5909" width="11.42578125" bestFit="1" customWidth="1"/>
    <col min="5912" max="5912" width="16.42578125" customWidth="1"/>
    <col min="5916" max="5916" width="12.140625" bestFit="1" customWidth="1"/>
    <col min="5917" max="5917" width="13.140625" bestFit="1" customWidth="1"/>
    <col min="6145" max="6145" width="6.140625" customWidth="1"/>
    <col min="6146" max="6146" width="24.42578125" customWidth="1"/>
    <col min="6147" max="6147" width="18.7109375" customWidth="1"/>
    <col min="6148" max="6148" width="20.42578125" customWidth="1"/>
    <col min="6149" max="6149" width="24.42578125" customWidth="1"/>
    <col min="6150" max="6150" width="18.5703125" customWidth="1"/>
    <col min="6151" max="6151" width="12.7109375" customWidth="1"/>
    <col min="6152" max="6152" width="17.7109375" customWidth="1"/>
    <col min="6153" max="6153" width="15.85546875" customWidth="1"/>
    <col min="6154" max="6154" width="21" customWidth="1"/>
    <col min="6155" max="6155" width="20.140625" customWidth="1"/>
    <col min="6156" max="6157" width="12.7109375" customWidth="1"/>
    <col min="6158" max="6159" width="12.85546875" customWidth="1"/>
    <col min="6160" max="6161" width="10.5703125" bestFit="1" customWidth="1"/>
    <col min="6165" max="6165" width="11.42578125" bestFit="1" customWidth="1"/>
    <col min="6168" max="6168" width="16.42578125" customWidth="1"/>
    <col min="6172" max="6172" width="12.140625" bestFit="1" customWidth="1"/>
    <col min="6173" max="6173" width="13.140625" bestFit="1" customWidth="1"/>
    <col min="6401" max="6401" width="6.140625" customWidth="1"/>
    <col min="6402" max="6402" width="24.42578125" customWidth="1"/>
    <col min="6403" max="6403" width="18.7109375" customWidth="1"/>
    <col min="6404" max="6404" width="20.42578125" customWidth="1"/>
    <col min="6405" max="6405" width="24.42578125" customWidth="1"/>
    <col min="6406" max="6406" width="18.5703125" customWidth="1"/>
    <col min="6407" max="6407" width="12.7109375" customWidth="1"/>
    <col min="6408" max="6408" width="17.7109375" customWidth="1"/>
    <col min="6409" max="6409" width="15.85546875" customWidth="1"/>
    <col min="6410" max="6410" width="21" customWidth="1"/>
    <col min="6411" max="6411" width="20.140625" customWidth="1"/>
    <col min="6412" max="6413" width="12.7109375" customWidth="1"/>
    <col min="6414" max="6415" width="12.85546875" customWidth="1"/>
    <col min="6416" max="6417" width="10.5703125" bestFit="1" customWidth="1"/>
    <col min="6421" max="6421" width="11.42578125" bestFit="1" customWidth="1"/>
    <col min="6424" max="6424" width="16.42578125" customWidth="1"/>
    <col min="6428" max="6428" width="12.140625" bestFit="1" customWidth="1"/>
    <col min="6429" max="6429" width="13.140625" bestFit="1" customWidth="1"/>
    <col min="6657" max="6657" width="6.140625" customWidth="1"/>
    <col min="6658" max="6658" width="24.42578125" customWidth="1"/>
    <col min="6659" max="6659" width="18.7109375" customWidth="1"/>
    <col min="6660" max="6660" width="20.42578125" customWidth="1"/>
    <col min="6661" max="6661" width="24.42578125" customWidth="1"/>
    <col min="6662" max="6662" width="18.5703125" customWidth="1"/>
    <col min="6663" max="6663" width="12.7109375" customWidth="1"/>
    <col min="6664" max="6664" width="17.7109375" customWidth="1"/>
    <col min="6665" max="6665" width="15.85546875" customWidth="1"/>
    <col min="6666" max="6666" width="21" customWidth="1"/>
    <col min="6667" max="6667" width="20.140625" customWidth="1"/>
    <col min="6668" max="6669" width="12.7109375" customWidth="1"/>
    <col min="6670" max="6671" width="12.85546875" customWidth="1"/>
    <col min="6672" max="6673" width="10.5703125" bestFit="1" customWidth="1"/>
    <col min="6677" max="6677" width="11.42578125" bestFit="1" customWidth="1"/>
    <col min="6680" max="6680" width="16.42578125" customWidth="1"/>
    <col min="6684" max="6684" width="12.140625" bestFit="1" customWidth="1"/>
    <col min="6685" max="6685" width="13.140625" bestFit="1" customWidth="1"/>
    <col min="6913" max="6913" width="6.140625" customWidth="1"/>
    <col min="6914" max="6914" width="24.42578125" customWidth="1"/>
    <col min="6915" max="6915" width="18.7109375" customWidth="1"/>
    <col min="6916" max="6916" width="20.42578125" customWidth="1"/>
    <col min="6917" max="6917" width="24.42578125" customWidth="1"/>
    <col min="6918" max="6918" width="18.5703125" customWidth="1"/>
    <col min="6919" max="6919" width="12.7109375" customWidth="1"/>
    <col min="6920" max="6920" width="17.7109375" customWidth="1"/>
    <col min="6921" max="6921" width="15.85546875" customWidth="1"/>
    <col min="6922" max="6922" width="21" customWidth="1"/>
    <col min="6923" max="6923" width="20.140625" customWidth="1"/>
    <col min="6924" max="6925" width="12.7109375" customWidth="1"/>
    <col min="6926" max="6927" width="12.85546875" customWidth="1"/>
    <col min="6928" max="6929" width="10.5703125" bestFit="1" customWidth="1"/>
    <col min="6933" max="6933" width="11.42578125" bestFit="1" customWidth="1"/>
    <col min="6936" max="6936" width="16.42578125" customWidth="1"/>
    <col min="6940" max="6940" width="12.140625" bestFit="1" customWidth="1"/>
    <col min="6941" max="6941" width="13.140625" bestFit="1" customWidth="1"/>
    <col min="7169" max="7169" width="6.140625" customWidth="1"/>
    <col min="7170" max="7170" width="24.42578125" customWidth="1"/>
    <col min="7171" max="7171" width="18.7109375" customWidth="1"/>
    <col min="7172" max="7172" width="20.42578125" customWidth="1"/>
    <col min="7173" max="7173" width="24.42578125" customWidth="1"/>
    <col min="7174" max="7174" width="18.5703125" customWidth="1"/>
    <col min="7175" max="7175" width="12.7109375" customWidth="1"/>
    <col min="7176" max="7176" width="17.7109375" customWidth="1"/>
    <col min="7177" max="7177" width="15.85546875" customWidth="1"/>
    <col min="7178" max="7178" width="21" customWidth="1"/>
    <col min="7179" max="7179" width="20.140625" customWidth="1"/>
    <col min="7180" max="7181" width="12.7109375" customWidth="1"/>
    <col min="7182" max="7183" width="12.85546875" customWidth="1"/>
    <col min="7184" max="7185" width="10.5703125" bestFit="1" customWidth="1"/>
    <col min="7189" max="7189" width="11.42578125" bestFit="1" customWidth="1"/>
    <col min="7192" max="7192" width="16.42578125" customWidth="1"/>
    <col min="7196" max="7196" width="12.140625" bestFit="1" customWidth="1"/>
    <col min="7197" max="7197" width="13.140625" bestFit="1" customWidth="1"/>
    <col min="7425" max="7425" width="6.140625" customWidth="1"/>
    <col min="7426" max="7426" width="24.42578125" customWidth="1"/>
    <col min="7427" max="7427" width="18.7109375" customWidth="1"/>
    <col min="7428" max="7428" width="20.42578125" customWidth="1"/>
    <col min="7429" max="7429" width="24.42578125" customWidth="1"/>
    <col min="7430" max="7430" width="18.5703125" customWidth="1"/>
    <col min="7431" max="7431" width="12.7109375" customWidth="1"/>
    <col min="7432" max="7432" width="17.7109375" customWidth="1"/>
    <col min="7433" max="7433" width="15.85546875" customWidth="1"/>
    <col min="7434" max="7434" width="21" customWidth="1"/>
    <col min="7435" max="7435" width="20.140625" customWidth="1"/>
    <col min="7436" max="7437" width="12.7109375" customWidth="1"/>
    <col min="7438" max="7439" width="12.85546875" customWidth="1"/>
    <col min="7440" max="7441" width="10.5703125" bestFit="1" customWidth="1"/>
    <col min="7445" max="7445" width="11.42578125" bestFit="1" customWidth="1"/>
    <col min="7448" max="7448" width="16.42578125" customWidth="1"/>
    <col min="7452" max="7452" width="12.140625" bestFit="1" customWidth="1"/>
    <col min="7453" max="7453" width="13.140625" bestFit="1" customWidth="1"/>
    <col min="7681" max="7681" width="6.140625" customWidth="1"/>
    <col min="7682" max="7682" width="24.42578125" customWidth="1"/>
    <col min="7683" max="7683" width="18.7109375" customWidth="1"/>
    <col min="7684" max="7684" width="20.42578125" customWidth="1"/>
    <col min="7685" max="7685" width="24.42578125" customWidth="1"/>
    <col min="7686" max="7686" width="18.5703125" customWidth="1"/>
    <col min="7687" max="7687" width="12.7109375" customWidth="1"/>
    <col min="7688" max="7688" width="17.7109375" customWidth="1"/>
    <col min="7689" max="7689" width="15.85546875" customWidth="1"/>
    <col min="7690" max="7690" width="21" customWidth="1"/>
    <col min="7691" max="7691" width="20.140625" customWidth="1"/>
    <col min="7692" max="7693" width="12.7109375" customWidth="1"/>
    <col min="7694" max="7695" width="12.85546875" customWidth="1"/>
    <col min="7696" max="7697" width="10.5703125" bestFit="1" customWidth="1"/>
    <col min="7701" max="7701" width="11.42578125" bestFit="1" customWidth="1"/>
    <col min="7704" max="7704" width="16.42578125" customWidth="1"/>
    <col min="7708" max="7708" width="12.140625" bestFit="1" customWidth="1"/>
    <col min="7709" max="7709" width="13.140625" bestFit="1" customWidth="1"/>
    <col min="7937" max="7937" width="6.140625" customWidth="1"/>
    <col min="7938" max="7938" width="24.42578125" customWidth="1"/>
    <col min="7939" max="7939" width="18.7109375" customWidth="1"/>
    <col min="7940" max="7940" width="20.42578125" customWidth="1"/>
    <col min="7941" max="7941" width="24.42578125" customWidth="1"/>
    <col min="7942" max="7942" width="18.5703125" customWidth="1"/>
    <col min="7943" max="7943" width="12.7109375" customWidth="1"/>
    <col min="7944" max="7944" width="17.7109375" customWidth="1"/>
    <col min="7945" max="7945" width="15.85546875" customWidth="1"/>
    <col min="7946" max="7946" width="21" customWidth="1"/>
    <col min="7947" max="7947" width="20.140625" customWidth="1"/>
    <col min="7948" max="7949" width="12.7109375" customWidth="1"/>
    <col min="7950" max="7951" width="12.85546875" customWidth="1"/>
    <col min="7952" max="7953" width="10.5703125" bestFit="1" customWidth="1"/>
    <col min="7957" max="7957" width="11.42578125" bestFit="1" customWidth="1"/>
    <col min="7960" max="7960" width="16.42578125" customWidth="1"/>
    <col min="7964" max="7964" width="12.140625" bestFit="1" customWidth="1"/>
    <col min="7965" max="7965" width="13.140625" bestFit="1" customWidth="1"/>
    <col min="8193" max="8193" width="6.140625" customWidth="1"/>
    <col min="8194" max="8194" width="24.42578125" customWidth="1"/>
    <col min="8195" max="8195" width="18.7109375" customWidth="1"/>
    <col min="8196" max="8196" width="20.42578125" customWidth="1"/>
    <col min="8197" max="8197" width="24.42578125" customWidth="1"/>
    <col min="8198" max="8198" width="18.5703125" customWidth="1"/>
    <col min="8199" max="8199" width="12.7109375" customWidth="1"/>
    <col min="8200" max="8200" width="17.7109375" customWidth="1"/>
    <col min="8201" max="8201" width="15.85546875" customWidth="1"/>
    <col min="8202" max="8202" width="21" customWidth="1"/>
    <col min="8203" max="8203" width="20.140625" customWidth="1"/>
    <col min="8204" max="8205" width="12.7109375" customWidth="1"/>
    <col min="8206" max="8207" width="12.85546875" customWidth="1"/>
    <col min="8208" max="8209" width="10.5703125" bestFit="1" customWidth="1"/>
    <col min="8213" max="8213" width="11.42578125" bestFit="1" customWidth="1"/>
    <col min="8216" max="8216" width="16.42578125" customWidth="1"/>
    <col min="8220" max="8220" width="12.140625" bestFit="1" customWidth="1"/>
    <col min="8221" max="8221" width="13.140625" bestFit="1" customWidth="1"/>
    <col min="8449" max="8449" width="6.140625" customWidth="1"/>
    <col min="8450" max="8450" width="24.42578125" customWidth="1"/>
    <col min="8451" max="8451" width="18.7109375" customWidth="1"/>
    <col min="8452" max="8452" width="20.42578125" customWidth="1"/>
    <col min="8453" max="8453" width="24.42578125" customWidth="1"/>
    <col min="8454" max="8454" width="18.5703125" customWidth="1"/>
    <col min="8455" max="8455" width="12.7109375" customWidth="1"/>
    <col min="8456" max="8456" width="17.7109375" customWidth="1"/>
    <col min="8457" max="8457" width="15.85546875" customWidth="1"/>
    <col min="8458" max="8458" width="21" customWidth="1"/>
    <col min="8459" max="8459" width="20.140625" customWidth="1"/>
    <col min="8460" max="8461" width="12.7109375" customWidth="1"/>
    <col min="8462" max="8463" width="12.85546875" customWidth="1"/>
    <col min="8464" max="8465" width="10.5703125" bestFit="1" customWidth="1"/>
    <col min="8469" max="8469" width="11.42578125" bestFit="1" customWidth="1"/>
    <col min="8472" max="8472" width="16.42578125" customWidth="1"/>
    <col min="8476" max="8476" width="12.140625" bestFit="1" customWidth="1"/>
    <col min="8477" max="8477" width="13.140625" bestFit="1" customWidth="1"/>
    <col min="8705" max="8705" width="6.140625" customWidth="1"/>
    <col min="8706" max="8706" width="24.42578125" customWidth="1"/>
    <col min="8707" max="8707" width="18.7109375" customWidth="1"/>
    <col min="8708" max="8708" width="20.42578125" customWidth="1"/>
    <col min="8709" max="8709" width="24.42578125" customWidth="1"/>
    <col min="8710" max="8710" width="18.5703125" customWidth="1"/>
    <col min="8711" max="8711" width="12.7109375" customWidth="1"/>
    <col min="8712" max="8712" width="17.7109375" customWidth="1"/>
    <col min="8713" max="8713" width="15.85546875" customWidth="1"/>
    <col min="8714" max="8714" width="21" customWidth="1"/>
    <col min="8715" max="8715" width="20.140625" customWidth="1"/>
    <col min="8716" max="8717" width="12.7109375" customWidth="1"/>
    <col min="8718" max="8719" width="12.85546875" customWidth="1"/>
    <col min="8720" max="8721" width="10.5703125" bestFit="1" customWidth="1"/>
    <col min="8725" max="8725" width="11.42578125" bestFit="1" customWidth="1"/>
    <col min="8728" max="8728" width="16.42578125" customWidth="1"/>
    <col min="8732" max="8732" width="12.140625" bestFit="1" customWidth="1"/>
    <col min="8733" max="8733" width="13.140625" bestFit="1" customWidth="1"/>
    <col min="8961" max="8961" width="6.140625" customWidth="1"/>
    <col min="8962" max="8962" width="24.42578125" customWidth="1"/>
    <col min="8963" max="8963" width="18.7109375" customWidth="1"/>
    <col min="8964" max="8964" width="20.42578125" customWidth="1"/>
    <col min="8965" max="8965" width="24.42578125" customWidth="1"/>
    <col min="8966" max="8966" width="18.5703125" customWidth="1"/>
    <col min="8967" max="8967" width="12.7109375" customWidth="1"/>
    <col min="8968" max="8968" width="17.7109375" customWidth="1"/>
    <col min="8969" max="8969" width="15.85546875" customWidth="1"/>
    <col min="8970" max="8970" width="21" customWidth="1"/>
    <col min="8971" max="8971" width="20.140625" customWidth="1"/>
    <col min="8972" max="8973" width="12.7109375" customWidth="1"/>
    <col min="8974" max="8975" width="12.85546875" customWidth="1"/>
    <col min="8976" max="8977" width="10.5703125" bestFit="1" customWidth="1"/>
    <col min="8981" max="8981" width="11.42578125" bestFit="1" customWidth="1"/>
    <col min="8984" max="8984" width="16.42578125" customWidth="1"/>
    <col min="8988" max="8988" width="12.140625" bestFit="1" customWidth="1"/>
    <col min="8989" max="8989" width="13.140625" bestFit="1" customWidth="1"/>
    <col min="9217" max="9217" width="6.140625" customWidth="1"/>
    <col min="9218" max="9218" width="24.42578125" customWidth="1"/>
    <col min="9219" max="9219" width="18.7109375" customWidth="1"/>
    <col min="9220" max="9220" width="20.42578125" customWidth="1"/>
    <col min="9221" max="9221" width="24.42578125" customWidth="1"/>
    <col min="9222" max="9222" width="18.5703125" customWidth="1"/>
    <col min="9223" max="9223" width="12.7109375" customWidth="1"/>
    <col min="9224" max="9224" width="17.7109375" customWidth="1"/>
    <col min="9225" max="9225" width="15.85546875" customWidth="1"/>
    <col min="9226" max="9226" width="21" customWidth="1"/>
    <col min="9227" max="9227" width="20.140625" customWidth="1"/>
    <col min="9228" max="9229" width="12.7109375" customWidth="1"/>
    <col min="9230" max="9231" width="12.85546875" customWidth="1"/>
    <col min="9232" max="9233" width="10.5703125" bestFit="1" customWidth="1"/>
    <col min="9237" max="9237" width="11.42578125" bestFit="1" customWidth="1"/>
    <col min="9240" max="9240" width="16.42578125" customWidth="1"/>
    <col min="9244" max="9244" width="12.140625" bestFit="1" customWidth="1"/>
    <col min="9245" max="9245" width="13.140625" bestFit="1" customWidth="1"/>
    <col min="9473" max="9473" width="6.140625" customWidth="1"/>
    <col min="9474" max="9474" width="24.42578125" customWidth="1"/>
    <col min="9475" max="9475" width="18.7109375" customWidth="1"/>
    <col min="9476" max="9476" width="20.42578125" customWidth="1"/>
    <col min="9477" max="9477" width="24.42578125" customWidth="1"/>
    <col min="9478" max="9478" width="18.5703125" customWidth="1"/>
    <col min="9479" max="9479" width="12.7109375" customWidth="1"/>
    <col min="9480" max="9480" width="17.7109375" customWidth="1"/>
    <col min="9481" max="9481" width="15.85546875" customWidth="1"/>
    <col min="9482" max="9482" width="21" customWidth="1"/>
    <col min="9483" max="9483" width="20.140625" customWidth="1"/>
    <col min="9484" max="9485" width="12.7109375" customWidth="1"/>
    <col min="9486" max="9487" width="12.85546875" customWidth="1"/>
    <col min="9488" max="9489" width="10.5703125" bestFit="1" customWidth="1"/>
    <col min="9493" max="9493" width="11.42578125" bestFit="1" customWidth="1"/>
    <col min="9496" max="9496" width="16.42578125" customWidth="1"/>
    <col min="9500" max="9500" width="12.140625" bestFit="1" customWidth="1"/>
    <col min="9501" max="9501" width="13.140625" bestFit="1" customWidth="1"/>
    <col min="9729" max="9729" width="6.140625" customWidth="1"/>
    <col min="9730" max="9730" width="24.42578125" customWidth="1"/>
    <col min="9731" max="9731" width="18.7109375" customWidth="1"/>
    <col min="9732" max="9732" width="20.42578125" customWidth="1"/>
    <col min="9733" max="9733" width="24.42578125" customWidth="1"/>
    <col min="9734" max="9734" width="18.5703125" customWidth="1"/>
    <col min="9735" max="9735" width="12.7109375" customWidth="1"/>
    <col min="9736" max="9736" width="17.7109375" customWidth="1"/>
    <col min="9737" max="9737" width="15.85546875" customWidth="1"/>
    <col min="9738" max="9738" width="21" customWidth="1"/>
    <col min="9739" max="9739" width="20.140625" customWidth="1"/>
    <col min="9740" max="9741" width="12.7109375" customWidth="1"/>
    <col min="9742" max="9743" width="12.85546875" customWidth="1"/>
    <col min="9744" max="9745" width="10.5703125" bestFit="1" customWidth="1"/>
    <col min="9749" max="9749" width="11.42578125" bestFit="1" customWidth="1"/>
    <col min="9752" max="9752" width="16.42578125" customWidth="1"/>
    <col min="9756" max="9756" width="12.140625" bestFit="1" customWidth="1"/>
    <col min="9757" max="9757" width="13.140625" bestFit="1" customWidth="1"/>
    <col min="9985" max="9985" width="6.140625" customWidth="1"/>
    <col min="9986" max="9986" width="24.42578125" customWidth="1"/>
    <col min="9987" max="9987" width="18.7109375" customWidth="1"/>
    <col min="9988" max="9988" width="20.42578125" customWidth="1"/>
    <col min="9989" max="9989" width="24.42578125" customWidth="1"/>
    <col min="9990" max="9990" width="18.5703125" customWidth="1"/>
    <col min="9991" max="9991" width="12.7109375" customWidth="1"/>
    <col min="9992" max="9992" width="17.7109375" customWidth="1"/>
    <col min="9993" max="9993" width="15.85546875" customWidth="1"/>
    <col min="9994" max="9994" width="21" customWidth="1"/>
    <col min="9995" max="9995" width="20.140625" customWidth="1"/>
    <col min="9996" max="9997" width="12.7109375" customWidth="1"/>
    <col min="9998" max="9999" width="12.85546875" customWidth="1"/>
    <col min="10000" max="10001" width="10.5703125" bestFit="1" customWidth="1"/>
    <col min="10005" max="10005" width="11.42578125" bestFit="1" customWidth="1"/>
    <col min="10008" max="10008" width="16.42578125" customWidth="1"/>
    <col min="10012" max="10012" width="12.140625" bestFit="1" customWidth="1"/>
    <col min="10013" max="10013" width="13.140625" bestFit="1" customWidth="1"/>
    <col min="10241" max="10241" width="6.140625" customWidth="1"/>
    <col min="10242" max="10242" width="24.42578125" customWidth="1"/>
    <col min="10243" max="10243" width="18.7109375" customWidth="1"/>
    <col min="10244" max="10244" width="20.42578125" customWidth="1"/>
    <col min="10245" max="10245" width="24.42578125" customWidth="1"/>
    <col min="10246" max="10246" width="18.5703125" customWidth="1"/>
    <col min="10247" max="10247" width="12.7109375" customWidth="1"/>
    <col min="10248" max="10248" width="17.7109375" customWidth="1"/>
    <col min="10249" max="10249" width="15.85546875" customWidth="1"/>
    <col min="10250" max="10250" width="21" customWidth="1"/>
    <col min="10251" max="10251" width="20.140625" customWidth="1"/>
    <col min="10252" max="10253" width="12.7109375" customWidth="1"/>
    <col min="10254" max="10255" width="12.85546875" customWidth="1"/>
    <col min="10256" max="10257" width="10.5703125" bestFit="1" customWidth="1"/>
    <col min="10261" max="10261" width="11.42578125" bestFit="1" customWidth="1"/>
    <col min="10264" max="10264" width="16.42578125" customWidth="1"/>
    <col min="10268" max="10268" width="12.140625" bestFit="1" customWidth="1"/>
    <col min="10269" max="10269" width="13.140625" bestFit="1" customWidth="1"/>
    <col min="10497" max="10497" width="6.140625" customWidth="1"/>
    <col min="10498" max="10498" width="24.42578125" customWidth="1"/>
    <col min="10499" max="10499" width="18.7109375" customWidth="1"/>
    <col min="10500" max="10500" width="20.42578125" customWidth="1"/>
    <col min="10501" max="10501" width="24.42578125" customWidth="1"/>
    <col min="10502" max="10502" width="18.5703125" customWidth="1"/>
    <col min="10503" max="10503" width="12.7109375" customWidth="1"/>
    <col min="10504" max="10504" width="17.7109375" customWidth="1"/>
    <col min="10505" max="10505" width="15.85546875" customWidth="1"/>
    <col min="10506" max="10506" width="21" customWidth="1"/>
    <col min="10507" max="10507" width="20.140625" customWidth="1"/>
    <col min="10508" max="10509" width="12.7109375" customWidth="1"/>
    <col min="10510" max="10511" width="12.85546875" customWidth="1"/>
    <col min="10512" max="10513" width="10.5703125" bestFit="1" customWidth="1"/>
    <col min="10517" max="10517" width="11.42578125" bestFit="1" customWidth="1"/>
    <col min="10520" max="10520" width="16.42578125" customWidth="1"/>
    <col min="10524" max="10524" width="12.140625" bestFit="1" customWidth="1"/>
    <col min="10525" max="10525" width="13.140625" bestFit="1" customWidth="1"/>
    <col min="10753" max="10753" width="6.140625" customWidth="1"/>
    <col min="10754" max="10754" width="24.42578125" customWidth="1"/>
    <col min="10755" max="10755" width="18.7109375" customWidth="1"/>
    <col min="10756" max="10756" width="20.42578125" customWidth="1"/>
    <col min="10757" max="10757" width="24.42578125" customWidth="1"/>
    <col min="10758" max="10758" width="18.5703125" customWidth="1"/>
    <col min="10759" max="10759" width="12.7109375" customWidth="1"/>
    <col min="10760" max="10760" width="17.7109375" customWidth="1"/>
    <col min="10761" max="10761" width="15.85546875" customWidth="1"/>
    <col min="10762" max="10762" width="21" customWidth="1"/>
    <col min="10763" max="10763" width="20.140625" customWidth="1"/>
    <col min="10764" max="10765" width="12.7109375" customWidth="1"/>
    <col min="10766" max="10767" width="12.85546875" customWidth="1"/>
    <col min="10768" max="10769" width="10.5703125" bestFit="1" customWidth="1"/>
    <col min="10773" max="10773" width="11.42578125" bestFit="1" customWidth="1"/>
    <col min="10776" max="10776" width="16.42578125" customWidth="1"/>
    <col min="10780" max="10780" width="12.140625" bestFit="1" customWidth="1"/>
    <col min="10781" max="10781" width="13.140625" bestFit="1" customWidth="1"/>
    <col min="11009" max="11009" width="6.140625" customWidth="1"/>
    <col min="11010" max="11010" width="24.42578125" customWidth="1"/>
    <col min="11011" max="11011" width="18.7109375" customWidth="1"/>
    <col min="11012" max="11012" width="20.42578125" customWidth="1"/>
    <col min="11013" max="11013" width="24.42578125" customWidth="1"/>
    <col min="11014" max="11014" width="18.5703125" customWidth="1"/>
    <col min="11015" max="11015" width="12.7109375" customWidth="1"/>
    <col min="11016" max="11016" width="17.7109375" customWidth="1"/>
    <col min="11017" max="11017" width="15.85546875" customWidth="1"/>
    <col min="11018" max="11018" width="21" customWidth="1"/>
    <col min="11019" max="11019" width="20.140625" customWidth="1"/>
    <col min="11020" max="11021" width="12.7109375" customWidth="1"/>
    <col min="11022" max="11023" width="12.85546875" customWidth="1"/>
    <col min="11024" max="11025" width="10.5703125" bestFit="1" customWidth="1"/>
    <col min="11029" max="11029" width="11.42578125" bestFit="1" customWidth="1"/>
    <col min="11032" max="11032" width="16.42578125" customWidth="1"/>
    <col min="11036" max="11036" width="12.140625" bestFit="1" customWidth="1"/>
    <col min="11037" max="11037" width="13.140625" bestFit="1" customWidth="1"/>
    <col min="11265" max="11265" width="6.140625" customWidth="1"/>
    <col min="11266" max="11266" width="24.42578125" customWidth="1"/>
    <col min="11267" max="11267" width="18.7109375" customWidth="1"/>
    <col min="11268" max="11268" width="20.42578125" customWidth="1"/>
    <col min="11269" max="11269" width="24.42578125" customWidth="1"/>
    <col min="11270" max="11270" width="18.5703125" customWidth="1"/>
    <col min="11271" max="11271" width="12.7109375" customWidth="1"/>
    <col min="11272" max="11272" width="17.7109375" customWidth="1"/>
    <col min="11273" max="11273" width="15.85546875" customWidth="1"/>
    <col min="11274" max="11274" width="21" customWidth="1"/>
    <col min="11275" max="11275" width="20.140625" customWidth="1"/>
    <col min="11276" max="11277" width="12.7109375" customWidth="1"/>
    <col min="11278" max="11279" width="12.85546875" customWidth="1"/>
    <col min="11280" max="11281" width="10.5703125" bestFit="1" customWidth="1"/>
    <col min="11285" max="11285" width="11.42578125" bestFit="1" customWidth="1"/>
    <col min="11288" max="11288" width="16.42578125" customWidth="1"/>
    <col min="11292" max="11292" width="12.140625" bestFit="1" customWidth="1"/>
    <col min="11293" max="11293" width="13.140625" bestFit="1" customWidth="1"/>
    <col min="11521" max="11521" width="6.140625" customWidth="1"/>
    <col min="11522" max="11522" width="24.42578125" customWidth="1"/>
    <col min="11523" max="11523" width="18.7109375" customWidth="1"/>
    <col min="11524" max="11524" width="20.42578125" customWidth="1"/>
    <col min="11525" max="11525" width="24.42578125" customWidth="1"/>
    <col min="11526" max="11526" width="18.5703125" customWidth="1"/>
    <col min="11527" max="11527" width="12.7109375" customWidth="1"/>
    <col min="11528" max="11528" width="17.7109375" customWidth="1"/>
    <col min="11529" max="11529" width="15.85546875" customWidth="1"/>
    <col min="11530" max="11530" width="21" customWidth="1"/>
    <col min="11531" max="11531" width="20.140625" customWidth="1"/>
    <col min="11532" max="11533" width="12.7109375" customWidth="1"/>
    <col min="11534" max="11535" width="12.85546875" customWidth="1"/>
    <col min="11536" max="11537" width="10.5703125" bestFit="1" customWidth="1"/>
    <col min="11541" max="11541" width="11.42578125" bestFit="1" customWidth="1"/>
    <col min="11544" max="11544" width="16.42578125" customWidth="1"/>
    <col min="11548" max="11548" width="12.140625" bestFit="1" customWidth="1"/>
    <col min="11549" max="11549" width="13.140625" bestFit="1" customWidth="1"/>
    <col min="11777" max="11777" width="6.140625" customWidth="1"/>
    <col min="11778" max="11778" width="24.42578125" customWidth="1"/>
    <col min="11779" max="11779" width="18.7109375" customWidth="1"/>
    <col min="11780" max="11780" width="20.42578125" customWidth="1"/>
    <col min="11781" max="11781" width="24.42578125" customWidth="1"/>
    <col min="11782" max="11782" width="18.5703125" customWidth="1"/>
    <col min="11783" max="11783" width="12.7109375" customWidth="1"/>
    <col min="11784" max="11784" width="17.7109375" customWidth="1"/>
    <col min="11785" max="11785" width="15.85546875" customWidth="1"/>
    <col min="11786" max="11786" width="21" customWidth="1"/>
    <col min="11787" max="11787" width="20.140625" customWidth="1"/>
    <col min="11788" max="11789" width="12.7109375" customWidth="1"/>
    <col min="11790" max="11791" width="12.85546875" customWidth="1"/>
    <col min="11792" max="11793" width="10.5703125" bestFit="1" customWidth="1"/>
    <col min="11797" max="11797" width="11.42578125" bestFit="1" customWidth="1"/>
    <col min="11800" max="11800" width="16.42578125" customWidth="1"/>
    <col min="11804" max="11804" width="12.140625" bestFit="1" customWidth="1"/>
    <col min="11805" max="11805" width="13.140625" bestFit="1" customWidth="1"/>
    <col min="12033" max="12033" width="6.140625" customWidth="1"/>
    <col min="12034" max="12034" width="24.42578125" customWidth="1"/>
    <col min="12035" max="12035" width="18.7109375" customWidth="1"/>
    <col min="12036" max="12036" width="20.42578125" customWidth="1"/>
    <col min="12037" max="12037" width="24.42578125" customWidth="1"/>
    <col min="12038" max="12038" width="18.5703125" customWidth="1"/>
    <col min="12039" max="12039" width="12.7109375" customWidth="1"/>
    <col min="12040" max="12040" width="17.7109375" customWidth="1"/>
    <col min="12041" max="12041" width="15.85546875" customWidth="1"/>
    <col min="12042" max="12042" width="21" customWidth="1"/>
    <col min="12043" max="12043" width="20.140625" customWidth="1"/>
    <col min="12044" max="12045" width="12.7109375" customWidth="1"/>
    <col min="12046" max="12047" width="12.85546875" customWidth="1"/>
    <col min="12048" max="12049" width="10.5703125" bestFit="1" customWidth="1"/>
    <col min="12053" max="12053" width="11.42578125" bestFit="1" customWidth="1"/>
    <col min="12056" max="12056" width="16.42578125" customWidth="1"/>
    <col min="12060" max="12060" width="12.140625" bestFit="1" customWidth="1"/>
    <col min="12061" max="12061" width="13.140625" bestFit="1" customWidth="1"/>
    <col min="12289" max="12289" width="6.140625" customWidth="1"/>
    <col min="12290" max="12290" width="24.42578125" customWidth="1"/>
    <col min="12291" max="12291" width="18.7109375" customWidth="1"/>
    <col min="12292" max="12292" width="20.42578125" customWidth="1"/>
    <col min="12293" max="12293" width="24.42578125" customWidth="1"/>
    <col min="12294" max="12294" width="18.5703125" customWidth="1"/>
    <col min="12295" max="12295" width="12.7109375" customWidth="1"/>
    <col min="12296" max="12296" width="17.7109375" customWidth="1"/>
    <col min="12297" max="12297" width="15.85546875" customWidth="1"/>
    <col min="12298" max="12298" width="21" customWidth="1"/>
    <col min="12299" max="12299" width="20.140625" customWidth="1"/>
    <col min="12300" max="12301" width="12.7109375" customWidth="1"/>
    <col min="12302" max="12303" width="12.85546875" customWidth="1"/>
    <col min="12304" max="12305" width="10.5703125" bestFit="1" customWidth="1"/>
    <col min="12309" max="12309" width="11.42578125" bestFit="1" customWidth="1"/>
    <col min="12312" max="12312" width="16.42578125" customWidth="1"/>
    <col min="12316" max="12316" width="12.140625" bestFit="1" customWidth="1"/>
    <col min="12317" max="12317" width="13.140625" bestFit="1" customWidth="1"/>
    <col min="12545" max="12545" width="6.140625" customWidth="1"/>
    <col min="12546" max="12546" width="24.42578125" customWidth="1"/>
    <col min="12547" max="12547" width="18.7109375" customWidth="1"/>
    <col min="12548" max="12548" width="20.42578125" customWidth="1"/>
    <col min="12549" max="12549" width="24.42578125" customWidth="1"/>
    <col min="12550" max="12550" width="18.5703125" customWidth="1"/>
    <col min="12551" max="12551" width="12.7109375" customWidth="1"/>
    <col min="12552" max="12552" width="17.7109375" customWidth="1"/>
    <col min="12553" max="12553" width="15.85546875" customWidth="1"/>
    <col min="12554" max="12554" width="21" customWidth="1"/>
    <col min="12555" max="12555" width="20.140625" customWidth="1"/>
    <col min="12556" max="12557" width="12.7109375" customWidth="1"/>
    <col min="12558" max="12559" width="12.85546875" customWidth="1"/>
    <col min="12560" max="12561" width="10.5703125" bestFit="1" customWidth="1"/>
    <col min="12565" max="12565" width="11.42578125" bestFit="1" customWidth="1"/>
    <col min="12568" max="12568" width="16.42578125" customWidth="1"/>
    <col min="12572" max="12572" width="12.140625" bestFit="1" customWidth="1"/>
    <col min="12573" max="12573" width="13.140625" bestFit="1" customWidth="1"/>
    <col min="12801" max="12801" width="6.140625" customWidth="1"/>
    <col min="12802" max="12802" width="24.42578125" customWidth="1"/>
    <col min="12803" max="12803" width="18.7109375" customWidth="1"/>
    <col min="12804" max="12804" width="20.42578125" customWidth="1"/>
    <col min="12805" max="12805" width="24.42578125" customWidth="1"/>
    <col min="12806" max="12806" width="18.5703125" customWidth="1"/>
    <col min="12807" max="12807" width="12.7109375" customWidth="1"/>
    <col min="12808" max="12808" width="17.7109375" customWidth="1"/>
    <col min="12809" max="12809" width="15.85546875" customWidth="1"/>
    <col min="12810" max="12810" width="21" customWidth="1"/>
    <col min="12811" max="12811" width="20.140625" customWidth="1"/>
    <col min="12812" max="12813" width="12.7109375" customWidth="1"/>
    <col min="12814" max="12815" width="12.85546875" customWidth="1"/>
    <col min="12816" max="12817" width="10.5703125" bestFit="1" customWidth="1"/>
    <col min="12821" max="12821" width="11.42578125" bestFit="1" customWidth="1"/>
    <col min="12824" max="12824" width="16.42578125" customWidth="1"/>
    <col min="12828" max="12828" width="12.140625" bestFit="1" customWidth="1"/>
    <col min="12829" max="12829" width="13.140625" bestFit="1" customWidth="1"/>
    <col min="13057" max="13057" width="6.140625" customWidth="1"/>
    <col min="13058" max="13058" width="24.42578125" customWidth="1"/>
    <col min="13059" max="13059" width="18.7109375" customWidth="1"/>
    <col min="13060" max="13060" width="20.42578125" customWidth="1"/>
    <col min="13061" max="13061" width="24.42578125" customWidth="1"/>
    <col min="13062" max="13062" width="18.5703125" customWidth="1"/>
    <col min="13063" max="13063" width="12.7109375" customWidth="1"/>
    <col min="13064" max="13064" width="17.7109375" customWidth="1"/>
    <col min="13065" max="13065" width="15.85546875" customWidth="1"/>
    <col min="13066" max="13066" width="21" customWidth="1"/>
    <col min="13067" max="13067" width="20.140625" customWidth="1"/>
    <col min="13068" max="13069" width="12.7109375" customWidth="1"/>
    <col min="13070" max="13071" width="12.85546875" customWidth="1"/>
    <col min="13072" max="13073" width="10.5703125" bestFit="1" customWidth="1"/>
    <col min="13077" max="13077" width="11.42578125" bestFit="1" customWidth="1"/>
    <col min="13080" max="13080" width="16.42578125" customWidth="1"/>
    <col min="13084" max="13084" width="12.140625" bestFit="1" customWidth="1"/>
    <col min="13085" max="13085" width="13.140625" bestFit="1" customWidth="1"/>
    <col min="13313" max="13313" width="6.140625" customWidth="1"/>
    <col min="13314" max="13314" width="24.42578125" customWidth="1"/>
    <col min="13315" max="13315" width="18.7109375" customWidth="1"/>
    <col min="13316" max="13316" width="20.42578125" customWidth="1"/>
    <col min="13317" max="13317" width="24.42578125" customWidth="1"/>
    <col min="13318" max="13318" width="18.5703125" customWidth="1"/>
    <col min="13319" max="13319" width="12.7109375" customWidth="1"/>
    <col min="13320" max="13320" width="17.7109375" customWidth="1"/>
    <col min="13321" max="13321" width="15.85546875" customWidth="1"/>
    <col min="13322" max="13322" width="21" customWidth="1"/>
    <col min="13323" max="13323" width="20.140625" customWidth="1"/>
    <col min="13324" max="13325" width="12.7109375" customWidth="1"/>
    <col min="13326" max="13327" width="12.85546875" customWidth="1"/>
    <col min="13328" max="13329" width="10.5703125" bestFit="1" customWidth="1"/>
    <col min="13333" max="13333" width="11.42578125" bestFit="1" customWidth="1"/>
    <col min="13336" max="13336" width="16.42578125" customWidth="1"/>
    <col min="13340" max="13340" width="12.140625" bestFit="1" customWidth="1"/>
    <col min="13341" max="13341" width="13.140625" bestFit="1" customWidth="1"/>
    <col min="13569" max="13569" width="6.140625" customWidth="1"/>
    <col min="13570" max="13570" width="24.42578125" customWidth="1"/>
    <col min="13571" max="13571" width="18.7109375" customWidth="1"/>
    <col min="13572" max="13572" width="20.42578125" customWidth="1"/>
    <col min="13573" max="13573" width="24.42578125" customWidth="1"/>
    <col min="13574" max="13574" width="18.5703125" customWidth="1"/>
    <col min="13575" max="13575" width="12.7109375" customWidth="1"/>
    <col min="13576" max="13576" width="17.7109375" customWidth="1"/>
    <col min="13577" max="13577" width="15.85546875" customWidth="1"/>
    <col min="13578" max="13578" width="21" customWidth="1"/>
    <col min="13579" max="13579" width="20.140625" customWidth="1"/>
    <col min="13580" max="13581" width="12.7109375" customWidth="1"/>
    <col min="13582" max="13583" width="12.85546875" customWidth="1"/>
    <col min="13584" max="13585" width="10.5703125" bestFit="1" customWidth="1"/>
    <col min="13589" max="13589" width="11.42578125" bestFit="1" customWidth="1"/>
    <col min="13592" max="13592" width="16.42578125" customWidth="1"/>
    <col min="13596" max="13596" width="12.140625" bestFit="1" customWidth="1"/>
    <col min="13597" max="13597" width="13.140625" bestFit="1" customWidth="1"/>
    <col min="13825" max="13825" width="6.140625" customWidth="1"/>
    <col min="13826" max="13826" width="24.42578125" customWidth="1"/>
    <col min="13827" max="13827" width="18.7109375" customWidth="1"/>
    <col min="13828" max="13828" width="20.42578125" customWidth="1"/>
    <col min="13829" max="13829" width="24.42578125" customWidth="1"/>
    <col min="13830" max="13830" width="18.5703125" customWidth="1"/>
    <col min="13831" max="13831" width="12.7109375" customWidth="1"/>
    <col min="13832" max="13832" width="17.7109375" customWidth="1"/>
    <col min="13833" max="13833" width="15.85546875" customWidth="1"/>
    <col min="13834" max="13834" width="21" customWidth="1"/>
    <col min="13835" max="13835" width="20.140625" customWidth="1"/>
    <col min="13836" max="13837" width="12.7109375" customWidth="1"/>
    <col min="13838" max="13839" width="12.85546875" customWidth="1"/>
    <col min="13840" max="13841" width="10.5703125" bestFit="1" customWidth="1"/>
    <col min="13845" max="13845" width="11.42578125" bestFit="1" customWidth="1"/>
    <col min="13848" max="13848" width="16.42578125" customWidth="1"/>
    <col min="13852" max="13852" width="12.140625" bestFit="1" customWidth="1"/>
    <col min="13853" max="13853" width="13.140625" bestFit="1" customWidth="1"/>
    <col min="14081" max="14081" width="6.140625" customWidth="1"/>
    <col min="14082" max="14082" width="24.42578125" customWidth="1"/>
    <col min="14083" max="14083" width="18.7109375" customWidth="1"/>
    <col min="14084" max="14084" width="20.42578125" customWidth="1"/>
    <col min="14085" max="14085" width="24.42578125" customWidth="1"/>
    <col min="14086" max="14086" width="18.5703125" customWidth="1"/>
    <col min="14087" max="14087" width="12.7109375" customWidth="1"/>
    <col min="14088" max="14088" width="17.7109375" customWidth="1"/>
    <col min="14089" max="14089" width="15.85546875" customWidth="1"/>
    <col min="14090" max="14090" width="21" customWidth="1"/>
    <col min="14091" max="14091" width="20.140625" customWidth="1"/>
    <col min="14092" max="14093" width="12.7109375" customWidth="1"/>
    <col min="14094" max="14095" width="12.85546875" customWidth="1"/>
    <col min="14096" max="14097" width="10.5703125" bestFit="1" customWidth="1"/>
    <col min="14101" max="14101" width="11.42578125" bestFit="1" customWidth="1"/>
    <col min="14104" max="14104" width="16.42578125" customWidth="1"/>
    <col min="14108" max="14108" width="12.140625" bestFit="1" customWidth="1"/>
    <col min="14109" max="14109" width="13.140625" bestFit="1" customWidth="1"/>
    <col min="14337" max="14337" width="6.140625" customWidth="1"/>
    <col min="14338" max="14338" width="24.42578125" customWidth="1"/>
    <col min="14339" max="14339" width="18.7109375" customWidth="1"/>
    <col min="14340" max="14340" width="20.42578125" customWidth="1"/>
    <col min="14341" max="14341" width="24.42578125" customWidth="1"/>
    <col min="14342" max="14342" width="18.5703125" customWidth="1"/>
    <col min="14343" max="14343" width="12.7109375" customWidth="1"/>
    <col min="14344" max="14344" width="17.7109375" customWidth="1"/>
    <col min="14345" max="14345" width="15.85546875" customWidth="1"/>
    <col min="14346" max="14346" width="21" customWidth="1"/>
    <col min="14347" max="14347" width="20.140625" customWidth="1"/>
    <col min="14348" max="14349" width="12.7109375" customWidth="1"/>
    <col min="14350" max="14351" width="12.85546875" customWidth="1"/>
    <col min="14352" max="14353" width="10.5703125" bestFit="1" customWidth="1"/>
    <col min="14357" max="14357" width="11.42578125" bestFit="1" customWidth="1"/>
    <col min="14360" max="14360" width="16.42578125" customWidth="1"/>
    <col min="14364" max="14364" width="12.140625" bestFit="1" customWidth="1"/>
    <col min="14365" max="14365" width="13.140625" bestFit="1" customWidth="1"/>
    <col min="14593" max="14593" width="6.140625" customWidth="1"/>
    <col min="14594" max="14594" width="24.42578125" customWidth="1"/>
    <col min="14595" max="14595" width="18.7109375" customWidth="1"/>
    <col min="14596" max="14596" width="20.42578125" customWidth="1"/>
    <col min="14597" max="14597" width="24.42578125" customWidth="1"/>
    <col min="14598" max="14598" width="18.5703125" customWidth="1"/>
    <col min="14599" max="14599" width="12.7109375" customWidth="1"/>
    <col min="14600" max="14600" width="17.7109375" customWidth="1"/>
    <col min="14601" max="14601" width="15.85546875" customWidth="1"/>
    <col min="14602" max="14602" width="21" customWidth="1"/>
    <col min="14603" max="14603" width="20.140625" customWidth="1"/>
    <col min="14604" max="14605" width="12.7109375" customWidth="1"/>
    <col min="14606" max="14607" width="12.85546875" customWidth="1"/>
    <col min="14608" max="14609" width="10.5703125" bestFit="1" customWidth="1"/>
    <col min="14613" max="14613" width="11.42578125" bestFit="1" customWidth="1"/>
    <col min="14616" max="14616" width="16.42578125" customWidth="1"/>
    <col min="14620" max="14620" width="12.140625" bestFit="1" customWidth="1"/>
    <col min="14621" max="14621" width="13.140625" bestFit="1" customWidth="1"/>
    <col min="14849" max="14849" width="6.140625" customWidth="1"/>
    <col min="14850" max="14850" width="24.42578125" customWidth="1"/>
    <col min="14851" max="14851" width="18.7109375" customWidth="1"/>
    <col min="14852" max="14852" width="20.42578125" customWidth="1"/>
    <col min="14853" max="14853" width="24.42578125" customWidth="1"/>
    <col min="14854" max="14854" width="18.5703125" customWidth="1"/>
    <col min="14855" max="14855" width="12.7109375" customWidth="1"/>
    <col min="14856" max="14856" width="17.7109375" customWidth="1"/>
    <col min="14857" max="14857" width="15.85546875" customWidth="1"/>
    <col min="14858" max="14858" width="21" customWidth="1"/>
    <col min="14859" max="14859" width="20.140625" customWidth="1"/>
    <col min="14860" max="14861" width="12.7109375" customWidth="1"/>
    <col min="14862" max="14863" width="12.85546875" customWidth="1"/>
    <col min="14864" max="14865" width="10.5703125" bestFit="1" customWidth="1"/>
    <col min="14869" max="14869" width="11.42578125" bestFit="1" customWidth="1"/>
    <col min="14872" max="14872" width="16.42578125" customWidth="1"/>
    <col min="14876" max="14876" width="12.140625" bestFit="1" customWidth="1"/>
    <col min="14877" max="14877" width="13.140625" bestFit="1" customWidth="1"/>
    <col min="15105" max="15105" width="6.140625" customWidth="1"/>
    <col min="15106" max="15106" width="24.42578125" customWidth="1"/>
    <col min="15107" max="15107" width="18.7109375" customWidth="1"/>
    <col min="15108" max="15108" width="20.42578125" customWidth="1"/>
    <col min="15109" max="15109" width="24.42578125" customWidth="1"/>
    <col min="15110" max="15110" width="18.5703125" customWidth="1"/>
    <col min="15111" max="15111" width="12.7109375" customWidth="1"/>
    <col min="15112" max="15112" width="17.7109375" customWidth="1"/>
    <col min="15113" max="15113" width="15.85546875" customWidth="1"/>
    <col min="15114" max="15114" width="21" customWidth="1"/>
    <col min="15115" max="15115" width="20.140625" customWidth="1"/>
    <col min="15116" max="15117" width="12.7109375" customWidth="1"/>
    <col min="15118" max="15119" width="12.85546875" customWidth="1"/>
    <col min="15120" max="15121" width="10.5703125" bestFit="1" customWidth="1"/>
    <col min="15125" max="15125" width="11.42578125" bestFit="1" customWidth="1"/>
    <col min="15128" max="15128" width="16.42578125" customWidth="1"/>
    <col min="15132" max="15132" width="12.140625" bestFit="1" customWidth="1"/>
    <col min="15133" max="15133" width="13.140625" bestFit="1" customWidth="1"/>
    <col min="15361" max="15361" width="6.140625" customWidth="1"/>
    <col min="15362" max="15362" width="24.42578125" customWidth="1"/>
    <col min="15363" max="15363" width="18.7109375" customWidth="1"/>
    <col min="15364" max="15364" width="20.42578125" customWidth="1"/>
    <col min="15365" max="15365" width="24.42578125" customWidth="1"/>
    <col min="15366" max="15366" width="18.5703125" customWidth="1"/>
    <col min="15367" max="15367" width="12.7109375" customWidth="1"/>
    <col min="15368" max="15368" width="17.7109375" customWidth="1"/>
    <col min="15369" max="15369" width="15.85546875" customWidth="1"/>
    <col min="15370" max="15370" width="21" customWidth="1"/>
    <col min="15371" max="15371" width="20.140625" customWidth="1"/>
    <col min="15372" max="15373" width="12.7109375" customWidth="1"/>
    <col min="15374" max="15375" width="12.85546875" customWidth="1"/>
    <col min="15376" max="15377" width="10.5703125" bestFit="1" customWidth="1"/>
    <col min="15381" max="15381" width="11.42578125" bestFit="1" customWidth="1"/>
    <col min="15384" max="15384" width="16.42578125" customWidth="1"/>
    <col min="15388" max="15388" width="12.140625" bestFit="1" customWidth="1"/>
    <col min="15389" max="15389" width="13.140625" bestFit="1" customWidth="1"/>
    <col min="15617" max="15617" width="6.140625" customWidth="1"/>
    <col min="15618" max="15618" width="24.42578125" customWidth="1"/>
    <col min="15619" max="15619" width="18.7109375" customWidth="1"/>
    <col min="15620" max="15620" width="20.42578125" customWidth="1"/>
    <col min="15621" max="15621" width="24.42578125" customWidth="1"/>
    <col min="15622" max="15622" width="18.5703125" customWidth="1"/>
    <col min="15623" max="15623" width="12.7109375" customWidth="1"/>
    <col min="15624" max="15624" width="17.7109375" customWidth="1"/>
    <col min="15625" max="15625" width="15.85546875" customWidth="1"/>
    <col min="15626" max="15626" width="21" customWidth="1"/>
    <col min="15627" max="15627" width="20.140625" customWidth="1"/>
    <col min="15628" max="15629" width="12.7109375" customWidth="1"/>
    <col min="15630" max="15631" width="12.85546875" customWidth="1"/>
    <col min="15632" max="15633" width="10.5703125" bestFit="1" customWidth="1"/>
    <col min="15637" max="15637" width="11.42578125" bestFit="1" customWidth="1"/>
    <col min="15640" max="15640" width="16.42578125" customWidth="1"/>
    <col min="15644" max="15644" width="12.140625" bestFit="1" customWidth="1"/>
    <col min="15645" max="15645" width="13.140625" bestFit="1" customWidth="1"/>
    <col min="15873" max="15873" width="6.140625" customWidth="1"/>
    <col min="15874" max="15874" width="24.42578125" customWidth="1"/>
    <col min="15875" max="15875" width="18.7109375" customWidth="1"/>
    <col min="15876" max="15876" width="20.42578125" customWidth="1"/>
    <col min="15877" max="15877" width="24.42578125" customWidth="1"/>
    <col min="15878" max="15878" width="18.5703125" customWidth="1"/>
    <col min="15879" max="15879" width="12.7109375" customWidth="1"/>
    <col min="15880" max="15880" width="17.7109375" customWidth="1"/>
    <col min="15881" max="15881" width="15.85546875" customWidth="1"/>
    <col min="15882" max="15882" width="21" customWidth="1"/>
    <col min="15883" max="15883" width="20.140625" customWidth="1"/>
    <col min="15884" max="15885" width="12.7109375" customWidth="1"/>
    <col min="15886" max="15887" width="12.85546875" customWidth="1"/>
    <col min="15888" max="15889" width="10.5703125" bestFit="1" customWidth="1"/>
    <col min="15893" max="15893" width="11.42578125" bestFit="1" customWidth="1"/>
    <col min="15896" max="15896" width="16.42578125" customWidth="1"/>
    <col min="15900" max="15900" width="12.140625" bestFit="1" customWidth="1"/>
    <col min="15901" max="15901" width="13.140625" bestFit="1" customWidth="1"/>
    <col min="16129" max="16129" width="6.140625" customWidth="1"/>
    <col min="16130" max="16130" width="24.42578125" customWidth="1"/>
    <col min="16131" max="16131" width="18.7109375" customWidth="1"/>
    <col min="16132" max="16132" width="20.42578125" customWidth="1"/>
    <col min="16133" max="16133" width="24.42578125" customWidth="1"/>
    <col min="16134" max="16134" width="18.5703125" customWidth="1"/>
    <col min="16135" max="16135" width="12.7109375" customWidth="1"/>
    <col min="16136" max="16136" width="17.7109375" customWidth="1"/>
    <col min="16137" max="16137" width="15.85546875" customWidth="1"/>
    <col min="16138" max="16138" width="21" customWidth="1"/>
    <col min="16139" max="16139" width="20.140625" customWidth="1"/>
    <col min="16140" max="16141" width="12.7109375" customWidth="1"/>
    <col min="16142" max="16143" width="12.85546875" customWidth="1"/>
    <col min="16144" max="16145" width="10.5703125" bestFit="1" customWidth="1"/>
    <col min="16149" max="16149" width="11.42578125" bestFit="1" customWidth="1"/>
    <col min="16152" max="16152" width="16.42578125" customWidth="1"/>
    <col min="16156" max="16156" width="12.140625" bestFit="1" customWidth="1"/>
    <col min="16157" max="16157" width="13.140625" bestFit="1" customWidth="1"/>
  </cols>
  <sheetData>
    <row r="1" spans="2:26" ht="15.75" thickBot="1" x14ac:dyDescent="0.3"/>
    <row r="2" spans="2:26" x14ac:dyDescent="0.25">
      <c r="H2" s="1"/>
      <c r="Q2" s="2"/>
      <c r="R2" s="2"/>
      <c r="S2" s="2"/>
      <c r="T2" s="2"/>
      <c r="U2" s="2"/>
      <c r="V2" s="2"/>
      <c r="W2" s="2"/>
      <c r="X2" s="2"/>
    </row>
    <row r="3" spans="2:26" ht="15.75" thickBot="1" x14ac:dyDescent="0.3">
      <c r="B3" s="3" t="s">
        <v>0</v>
      </c>
      <c r="C3" s="4"/>
      <c r="D3" s="4"/>
      <c r="E3" s="4"/>
      <c r="F3" s="4"/>
      <c r="G3" s="4"/>
      <c r="H3" s="5"/>
      <c r="I3" s="6"/>
      <c r="K3" s="3" t="s">
        <v>1</v>
      </c>
      <c r="L3" s="4"/>
      <c r="M3" s="4"/>
      <c r="N3" s="4"/>
      <c r="O3" s="4"/>
      <c r="P3" s="4"/>
      <c r="Q3" s="4"/>
      <c r="R3" s="2"/>
      <c r="S3" s="7"/>
      <c r="T3" s="2"/>
      <c r="U3" s="7"/>
      <c r="V3" s="7"/>
      <c r="W3" s="2"/>
      <c r="X3" s="2"/>
      <c r="Y3" s="2"/>
    </row>
    <row r="4" spans="2:26" x14ac:dyDescent="0.25">
      <c r="B4" s="8"/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10"/>
      <c r="L4" s="8" t="s">
        <v>8</v>
      </c>
      <c r="M4" s="8" t="s">
        <v>3</v>
      </c>
      <c r="N4" s="8" t="s">
        <v>4</v>
      </c>
      <c r="O4" s="8" t="s">
        <v>5</v>
      </c>
      <c r="P4" s="8" t="s">
        <v>6</v>
      </c>
      <c r="Q4" s="8" t="s">
        <v>7</v>
      </c>
      <c r="S4" s="11" t="s">
        <v>5</v>
      </c>
      <c r="T4" s="12"/>
      <c r="U4" s="11" t="s">
        <v>9</v>
      </c>
      <c r="V4" s="11" t="s">
        <v>10</v>
      </c>
      <c r="W4" s="2"/>
      <c r="X4" s="2"/>
      <c r="Y4" s="2"/>
      <c r="Z4" s="2"/>
    </row>
    <row r="5" spans="2:26" x14ac:dyDescent="0.25">
      <c r="B5" s="13" t="s">
        <v>11</v>
      </c>
      <c r="C5" s="14">
        <f>SUM(C7:C33)</f>
        <v>6341.2080000000005</v>
      </c>
      <c r="D5" s="15">
        <v>0.34799999999999998</v>
      </c>
      <c r="E5" s="15">
        <v>5.5E-2</v>
      </c>
      <c r="F5" s="15">
        <v>0.39400000000000002</v>
      </c>
      <c r="G5" s="15">
        <v>0.11</v>
      </c>
      <c r="H5" s="15">
        <v>9.2999999999999999E-2</v>
      </c>
      <c r="I5" s="16"/>
      <c r="K5" s="17" t="s">
        <v>11</v>
      </c>
      <c r="L5" s="18">
        <f>C5</f>
        <v>6341.2080000000005</v>
      </c>
      <c r="M5" s="19">
        <f>$L$5*D5</f>
        <v>2206.7403840000002</v>
      </c>
      <c r="N5" s="19">
        <f>$L$5*E5</f>
        <v>348.76644000000005</v>
      </c>
      <c r="O5" s="19">
        <f>$L$5*F5</f>
        <v>2498.4359520000003</v>
      </c>
      <c r="P5" s="19">
        <f>$L$5*G5</f>
        <v>697.53288000000009</v>
      </c>
      <c r="Q5" s="19">
        <f>$L$5*H5</f>
        <v>589.73234400000001</v>
      </c>
      <c r="S5" s="20" t="s">
        <v>12</v>
      </c>
      <c r="T5" s="21">
        <f>F40-T6</f>
        <v>256.28800000000001</v>
      </c>
      <c r="U5" s="22">
        <f>L5-U6</f>
        <v>1121.241</v>
      </c>
      <c r="V5" s="23">
        <f>T5/U5</f>
        <v>0.22857530183073935</v>
      </c>
      <c r="W5" s="2"/>
      <c r="X5" s="2"/>
      <c r="Y5" s="2"/>
      <c r="Z5" s="2"/>
    </row>
    <row r="6" spans="2:26" x14ac:dyDescent="0.25">
      <c r="B6" s="24" t="s">
        <v>13</v>
      </c>
      <c r="C6" s="25">
        <v>4983.8999999999996</v>
      </c>
      <c r="D6" s="26">
        <v>0.156</v>
      </c>
      <c r="E6" s="26">
        <v>7.0999999999999994E-2</v>
      </c>
      <c r="F6" s="26">
        <v>0.52800000000000002</v>
      </c>
      <c r="G6" s="26">
        <v>0.123</v>
      </c>
      <c r="H6" s="26">
        <v>0.121</v>
      </c>
      <c r="I6" s="16"/>
      <c r="K6" s="27"/>
      <c r="L6" s="27"/>
      <c r="M6" s="27"/>
      <c r="N6" s="27"/>
      <c r="O6" s="27"/>
      <c r="P6" s="27"/>
      <c r="Q6" s="27"/>
      <c r="S6" s="11" t="s">
        <v>14</v>
      </c>
      <c r="T6" s="28">
        <f>F42+F45+F46+F48+F49+F50+F51+F52+F56+F59+F60+F62+F66+F67+F68</f>
        <v>2799.0449999999996</v>
      </c>
      <c r="U6" s="28">
        <f>C42+C45+C46+C48+C49+C50+C51+C52+C56+C59+C60+C62+C66+C67+C68</f>
        <v>5219.9670000000006</v>
      </c>
      <c r="V6" s="23">
        <f>T6/U6</f>
        <v>0.53621890713102194</v>
      </c>
      <c r="W6" s="2"/>
      <c r="X6" s="2"/>
      <c r="Y6" s="2"/>
      <c r="Z6" s="2"/>
    </row>
    <row r="7" spans="2:26" x14ac:dyDescent="0.25">
      <c r="B7" s="29" t="s">
        <v>15</v>
      </c>
      <c r="C7" s="14">
        <v>108.127</v>
      </c>
      <c r="D7" s="15">
        <v>2.1188047388718823E-2</v>
      </c>
      <c r="E7" s="15">
        <v>8.9524355618855606E-3</v>
      </c>
      <c r="F7" s="15">
        <v>0.76560895983426902</v>
      </c>
      <c r="G7" s="15">
        <v>0.11049044179529628</v>
      </c>
      <c r="H7" s="15">
        <v>9.3760115419830398E-2</v>
      </c>
      <c r="I7" s="29" t="str">
        <f>B7</f>
        <v xml:space="preserve">Belgium </v>
      </c>
      <c r="K7" s="30" t="s">
        <v>16</v>
      </c>
      <c r="L7" s="31">
        <v>1185.4169999999999</v>
      </c>
      <c r="M7" s="32">
        <v>319.55500000000006</v>
      </c>
      <c r="N7" s="32">
        <v>55.344999999999999</v>
      </c>
      <c r="O7" s="32">
        <v>601.14199999999994</v>
      </c>
      <c r="P7" s="32">
        <v>103.08600000000001</v>
      </c>
      <c r="Q7" s="32">
        <v>106.28899999999999</v>
      </c>
      <c r="R7" s="33"/>
      <c r="S7" s="12"/>
      <c r="T7" s="12"/>
      <c r="U7" s="12"/>
      <c r="V7" s="23"/>
      <c r="W7" s="2"/>
      <c r="X7" s="2"/>
      <c r="Y7" s="2"/>
      <c r="Z7" s="2"/>
    </row>
    <row r="8" spans="2:26" x14ac:dyDescent="0.25">
      <c r="B8" s="29" t="s">
        <v>17</v>
      </c>
      <c r="C8" s="14">
        <v>74.218000000000004</v>
      </c>
      <c r="D8" s="15">
        <v>0.52002209706540192</v>
      </c>
      <c r="E8" s="15">
        <v>7.758225767334069E-2</v>
      </c>
      <c r="F8" s="15">
        <v>0.38392303753806351</v>
      </c>
      <c r="G8" s="15">
        <v>0</v>
      </c>
      <c r="H8" s="15">
        <v>1.8472607723193833E-2</v>
      </c>
      <c r="I8" s="29" t="str">
        <f t="shared" ref="I8:I36" si="0">B8</f>
        <v xml:space="preserve">Bulgaria </v>
      </c>
      <c r="K8" s="30" t="s">
        <v>18</v>
      </c>
      <c r="L8" s="31">
        <v>899.02499999999998</v>
      </c>
      <c r="M8" s="32">
        <v>0.53400000000000003</v>
      </c>
      <c r="N8" s="32">
        <v>154.49800000000002</v>
      </c>
      <c r="O8" s="32">
        <v>636.03100000000006</v>
      </c>
      <c r="P8" s="32">
        <v>33.867000000000004</v>
      </c>
      <c r="Q8" s="32">
        <v>74.094999999999999</v>
      </c>
      <c r="R8" s="33"/>
      <c r="S8" s="11" t="s">
        <v>19</v>
      </c>
      <c r="T8" s="12"/>
      <c r="U8" s="12"/>
      <c r="V8" s="23"/>
      <c r="W8" s="2"/>
      <c r="X8" s="2"/>
      <c r="Y8" s="2"/>
      <c r="Z8" s="2"/>
    </row>
    <row r="9" spans="2:26" x14ac:dyDescent="0.25">
      <c r="B9" s="29" t="s">
        <v>20</v>
      </c>
      <c r="C9" s="14">
        <v>244.01400000000001</v>
      </c>
      <c r="D9" s="15">
        <v>0.78154532117009667</v>
      </c>
      <c r="E9" s="15">
        <v>2.431417869466506E-2</v>
      </c>
      <c r="F9" s="15">
        <v>7.0655782045292478E-2</v>
      </c>
      <c r="G9" s="15">
        <v>6.4438925635414368E-2</v>
      </c>
      <c r="H9" s="15">
        <v>5.9045792454531294E-2</v>
      </c>
      <c r="I9" s="29" t="str">
        <f t="shared" si="0"/>
        <v>Czech Republic</v>
      </c>
      <c r="K9" s="30" t="s">
        <v>21</v>
      </c>
      <c r="L9" s="31">
        <v>652.85900000000004</v>
      </c>
      <c r="M9" s="32">
        <v>86.043000000000006</v>
      </c>
      <c r="N9" s="32">
        <v>2.222</v>
      </c>
      <c r="O9" s="32">
        <v>464.589</v>
      </c>
      <c r="P9" s="32">
        <v>24.071999999999999</v>
      </c>
      <c r="Q9" s="32">
        <v>75.933000000000007</v>
      </c>
      <c r="R9" s="33"/>
      <c r="S9" s="12" t="s">
        <v>12</v>
      </c>
      <c r="T9" s="22">
        <f>M5-T10</f>
        <v>1443.2733840000003</v>
      </c>
      <c r="U9" s="22">
        <f>U5</f>
        <v>1121.241</v>
      </c>
      <c r="V9" s="23">
        <f>T9/U9</f>
        <v>1.2872106746007328</v>
      </c>
    </row>
    <row r="10" spans="2:26" x14ac:dyDescent="0.25">
      <c r="B10" s="29" t="s">
        <v>22</v>
      </c>
      <c r="C10" s="14">
        <v>304.66300000000001</v>
      </c>
      <c r="D10" s="15">
        <v>0.53523401266317205</v>
      </c>
      <c r="E10" s="15">
        <v>3.9256489957756602E-2</v>
      </c>
      <c r="F10" s="15">
        <v>0.21184718853290357</v>
      </c>
      <c r="G10" s="15">
        <v>0.15985531554537308</v>
      </c>
      <c r="H10" s="15">
        <v>5.3806993300794644E-2</v>
      </c>
      <c r="I10" s="29" t="str">
        <f t="shared" si="0"/>
        <v xml:space="preserve">Denmark </v>
      </c>
      <c r="K10" s="30" t="s">
        <v>23</v>
      </c>
      <c r="L10" s="31">
        <v>437.09199999999998</v>
      </c>
      <c r="M10" s="32">
        <v>128.12299999999999</v>
      </c>
      <c r="N10" s="32">
        <v>8.8269999999999982</v>
      </c>
      <c r="O10" s="32">
        <v>95.845999999999989</v>
      </c>
      <c r="P10" s="32">
        <v>186.21300000000002</v>
      </c>
      <c r="Q10" s="32">
        <v>18.083000000000002</v>
      </c>
      <c r="R10" s="33"/>
      <c r="S10" s="11" t="s">
        <v>14</v>
      </c>
      <c r="T10" s="34">
        <f>D42+D45+D46+D48+D49+D50+D51+D52+D56+D59+D60+D62+D66+D67+D68</f>
        <v>763.46699999999987</v>
      </c>
      <c r="U10" s="34">
        <f>U6</f>
        <v>5219.9670000000006</v>
      </c>
      <c r="V10" s="23">
        <f>T10/U10</f>
        <v>0.14625897060268767</v>
      </c>
    </row>
    <row r="11" spans="2:26" x14ac:dyDescent="0.25">
      <c r="B11" s="29" t="s">
        <v>16</v>
      </c>
      <c r="C11" s="14">
        <v>1185.4169999999999</v>
      </c>
      <c r="D11" s="15">
        <v>0.2695718046898265</v>
      </c>
      <c r="E11" s="15">
        <v>4.6688211827567855E-2</v>
      </c>
      <c r="F11" s="15">
        <v>0.50711437409789129</v>
      </c>
      <c r="G11" s="15">
        <v>8.6961803314782912E-2</v>
      </c>
      <c r="H11" s="15">
        <v>8.9663806069931504E-2</v>
      </c>
      <c r="I11" s="29" t="str">
        <f t="shared" si="0"/>
        <v xml:space="preserve">Germany </v>
      </c>
      <c r="K11" s="30" t="s">
        <v>24</v>
      </c>
      <c r="L11" s="31">
        <v>429.745</v>
      </c>
      <c r="M11" s="32">
        <v>320.32900000000001</v>
      </c>
      <c r="N11" s="32">
        <v>38.555999999999997</v>
      </c>
      <c r="O11" s="32">
        <v>30.018999999999998</v>
      </c>
      <c r="P11" s="32">
        <v>30.032999999999998</v>
      </c>
      <c r="Q11" s="32">
        <v>10.808</v>
      </c>
      <c r="R11" s="33"/>
    </row>
    <row r="12" spans="2:26" x14ac:dyDescent="0.25">
      <c r="B12" s="29" t="s">
        <v>25</v>
      </c>
      <c r="C12" s="14">
        <v>17.931000000000001</v>
      </c>
      <c r="D12" s="15">
        <v>0.41525849088171324</v>
      </c>
      <c r="E12" s="15">
        <v>3.5134682951313365E-3</v>
      </c>
      <c r="F12" s="15">
        <v>0.35391221906195974</v>
      </c>
      <c r="G12" s="15">
        <v>0.22731582176119569</v>
      </c>
      <c r="H12" s="15">
        <v>0</v>
      </c>
      <c r="I12" s="29" t="str">
        <f t="shared" si="0"/>
        <v xml:space="preserve">Estonia </v>
      </c>
      <c r="K12" s="30" t="s">
        <v>26</v>
      </c>
      <c r="L12" s="31">
        <v>386.37</v>
      </c>
      <c r="M12" s="32">
        <v>6.6380000000000008</v>
      </c>
      <c r="N12" s="32">
        <v>33.233000000000004</v>
      </c>
      <c r="O12" s="32">
        <v>286.20799999999997</v>
      </c>
      <c r="P12" s="32">
        <v>1.292</v>
      </c>
      <c r="Q12" s="32">
        <v>58.999000000000002</v>
      </c>
      <c r="R12" s="33"/>
    </row>
    <row r="13" spans="2:26" x14ac:dyDescent="0.25">
      <c r="B13" s="29" t="s">
        <v>27</v>
      </c>
      <c r="C13" s="14">
        <v>20.576000000000001</v>
      </c>
      <c r="D13" s="15">
        <v>5.0641524105754281E-2</v>
      </c>
      <c r="E13" s="15">
        <v>7.2900466562986004E-4</v>
      </c>
      <c r="F13" s="15">
        <v>0.91922628304821152</v>
      </c>
      <c r="G13" s="15">
        <v>1.0692068429237948E-2</v>
      </c>
      <c r="H13" s="15">
        <v>1.8711119751166409E-2</v>
      </c>
      <c r="I13" s="29" t="str">
        <f t="shared" si="0"/>
        <v xml:space="preserve">Ireland </v>
      </c>
      <c r="K13" s="30" t="s">
        <v>28</v>
      </c>
      <c r="L13" s="31">
        <v>376.86399999999998</v>
      </c>
      <c r="M13" s="32">
        <v>17.224</v>
      </c>
      <c r="N13" s="32">
        <v>13.648000000000001</v>
      </c>
      <c r="O13" s="32">
        <v>206.82799999999997</v>
      </c>
      <c r="P13" s="32">
        <v>96.599000000000018</v>
      </c>
      <c r="Q13" s="32">
        <v>42.564999999999998</v>
      </c>
      <c r="R13" s="33"/>
    </row>
    <row r="14" spans="2:26" x14ac:dyDescent="0.25">
      <c r="B14" s="29" t="s">
        <v>29</v>
      </c>
      <c r="C14" s="14">
        <v>21.876999999999999</v>
      </c>
      <c r="D14" s="15">
        <v>0.15610001371303195</v>
      </c>
      <c r="E14" s="15">
        <v>4.2738949581752526E-2</v>
      </c>
      <c r="F14" s="15">
        <v>0.34789962060611601</v>
      </c>
      <c r="G14" s="15">
        <v>3.405402934588838E-2</v>
      </c>
      <c r="H14" s="15">
        <v>0.41920738675321118</v>
      </c>
      <c r="I14" s="29" t="str">
        <f t="shared" si="0"/>
        <v xml:space="preserve">Greece </v>
      </c>
      <c r="K14" s="30" t="s">
        <v>22</v>
      </c>
      <c r="L14" s="31">
        <v>304.66300000000001</v>
      </c>
      <c r="M14" s="32">
        <v>163.066</v>
      </c>
      <c r="N14" s="32">
        <v>11.96</v>
      </c>
      <c r="O14" s="32">
        <v>64.542000000000002</v>
      </c>
      <c r="P14" s="32">
        <v>48.701999999999998</v>
      </c>
      <c r="Q14" s="32">
        <v>16.393000000000001</v>
      </c>
      <c r="R14" s="33"/>
    </row>
    <row r="15" spans="2:26" x14ac:dyDescent="0.25">
      <c r="B15" s="29" t="s">
        <v>26</v>
      </c>
      <c r="C15" s="14">
        <v>386.37</v>
      </c>
      <c r="D15" s="15">
        <v>1.7180422910681472E-2</v>
      </c>
      <c r="E15" s="15">
        <v>8.6013406838005027E-2</v>
      </c>
      <c r="F15" s="15">
        <v>0.7407614462820612</v>
      </c>
      <c r="G15" s="15">
        <v>3.3439449232600875E-3</v>
      </c>
      <c r="H15" s="15">
        <v>0.15270077904599219</v>
      </c>
      <c r="I15" s="29" t="str">
        <f t="shared" si="0"/>
        <v>Spain</v>
      </c>
      <c r="K15" s="30" t="s">
        <v>30</v>
      </c>
      <c r="L15" s="31">
        <v>302.63799999999998</v>
      </c>
      <c r="M15" s="32">
        <v>12.005000000000001</v>
      </c>
      <c r="N15" s="32">
        <v>6.7940000000000005</v>
      </c>
      <c r="O15" s="32">
        <v>210.63600000000002</v>
      </c>
      <c r="P15" s="32">
        <v>11.045999999999999</v>
      </c>
      <c r="Q15" s="32">
        <v>62.156999999999996</v>
      </c>
      <c r="R15" s="33"/>
    </row>
    <row r="16" spans="2:26" x14ac:dyDescent="0.25">
      <c r="B16" s="29" t="s">
        <v>28</v>
      </c>
      <c r="C16" s="14">
        <v>376.86399999999998</v>
      </c>
      <c r="D16" s="15">
        <v>4.5703489853103511E-2</v>
      </c>
      <c r="E16" s="15">
        <v>3.6214655684809381E-2</v>
      </c>
      <c r="F16" s="15">
        <v>0.54881336503353995</v>
      </c>
      <c r="G16" s="15">
        <v>0.25632323596841305</v>
      </c>
      <c r="H16" s="15">
        <v>0.11294525346013416</v>
      </c>
      <c r="I16" s="29" t="str">
        <f t="shared" si="0"/>
        <v xml:space="preserve">France </v>
      </c>
      <c r="K16" s="30" t="s">
        <v>31</v>
      </c>
      <c r="L16" s="31">
        <v>252.6</v>
      </c>
      <c r="M16" s="32">
        <v>15.331999999999999</v>
      </c>
      <c r="N16" s="32">
        <v>12.252999999999998</v>
      </c>
      <c r="O16" s="32">
        <v>14.938999999999998</v>
      </c>
      <c r="P16" s="32">
        <v>189.16399999999999</v>
      </c>
      <c r="Q16" s="32">
        <v>20.912000000000003</v>
      </c>
      <c r="R16" s="33"/>
    </row>
    <row r="17" spans="2:18" x14ac:dyDescent="0.25">
      <c r="B17" s="29" t="s">
        <v>18</v>
      </c>
      <c r="C17" s="14">
        <v>899.02499999999998</v>
      </c>
      <c r="D17" s="15">
        <v>5.9397680820889301E-4</v>
      </c>
      <c r="E17" s="15">
        <v>0.1718506159450516</v>
      </c>
      <c r="F17" s="15">
        <v>0.70746753427324049</v>
      </c>
      <c r="G17" s="15">
        <v>3.7670810044214569E-2</v>
      </c>
      <c r="H17" s="15">
        <v>8.2417062929284496E-2</v>
      </c>
      <c r="I17" s="29" t="str">
        <f t="shared" si="0"/>
        <v xml:space="preserve">Italy </v>
      </c>
      <c r="K17" s="30" t="s">
        <v>20</v>
      </c>
      <c r="L17" s="31">
        <v>244.01400000000001</v>
      </c>
      <c r="M17" s="32">
        <v>190.70799999999997</v>
      </c>
      <c r="N17" s="32">
        <v>5.9330000000000007</v>
      </c>
      <c r="O17" s="32">
        <v>17.241</v>
      </c>
      <c r="P17" s="32">
        <v>15.724000000000002</v>
      </c>
      <c r="Q17" s="32">
        <v>14.407999999999999</v>
      </c>
      <c r="R17" s="33"/>
    </row>
    <row r="18" spans="2:18" x14ac:dyDescent="0.25">
      <c r="B18" s="29" t="s">
        <v>32</v>
      </c>
      <c r="C18" s="14">
        <v>0.17799999999999999</v>
      </c>
      <c r="D18" s="15">
        <v>0</v>
      </c>
      <c r="E18" s="15">
        <v>1</v>
      </c>
      <c r="F18" s="15">
        <v>0</v>
      </c>
      <c r="G18" s="15">
        <v>0</v>
      </c>
      <c r="H18" s="15">
        <v>0</v>
      </c>
      <c r="I18" s="29" t="str">
        <f t="shared" si="0"/>
        <v xml:space="preserve">Cyprus </v>
      </c>
      <c r="K18" s="30" t="s">
        <v>33</v>
      </c>
      <c r="L18" s="31">
        <v>159.40799999999999</v>
      </c>
      <c r="M18" s="32">
        <v>8.1989999999999998</v>
      </c>
      <c r="N18" s="32">
        <v>5.419999999999999</v>
      </c>
      <c r="O18" s="32">
        <v>69.87299999999999</v>
      </c>
      <c r="P18" s="32">
        <v>51.389999999999993</v>
      </c>
      <c r="Q18" s="32">
        <v>24.526</v>
      </c>
      <c r="R18" s="33"/>
    </row>
    <row r="19" spans="2:18" x14ac:dyDescent="0.25">
      <c r="B19" s="29" t="s">
        <v>34</v>
      </c>
      <c r="C19" s="14">
        <v>10.95</v>
      </c>
      <c r="D19" s="15">
        <v>4.0821917808219185E-2</v>
      </c>
      <c r="E19" s="15">
        <v>9.8630136986301367E-3</v>
      </c>
      <c r="F19" s="15">
        <v>0.90118721461187212</v>
      </c>
      <c r="G19" s="15">
        <v>4.8127853881278541E-2</v>
      </c>
      <c r="H19" s="15">
        <v>0</v>
      </c>
      <c r="I19" s="29" t="str">
        <f t="shared" si="0"/>
        <v xml:space="preserve">Latvia </v>
      </c>
      <c r="K19" s="30" t="s">
        <v>35</v>
      </c>
      <c r="L19" s="31">
        <v>112.407</v>
      </c>
      <c r="M19" s="32">
        <v>44.763999999999996</v>
      </c>
      <c r="N19" s="32">
        <v>9.9799999999999986</v>
      </c>
      <c r="O19" s="32">
        <v>55.864000000000004</v>
      </c>
      <c r="P19" s="32">
        <v>0.58400000000000007</v>
      </c>
      <c r="Q19" s="32">
        <v>1.2150000000000001</v>
      </c>
      <c r="R19" s="33"/>
    </row>
    <row r="20" spans="2:18" x14ac:dyDescent="0.25">
      <c r="B20" s="29" t="s">
        <v>36</v>
      </c>
      <c r="C20" s="14">
        <v>29.942</v>
      </c>
      <c r="D20" s="15">
        <v>3.3397902611715986E-5</v>
      </c>
      <c r="E20" s="15">
        <v>0.25432502838821724</v>
      </c>
      <c r="F20" s="15">
        <v>0.6634827332843497</v>
      </c>
      <c r="G20" s="15">
        <v>8.2158840424821328E-2</v>
      </c>
      <c r="H20" s="15">
        <v>0</v>
      </c>
      <c r="I20" s="29" t="str">
        <f t="shared" si="0"/>
        <v xml:space="preserve">Lithuania </v>
      </c>
      <c r="K20" s="30" t="s">
        <v>15</v>
      </c>
      <c r="L20" s="31">
        <v>108.127</v>
      </c>
      <c r="M20" s="32">
        <v>2.2909999999999999</v>
      </c>
      <c r="N20" s="32">
        <v>0.96799999999999997</v>
      </c>
      <c r="O20" s="32">
        <v>82.782999999999987</v>
      </c>
      <c r="P20" s="32">
        <v>11.947000000000001</v>
      </c>
      <c r="Q20" s="32">
        <v>10.138000000000002</v>
      </c>
      <c r="R20" s="33"/>
    </row>
    <row r="21" spans="2:18" x14ac:dyDescent="0.25">
      <c r="B21" s="29" t="s">
        <v>37</v>
      </c>
      <c r="C21" s="14">
        <v>6.3819999999999997</v>
      </c>
      <c r="D21" s="15">
        <v>0</v>
      </c>
      <c r="E21" s="15">
        <v>0</v>
      </c>
      <c r="F21" s="15">
        <v>0.80037605766217501</v>
      </c>
      <c r="G21" s="15">
        <v>0.19962394233782516</v>
      </c>
      <c r="H21" s="15">
        <v>0</v>
      </c>
      <c r="I21" s="29" t="str">
        <f t="shared" si="0"/>
        <v xml:space="preserve">Luxembourg </v>
      </c>
      <c r="K21" s="30" t="s">
        <v>38</v>
      </c>
      <c r="L21" s="31">
        <v>106.069</v>
      </c>
      <c r="M21" s="32">
        <v>0</v>
      </c>
      <c r="N21" s="32">
        <v>25.772000000000002</v>
      </c>
      <c r="O21" s="32">
        <v>33.994999999999997</v>
      </c>
      <c r="P21" s="32">
        <v>42.005000000000003</v>
      </c>
      <c r="Q21" s="32">
        <v>4.2970000000000006</v>
      </c>
      <c r="R21" s="33"/>
    </row>
    <row r="22" spans="2:18" x14ac:dyDescent="0.25">
      <c r="B22" s="29" t="s">
        <v>39</v>
      </c>
      <c r="C22" s="14">
        <v>86.507999999999996</v>
      </c>
      <c r="D22" s="15">
        <v>5.5439959310121606E-2</v>
      </c>
      <c r="E22" s="15">
        <v>3.2124196606094238E-2</v>
      </c>
      <c r="F22" s="15">
        <v>0.78274841633143766</v>
      </c>
      <c r="G22" s="15">
        <v>7.6305081610949288E-2</v>
      </c>
      <c r="H22" s="15">
        <v>5.3382346141397329E-2</v>
      </c>
      <c r="I22" s="29" t="str">
        <f t="shared" si="0"/>
        <v xml:space="preserve">Hungary </v>
      </c>
      <c r="K22" s="30" t="s">
        <v>40</v>
      </c>
      <c r="L22" s="31">
        <v>95.495999999999995</v>
      </c>
      <c r="M22" s="32">
        <v>42.940000000000005</v>
      </c>
      <c r="N22" s="32">
        <v>4.0739999999999998</v>
      </c>
      <c r="O22" s="32">
        <v>15.428999999999998</v>
      </c>
      <c r="P22" s="32">
        <v>5.3129999999999997</v>
      </c>
      <c r="Q22" s="32">
        <v>27.74</v>
      </c>
      <c r="R22" s="33"/>
    </row>
    <row r="23" spans="2:18" x14ac:dyDescent="0.25">
      <c r="B23" s="29" t="s">
        <v>41</v>
      </c>
      <c r="C23" s="14">
        <v>0</v>
      </c>
      <c r="D23" s="15" t="s">
        <v>42</v>
      </c>
      <c r="E23" s="15" t="s">
        <v>42</v>
      </c>
      <c r="F23" s="15" t="s">
        <v>42</v>
      </c>
      <c r="G23" s="15" t="s">
        <v>42</v>
      </c>
      <c r="H23" s="15" t="s">
        <v>42</v>
      </c>
      <c r="I23" s="29" t="str">
        <f t="shared" si="0"/>
        <v xml:space="preserve">Malta </v>
      </c>
      <c r="K23" s="30" t="s">
        <v>39</v>
      </c>
      <c r="L23" s="31">
        <v>86.507999999999996</v>
      </c>
      <c r="M23" s="32">
        <v>4.7959999999999994</v>
      </c>
      <c r="N23" s="32">
        <v>2.7790000000000004</v>
      </c>
      <c r="O23" s="32">
        <v>67.713999999999999</v>
      </c>
      <c r="P23" s="32">
        <v>6.6010000000000009</v>
      </c>
      <c r="Q23" s="32">
        <v>4.6179999999999994</v>
      </c>
      <c r="R23" s="33"/>
    </row>
    <row r="24" spans="2:18" x14ac:dyDescent="0.25">
      <c r="B24" s="29" t="s">
        <v>21</v>
      </c>
      <c r="C24" s="14">
        <v>652.85900000000004</v>
      </c>
      <c r="D24" s="15">
        <v>0.13179415463369579</v>
      </c>
      <c r="E24" s="15">
        <v>3.4034914123876668E-3</v>
      </c>
      <c r="F24" s="15">
        <v>0.7116222645318514</v>
      </c>
      <c r="G24" s="15">
        <v>3.6871667542302394E-2</v>
      </c>
      <c r="H24" s="15">
        <v>0.1163084218797627</v>
      </c>
      <c r="I24" s="29" t="str">
        <f t="shared" si="0"/>
        <v xml:space="preserve">Netherlands </v>
      </c>
      <c r="K24" s="30" t="s">
        <v>17</v>
      </c>
      <c r="L24" s="31">
        <v>74.218000000000004</v>
      </c>
      <c r="M24" s="32">
        <v>38.594999999999999</v>
      </c>
      <c r="N24" s="32">
        <v>5.758</v>
      </c>
      <c r="O24" s="32">
        <v>28.494</v>
      </c>
      <c r="P24" s="32">
        <v>0</v>
      </c>
      <c r="Q24" s="32">
        <v>1.371</v>
      </c>
      <c r="R24" s="33"/>
    </row>
    <row r="25" spans="2:18" x14ac:dyDescent="0.25">
      <c r="B25" s="29" t="s">
        <v>33</v>
      </c>
      <c r="C25" s="14">
        <v>159.40799999999999</v>
      </c>
      <c r="D25" s="15">
        <v>5.1434056007226746E-2</v>
      </c>
      <c r="E25" s="15">
        <v>3.4000802970992672E-2</v>
      </c>
      <c r="F25" s="15">
        <v>0.43832806383619394</v>
      </c>
      <c r="G25" s="15">
        <v>0.3223803071364047</v>
      </c>
      <c r="H25" s="15">
        <v>0.153856770049182</v>
      </c>
      <c r="I25" s="29" t="str">
        <f t="shared" si="0"/>
        <v xml:space="preserve">Austria </v>
      </c>
      <c r="K25" s="30" t="s">
        <v>36</v>
      </c>
      <c r="L25" s="31">
        <v>29.942</v>
      </c>
      <c r="M25" s="32">
        <v>1E-3</v>
      </c>
      <c r="N25" s="32">
        <v>7.6150000000000011</v>
      </c>
      <c r="O25" s="32">
        <v>19.866</v>
      </c>
      <c r="P25" s="32">
        <v>2.4600000000000004</v>
      </c>
      <c r="Q25" s="32">
        <v>0</v>
      </c>
      <c r="R25" s="33"/>
    </row>
    <row r="26" spans="2:18" x14ac:dyDescent="0.25">
      <c r="B26" s="29" t="s">
        <v>24</v>
      </c>
      <c r="C26" s="14">
        <v>429.745</v>
      </c>
      <c r="D26" s="15">
        <v>0.74539319829201045</v>
      </c>
      <c r="E26" s="15">
        <v>8.9718321330091097E-2</v>
      </c>
      <c r="F26" s="15">
        <v>6.9853052391534512E-2</v>
      </c>
      <c r="G26" s="15">
        <v>6.9885629850260034E-2</v>
      </c>
      <c r="H26" s="15">
        <v>2.5149798136103969E-2</v>
      </c>
      <c r="I26" s="29" t="str">
        <f t="shared" si="0"/>
        <v xml:space="preserve">Poland </v>
      </c>
      <c r="K26" s="30" t="s">
        <v>29</v>
      </c>
      <c r="L26" s="31">
        <v>21.876999999999999</v>
      </c>
      <c r="M26" s="32">
        <v>3.4149999999999996</v>
      </c>
      <c r="N26" s="32">
        <v>0.93499999999999994</v>
      </c>
      <c r="O26" s="32">
        <v>7.6109999999999998</v>
      </c>
      <c r="P26" s="32">
        <v>0.74500000000000011</v>
      </c>
      <c r="Q26" s="32">
        <v>9.1710000000000012</v>
      </c>
      <c r="R26" s="33"/>
    </row>
    <row r="27" spans="2:18" x14ac:dyDescent="0.25">
      <c r="B27" s="29" t="s">
        <v>38</v>
      </c>
      <c r="C27" s="14">
        <v>106.069</v>
      </c>
      <c r="D27" s="15">
        <v>0</v>
      </c>
      <c r="E27" s="15">
        <v>0.24297391320744044</v>
      </c>
      <c r="F27" s="15">
        <v>0.32049892051400503</v>
      </c>
      <c r="G27" s="15">
        <v>0.39601580103517525</v>
      </c>
      <c r="H27" s="15">
        <v>4.051136524337931E-2</v>
      </c>
      <c r="I27" s="29" t="str">
        <f t="shared" si="0"/>
        <v xml:space="preserve">Portugal </v>
      </c>
      <c r="K27" s="30" t="s">
        <v>27</v>
      </c>
      <c r="L27" s="31">
        <v>20.576000000000001</v>
      </c>
      <c r="M27" s="32">
        <v>1.042</v>
      </c>
      <c r="N27" s="32">
        <v>1.5000000000000001E-2</v>
      </c>
      <c r="O27" s="32">
        <v>18.914000000000001</v>
      </c>
      <c r="P27" s="32">
        <v>0.22000000000000003</v>
      </c>
      <c r="Q27" s="32">
        <v>0.38500000000000001</v>
      </c>
      <c r="R27" s="33"/>
    </row>
    <row r="28" spans="2:18" x14ac:dyDescent="0.25">
      <c r="B28" s="29" t="s">
        <v>35</v>
      </c>
      <c r="C28" s="14">
        <v>112.407</v>
      </c>
      <c r="D28" s="15">
        <v>0.39823142686843344</v>
      </c>
      <c r="E28" s="15">
        <v>8.8784506302988245E-2</v>
      </c>
      <c r="F28" s="15">
        <v>0.49697972546193747</v>
      </c>
      <c r="G28" s="15">
        <v>5.1954059800546236E-3</v>
      </c>
      <c r="H28" s="15">
        <v>1.0808935386586246E-2</v>
      </c>
      <c r="I28" s="29" t="str">
        <f t="shared" si="0"/>
        <v xml:space="preserve">Romania </v>
      </c>
      <c r="K28" s="30" t="s">
        <v>43</v>
      </c>
      <c r="L28" s="31">
        <v>19.852</v>
      </c>
      <c r="M28" s="32">
        <v>11.242000000000001</v>
      </c>
      <c r="N28" s="32">
        <v>0.35199999999999998</v>
      </c>
      <c r="O28" s="32">
        <v>5.4469999999999992</v>
      </c>
      <c r="P28" s="32">
        <v>2.6910000000000003</v>
      </c>
      <c r="Q28" s="32">
        <v>0.12</v>
      </c>
      <c r="R28" s="33"/>
    </row>
    <row r="29" spans="2:18" x14ac:dyDescent="0.25">
      <c r="B29" s="29" t="s">
        <v>43</v>
      </c>
      <c r="C29" s="14">
        <v>19.852</v>
      </c>
      <c r="D29" s="15">
        <v>0.56629055007052187</v>
      </c>
      <c r="E29" s="15">
        <v>1.7731210961112229E-2</v>
      </c>
      <c r="F29" s="15">
        <v>0.27438041507152927</v>
      </c>
      <c r="G29" s="15">
        <v>0.13555309288736653</v>
      </c>
      <c r="H29" s="15">
        <v>6.0447310094700786E-3</v>
      </c>
      <c r="I29" s="29" t="str">
        <f t="shared" si="0"/>
        <v xml:space="preserve">Slovenia </v>
      </c>
      <c r="K29" s="30" t="s">
        <v>25</v>
      </c>
      <c r="L29" s="31">
        <v>17.931000000000001</v>
      </c>
      <c r="M29" s="32">
        <v>7.4460000000000006</v>
      </c>
      <c r="N29" s="32">
        <v>6.3E-2</v>
      </c>
      <c r="O29" s="32">
        <v>6.3460000000000001</v>
      </c>
      <c r="P29" s="32">
        <v>4.0760000000000005</v>
      </c>
      <c r="Q29" s="32">
        <v>0</v>
      </c>
      <c r="R29" s="33"/>
    </row>
    <row r="30" spans="2:18" x14ac:dyDescent="0.25">
      <c r="B30" s="29" t="s">
        <v>40</v>
      </c>
      <c r="C30" s="14">
        <v>95.495999999999995</v>
      </c>
      <c r="D30" s="15">
        <v>0.4496523414593282</v>
      </c>
      <c r="E30" s="15">
        <v>4.2661472731842176E-2</v>
      </c>
      <c r="F30" s="15">
        <v>0.16156697662729327</v>
      </c>
      <c r="G30" s="15">
        <v>5.5635838150289017E-2</v>
      </c>
      <c r="H30" s="15">
        <v>0.29048337103124738</v>
      </c>
      <c r="I30" s="29" t="str">
        <f t="shared" si="0"/>
        <v xml:space="preserve">Slovakia </v>
      </c>
      <c r="K30" s="30" t="s">
        <v>34</v>
      </c>
      <c r="L30" s="31">
        <v>10.95</v>
      </c>
      <c r="M30" s="32">
        <v>0.44700000000000006</v>
      </c>
      <c r="N30" s="32">
        <v>0.10799999999999998</v>
      </c>
      <c r="O30" s="32">
        <v>9.8679999999999986</v>
      </c>
      <c r="P30" s="32">
        <v>0.52700000000000002</v>
      </c>
      <c r="Q30" s="32">
        <v>0</v>
      </c>
      <c r="R30" s="33"/>
    </row>
    <row r="31" spans="2:18" x14ac:dyDescent="0.25">
      <c r="B31" s="29" t="s">
        <v>23</v>
      </c>
      <c r="C31" s="14">
        <v>437.09199999999998</v>
      </c>
      <c r="D31" s="15">
        <v>0.29312593229800593</v>
      </c>
      <c r="E31" s="15">
        <v>2.019483312437656E-2</v>
      </c>
      <c r="F31" s="15">
        <v>0.21928106668618963</v>
      </c>
      <c r="G31" s="15">
        <v>0.42602701490761674</v>
      </c>
      <c r="H31" s="15">
        <v>4.1371152983811194E-2</v>
      </c>
      <c r="I31" s="29" t="str">
        <f t="shared" si="0"/>
        <v xml:space="preserve">Finland </v>
      </c>
      <c r="K31" s="30" t="s">
        <v>37</v>
      </c>
      <c r="L31" s="31">
        <v>6.3819999999999997</v>
      </c>
      <c r="M31" s="32">
        <v>0</v>
      </c>
      <c r="N31" s="32">
        <v>0</v>
      </c>
      <c r="O31" s="32">
        <v>5.1080000000000005</v>
      </c>
      <c r="P31" s="32">
        <v>1.274</v>
      </c>
      <c r="Q31" s="32">
        <v>0</v>
      </c>
      <c r="R31" s="33"/>
    </row>
    <row r="32" spans="2:18" x14ac:dyDescent="0.25">
      <c r="B32" s="29" t="s">
        <v>31</v>
      </c>
      <c r="C32" s="14">
        <v>252.6</v>
      </c>
      <c r="D32" s="15">
        <v>6.0696753760886776E-2</v>
      </c>
      <c r="E32" s="15">
        <v>4.8507521773555023E-2</v>
      </c>
      <c r="F32" s="15">
        <v>5.9140934283452094E-2</v>
      </c>
      <c r="G32" s="15">
        <v>0.74886777513855896</v>
      </c>
      <c r="H32" s="15">
        <v>8.2787015043547116E-2</v>
      </c>
      <c r="I32" s="29" t="str">
        <f t="shared" si="0"/>
        <v xml:space="preserve">Sweden </v>
      </c>
      <c r="K32" s="30" t="s">
        <v>32</v>
      </c>
      <c r="L32" s="31">
        <v>0.17799999999999999</v>
      </c>
      <c r="M32" s="32">
        <v>0</v>
      </c>
      <c r="N32" s="32">
        <v>0.17799999999999999</v>
      </c>
      <c r="O32" s="32">
        <v>0</v>
      </c>
      <c r="P32" s="32">
        <v>0</v>
      </c>
      <c r="Q32" s="32">
        <v>0</v>
      </c>
      <c r="R32" s="33"/>
    </row>
    <row r="33" spans="2:18" x14ac:dyDescent="0.25">
      <c r="B33" s="29" t="s">
        <v>30</v>
      </c>
      <c r="C33" s="14">
        <v>302.63799999999998</v>
      </c>
      <c r="D33" s="15">
        <v>3.9667854003793315E-2</v>
      </c>
      <c r="E33" s="15">
        <v>2.2449262815641132E-2</v>
      </c>
      <c r="F33" s="15">
        <v>0.69599984139466964</v>
      </c>
      <c r="G33" s="15">
        <v>3.6499051672294953E-2</v>
      </c>
      <c r="H33" s="15">
        <v>0.20538399011360106</v>
      </c>
      <c r="I33" s="29" t="str">
        <f t="shared" si="0"/>
        <v xml:space="preserve">United Kingdom </v>
      </c>
      <c r="K33" s="30" t="s">
        <v>41</v>
      </c>
      <c r="L33" s="31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3"/>
    </row>
    <row r="34" spans="2:18" x14ac:dyDescent="0.25">
      <c r="B34" s="29" t="s">
        <v>44</v>
      </c>
      <c r="C34" s="14">
        <v>4.7729999999999997</v>
      </c>
      <c r="D34" s="15">
        <v>0.15671485438927299</v>
      </c>
      <c r="E34" s="15">
        <v>0</v>
      </c>
      <c r="F34" s="15">
        <v>3.5617012361198407E-3</v>
      </c>
      <c r="G34" s="15">
        <v>0.41986172218730361</v>
      </c>
      <c r="H34" s="15">
        <v>0.41986172218730361</v>
      </c>
      <c r="I34" s="29" t="str">
        <f t="shared" si="0"/>
        <v xml:space="preserve">Norway </v>
      </c>
      <c r="K34" s="30" t="s">
        <v>44</v>
      </c>
      <c r="L34" s="31">
        <v>4.7729999999999997</v>
      </c>
      <c r="M34" s="32">
        <v>0.74799999999999989</v>
      </c>
      <c r="N34" s="32">
        <v>0</v>
      </c>
      <c r="O34" s="32">
        <v>1.6999999999999998E-2</v>
      </c>
      <c r="P34" s="32">
        <v>2.004</v>
      </c>
      <c r="Q34" s="32">
        <v>2.004</v>
      </c>
      <c r="R34" s="33"/>
    </row>
    <row r="35" spans="2:18" x14ac:dyDescent="0.25">
      <c r="B35" s="35" t="s">
        <v>45</v>
      </c>
      <c r="C35" s="25">
        <v>155.857</v>
      </c>
      <c r="D35" s="26">
        <v>0.11461788690915391</v>
      </c>
      <c r="E35" s="26">
        <v>0.11922467389979276</v>
      </c>
      <c r="F35" s="26">
        <v>0.68277972757078598</v>
      </c>
      <c r="G35" s="26">
        <v>1.0022007352893998E-2</v>
      </c>
      <c r="H35" s="26">
        <v>7.3355704267373298E-2</v>
      </c>
      <c r="I35" s="29" t="str">
        <f t="shared" si="0"/>
        <v>Turkey</v>
      </c>
      <c r="K35" s="30" t="s">
        <v>45</v>
      </c>
      <c r="L35" s="31">
        <v>155.857</v>
      </c>
      <c r="M35" s="32">
        <v>17.864000000000001</v>
      </c>
      <c r="N35" s="32">
        <v>18.582000000000001</v>
      </c>
      <c r="O35" s="32">
        <v>106.41599999999998</v>
      </c>
      <c r="P35" s="32">
        <v>1.5619999999999998</v>
      </c>
      <c r="Q35" s="32">
        <v>11.433</v>
      </c>
      <c r="R35" s="33"/>
    </row>
    <row r="36" spans="2:18" ht="15.75" thickBot="1" x14ac:dyDescent="0.3">
      <c r="B36" s="36" t="s">
        <v>46</v>
      </c>
      <c r="C36" s="37">
        <v>4.7729999999999997</v>
      </c>
      <c r="D36" s="38">
        <v>0.15671485438927299</v>
      </c>
      <c r="E36" s="38">
        <v>0</v>
      </c>
      <c r="F36" s="38">
        <v>3.5617012361198407E-3</v>
      </c>
      <c r="G36" s="38">
        <v>0.41986172218730361</v>
      </c>
      <c r="H36" s="38">
        <v>0.41986172218730361</v>
      </c>
      <c r="I36" s="29" t="str">
        <f t="shared" si="0"/>
        <v>Croatia</v>
      </c>
      <c r="K36" s="30" t="s">
        <v>46</v>
      </c>
      <c r="L36" s="31">
        <v>4.7729999999999997</v>
      </c>
      <c r="M36" s="32">
        <v>0.74799999999999989</v>
      </c>
      <c r="N36" s="32">
        <v>0</v>
      </c>
      <c r="O36" s="32">
        <v>1.6999999999999998E-2</v>
      </c>
      <c r="P36" s="32">
        <v>2.004</v>
      </c>
      <c r="Q36" s="32">
        <v>2.004</v>
      </c>
      <c r="R36" s="33"/>
    </row>
    <row r="38" spans="2:18" ht="15.75" thickBot="1" x14ac:dyDescent="0.3">
      <c r="B38" s="3" t="s">
        <v>47</v>
      </c>
      <c r="C38" s="4"/>
      <c r="D38" s="4"/>
      <c r="E38" s="4"/>
      <c r="F38" s="4"/>
      <c r="G38" s="4"/>
      <c r="H38" s="5"/>
    </row>
    <row r="39" spans="2:18" x14ac:dyDescent="0.25">
      <c r="B39" s="8"/>
      <c r="C39" s="9" t="s">
        <v>2</v>
      </c>
      <c r="D39" s="9" t="s">
        <v>3</v>
      </c>
      <c r="E39" s="9" t="s">
        <v>4</v>
      </c>
      <c r="F39" s="9" t="s">
        <v>5</v>
      </c>
      <c r="G39" s="9" t="s">
        <v>6</v>
      </c>
      <c r="H39" s="9" t="s">
        <v>7</v>
      </c>
      <c r="I39" s="39" t="s">
        <v>48</v>
      </c>
    </row>
    <row r="40" spans="2:18" x14ac:dyDescent="0.25">
      <c r="B40" s="13" t="s">
        <v>11</v>
      </c>
      <c r="C40" s="14">
        <f>SUM(C42:C68)</f>
        <v>6341.2080000000005</v>
      </c>
      <c r="D40" s="40">
        <f>$C40*D5</f>
        <v>2206.7403840000002</v>
      </c>
      <c r="E40" s="41">
        <f>$C40*E5</f>
        <v>348.76644000000005</v>
      </c>
      <c r="F40" s="41">
        <f>SUM(F42:F68)</f>
        <v>3055.3329999999996</v>
      </c>
      <c r="G40" s="41">
        <f>$C40*G5</f>
        <v>697.53288000000009</v>
      </c>
      <c r="H40" s="41">
        <f>$C40*H5</f>
        <v>589.73234400000001</v>
      </c>
    </row>
    <row r="41" spans="2:18" x14ac:dyDescent="0.25">
      <c r="B41" s="24" t="s">
        <v>13</v>
      </c>
      <c r="C41" s="25">
        <v>4983.8999999999996</v>
      </c>
      <c r="D41" s="42">
        <f t="shared" ref="D41:H56" si="1">$C41*D6</f>
        <v>777.48839999999996</v>
      </c>
      <c r="E41" s="43">
        <f t="shared" si="1"/>
        <v>353.85689999999994</v>
      </c>
      <c r="F41" s="43">
        <f t="shared" si="1"/>
        <v>2631.4991999999997</v>
      </c>
      <c r="G41" s="43">
        <f t="shared" si="1"/>
        <v>613.01969999999994</v>
      </c>
      <c r="H41" s="43">
        <f t="shared" si="1"/>
        <v>603.05189999999993</v>
      </c>
    </row>
    <row r="42" spans="2:18" x14ac:dyDescent="0.25">
      <c r="B42" s="29" t="s">
        <v>15</v>
      </c>
      <c r="C42" s="14">
        <f>C7</f>
        <v>108.127</v>
      </c>
      <c r="D42" s="44">
        <f t="shared" si="1"/>
        <v>2.2909999999999999</v>
      </c>
      <c r="E42" s="44">
        <f t="shared" si="1"/>
        <v>0.96799999999999997</v>
      </c>
      <c r="F42" s="44">
        <f t="shared" si="1"/>
        <v>82.783000000000001</v>
      </c>
      <c r="G42" s="44">
        <f t="shared" si="1"/>
        <v>11.947000000000001</v>
      </c>
      <c r="H42" s="44">
        <f t="shared" si="1"/>
        <v>10.138000000000002</v>
      </c>
      <c r="I42" s="45">
        <f>C42-SUM(D42:H42)</f>
        <v>0</v>
      </c>
    </row>
    <row r="43" spans="2:18" x14ac:dyDescent="0.25">
      <c r="B43" s="29" t="s">
        <v>17</v>
      </c>
      <c r="C43" s="14">
        <f t="shared" ref="C43:C71" si="2">C8</f>
        <v>74.218000000000004</v>
      </c>
      <c r="D43" s="44">
        <f t="shared" si="1"/>
        <v>38.594999999999999</v>
      </c>
      <c r="E43" s="44">
        <f t="shared" si="1"/>
        <v>5.758</v>
      </c>
      <c r="F43" s="44">
        <f t="shared" si="1"/>
        <v>28.494</v>
      </c>
      <c r="G43" s="44">
        <f t="shared" si="1"/>
        <v>0</v>
      </c>
      <c r="H43" s="44">
        <f t="shared" si="1"/>
        <v>1.371</v>
      </c>
      <c r="I43" s="45">
        <f t="shared" ref="I43:I71" si="3">C43-SUM(D43:H43)</f>
        <v>0</v>
      </c>
    </row>
    <row r="44" spans="2:18" x14ac:dyDescent="0.25">
      <c r="B44" s="29" t="s">
        <v>20</v>
      </c>
      <c r="C44" s="14">
        <f t="shared" si="2"/>
        <v>244.01400000000001</v>
      </c>
      <c r="D44" s="44">
        <f t="shared" si="1"/>
        <v>190.70799999999997</v>
      </c>
      <c r="E44" s="44">
        <f t="shared" si="1"/>
        <v>5.9330000000000007</v>
      </c>
      <c r="F44" s="44">
        <f t="shared" si="1"/>
        <v>17.241</v>
      </c>
      <c r="G44" s="44">
        <f t="shared" si="1"/>
        <v>15.724000000000002</v>
      </c>
      <c r="H44" s="44">
        <f t="shared" si="1"/>
        <v>14.407999999999999</v>
      </c>
      <c r="I44" s="45">
        <f t="shared" si="3"/>
        <v>0</v>
      </c>
    </row>
    <row r="45" spans="2:18" x14ac:dyDescent="0.25">
      <c r="B45" s="29" t="s">
        <v>22</v>
      </c>
      <c r="C45" s="14">
        <f t="shared" si="2"/>
        <v>304.66300000000001</v>
      </c>
      <c r="D45" s="44">
        <f t="shared" si="1"/>
        <v>163.066</v>
      </c>
      <c r="E45" s="44">
        <f t="shared" si="1"/>
        <v>11.96</v>
      </c>
      <c r="F45" s="44">
        <f t="shared" si="1"/>
        <v>64.542000000000002</v>
      </c>
      <c r="G45" s="44">
        <f t="shared" si="1"/>
        <v>48.701999999999998</v>
      </c>
      <c r="H45" s="44">
        <f t="shared" si="1"/>
        <v>16.393000000000001</v>
      </c>
      <c r="I45" s="45">
        <f t="shared" si="3"/>
        <v>0</v>
      </c>
    </row>
    <row r="46" spans="2:18" x14ac:dyDescent="0.25">
      <c r="B46" s="29" t="s">
        <v>16</v>
      </c>
      <c r="C46" s="14">
        <f t="shared" si="2"/>
        <v>1185.4169999999999</v>
      </c>
      <c r="D46" s="44">
        <f t="shared" si="1"/>
        <v>319.55500000000006</v>
      </c>
      <c r="E46" s="44">
        <f t="shared" si="1"/>
        <v>55.344999999999999</v>
      </c>
      <c r="F46" s="44">
        <f t="shared" si="1"/>
        <v>601.14199999999994</v>
      </c>
      <c r="G46" s="44">
        <f t="shared" si="1"/>
        <v>103.08600000000001</v>
      </c>
      <c r="H46" s="44">
        <f t="shared" si="1"/>
        <v>106.28899999999999</v>
      </c>
      <c r="I46" s="45">
        <f t="shared" si="3"/>
        <v>0</v>
      </c>
    </row>
    <row r="47" spans="2:18" x14ac:dyDescent="0.25">
      <c r="B47" s="29" t="s">
        <v>25</v>
      </c>
      <c r="C47" s="14">
        <f t="shared" si="2"/>
        <v>17.931000000000001</v>
      </c>
      <c r="D47" s="44">
        <f t="shared" si="1"/>
        <v>7.4460000000000006</v>
      </c>
      <c r="E47" s="44">
        <f t="shared" si="1"/>
        <v>6.3E-2</v>
      </c>
      <c r="F47" s="44">
        <f t="shared" si="1"/>
        <v>6.3460000000000001</v>
      </c>
      <c r="G47" s="44">
        <f t="shared" si="1"/>
        <v>4.0760000000000005</v>
      </c>
      <c r="H47" s="44">
        <f t="shared" si="1"/>
        <v>0</v>
      </c>
      <c r="I47" s="45">
        <f t="shared" si="3"/>
        <v>0</v>
      </c>
    </row>
    <row r="48" spans="2:18" x14ac:dyDescent="0.25">
      <c r="B48" s="29" t="s">
        <v>27</v>
      </c>
      <c r="C48" s="14">
        <f t="shared" si="2"/>
        <v>20.576000000000001</v>
      </c>
      <c r="D48" s="44">
        <f t="shared" si="1"/>
        <v>1.042</v>
      </c>
      <c r="E48" s="44">
        <f t="shared" si="1"/>
        <v>1.5000000000000001E-2</v>
      </c>
      <c r="F48" s="44">
        <f t="shared" si="1"/>
        <v>18.914000000000001</v>
      </c>
      <c r="G48" s="44">
        <f t="shared" si="1"/>
        <v>0.22000000000000003</v>
      </c>
      <c r="H48" s="44">
        <f t="shared" si="1"/>
        <v>0.38500000000000001</v>
      </c>
      <c r="I48" s="45">
        <f t="shared" si="3"/>
        <v>0</v>
      </c>
    </row>
    <row r="49" spans="2:9" x14ac:dyDescent="0.25">
      <c r="B49" s="29" t="s">
        <v>29</v>
      </c>
      <c r="C49" s="14">
        <f t="shared" si="2"/>
        <v>21.876999999999999</v>
      </c>
      <c r="D49" s="44">
        <f t="shared" si="1"/>
        <v>3.4149999999999996</v>
      </c>
      <c r="E49" s="44">
        <f t="shared" si="1"/>
        <v>0.93499999999999994</v>
      </c>
      <c r="F49" s="44">
        <f t="shared" si="1"/>
        <v>7.6109999999999998</v>
      </c>
      <c r="G49" s="44">
        <f t="shared" si="1"/>
        <v>0.74500000000000011</v>
      </c>
      <c r="H49" s="44">
        <f t="shared" si="1"/>
        <v>9.1710000000000012</v>
      </c>
      <c r="I49" s="45">
        <f t="shared" si="3"/>
        <v>0</v>
      </c>
    </row>
    <row r="50" spans="2:9" x14ac:dyDescent="0.25">
      <c r="B50" s="29" t="s">
        <v>26</v>
      </c>
      <c r="C50" s="14">
        <f t="shared" si="2"/>
        <v>386.37</v>
      </c>
      <c r="D50" s="44">
        <f t="shared" si="1"/>
        <v>6.6380000000000008</v>
      </c>
      <c r="E50" s="44">
        <f t="shared" si="1"/>
        <v>33.233000000000004</v>
      </c>
      <c r="F50" s="44">
        <f t="shared" si="1"/>
        <v>286.20799999999997</v>
      </c>
      <c r="G50" s="44">
        <f t="shared" si="1"/>
        <v>1.292</v>
      </c>
      <c r="H50" s="44">
        <f t="shared" si="1"/>
        <v>58.999000000000002</v>
      </c>
      <c r="I50" s="45">
        <f t="shared" si="3"/>
        <v>0</v>
      </c>
    </row>
    <row r="51" spans="2:9" x14ac:dyDescent="0.25">
      <c r="B51" s="29" t="s">
        <v>28</v>
      </c>
      <c r="C51" s="14">
        <f t="shared" si="2"/>
        <v>376.86399999999998</v>
      </c>
      <c r="D51" s="44">
        <f t="shared" si="1"/>
        <v>17.224</v>
      </c>
      <c r="E51" s="44">
        <f t="shared" si="1"/>
        <v>13.648000000000001</v>
      </c>
      <c r="F51" s="44">
        <f t="shared" si="1"/>
        <v>206.82799999999997</v>
      </c>
      <c r="G51" s="44">
        <f t="shared" si="1"/>
        <v>96.599000000000018</v>
      </c>
      <c r="H51" s="44">
        <f t="shared" si="1"/>
        <v>42.564999999999998</v>
      </c>
      <c r="I51" s="45">
        <f t="shared" si="3"/>
        <v>0</v>
      </c>
    </row>
    <row r="52" spans="2:9" x14ac:dyDescent="0.25">
      <c r="B52" s="29" t="s">
        <v>18</v>
      </c>
      <c r="C52" s="14">
        <f t="shared" si="2"/>
        <v>899.02499999999998</v>
      </c>
      <c r="D52" s="44">
        <f t="shared" si="1"/>
        <v>0.53400000000000003</v>
      </c>
      <c r="E52" s="44">
        <f t="shared" si="1"/>
        <v>154.49800000000002</v>
      </c>
      <c r="F52" s="44">
        <f t="shared" si="1"/>
        <v>636.03100000000006</v>
      </c>
      <c r="G52" s="44">
        <f t="shared" si="1"/>
        <v>33.867000000000004</v>
      </c>
      <c r="H52" s="44">
        <f t="shared" si="1"/>
        <v>74.094999999999999</v>
      </c>
      <c r="I52" s="45">
        <f t="shared" si="3"/>
        <v>0</v>
      </c>
    </row>
    <row r="53" spans="2:9" x14ac:dyDescent="0.25">
      <c r="B53" s="29" t="s">
        <v>32</v>
      </c>
      <c r="C53" s="14">
        <f t="shared" si="2"/>
        <v>0.17799999999999999</v>
      </c>
      <c r="D53" s="44">
        <f t="shared" si="1"/>
        <v>0</v>
      </c>
      <c r="E53" s="44">
        <f t="shared" si="1"/>
        <v>0.17799999999999999</v>
      </c>
      <c r="F53" s="44">
        <f t="shared" si="1"/>
        <v>0</v>
      </c>
      <c r="G53" s="44">
        <f t="shared" si="1"/>
        <v>0</v>
      </c>
      <c r="H53" s="44">
        <f t="shared" si="1"/>
        <v>0</v>
      </c>
      <c r="I53" s="45">
        <f t="shared" si="3"/>
        <v>0</v>
      </c>
    </row>
    <row r="54" spans="2:9" x14ac:dyDescent="0.25">
      <c r="B54" s="29" t="s">
        <v>34</v>
      </c>
      <c r="C54" s="14">
        <f t="shared" si="2"/>
        <v>10.95</v>
      </c>
      <c r="D54" s="44">
        <f t="shared" si="1"/>
        <v>0.44700000000000006</v>
      </c>
      <c r="E54" s="44">
        <f t="shared" si="1"/>
        <v>0.10799999999999998</v>
      </c>
      <c r="F54" s="44">
        <f t="shared" si="1"/>
        <v>9.8679999999999986</v>
      </c>
      <c r="G54" s="44">
        <f t="shared" si="1"/>
        <v>0.52700000000000002</v>
      </c>
      <c r="H54" s="44">
        <f t="shared" si="1"/>
        <v>0</v>
      </c>
      <c r="I54" s="45">
        <f t="shared" si="3"/>
        <v>0</v>
      </c>
    </row>
    <row r="55" spans="2:9" x14ac:dyDescent="0.25">
      <c r="B55" s="29" t="s">
        <v>36</v>
      </c>
      <c r="C55" s="14">
        <f t="shared" si="2"/>
        <v>29.942</v>
      </c>
      <c r="D55" s="44">
        <f t="shared" si="1"/>
        <v>1E-3</v>
      </c>
      <c r="E55" s="44">
        <f t="shared" si="1"/>
        <v>7.6150000000000011</v>
      </c>
      <c r="F55" s="44">
        <f t="shared" si="1"/>
        <v>19.866</v>
      </c>
      <c r="G55" s="44">
        <f t="shared" si="1"/>
        <v>2.4600000000000004</v>
      </c>
      <c r="H55" s="44">
        <f t="shared" si="1"/>
        <v>0</v>
      </c>
      <c r="I55" s="45">
        <f t="shared" si="3"/>
        <v>0</v>
      </c>
    </row>
    <row r="56" spans="2:9" x14ac:dyDescent="0.25">
      <c r="B56" s="29" t="s">
        <v>37</v>
      </c>
      <c r="C56" s="14">
        <f t="shared" si="2"/>
        <v>6.3819999999999997</v>
      </c>
      <c r="D56" s="44">
        <f t="shared" si="1"/>
        <v>0</v>
      </c>
      <c r="E56" s="44">
        <f t="shared" si="1"/>
        <v>0</v>
      </c>
      <c r="F56" s="44">
        <f t="shared" si="1"/>
        <v>5.1080000000000005</v>
      </c>
      <c r="G56" s="44">
        <f t="shared" si="1"/>
        <v>1.274</v>
      </c>
      <c r="H56" s="44">
        <f t="shared" si="1"/>
        <v>0</v>
      </c>
      <c r="I56" s="45">
        <f t="shared" si="3"/>
        <v>0</v>
      </c>
    </row>
    <row r="57" spans="2:9" x14ac:dyDescent="0.25">
      <c r="B57" s="29" t="s">
        <v>39</v>
      </c>
      <c r="C57" s="14">
        <f t="shared" si="2"/>
        <v>86.507999999999996</v>
      </c>
      <c r="D57" s="44">
        <f t="shared" ref="D57:H70" si="4">$C57*D22</f>
        <v>4.7959999999999994</v>
      </c>
      <c r="E57" s="44">
        <f t="shared" si="4"/>
        <v>2.7790000000000004</v>
      </c>
      <c r="F57" s="44">
        <f t="shared" si="4"/>
        <v>67.713999999999999</v>
      </c>
      <c r="G57" s="44">
        <f t="shared" si="4"/>
        <v>6.6010000000000009</v>
      </c>
      <c r="H57" s="44">
        <f t="shared" si="4"/>
        <v>4.6179999999999994</v>
      </c>
      <c r="I57" s="45">
        <f t="shared" si="3"/>
        <v>0</v>
      </c>
    </row>
    <row r="58" spans="2:9" x14ac:dyDescent="0.25">
      <c r="B58" s="29" t="s">
        <v>41</v>
      </c>
      <c r="C58" s="14">
        <f t="shared" si="2"/>
        <v>0</v>
      </c>
      <c r="D58" s="44">
        <v>0</v>
      </c>
      <c r="E58" s="44">
        <v>0</v>
      </c>
      <c r="F58" s="44">
        <v>0</v>
      </c>
      <c r="G58" s="44">
        <v>0</v>
      </c>
      <c r="H58" s="44">
        <v>0</v>
      </c>
      <c r="I58" s="45">
        <f t="shared" si="3"/>
        <v>0</v>
      </c>
    </row>
    <row r="59" spans="2:9" x14ac:dyDescent="0.25">
      <c r="B59" s="29" t="s">
        <v>21</v>
      </c>
      <c r="C59" s="14">
        <f t="shared" si="2"/>
        <v>652.85900000000004</v>
      </c>
      <c r="D59" s="44">
        <f t="shared" si="4"/>
        <v>86.043000000000006</v>
      </c>
      <c r="E59" s="44">
        <f t="shared" si="4"/>
        <v>2.222</v>
      </c>
      <c r="F59" s="44">
        <f t="shared" si="4"/>
        <v>464.589</v>
      </c>
      <c r="G59" s="44">
        <f t="shared" si="4"/>
        <v>24.071999999999999</v>
      </c>
      <c r="H59" s="44">
        <f t="shared" si="4"/>
        <v>75.933000000000007</v>
      </c>
      <c r="I59" s="45">
        <f t="shared" si="3"/>
        <v>0</v>
      </c>
    </row>
    <row r="60" spans="2:9" x14ac:dyDescent="0.25">
      <c r="B60" s="29" t="s">
        <v>33</v>
      </c>
      <c r="C60" s="14">
        <f t="shared" si="2"/>
        <v>159.40799999999999</v>
      </c>
      <c r="D60" s="44">
        <f t="shared" si="4"/>
        <v>8.1989999999999998</v>
      </c>
      <c r="E60" s="44">
        <f t="shared" si="4"/>
        <v>5.419999999999999</v>
      </c>
      <c r="F60" s="44">
        <f t="shared" si="4"/>
        <v>69.87299999999999</v>
      </c>
      <c r="G60" s="44">
        <f t="shared" si="4"/>
        <v>51.389999999999993</v>
      </c>
      <c r="H60" s="44">
        <f t="shared" si="4"/>
        <v>24.526</v>
      </c>
      <c r="I60" s="45">
        <f t="shared" si="3"/>
        <v>0</v>
      </c>
    </row>
    <row r="61" spans="2:9" x14ac:dyDescent="0.25">
      <c r="B61" s="29" t="s">
        <v>24</v>
      </c>
      <c r="C61" s="14">
        <f t="shared" si="2"/>
        <v>429.745</v>
      </c>
      <c r="D61" s="44">
        <f t="shared" si="4"/>
        <v>320.32900000000001</v>
      </c>
      <c r="E61" s="44">
        <f t="shared" si="4"/>
        <v>38.555999999999997</v>
      </c>
      <c r="F61" s="44">
        <f t="shared" si="4"/>
        <v>30.018999999999998</v>
      </c>
      <c r="G61" s="44">
        <f t="shared" si="4"/>
        <v>30.032999999999998</v>
      </c>
      <c r="H61" s="44">
        <f t="shared" si="4"/>
        <v>10.808</v>
      </c>
      <c r="I61" s="45">
        <f t="shared" si="3"/>
        <v>0</v>
      </c>
    </row>
    <row r="62" spans="2:9" x14ac:dyDescent="0.25">
      <c r="B62" s="29" t="s">
        <v>38</v>
      </c>
      <c r="C62" s="14">
        <f t="shared" si="2"/>
        <v>106.069</v>
      </c>
      <c r="D62" s="44">
        <f t="shared" si="4"/>
        <v>0</v>
      </c>
      <c r="E62" s="44">
        <f t="shared" si="4"/>
        <v>25.772000000000002</v>
      </c>
      <c r="F62" s="44">
        <f t="shared" si="4"/>
        <v>33.994999999999997</v>
      </c>
      <c r="G62" s="44">
        <f t="shared" si="4"/>
        <v>42.005000000000003</v>
      </c>
      <c r="H62" s="44">
        <f t="shared" si="4"/>
        <v>4.2970000000000006</v>
      </c>
      <c r="I62" s="45">
        <f t="shared" si="3"/>
        <v>0</v>
      </c>
    </row>
    <row r="63" spans="2:9" x14ac:dyDescent="0.25">
      <c r="B63" s="29" t="s">
        <v>35</v>
      </c>
      <c r="C63" s="14">
        <f t="shared" si="2"/>
        <v>112.407</v>
      </c>
      <c r="D63" s="44">
        <f t="shared" si="4"/>
        <v>44.763999999999996</v>
      </c>
      <c r="E63" s="44">
        <f t="shared" si="4"/>
        <v>9.9799999999999986</v>
      </c>
      <c r="F63" s="44">
        <f t="shared" si="4"/>
        <v>55.864000000000004</v>
      </c>
      <c r="G63" s="44">
        <f t="shared" si="4"/>
        <v>0.58400000000000007</v>
      </c>
      <c r="H63" s="44">
        <f t="shared" si="4"/>
        <v>1.2150000000000001</v>
      </c>
      <c r="I63" s="45">
        <f t="shared" si="3"/>
        <v>0</v>
      </c>
    </row>
    <row r="64" spans="2:9" x14ac:dyDescent="0.25">
      <c r="B64" s="29" t="s">
        <v>43</v>
      </c>
      <c r="C64" s="14">
        <f t="shared" si="2"/>
        <v>19.852</v>
      </c>
      <c r="D64" s="44">
        <f t="shared" si="4"/>
        <v>11.242000000000001</v>
      </c>
      <c r="E64" s="44">
        <f t="shared" si="4"/>
        <v>0.35199999999999998</v>
      </c>
      <c r="F64" s="44">
        <f t="shared" si="4"/>
        <v>5.4469999999999992</v>
      </c>
      <c r="G64" s="44">
        <f t="shared" si="4"/>
        <v>2.6910000000000003</v>
      </c>
      <c r="H64" s="44">
        <f t="shared" si="4"/>
        <v>0.12</v>
      </c>
      <c r="I64" s="45">
        <f t="shared" si="3"/>
        <v>0</v>
      </c>
    </row>
    <row r="65" spans="2:9" x14ac:dyDescent="0.25">
      <c r="B65" s="29" t="s">
        <v>40</v>
      </c>
      <c r="C65" s="14">
        <f t="shared" si="2"/>
        <v>95.495999999999995</v>
      </c>
      <c r="D65" s="44">
        <f t="shared" si="4"/>
        <v>42.940000000000005</v>
      </c>
      <c r="E65" s="44">
        <f t="shared" si="4"/>
        <v>4.0739999999999998</v>
      </c>
      <c r="F65" s="44">
        <f t="shared" si="4"/>
        <v>15.428999999999998</v>
      </c>
      <c r="G65" s="44">
        <f t="shared" si="4"/>
        <v>5.3129999999999997</v>
      </c>
      <c r="H65" s="44">
        <f t="shared" si="4"/>
        <v>27.74</v>
      </c>
      <c r="I65" s="45">
        <f t="shared" si="3"/>
        <v>0</v>
      </c>
    </row>
    <row r="66" spans="2:9" x14ac:dyDescent="0.25">
      <c r="B66" s="29" t="s">
        <v>23</v>
      </c>
      <c r="C66" s="14">
        <f t="shared" si="2"/>
        <v>437.09199999999998</v>
      </c>
      <c r="D66" s="44">
        <f t="shared" si="4"/>
        <v>128.12299999999999</v>
      </c>
      <c r="E66" s="44">
        <f t="shared" si="4"/>
        <v>8.8269999999999982</v>
      </c>
      <c r="F66" s="44">
        <f t="shared" si="4"/>
        <v>95.845999999999989</v>
      </c>
      <c r="G66" s="44">
        <f t="shared" si="4"/>
        <v>186.21300000000002</v>
      </c>
      <c r="H66" s="44">
        <f t="shared" si="4"/>
        <v>18.083000000000002</v>
      </c>
      <c r="I66" s="45">
        <f t="shared" si="3"/>
        <v>0</v>
      </c>
    </row>
    <row r="67" spans="2:9" x14ac:dyDescent="0.25">
      <c r="B67" s="29" t="s">
        <v>31</v>
      </c>
      <c r="C67" s="14">
        <f t="shared" si="2"/>
        <v>252.6</v>
      </c>
      <c r="D67" s="44">
        <f t="shared" si="4"/>
        <v>15.331999999999999</v>
      </c>
      <c r="E67" s="44">
        <f t="shared" si="4"/>
        <v>12.252999999999998</v>
      </c>
      <c r="F67" s="44">
        <f t="shared" si="4"/>
        <v>14.938999999999998</v>
      </c>
      <c r="G67" s="44">
        <f t="shared" si="4"/>
        <v>189.16399999999999</v>
      </c>
      <c r="H67" s="44">
        <f t="shared" si="4"/>
        <v>20.912000000000003</v>
      </c>
      <c r="I67" s="45">
        <f t="shared" si="3"/>
        <v>0</v>
      </c>
    </row>
    <row r="68" spans="2:9" x14ac:dyDescent="0.25">
      <c r="B68" s="29" t="s">
        <v>30</v>
      </c>
      <c r="C68" s="14">
        <f t="shared" si="2"/>
        <v>302.63799999999998</v>
      </c>
      <c r="D68" s="44">
        <f t="shared" si="4"/>
        <v>12.005000000000001</v>
      </c>
      <c r="E68" s="44">
        <f t="shared" si="4"/>
        <v>6.7940000000000005</v>
      </c>
      <c r="F68" s="44">
        <f t="shared" si="4"/>
        <v>210.63600000000002</v>
      </c>
      <c r="G68" s="44">
        <f t="shared" si="4"/>
        <v>11.045999999999999</v>
      </c>
      <c r="H68" s="44">
        <f t="shared" si="4"/>
        <v>62.156999999999996</v>
      </c>
      <c r="I68" s="45">
        <f t="shared" si="3"/>
        <v>0</v>
      </c>
    </row>
    <row r="69" spans="2:9" x14ac:dyDescent="0.25">
      <c r="B69" s="29" t="s">
        <v>44</v>
      </c>
      <c r="C69" s="14">
        <f t="shared" si="2"/>
        <v>4.7729999999999997</v>
      </c>
      <c r="D69" s="44">
        <f t="shared" si="4"/>
        <v>0.74799999999999989</v>
      </c>
      <c r="E69" s="44">
        <f t="shared" si="4"/>
        <v>0</v>
      </c>
      <c r="F69" s="44">
        <f t="shared" si="4"/>
        <v>1.6999999999999998E-2</v>
      </c>
      <c r="G69" s="44">
        <f t="shared" si="4"/>
        <v>2.004</v>
      </c>
      <c r="H69" s="44">
        <f t="shared" si="4"/>
        <v>2.004</v>
      </c>
      <c r="I69" s="45">
        <f t="shared" si="3"/>
        <v>0</v>
      </c>
    </row>
    <row r="70" spans="2:9" x14ac:dyDescent="0.25">
      <c r="B70" s="35" t="s">
        <v>45</v>
      </c>
      <c r="C70" s="14">
        <f t="shared" si="2"/>
        <v>155.857</v>
      </c>
      <c r="D70" s="44">
        <f t="shared" si="4"/>
        <v>17.864000000000001</v>
      </c>
      <c r="E70" s="44">
        <f t="shared" si="4"/>
        <v>18.582000000000001</v>
      </c>
      <c r="F70" s="44">
        <f t="shared" si="4"/>
        <v>106.41599999999998</v>
      </c>
      <c r="G70" s="44">
        <f t="shared" si="4"/>
        <v>1.5619999999999998</v>
      </c>
      <c r="H70" s="44">
        <f t="shared" si="4"/>
        <v>11.433</v>
      </c>
      <c r="I70" s="45">
        <f t="shared" si="3"/>
        <v>0</v>
      </c>
    </row>
    <row r="71" spans="2:9" ht="15.75" thickBot="1" x14ac:dyDescent="0.3">
      <c r="B71" s="36" t="s">
        <v>46</v>
      </c>
      <c r="C71" s="14">
        <f t="shared" si="2"/>
        <v>4.7729999999999997</v>
      </c>
      <c r="D71" s="46">
        <f>$C71*D36</f>
        <v>0.74799999999999989</v>
      </c>
      <c r="E71" s="46">
        <f>$C71*E36</f>
        <v>0</v>
      </c>
      <c r="F71" s="46">
        <f>$C71*F36</f>
        <v>1.6999999999999998E-2</v>
      </c>
      <c r="G71" s="46">
        <f>$C71*G36</f>
        <v>2.004</v>
      </c>
      <c r="H71" s="46">
        <f>$C71*H36</f>
        <v>2.004</v>
      </c>
      <c r="I71" s="45">
        <f t="shared" si="3"/>
        <v>0</v>
      </c>
    </row>
  </sheetData>
  <pageMargins left="0.70866141732283472" right="0.70866141732283472" top="0.74803149606299213" bottom="0.74803149606299213" header="0.31496062992125984" footer="0.31496062992125984"/>
  <pageSetup paperSize="9" scale="47" orientation="landscape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Data Fig 2</vt:lpstr>
      <vt:lpstr>Fig 2b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Louise Skov</dc:creator>
  <cp:lastModifiedBy>Anne Louise Skov</cp:lastModifiedBy>
  <dcterms:created xsi:type="dcterms:W3CDTF">2012-03-01T12:24:53Z</dcterms:created>
  <dcterms:modified xsi:type="dcterms:W3CDTF">2012-03-01T12:25:06Z</dcterms:modified>
</cp:coreProperties>
</file>