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usuario-local\Downloads\Data-package(5)\"/>
    </mc:Choice>
  </mc:AlternateContent>
  <xr:revisionPtr revIDLastSave="0" documentId="13_ncr:1_{FAF48B71-B01D-4D07-A583-A84654D1B545}" xr6:coauthVersionLast="47" xr6:coauthVersionMax="47" xr10:uidLastSave="{00000000-0000-0000-0000-000000000000}"/>
  <bookViews>
    <workbookView xWindow="-110" yWindow="-110" windowWidth="19420" windowHeight="10420" xr2:uid="{31F523D6-4B1B-4D2A-9AAD-4567185BFE38}"/>
  </bookViews>
  <sheets>
    <sheet name="IND006 - Fig 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3" i="1" l="1"/>
  <c r="E43" i="1"/>
  <c r="E18" i="1" s="1"/>
  <c r="D43" i="1"/>
  <c r="C43" i="1"/>
  <c r="B43" i="1"/>
  <c r="F36" i="1"/>
  <c r="F17" i="1" s="1"/>
  <c r="E36" i="1"/>
  <c r="D36" i="1"/>
  <c r="C36" i="1"/>
  <c r="B36" i="1"/>
  <c r="C19" i="1"/>
  <c r="F18" i="1"/>
  <c r="D18" i="1"/>
  <c r="D19" i="1" s="1"/>
  <c r="C18" i="1"/>
  <c r="B18" i="1"/>
  <c r="E17" i="1"/>
  <c r="D17" i="1"/>
  <c r="C17" i="1"/>
  <c r="B17" i="1"/>
  <c r="G16" i="1"/>
  <c r="G15" i="1"/>
  <c r="G14" i="1"/>
  <c r="G13" i="1"/>
  <c r="G12" i="1"/>
  <c r="G11" i="1"/>
  <c r="G10" i="1"/>
  <c r="G9" i="1"/>
  <c r="G8" i="1"/>
  <c r="G7" i="1"/>
  <c r="G6" i="1"/>
  <c r="G5" i="1"/>
  <c r="G4" i="1"/>
  <c r="G3" i="1"/>
  <c r="G17" i="1" l="1"/>
  <c r="G18" i="1"/>
  <c r="G19" i="1" s="1"/>
  <c r="H19" i="1" s="1"/>
</calcChain>
</file>

<file path=xl/sharedStrings.xml><?xml version="1.0" encoding="utf-8"?>
<sst xmlns="http://schemas.openxmlformats.org/spreadsheetml/2006/main" count="44" uniqueCount="39">
  <si>
    <t>Year</t>
  </si>
  <si>
    <t>Biomass</t>
  </si>
  <si>
    <t>Coal</t>
  </si>
  <si>
    <t>Liquid Fuels</t>
  </si>
  <si>
    <t>Natural Gas</t>
  </si>
  <si>
    <t>Other gases</t>
  </si>
  <si>
    <t>Total</t>
  </si>
  <si>
    <t>Correction</t>
  </si>
  <si>
    <t>Fuel Input from IT in 2018 is questionable and it's removed. Natural gas input from ES 2019 is questionable and replaced with 2018</t>
  </si>
  <si>
    <t>MT did not report in 2019 (2018 data gap filled). DE, IT, LT,LV,PT,SK did not report in 2019 and 2018. 2017 used to gap fill</t>
  </si>
  <si>
    <t>Total 2018</t>
  </si>
  <si>
    <t>Italy 2018</t>
  </si>
  <si>
    <t>Data from 2017 of: DE,LT,LV,PT,SK</t>
  </si>
  <si>
    <t>Correct 2018</t>
  </si>
  <si>
    <t>Total 2019</t>
  </si>
  <si>
    <t>Spain 2018</t>
  </si>
  <si>
    <t>Spain 2019</t>
  </si>
  <si>
    <t>Data from 2017 of: DE,IT,LT,LV,PT,SK,MT</t>
  </si>
  <si>
    <t>Corrected 2019</t>
  </si>
  <si>
    <t>Title</t>
  </si>
  <si>
    <t>abstract</t>
  </si>
  <si>
    <t>Fuel consumption trends, per fuel type, in EU-27</t>
  </si>
  <si>
    <t>Data on large combustion plants covered by the Large Combustion Plants Directive (until 2015) and the Industrial Emissions Directive (as from 2016). The data was processed to remove outliers and gap-fill missing data.</t>
  </si>
  <si>
    <t>units</t>
  </si>
  <si>
    <t>Rights</t>
  </si>
  <si>
    <t>EEA standard re-use policy: unless otherwise indicated, re-use of content on the EEA website for commercial or non-commercial purposes is permitted free of charge, provided that the source is acknowledged (https://www.eea.europa.eu/legal/copyright). Copyright holder: European Environment Agency (EEA).</t>
  </si>
  <si>
    <t>Geo coverage</t>
  </si>
  <si>
    <t>EU-27_2020</t>
  </si>
  <si>
    <t>Temp coverage</t>
  </si>
  <si>
    <t>2004-2019</t>
  </si>
  <si>
    <t>Themes</t>
  </si>
  <si>
    <t>Inducstry, Air pollution, Energy</t>
  </si>
  <si>
    <t>Tags</t>
  </si>
  <si>
    <t>Fuel, large combustion plants</t>
  </si>
  <si>
    <t>Source</t>
  </si>
  <si>
    <t>Industrial Reporting under the Industrial Emissions Directive 2010/75/EU and European Pollutant Release and Transfer Register Regulation (EC) No 166/2006</t>
  </si>
  <si>
    <t>Link</t>
  </si>
  <si>
    <t>https://www.eea.europa.eu/data-and-maps/data/industrial-reporting-under-the-industrial-3/</t>
  </si>
  <si>
    <t>Million TJ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</si>
</sst>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8"/>
      <color theme="1"/>
      <name val="Calibri"/>
      <family val="2"/>
      <scheme val="minor"/>
    </font>
    <font>
      <sz val="8"/>
      <color theme="1"/>
      <name val="Calibri"/>
      <family val="2"/>
      <scheme val="minor"/>
    </font>
    <font>
      <u/>
      <sz val="11"/>
      <color theme="10"/>
      <name val="Calibri"/>
      <family val="2"/>
      <scheme val="minor"/>
    </font>
    <font>
      <u/>
      <sz val="8"/>
      <color theme="10"/>
      <name val="Calibri"/>
      <family val="2"/>
      <scheme val="minor"/>
    </font>
  </fonts>
  <fills count="3">
    <fill>
      <patternFill patternType="none"/>
    </fill>
    <fill>
      <patternFill patternType="gray125"/>
    </fill>
    <fill>
      <patternFill patternType="solid">
        <fgColor theme="9" tint="0.79998168889431442"/>
        <bgColor indexed="64"/>
      </patternFill>
    </fill>
  </fills>
  <borders count="1">
    <border>
      <left/>
      <right/>
      <top/>
      <bottom/>
      <diagonal/>
    </border>
  </borders>
  <cellStyleXfs count="2">
    <xf numFmtId="0" fontId="0" fillId="0" borderId="0"/>
    <xf numFmtId="0" fontId="3" fillId="0" borderId="0" applyNumberFormat="0" applyFill="0" applyBorder="0" applyAlignment="0" applyProtection="0"/>
  </cellStyleXfs>
  <cellXfs count="20">
    <xf numFmtId="0" fontId="0" fillId="0" borderId="0" xfId="0"/>
    <xf numFmtId="0" fontId="1" fillId="0" borderId="0" xfId="0" applyFont="1" applyAlignment="1">
      <alignment horizontal="center"/>
    </xf>
    <xf numFmtId="0" fontId="2" fillId="0" borderId="0" xfId="0" applyFont="1"/>
    <xf numFmtId="0" fontId="2" fillId="0" borderId="0" xfId="0" applyFont="1" applyAlignment="1">
      <alignment horizontal="center"/>
    </xf>
    <xf numFmtId="1" fontId="2" fillId="0" borderId="0" xfId="0" applyNumberFormat="1" applyFont="1" applyAlignment="1">
      <alignment horizontal="center"/>
    </xf>
    <xf numFmtId="1" fontId="2" fillId="0" borderId="0" xfId="0" applyNumberFormat="1" applyFont="1"/>
    <xf numFmtId="0" fontId="2" fillId="0" borderId="0" xfId="0" applyFont="1" applyAlignment="1">
      <alignment horizontal="center" wrapText="1"/>
    </xf>
    <xf numFmtId="0" fontId="2" fillId="0" borderId="0" xfId="0" applyFont="1" applyAlignment="1">
      <alignment wrapText="1"/>
    </xf>
    <xf numFmtId="0" fontId="1" fillId="0" borderId="0" xfId="0" applyFont="1"/>
    <xf numFmtId="0" fontId="2" fillId="0" borderId="0" xfId="0" applyFont="1" applyAlignment="1"/>
    <xf numFmtId="0" fontId="2" fillId="2" borderId="0" xfId="0" applyFont="1" applyFill="1"/>
    <xf numFmtId="0" fontId="2" fillId="2" borderId="0" xfId="0" applyFont="1" applyFill="1" applyAlignment="1"/>
    <xf numFmtId="0" fontId="2" fillId="2" borderId="0" xfId="0" applyFont="1" applyFill="1" applyAlignment="1">
      <alignment vertical="top"/>
    </xf>
    <xf numFmtId="0" fontId="4" fillId="2" borderId="0" xfId="1" applyFont="1" applyFill="1"/>
    <xf numFmtId="0" fontId="2" fillId="2" borderId="0" xfId="0" applyFont="1" applyFill="1" applyAlignment="1"/>
    <xf numFmtId="0" fontId="0" fillId="2" borderId="0" xfId="0" applyFill="1" applyAlignment="1"/>
    <xf numFmtId="0" fontId="2" fillId="2" borderId="0" xfId="0" applyFont="1" applyFill="1" applyAlignment="1">
      <alignment wrapText="1"/>
    </xf>
    <xf numFmtId="0" fontId="0" fillId="2" borderId="0" xfId="0" applyFill="1" applyAlignment="1">
      <alignment wrapText="1"/>
    </xf>
    <xf numFmtId="0" fontId="1" fillId="0" borderId="0" xfId="0" applyFont="1" applyAlignment="1">
      <alignment horizontal="center"/>
    </xf>
    <xf numFmtId="0" fontId="2" fillId="0" borderId="0" xfId="0" applyFont="1" applyAlignment="1">
      <alignment horizont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330038073424299"/>
          <c:y val="4.7071223107152234E-2"/>
          <c:w val="0.84907843907452296"/>
          <c:h val="0.75577144747885927"/>
        </c:manualLayout>
      </c:layout>
      <c:lineChart>
        <c:grouping val="standard"/>
        <c:varyColors val="0"/>
        <c:ser>
          <c:idx val="1"/>
          <c:order val="0"/>
          <c:tx>
            <c:strRef>
              <c:f>'IND006 - Fig 2'!$B$2</c:f>
              <c:strCache>
                <c:ptCount val="1"/>
                <c:pt idx="0">
                  <c:v>Biomass</c:v>
                </c:pt>
              </c:strCache>
            </c:strRef>
          </c:tx>
          <c:spPr>
            <a:ln w="28575" cap="rnd">
              <a:solidFill>
                <a:schemeClr val="accent2"/>
              </a:solidFill>
              <a:round/>
            </a:ln>
            <a:effectLst/>
          </c:spPr>
          <c:marker>
            <c:symbol val="none"/>
          </c:marker>
          <c:cat>
            <c:numRef>
              <c:f>'IND006 - Fig 2'!$A$3:$A$18</c:f>
              <c:numCache>
                <c:formatCode>General</c:formatCode>
                <c:ptCount val="16"/>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numCache>
            </c:numRef>
          </c:cat>
          <c:val>
            <c:numRef>
              <c:f>'IND006 - Fig 2'!$B$3:$B$18</c:f>
              <c:numCache>
                <c:formatCode>0</c:formatCode>
                <c:ptCount val="16"/>
                <c:pt idx="0">
                  <c:v>225691.67755899605</c:v>
                </c:pt>
                <c:pt idx="1">
                  <c:v>263116.51750680548</c:v>
                </c:pt>
                <c:pt idx="2">
                  <c:v>398112.12878767424</c:v>
                </c:pt>
                <c:pt idx="3">
                  <c:v>365758.31622980908</c:v>
                </c:pt>
                <c:pt idx="4">
                  <c:v>393330.68490169273</c:v>
                </c:pt>
                <c:pt idx="5">
                  <c:v>442076.72957457899</c:v>
                </c:pt>
                <c:pt idx="6">
                  <c:v>503130.96229240118</c:v>
                </c:pt>
                <c:pt idx="7">
                  <c:v>513725.71100569813</c:v>
                </c:pt>
                <c:pt idx="8">
                  <c:v>537761.30853874597</c:v>
                </c:pt>
                <c:pt idx="9">
                  <c:v>526202.81667758117</c:v>
                </c:pt>
                <c:pt idx="10">
                  <c:v>527960.23966686754</c:v>
                </c:pt>
                <c:pt idx="11">
                  <c:v>538341.34794950043</c:v>
                </c:pt>
                <c:pt idx="12">
                  <c:v>634503.92205656809</c:v>
                </c:pt>
                <c:pt idx="13">
                  <c:v>690945.67743913212</c:v>
                </c:pt>
                <c:pt idx="14">
                  <c:v>718795.21129100001</c:v>
                </c:pt>
                <c:pt idx="15">
                  <c:v>750453.28368250001</c:v>
                </c:pt>
              </c:numCache>
            </c:numRef>
          </c:val>
          <c:smooth val="0"/>
          <c:extLst>
            <c:ext xmlns:c16="http://schemas.microsoft.com/office/drawing/2014/chart" uri="{C3380CC4-5D6E-409C-BE32-E72D297353CC}">
              <c16:uniqueId val="{00000000-4254-4D2D-8F67-949EE8FED51A}"/>
            </c:ext>
          </c:extLst>
        </c:ser>
        <c:ser>
          <c:idx val="2"/>
          <c:order val="1"/>
          <c:tx>
            <c:strRef>
              <c:f>'IND006 - Fig 2'!$C$2</c:f>
              <c:strCache>
                <c:ptCount val="1"/>
                <c:pt idx="0">
                  <c:v>Coal</c:v>
                </c:pt>
              </c:strCache>
            </c:strRef>
          </c:tx>
          <c:spPr>
            <a:ln w="28575" cap="rnd">
              <a:solidFill>
                <a:schemeClr val="accent3"/>
              </a:solidFill>
              <a:round/>
            </a:ln>
            <a:effectLst/>
          </c:spPr>
          <c:marker>
            <c:symbol val="none"/>
          </c:marker>
          <c:cat>
            <c:numRef>
              <c:f>'IND006 - Fig 2'!$A$3:$A$18</c:f>
              <c:numCache>
                <c:formatCode>General</c:formatCode>
                <c:ptCount val="16"/>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numCache>
            </c:numRef>
          </c:cat>
          <c:val>
            <c:numRef>
              <c:f>'IND006 - Fig 2'!$C$3:$C$18</c:f>
              <c:numCache>
                <c:formatCode>0</c:formatCode>
                <c:ptCount val="16"/>
                <c:pt idx="0">
                  <c:v>8764143.6457430627</c:v>
                </c:pt>
                <c:pt idx="1">
                  <c:v>8521171.6582465395</c:v>
                </c:pt>
                <c:pt idx="2">
                  <c:v>8518991.8497004434</c:v>
                </c:pt>
                <c:pt idx="3">
                  <c:v>8494020.8677487094</c:v>
                </c:pt>
                <c:pt idx="4">
                  <c:v>7947877.1832547719</c:v>
                </c:pt>
                <c:pt idx="5">
                  <c:v>7367658.9293728946</c:v>
                </c:pt>
                <c:pt idx="6">
                  <c:v>7459702.7400762895</c:v>
                </c:pt>
                <c:pt idx="7">
                  <c:v>7647105.8247301094</c:v>
                </c:pt>
                <c:pt idx="8">
                  <c:v>7730832.6945631774</c:v>
                </c:pt>
                <c:pt idx="9">
                  <c:v>7589201.8816325394</c:v>
                </c:pt>
                <c:pt idx="10">
                  <c:v>7154545.0070903338</c:v>
                </c:pt>
                <c:pt idx="11">
                  <c:v>7138740.4458394321</c:v>
                </c:pt>
                <c:pt idx="12">
                  <c:v>6146986.6482886663</c:v>
                </c:pt>
                <c:pt idx="13">
                  <c:v>5976505.5981805343</c:v>
                </c:pt>
                <c:pt idx="14">
                  <c:v>5780666.3071419988</c:v>
                </c:pt>
                <c:pt idx="15">
                  <c:v>5109952.1745619988</c:v>
                </c:pt>
              </c:numCache>
            </c:numRef>
          </c:val>
          <c:smooth val="0"/>
          <c:extLst>
            <c:ext xmlns:c16="http://schemas.microsoft.com/office/drawing/2014/chart" uri="{C3380CC4-5D6E-409C-BE32-E72D297353CC}">
              <c16:uniqueId val="{00000001-4254-4D2D-8F67-949EE8FED51A}"/>
            </c:ext>
          </c:extLst>
        </c:ser>
        <c:ser>
          <c:idx val="3"/>
          <c:order val="2"/>
          <c:tx>
            <c:strRef>
              <c:f>'IND006 - Fig 2'!$D$2</c:f>
              <c:strCache>
                <c:ptCount val="1"/>
                <c:pt idx="0">
                  <c:v>Liquid Fuels</c:v>
                </c:pt>
              </c:strCache>
            </c:strRef>
          </c:tx>
          <c:spPr>
            <a:ln w="28575" cap="rnd">
              <a:solidFill>
                <a:schemeClr val="accent4"/>
              </a:solidFill>
              <a:round/>
            </a:ln>
            <a:effectLst/>
          </c:spPr>
          <c:marker>
            <c:symbol val="none"/>
          </c:marker>
          <c:cat>
            <c:numRef>
              <c:f>'IND006 - Fig 2'!$A$3:$A$18</c:f>
              <c:numCache>
                <c:formatCode>General</c:formatCode>
                <c:ptCount val="16"/>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numCache>
            </c:numRef>
          </c:cat>
          <c:val>
            <c:numRef>
              <c:f>'IND006 - Fig 2'!$D$3:$D$18</c:f>
              <c:numCache>
                <c:formatCode>0</c:formatCode>
                <c:ptCount val="16"/>
                <c:pt idx="0">
                  <c:v>1462954.6072771261</c:v>
                </c:pt>
                <c:pt idx="1">
                  <c:v>1378517.5313870439</c:v>
                </c:pt>
                <c:pt idx="2">
                  <c:v>1363452.7954542495</c:v>
                </c:pt>
                <c:pt idx="3">
                  <c:v>1170439.6880446593</c:v>
                </c:pt>
                <c:pt idx="4">
                  <c:v>1089096.8261331683</c:v>
                </c:pt>
                <c:pt idx="5">
                  <c:v>971693.05952301517</c:v>
                </c:pt>
                <c:pt idx="6">
                  <c:v>820004.54933856113</c:v>
                </c:pt>
                <c:pt idx="7">
                  <c:v>672085.29040216899</c:v>
                </c:pt>
                <c:pt idx="8">
                  <c:v>601987.21424074192</c:v>
                </c:pt>
                <c:pt idx="9">
                  <c:v>483851.52748842805</c:v>
                </c:pt>
                <c:pt idx="10">
                  <c:v>421936.57115110714</c:v>
                </c:pt>
                <c:pt idx="11">
                  <c:v>432952.52194263769</c:v>
                </c:pt>
                <c:pt idx="12">
                  <c:v>465296.48978706286</c:v>
                </c:pt>
                <c:pt idx="13">
                  <c:v>449862.94611054444</c:v>
                </c:pt>
                <c:pt idx="14">
                  <c:v>559063.8785801786</c:v>
                </c:pt>
                <c:pt idx="15">
                  <c:v>457355.02170314209</c:v>
                </c:pt>
              </c:numCache>
            </c:numRef>
          </c:val>
          <c:smooth val="0"/>
          <c:extLst>
            <c:ext xmlns:c16="http://schemas.microsoft.com/office/drawing/2014/chart" uri="{C3380CC4-5D6E-409C-BE32-E72D297353CC}">
              <c16:uniqueId val="{00000002-4254-4D2D-8F67-949EE8FED51A}"/>
            </c:ext>
          </c:extLst>
        </c:ser>
        <c:ser>
          <c:idx val="4"/>
          <c:order val="3"/>
          <c:tx>
            <c:strRef>
              <c:f>'IND006 - Fig 2'!$E$2</c:f>
              <c:strCache>
                <c:ptCount val="1"/>
                <c:pt idx="0">
                  <c:v>Natural Gas</c:v>
                </c:pt>
              </c:strCache>
            </c:strRef>
          </c:tx>
          <c:spPr>
            <a:ln w="28575" cap="rnd">
              <a:solidFill>
                <a:schemeClr val="accent5"/>
              </a:solidFill>
              <a:round/>
            </a:ln>
            <a:effectLst/>
          </c:spPr>
          <c:marker>
            <c:symbol val="none"/>
          </c:marker>
          <c:cat>
            <c:numRef>
              <c:f>'IND006 - Fig 2'!$A$3:$A$18</c:f>
              <c:numCache>
                <c:formatCode>General</c:formatCode>
                <c:ptCount val="16"/>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numCache>
            </c:numRef>
          </c:cat>
          <c:val>
            <c:numRef>
              <c:f>'IND006 - Fig 2'!$E$3:$E$18</c:f>
              <c:numCache>
                <c:formatCode>0</c:formatCode>
                <c:ptCount val="16"/>
                <c:pt idx="0">
                  <c:v>3448962.6614552015</c:v>
                </c:pt>
                <c:pt idx="1">
                  <c:v>3824670.444011203</c:v>
                </c:pt>
                <c:pt idx="2">
                  <c:v>3920531.4469795749</c:v>
                </c:pt>
                <c:pt idx="3">
                  <c:v>4242792.318148707</c:v>
                </c:pt>
                <c:pt idx="4">
                  <c:v>4398368.7131593982</c:v>
                </c:pt>
                <c:pt idx="5">
                  <c:v>4138292.0365398992</c:v>
                </c:pt>
                <c:pt idx="6">
                  <c:v>4423653.2958052224</c:v>
                </c:pt>
                <c:pt idx="7">
                  <c:v>4097525.6012174473</c:v>
                </c:pt>
                <c:pt idx="8">
                  <c:v>3491297.3979402543</c:v>
                </c:pt>
                <c:pt idx="9">
                  <c:v>3067349.3324702317</c:v>
                </c:pt>
                <c:pt idx="10">
                  <c:v>2702517.8482627687</c:v>
                </c:pt>
                <c:pt idx="11">
                  <c:v>2977343.7621724117</c:v>
                </c:pt>
                <c:pt idx="12">
                  <c:v>3530732.253370936</c:v>
                </c:pt>
                <c:pt idx="13">
                  <c:v>3915367.2275931132</c:v>
                </c:pt>
                <c:pt idx="14">
                  <c:v>4149230.328790816</c:v>
                </c:pt>
                <c:pt idx="15">
                  <c:v>4337698.8980692197</c:v>
                </c:pt>
              </c:numCache>
            </c:numRef>
          </c:val>
          <c:smooth val="0"/>
          <c:extLst>
            <c:ext xmlns:c16="http://schemas.microsoft.com/office/drawing/2014/chart" uri="{C3380CC4-5D6E-409C-BE32-E72D297353CC}">
              <c16:uniqueId val="{00000003-4254-4D2D-8F67-949EE8FED51A}"/>
            </c:ext>
          </c:extLst>
        </c:ser>
        <c:ser>
          <c:idx val="5"/>
          <c:order val="4"/>
          <c:tx>
            <c:strRef>
              <c:f>'IND006 - Fig 2'!$F$2</c:f>
              <c:strCache>
                <c:ptCount val="1"/>
                <c:pt idx="0">
                  <c:v>Other gases</c:v>
                </c:pt>
              </c:strCache>
            </c:strRef>
          </c:tx>
          <c:spPr>
            <a:ln w="28575" cap="rnd">
              <a:solidFill>
                <a:schemeClr val="accent6"/>
              </a:solidFill>
              <a:round/>
            </a:ln>
            <a:effectLst/>
          </c:spPr>
          <c:marker>
            <c:symbol val="none"/>
          </c:marker>
          <c:cat>
            <c:numRef>
              <c:f>'IND006 - Fig 2'!$A$3:$A$18</c:f>
              <c:numCache>
                <c:formatCode>General</c:formatCode>
                <c:ptCount val="16"/>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numCache>
            </c:numRef>
          </c:cat>
          <c:val>
            <c:numRef>
              <c:f>'IND006 - Fig 2'!$F$3:$F$18</c:f>
              <c:numCache>
                <c:formatCode>0</c:formatCode>
                <c:ptCount val="16"/>
                <c:pt idx="0">
                  <c:v>1399584.3558981901</c:v>
                </c:pt>
                <c:pt idx="1">
                  <c:v>1409798.2659756506</c:v>
                </c:pt>
                <c:pt idx="2">
                  <c:v>1373999.2009534244</c:v>
                </c:pt>
                <c:pt idx="3">
                  <c:v>1488212.2254610038</c:v>
                </c:pt>
                <c:pt idx="4">
                  <c:v>1435045.8482060416</c:v>
                </c:pt>
                <c:pt idx="5">
                  <c:v>1330704.5142911589</c:v>
                </c:pt>
                <c:pt idx="6">
                  <c:v>1441723.1454329973</c:v>
                </c:pt>
                <c:pt idx="7">
                  <c:v>1415519.7712526212</c:v>
                </c:pt>
                <c:pt idx="8">
                  <c:v>1461436.2235288392</c:v>
                </c:pt>
                <c:pt idx="9">
                  <c:v>1453929.1267112803</c:v>
                </c:pt>
                <c:pt idx="10">
                  <c:v>1460386.0888239825</c:v>
                </c:pt>
                <c:pt idx="11">
                  <c:v>1422254.5121736603</c:v>
                </c:pt>
                <c:pt idx="12">
                  <c:v>1534614.0592563753</c:v>
                </c:pt>
                <c:pt idx="13">
                  <c:v>1505252.5346823889</c:v>
                </c:pt>
                <c:pt idx="14">
                  <c:v>1594025.5973251876</c:v>
                </c:pt>
                <c:pt idx="15">
                  <c:v>1739486.0639181882</c:v>
                </c:pt>
              </c:numCache>
            </c:numRef>
          </c:val>
          <c:smooth val="0"/>
          <c:extLst>
            <c:ext xmlns:c16="http://schemas.microsoft.com/office/drawing/2014/chart" uri="{C3380CC4-5D6E-409C-BE32-E72D297353CC}">
              <c16:uniqueId val="{00000004-4254-4D2D-8F67-949EE8FED51A}"/>
            </c:ext>
          </c:extLst>
        </c:ser>
        <c:dLbls>
          <c:showLegendKey val="0"/>
          <c:showVal val="0"/>
          <c:showCatName val="0"/>
          <c:showSerName val="0"/>
          <c:showPercent val="0"/>
          <c:showBubbleSize val="0"/>
        </c:dLbls>
        <c:smooth val="0"/>
        <c:axId val="660986719"/>
        <c:axId val="660994207"/>
      </c:lineChart>
      <c:catAx>
        <c:axId val="660986719"/>
        <c:scaling>
          <c:orientation val="minMax"/>
        </c:scaling>
        <c:delete val="0"/>
        <c:axPos val="b"/>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900" b="0" i="0" u="none" strike="noStrike" kern="1200" baseline="0">
                <a:ln>
                  <a:noFill/>
                </a:ln>
                <a:solidFill>
                  <a:schemeClr val="tx1">
                    <a:lumMod val="65000"/>
                    <a:lumOff val="35000"/>
                  </a:schemeClr>
                </a:solidFill>
                <a:latin typeface="+mn-lt"/>
                <a:ea typeface="+mn-ea"/>
                <a:cs typeface="+mn-cs"/>
              </a:defRPr>
            </a:pPr>
            <a:endParaRPr lang="en-US"/>
          </a:p>
        </c:txPr>
        <c:crossAx val="660994207"/>
        <c:crosses val="autoZero"/>
        <c:auto val="1"/>
        <c:lblAlgn val="ctr"/>
        <c:lblOffset val="100"/>
        <c:tickLblSkip val="3"/>
        <c:tickMarkSkip val="5"/>
        <c:noMultiLvlLbl val="0"/>
      </c:catAx>
      <c:valAx>
        <c:axId val="660994207"/>
        <c:scaling>
          <c:orientation val="minMax"/>
        </c:scaling>
        <c:delete val="0"/>
        <c:axPos val="l"/>
        <c:majorGridlines>
          <c:spPr>
            <a:ln w="9525" cap="flat" cmpd="sng" algn="ctr">
              <a:no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0986719"/>
        <c:crosses val="autoZero"/>
        <c:crossBetween val="between"/>
        <c:majorUnit val="2000000"/>
        <c:dispUnits>
          <c:builtInUnit val="millions"/>
          <c:dispUnitsLbl>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xdr:col>
      <xdr:colOff>486507</xdr:colOff>
      <xdr:row>1</xdr:row>
      <xdr:rowOff>733</xdr:rowOff>
    </xdr:from>
    <xdr:to>
      <xdr:col>16</xdr:col>
      <xdr:colOff>532667</xdr:colOff>
      <xdr:row>24</xdr:row>
      <xdr:rowOff>2638</xdr:rowOff>
    </xdr:to>
    <xdr:graphicFrame macro="">
      <xdr:nvGraphicFramePr>
        <xdr:cNvPr id="2" name="Chart 1">
          <a:extLst>
            <a:ext uri="{FF2B5EF4-FFF2-40B4-BE49-F238E27FC236}">
              <a16:creationId xmlns:a16="http://schemas.microsoft.com/office/drawing/2014/main" id="{BC713383-F425-49AF-9CA9-B8E6D3B7D5E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0.8705</cdr:x>
      <cdr:y>0.27428</cdr:y>
    </cdr:from>
    <cdr:to>
      <cdr:x>0.99088</cdr:x>
      <cdr:y>0.37106</cdr:y>
    </cdr:to>
    <cdr:sp macro="" textlink="">
      <cdr:nvSpPr>
        <cdr:cNvPr id="2" name="TextBox 1">
          <a:extLst xmlns:a="http://schemas.openxmlformats.org/drawingml/2006/main">
            <a:ext uri="{FF2B5EF4-FFF2-40B4-BE49-F238E27FC236}">
              <a16:creationId xmlns:a16="http://schemas.microsoft.com/office/drawing/2014/main" id="{9D10C4A9-9FD4-4904-83F3-326EF2097BF6}"/>
            </a:ext>
          </a:extLst>
        </cdr:cNvPr>
        <cdr:cNvSpPr txBox="1"/>
      </cdr:nvSpPr>
      <cdr:spPr>
        <a:xfrm xmlns:a="http://schemas.openxmlformats.org/drawingml/2006/main">
          <a:off x="4407879" y="814022"/>
          <a:ext cx="609600" cy="28721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900" b="1">
              <a:solidFill>
                <a:schemeClr val="bg2">
                  <a:lumMod val="50000"/>
                </a:schemeClr>
              </a:solidFill>
            </a:rPr>
            <a:t>Coal</a:t>
          </a:r>
          <a:endParaRPr lang="en-DK" sz="900" b="1">
            <a:solidFill>
              <a:schemeClr val="bg2">
                <a:lumMod val="50000"/>
              </a:schemeClr>
            </a:solidFill>
          </a:endParaRPr>
        </a:p>
      </cdr:txBody>
    </cdr:sp>
  </cdr:relSizeAnchor>
  <cdr:relSizeAnchor xmlns:cdr="http://schemas.openxmlformats.org/drawingml/2006/chartDrawing">
    <cdr:from>
      <cdr:x>0.77519</cdr:x>
      <cdr:y>0.40224</cdr:y>
    </cdr:from>
    <cdr:to>
      <cdr:x>0.97121</cdr:x>
      <cdr:y>0.49902</cdr:y>
    </cdr:to>
    <cdr:sp macro="" textlink="">
      <cdr:nvSpPr>
        <cdr:cNvPr id="3" name="TextBox 1">
          <a:extLst xmlns:a="http://schemas.openxmlformats.org/drawingml/2006/main">
            <a:ext uri="{FF2B5EF4-FFF2-40B4-BE49-F238E27FC236}">
              <a16:creationId xmlns:a16="http://schemas.microsoft.com/office/drawing/2014/main" id="{921BC557-9DDC-4DE3-9441-5FB6F4BF88FB}"/>
            </a:ext>
          </a:extLst>
        </cdr:cNvPr>
        <cdr:cNvSpPr txBox="1"/>
      </cdr:nvSpPr>
      <cdr:spPr>
        <a:xfrm xmlns:a="http://schemas.openxmlformats.org/drawingml/2006/main">
          <a:off x="3925276" y="1193800"/>
          <a:ext cx="992556" cy="2872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900" b="1">
              <a:solidFill>
                <a:schemeClr val="accent1">
                  <a:lumMod val="50000"/>
                </a:schemeClr>
              </a:solidFill>
            </a:rPr>
            <a:t>Natural Gas</a:t>
          </a:r>
          <a:endParaRPr lang="en-DK" sz="900" b="1">
            <a:solidFill>
              <a:schemeClr val="accent1">
                <a:lumMod val="50000"/>
              </a:schemeClr>
            </a:solidFill>
          </a:endParaRPr>
        </a:p>
      </cdr:txBody>
    </cdr:sp>
  </cdr:relSizeAnchor>
  <cdr:relSizeAnchor xmlns:cdr="http://schemas.openxmlformats.org/drawingml/2006/chartDrawing">
    <cdr:from>
      <cdr:x>0.67101</cdr:x>
      <cdr:y>0.59975</cdr:y>
    </cdr:from>
    <cdr:to>
      <cdr:x>0.82998</cdr:x>
      <cdr:y>0.69652</cdr:y>
    </cdr:to>
    <cdr:sp macro="" textlink="">
      <cdr:nvSpPr>
        <cdr:cNvPr id="4" name="TextBox 1">
          <a:extLst xmlns:a="http://schemas.openxmlformats.org/drawingml/2006/main">
            <a:ext uri="{FF2B5EF4-FFF2-40B4-BE49-F238E27FC236}">
              <a16:creationId xmlns:a16="http://schemas.microsoft.com/office/drawing/2014/main" id="{921BC557-9DDC-4DE3-9441-5FB6F4BF88FB}"/>
            </a:ext>
          </a:extLst>
        </cdr:cNvPr>
        <cdr:cNvSpPr txBox="1"/>
      </cdr:nvSpPr>
      <cdr:spPr>
        <a:xfrm xmlns:a="http://schemas.openxmlformats.org/drawingml/2006/main">
          <a:off x="3397739" y="1779954"/>
          <a:ext cx="804986" cy="2872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900" b="1">
              <a:solidFill>
                <a:srgbClr val="00B050"/>
              </a:solidFill>
            </a:rPr>
            <a:t>Other gases</a:t>
          </a:r>
          <a:endParaRPr lang="en-DK" sz="900" b="1">
            <a:solidFill>
              <a:srgbClr val="00B050"/>
            </a:solidFill>
          </a:endParaRPr>
        </a:p>
      </cdr:txBody>
    </cdr:sp>
  </cdr:relSizeAnchor>
  <cdr:relSizeAnchor xmlns:cdr="http://schemas.openxmlformats.org/drawingml/2006/chartDrawing">
    <cdr:from>
      <cdr:x>0.54252</cdr:x>
      <cdr:y>0.68467</cdr:y>
    </cdr:from>
    <cdr:to>
      <cdr:x>0.6629</cdr:x>
      <cdr:y>0.78145</cdr:y>
    </cdr:to>
    <cdr:sp macro="" textlink="">
      <cdr:nvSpPr>
        <cdr:cNvPr id="5" name="TextBox 1">
          <a:extLst xmlns:a="http://schemas.openxmlformats.org/drawingml/2006/main">
            <a:ext uri="{FF2B5EF4-FFF2-40B4-BE49-F238E27FC236}">
              <a16:creationId xmlns:a16="http://schemas.microsoft.com/office/drawing/2014/main" id="{921BC557-9DDC-4DE3-9441-5FB6F4BF88FB}"/>
            </a:ext>
          </a:extLst>
        </cdr:cNvPr>
        <cdr:cNvSpPr txBox="1"/>
      </cdr:nvSpPr>
      <cdr:spPr>
        <a:xfrm xmlns:a="http://schemas.openxmlformats.org/drawingml/2006/main">
          <a:off x="2747107" y="2032000"/>
          <a:ext cx="609600" cy="2872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900" b="1">
              <a:solidFill>
                <a:schemeClr val="accent2"/>
              </a:solidFill>
            </a:rPr>
            <a:t>Biomass</a:t>
          </a:r>
          <a:endParaRPr lang="en-DK" sz="900" b="1">
            <a:solidFill>
              <a:schemeClr val="accent2"/>
            </a:solidFill>
          </a:endParaRPr>
        </a:p>
      </cdr:txBody>
    </cdr:sp>
  </cdr:relSizeAnchor>
  <cdr:relSizeAnchor xmlns:cdr="http://schemas.openxmlformats.org/drawingml/2006/chartDrawing">
    <cdr:from>
      <cdr:x>0.68143</cdr:x>
      <cdr:y>0.75972</cdr:y>
    </cdr:from>
    <cdr:to>
      <cdr:x>0.87281</cdr:x>
      <cdr:y>0.8565</cdr:y>
    </cdr:to>
    <cdr:sp macro="" textlink="">
      <cdr:nvSpPr>
        <cdr:cNvPr id="6" name="TextBox 1">
          <a:extLst xmlns:a="http://schemas.openxmlformats.org/drawingml/2006/main">
            <a:ext uri="{FF2B5EF4-FFF2-40B4-BE49-F238E27FC236}">
              <a16:creationId xmlns:a16="http://schemas.microsoft.com/office/drawing/2014/main" id="{921BC557-9DDC-4DE3-9441-5FB6F4BF88FB}"/>
            </a:ext>
          </a:extLst>
        </cdr:cNvPr>
        <cdr:cNvSpPr txBox="1"/>
      </cdr:nvSpPr>
      <cdr:spPr>
        <a:xfrm xmlns:a="http://schemas.openxmlformats.org/drawingml/2006/main">
          <a:off x="3450493" y="2254738"/>
          <a:ext cx="969108" cy="2872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900" b="1">
              <a:solidFill>
                <a:srgbClr val="FFC000"/>
              </a:solidFill>
            </a:rPr>
            <a:t>Liquid fuels</a:t>
          </a:r>
          <a:endParaRPr lang="en-DK" sz="900" b="1">
            <a:solidFill>
              <a:srgbClr val="FFC000"/>
            </a:solidFill>
          </a:endParaRP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eea.europa.eu/data-and-maps/data/industrial-reporting-under-the-industrial-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89E3A2-48AD-44C6-A59D-85FDE6929295}">
  <dimension ref="A2:P47"/>
  <sheetViews>
    <sheetView tabSelected="1" topLeftCell="A25" zoomScale="130" zoomScaleNormal="130" workbookViewId="0">
      <selection activeCell="H33" sqref="H33"/>
    </sheetView>
  </sheetViews>
  <sheetFormatPr defaultColWidth="9.08984375" defaultRowHeight="10.5" x14ac:dyDescent="0.25"/>
  <cols>
    <col min="1" max="1" width="9.36328125" style="2" bestFit="1" customWidth="1"/>
    <col min="2" max="2" width="10.36328125" style="3" bestFit="1" customWidth="1"/>
    <col min="3" max="6" width="10" style="3" bestFit="1" customWidth="1"/>
    <col min="7" max="16384" width="9.08984375" style="2"/>
  </cols>
  <sheetData>
    <row r="2" spans="1:7" x14ac:dyDescent="0.25">
      <c r="A2" s="1" t="s">
        <v>0</v>
      </c>
      <c r="B2" s="1" t="s">
        <v>1</v>
      </c>
      <c r="C2" s="1" t="s">
        <v>2</v>
      </c>
      <c r="D2" s="1" t="s">
        <v>3</v>
      </c>
      <c r="E2" s="1" t="s">
        <v>4</v>
      </c>
      <c r="F2" s="1" t="s">
        <v>5</v>
      </c>
      <c r="G2" s="2" t="s">
        <v>6</v>
      </c>
    </row>
    <row r="3" spans="1:7" x14ac:dyDescent="0.25">
      <c r="A3" s="3">
        <v>2004</v>
      </c>
      <c r="B3" s="4">
        <v>225691.67755899605</v>
      </c>
      <c r="C3" s="4">
        <v>8764143.6457430627</v>
      </c>
      <c r="D3" s="4">
        <v>1462954.6072771261</v>
      </c>
      <c r="E3" s="4">
        <v>3448962.6614552015</v>
      </c>
      <c r="F3" s="4">
        <v>1399584.3558981901</v>
      </c>
      <c r="G3" s="5">
        <f>SUM(B3:F3)</f>
        <v>15301336.947932577</v>
      </c>
    </row>
    <row r="4" spans="1:7" x14ac:dyDescent="0.25">
      <c r="A4" s="3">
        <v>2005</v>
      </c>
      <c r="B4" s="4">
        <v>263116.51750680548</v>
      </c>
      <c r="C4" s="4">
        <v>8521171.6582465395</v>
      </c>
      <c r="D4" s="4">
        <v>1378517.5313870439</v>
      </c>
      <c r="E4" s="4">
        <v>3824670.444011203</v>
      </c>
      <c r="F4" s="4">
        <v>1409798.2659756506</v>
      </c>
      <c r="G4" s="5">
        <f t="shared" ref="G4:G18" si="0">SUM(B4:F4)</f>
        <v>15397274.417127244</v>
      </c>
    </row>
    <row r="5" spans="1:7" x14ac:dyDescent="0.25">
      <c r="A5" s="3">
        <v>2006</v>
      </c>
      <c r="B5" s="4">
        <v>398112.12878767424</v>
      </c>
      <c r="C5" s="4">
        <v>8518991.8497004434</v>
      </c>
      <c r="D5" s="4">
        <v>1363452.7954542495</v>
      </c>
      <c r="E5" s="4">
        <v>3920531.4469795749</v>
      </c>
      <c r="F5" s="4">
        <v>1373999.2009534244</v>
      </c>
      <c r="G5" s="5">
        <f t="shared" si="0"/>
        <v>15575087.421875365</v>
      </c>
    </row>
    <row r="6" spans="1:7" x14ac:dyDescent="0.25">
      <c r="A6" s="3">
        <v>2007</v>
      </c>
      <c r="B6" s="4">
        <v>365758.31622980908</v>
      </c>
      <c r="C6" s="4">
        <v>8494020.8677487094</v>
      </c>
      <c r="D6" s="4">
        <v>1170439.6880446593</v>
      </c>
      <c r="E6" s="4">
        <v>4242792.318148707</v>
      </c>
      <c r="F6" s="4">
        <v>1488212.2254610038</v>
      </c>
      <c r="G6" s="5">
        <f t="shared" si="0"/>
        <v>15761223.415632891</v>
      </c>
    </row>
    <row r="7" spans="1:7" x14ac:dyDescent="0.25">
      <c r="A7" s="3">
        <v>2008</v>
      </c>
      <c r="B7" s="4">
        <v>393330.68490169273</v>
      </c>
      <c r="C7" s="4">
        <v>7947877.1832547719</v>
      </c>
      <c r="D7" s="4">
        <v>1089096.8261331683</v>
      </c>
      <c r="E7" s="4">
        <v>4398368.7131593982</v>
      </c>
      <c r="F7" s="4">
        <v>1435045.8482060416</v>
      </c>
      <c r="G7" s="5">
        <f t="shared" si="0"/>
        <v>15263719.255655071</v>
      </c>
    </row>
    <row r="8" spans="1:7" x14ac:dyDescent="0.25">
      <c r="A8" s="3">
        <v>2009</v>
      </c>
      <c r="B8" s="4">
        <v>442076.72957457899</v>
      </c>
      <c r="C8" s="4">
        <v>7367658.9293728946</v>
      </c>
      <c r="D8" s="4">
        <v>971693.05952301517</v>
      </c>
      <c r="E8" s="4">
        <v>4138292.0365398992</v>
      </c>
      <c r="F8" s="4">
        <v>1330704.5142911589</v>
      </c>
      <c r="G8" s="5">
        <f t="shared" si="0"/>
        <v>14250425.269301545</v>
      </c>
    </row>
    <row r="9" spans="1:7" x14ac:dyDescent="0.25">
      <c r="A9" s="3">
        <v>2010</v>
      </c>
      <c r="B9" s="4">
        <v>503130.96229240118</v>
      </c>
      <c r="C9" s="4">
        <v>7459702.7400762895</v>
      </c>
      <c r="D9" s="4">
        <v>820004.54933856113</v>
      </c>
      <c r="E9" s="4">
        <v>4423653.2958052224</v>
      </c>
      <c r="F9" s="4">
        <v>1441723.1454329973</v>
      </c>
      <c r="G9" s="5">
        <f t="shared" si="0"/>
        <v>14648214.692945473</v>
      </c>
    </row>
    <row r="10" spans="1:7" x14ac:dyDescent="0.25">
      <c r="A10" s="3">
        <v>2011</v>
      </c>
      <c r="B10" s="4">
        <v>513725.71100569813</v>
      </c>
      <c r="C10" s="4">
        <v>7647105.8247301094</v>
      </c>
      <c r="D10" s="4">
        <v>672085.29040216899</v>
      </c>
      <c r="E10" s="4">
        <v>4097525.6012174473</v>
      </c>
      <c r="F10" s="4">
        <v>1415519.7712526212</v>
      </c>
      <c r="G10" s="5">
        <f t="shared" si="0"/>
        <v>14345962.198608045</v>
      </c>
    </row>
    <row r="11" spans="1:7" x14ac:dyDescent="0.25">
      <c r="A11" s="3">
        <v>2012</v>
      </c>
      <c r="B11" s="4">
        <v>537761.30853874597</v>
      </c>
      <c r="C11" s="4">
        <v>7730832.6945631774</v>
      </c>
      <c r="D11" s="4">
        <v>601987.21424074192</v>
      </c>
      <c r="E11" s="4">
        <v>3491297.3979402543</v>
      </c>
      <c r="F11" s="4">
        <v>1461436.2235288392</v>
      </c>
      <c r="G11" s="5">
        <f t="shared" si="0"/>
        <v>13823314.838811759</v>
      </c>
    </row>
    <row r="12" spans="1:7" x14ac:dyDescent="0.25">
      <c r="A12" s="3">
        <v>2013</v>
      </c>
      <c r="B12" s="4">
        <v>526202.81667758117</v>
      </c>
      <c r="C12" s="4">
        <v>7589201.8816325394</v>
      </c>
      <c r="D12" s="4">
        <v>483851.52748842805</v>
      </c>
      <c r="E12" s="4">
        <v>3067349.3324702317</v>
      </c>
      <c r="F12" s="4">
        <v>1453929.1267112803</v>
      </c>
      <c r="G12" s="5">
        <f t="shared" si="0"/>
        <v>13120534.684980063</v>
      </c>
    </row>
    <row r="13" spans="1:7" x14ac:dyDescent="0.25">
      <c r="A13" s="3">
        <v>2014</v>
      </c>
      <c r="B13" s="4">
        <v>527960.23966686754</v>
      </c>
      <c r="C13" s="4">
        <v>7154545.0070903338</v>
      </c>
      <c r="D13" s="4">
        <v>421936.57115110714</v>
      </c>
      <c r="E13" s="4">
        <v>2702517.8482627687</v>
      </c>
      <c r="F13" s="4">
        <v>1460386.0888239825</v>
      </c>
      <c r="G13" s="5">
        <f t="shared" si="0"/>
        <v>12267345.754995059</v>
      </c>
    </row>
    <row r="14" spans="1:7" x14ac:dyDescent="0.25">
      <c r="A14" s="3">
        <v>2015</v>
      </c>
      <c r="B14" s="4">
        <v>538341.34794950043</v>
      </c>
      <c r="C14" s="4">
        <v>7138740.4458394321</v>
      </c>
      <c r="D14" s="4">
        <v>432952.52194263769</v>
      </c>
      <c r="E14" s="4">
        <v>2977343.7621724117</v>
      </c>
      <c r="F14" s="4">
        <v>1422254.5121736603</v>
      </c>
      <c r="G14" s="5">
        <f t="shared" si="0"/>
        <v>12509632.590077642</v>
      </c>
    </row>
    <row r="15" spans="1:7" x14ac:dyDescent="0.25">
      <c r="A15" s="3">
        <v>2016</v>
      </c>
      <c r="B15" s="4">
        <v>634503.92205656809</v>
      </c>
      <c r="C15" s="4">
        <v>6146986.6482886663</v>
      </c>
      <c r="D15" s="4">
        <v>465296.48978706286</v>
      </c>
      <c r="E15" s="4">
        <v>3530732.253370936</v>
      </c>
      <c r="F15" s="4">
        <v>1534614.0592563753</v>
      </c>
      <c r="G15" s="5">
        <f t="shared" si="0"/>
        <v>12312133.372759607</v>
      </c>
    </row>
    <row r="16" spans="1:7" x14ac:dyDescent="0.25">
      <c r="A16" s="3">
        <v>2017</v>
      </c>
      <c r="B16" s="4">
        <v>690945.67743913212</v>
      </c>
      <c r="C16" s="4">
        <v>5976505.5981805343</v>
      </c>
      <c r="D16" s="4">
        <v>449862.94611054444</v>
      </c>
      <c r="E16" s="4">
        <v>3915367.2275931132</v>
      </c>
      <c r="F16" s="4">
        <v>1505252.5346823889</v>
      </c>
      <c r="G16" s="5">
        <f t="shared" si="0"/>
        <v>12537933.984005714</v>
      </c>
    </row>
    <row r="17" spans="1:16" x14ac:dyDescent="0.25">
      <c r="A17" s="3">
        <v>2018</v>
      </c>
      <c r="B17" s="4">
        <f>+B36</f>
        <v>718795.21129100001</v>
      </c>
      <c r="C17" s="4">
        <f t="shared" ref="C17:F17" si="1">+C36</f>
        <v>5780666.3071419988</v>
      </c>
      <c r="D17" s="4">
        <f t="shared" si="1"/>
        <v>559063.8785801786</v>
      </c>
      <c r="E17" s="4">
        <f t="shared" si="1"/>
        <v>4149230.328790816</v>
      </c>
      <c r="F17" s="4">
        <f t="shared" si="1"/>
        <v>1594025.5973251876</v>
      </c>
      <c r="G17" s="5">
        <f t="shared" si="0"/>
        <v>12801781.323129181</v>
      </c>
    </row>
    <row r="18" spans="1:16" x14ac:dyDescent="0.25">
      <c r="A18" s="3">
        <v>2019</v>
      </c>
      <c r="B18" s="4">
        <f>+B43</f>
        <v>750453.28368250001</v>
      </c>
      <c r="C18" s="4">
        <f t="shared" ref="C18:F18" si="2">+C43</f>
        <v>5109952.1745619988</v>
      </c>
      <c r="D18" s="4">
        <f t="shared" si="2"/>
        <v>457355.02170314209</v>
      </c>
      <c r="E18" s="4">
        <f t="shared" si="2"/>
        <v>4337698.8980692197</v>
      </c>
      <c r="F18" s="4">
        <f t="shared" si="2"/>
        <v>1739486.0639181882</v>
      </c>
      <c r="G18" s="5">
        <f t="shared" si="0"/>
        <v>12394945.441935048</v>
      </c>
    </row>
    <row r="19" spans="1:16" x14ac:dyDescent="0.25">
      <c r="C19" s="3">
        <f>(C18-C9)/C9</f>
        <v>-0.314992520129597</v>
      </c>
      <c r="D19" s="3">
        <f>(D18-D9)/D9</f>
        <v>-0.44225306789815055</v>
      </c>
      <c r="G19" s="5">
        <f>G18-G3</f>
        <v>-2906391.5059975293</v>
      </c>
      <c r="H19" s="2">
        <f>+G19/G3</f>
        <v>-0.18994363145438889</v>
      </c>
    </row>
    <row r="23" spans="1:16" x14ac:dyDescent="0.25">
      <c r="A23" s="18" t="s">
        <v>7</v>
      </c>
      <c r="B23" s="18"/>
      <c r="C23" s="18"/>
      <c r="D23" s="18"/>
      <c r="E23" s="18"/>
      <c r="F23" s="18"/>
    </row>
    <row r="24" spans="1:16" x14ac:dyDescent="0.25">
      <c r="A24" s="19" t="s">
        <v>8</v>
      </c>
      <c r="B24" s="19"/>
      <c r="C24" s="19"/>
      <c r="D24" s="19"/>
      <c r="E24" s="19"/>
      <c r="F24" s="19"/>
    </row>
    <row r="25" spans="1:16" x14ac:dyDescent="0.25">
      <c r="A25" s="19"/>
      <c r="B25" s="19"/>
      <c r="C25" s="19"/>
      <c r="D25" s="19"/>
      <c r="E25" s="19"/>
      <c r="F25" s="19"/>
    </row>
    <row r="26" spans="1:16" ht="11.25" customHeight="1" x14ac:dyDescent="0.25">
      <c r="A26" s="19" t="s">
        <v>9</v>
      </c>
      <c r="B26" s="19"/>
      <c r="C26" s="19"/>
      <c r="D26" s="19"/>
      <c r="E26" s="19"/>
      <c r="F26" s="19"/>
    </row>
    <row r="27" spans="1:16" ht="14.5" x14ac:dyDescent="0.35">
      <c r="A27" s="19"/>
      <c r="B27" s="19"/>
      <c r="C27" s="19"/>
      <c r="D27" s="19"/>
      <c r="E27" s="19"/>
      <c r="F27" s="19"/>
      <c r="I27" s="10" t="s">
        <v>19</v>
      </c>
      <c r="J27" s="14" t="s">
        <v>21</v>
      </c>
      <c r="K27" s="15"/>
      <c r="L27" s="15"/>
      <c r="M27" s="15"/>
      <c r="N27" s="15"/>
      <c r="O27" s="15"/>
      <c r="P27" s="15"/>
    </row>
    <row r="28" spans="1:16" ht="33" customHeight="1" x14ac:dyDescent="0.35">
      <c r="A28" s="6"/>
      <c r="B28" s="6"/>
      <c r="C28" s="6"/>
      <c r="D28" s="6"/>
      <c r="E28" s="6"/>
      <c r="F28" s="6"/>
      <c r="I28" s="10" t="s">
        <v>20</v>
      </c>
      <c r="J28" s="16" t="s">
        <v>22</v>
      </c>
      <c r="K28" s="17"/>
      <c r="L28" s="17"/>
      <c r="M28" s="17"/>
      <c r="N28" s="17"/>
      <c r="O28" s="17"/>
      <c r="P28" s="17"/>
    </row>
    <row r="29" spans="1:16" ht="14.5" x14ac:dyDescent="0.35">
      <c r="A29" s="6"/>
      <c r="B29" s="6"/>
      <c r="C29" s="6"/>
      <c r="D29" s="6"/>
      <c r="E29" s="6"/>
      <c r="F29" s="6"/>
      <c r="I29" s="10" t="s">
        <v>23</v>
      </c>
      <c r="J29" s="14" t="s">
        <v>38</v>
      </c>
      <c r="K29" s="15"/>
      <c r="L29" s="15"/>
      <c r="M29" s="15"/>
      <c r="N29" s="15"/>
      <c r="O29" s="15"/>
      <c r="P29" s="15"/>
    </row>
    <row r="30" spans="1:16" ht="14.5" x14ac:dyDescent="0.35">
      <c r="A30" s="6"/>
      <c r="B30" s="6"/>
      <c r="C30" s="6"/>
      <c r="D30" s="6"/>
      <c r="E30" s="6"/>
      <c r="F30" s="6"/>
      <c r="I30" s="10" t="s">
        <v>26</v>
      </c>
      <c r="J30" s="14" t="s">
        <v>27</v>
      </c>
      <c r="K30" s="15"/>
      <c r="L30" s="15"/>
      <c r="M30" s="15"/>
      <c r="N30" s="15"/>
      <c r="O30" s="15"/>
      <c r="P30" s="15"/>
    </row>
    <row r="31" spans="1:16" ht="14.5" x14ac:dyDescent="0.35">
      <c r="H31" s="9"/>
      <c r="I31" s="11" t="s">
        <v>28</v>
      </c>
      <c r="J31" s="14" t="s">
        <v>29</v>
      </c>
      <c r="K31" s="15"/>
      <c r="L31" s="15"/>
      <c r="M31" s="15"/>
      <c r="N31" s="15"/>
      <c r="O31" s="15"/>
      <c r="P31" s="15"/>
    </row>
    <row r="32" spans="1:16" ht="14.5" x14ac:dyDescent="0.35">
      <c r="B32" s="3" t="s">
        <v>1</v>
      </c>
      <c r="C32" s="3" t="s">
        <v>2</v>
      </c>
      <c r="D32" s="3" t="s">
        <v>3</v>
      </c>
      <c r="E32" s="3" t="s">
        <v>4</v>
      </c>
      <c r="F32" s="3" t="s">
        <v>5</v>
      </c>
      <c r="I32" s="10" t="s">
        <v>30</v>
      </c>
      <c r="J32" s="14" t="s">
        <v>31</v>
      </c>
      <c r="K32" s="15"/>
      <c r="L32" s="15"/>
      <c r="M32" s="15"/>
      <c r="N32" s="15"/>
      <c r="O32" s="15"/>
      <c r="P32" s="15"/>
    </row>
    <row r="33" spans="1:16" ht="14.5" x14ac:dyDescent="0.35">
      <c r="A33" s="2" t="s">
        <v>10</v>
      </c>
      <c r="B33" s="3">
        <v>2540723102202.2681</v>
      </c>
      <c r="C33" s="3">
        <v>3955984.0309080002</v>
      </c>
      <c r="D33" s="3">
        <v>123884774.25202818</v>
      </c>
      <c r="E33" s="3">
        <v>3330527141.0825891</v>
      </c>
      <c r="F33" s="3">
        <v>1073194.5808209998</v>
      </c>
      <c r="I33" s="10" t="s">
        <v>32</v>
      </c>
      <c r="J33" s="14" t="s">
        <v>33</v>
      </c>
      <c r="K33" s="15"/>
      <c r="L33" s="15"/>
      <c r="M33" s="15"/>
      <c r="N33" s="15"/>
      <c r="O33" s="15"/>
      <c r="P33" s="15"/>
    </row>
    <row r="34" spans="1:16" ht="14.5" x14ac:dyDescent="0.35">
      <c r="A34" s="2" t="s">
        <v>11</v>
      </c>
      <c r="B34" s="3">
        <v>2540722515419.5571</v>
      </c>
      <c r="C34" s="3">
        <v>274884.54631800001</v>
      </c>
      <c r="D34" s="3">
        <v>123447219.510984</v>
      </c>
      <c r="E34" s="3">
        <v>3328245507.1297169</v>
      </c>
      <c r="F34" s="3">
        <v>165505.27271899994</v>
      </c>
      <c r="I34" s="10"/>
      <c r="J34" s="14"/>
      <c r="K34" s="15"/>
      <c r="L34" s="15"/>
      <c r="M34" s="15"/>
      <c r="N34" s="15"/>
      <c r="O34" s="15"/>
      <c r="P34" s="15"/>
    </row>
    <row r="35" spans="1:16" ht="32.5" x14ac:dyDescent="0.35">
      <c r="A35" s="7" t="s">
        <v>12</v>
      </c>
      <c r="B35" s="3">
        <v>132012.50035350001</v>
      </c>
      <c r="C35" s="3">
        <v>2099566.8225519992</v>
      </c>
      <c r="D35" s="3">
        <v>121509.13753599999</v>
      </c>
      <c r="E35" s="3">
        <v>1867596.3759185397</v>
      </c>
      <c r="F35" s="3">
        <v>686336.28922318795</v>
      </c>
      <c r="I35" s="12" t="s">
        <v>24</v>
      </c>
      <c r="J35" s="16" t="s">
        <v>25</v>
      </c>
      <c r="K35" s="17"/>
      <c r="L35" s="17"/>
      <c r="M35" s="17"/>
      <c r="N35" s="17"/>
      <c r="O35" s="17"/>
      <c r="P35" s="17"/>
    </row>
    <row r="36" spans="1:16" x14ac:dyDescent="0.25">
      <c r="A36" s="8" t="s">
        <v>13</v>
      </c>
      <c r="B36" s="1">
        <f>+B33-B34+B35</f>
        <v>718795.21129100001</v>
      </c>
      <c r="C36" s="1">
        <f t="shared" ref="C36:F36" si="3">+C33-C34+C35</f>
        <v>5780666.3071419988</v>
      </c>
      <c r="D36" s="1">
        <f t="shared" si="3"/>
        <v>559063.8785801786</v>
      </c>
      <c r="E36" s="1">
        <f t="shared" si="3"/>
        <v>4149230.328790816</v>
      </c>
      <c r="F36" s="1">
        <f t="shared" si="3"/>
        <v>1594025.5973251876</v>
      </c>
      <c r="I36" s="10"/>
      <c r="J36" s="10"/>
      <c r="K36" s="10"/>
      <c r="L36" s="10"/>
      <c r="M36" s="10"/>
      <c r="N36" s="10"/>
      <c r="O36" s="10"/>
      <c r="P36" s="10"/>
    </row>
    <row r="37" spans="1:16" ht="25" customHeight="1" x14ac:dyDescent="0.35">
      <c r="I37" s="10" t="s">
        <v>34</v>
      </c>
      <c r="J37" s="16" t="s">
        <v>35</v>
      </c>
      <c r="K37" s="17"/>
      <c r="L37" s="17"/>
      <c r="M37" s="17"/>
      <c r="N37" s="17"/>
      <c r="O37" s="17"/>
      <c r="P37" s="17"/>
    </row>
    <row r="38" spans="1:16" x14ac:dyDescent="0.25">
      <c r="A38" s="2" t="s">
        <v>14</v>
      </c>
      <c r="B38" s="3">
        <v>618440.783329</v>
      </c>
      <c r="C38" s="3">
        <v>3010385.3520099996</v>
      </c>
      <c r="D38" s="3">
        <v>333670.48416714207</v>
      </c>
      <c r="E38" s="3">
        <v>9001051.5744189695</v>
      </c>
      <c r="F38" s="3">
        <v>1053149.7746950001</v>
      </c>
      <c r="I38" s="10" t="s">
        <v>36</v>
      </c>
      <c r="J38" s="13" t="s">
        <v>37</v>
      </c>
      <c r="K38" s="10"/>
      <c r="L38" s="10"/>
      <c r="M38" s="10"/>
      <c r="N38" s="10"/>
      <c r="O38" s="10"/>
      <c r="P38" s="10"/>
    </row>
    <row r="39" spans="1:16" x14ac:dyDescent="0.25">
      <c r="A39" s="2" t="s">
        <v>15</v>
      </c>
      <c r="E39" s="3">
        <v>322695.91822767991</v>
      </c>
    </row>
    <row r="40" spans="1:16" x14ac:dyDescent="0.25">
      <c r="A40" s="2" t="s">
        <v>16</v>
      </c>
      <c r="E40" s="3">
        <v>6853644.97049597</v>
      </c>
    </row>
    <row r="41" spans="1:16" ht="42" x14ac:dyDescent="0.25">
      <c r="A41" s="7" t="s">
        <v>17</v>
      </c>
      <c r="B41" s="3">
        <v>132012.50035350001</v>
      </c>
      <c r="C41" s="3">
        <v>2099566.8225519992</v>
      </c>
      <c r="D41" s="3">
        <v>123684.537536</v>
      </c>
      <c r="E41" s="3">
        <v>1867596.3759185397</v>
      </c>
      <c r="F41" s="3">
        <v>686336.28922318795</v>
      </c>
    </row>
    <row r="43" spans="1:16" x14ac:dyDescent="0.25">
      <c r="A43" s="8" t="s">
        <v>18</v>
      </c>
      <c r="B43" s="1">
        <f>+B38+B41</f>
        <v>750453.28368250001</v>
      </c>
      <c r="C43" s="1">
        <f t="shared" ref="C43:F43" si="4">+C38+C41</f>
        <v>5109952.1745619988</v>
      </c>
      <c r="D43" s="1">
        <f t="shared" si="4"/>
        <v>457355.02170314209</v>
      </c>
      <c r="E43" s="1">
        <f>+E38+E39-E40+E41</f>
        <v>4337698.8980692197</v>
      </c>
      <c r="F43" s="1">
        <f t="shared" si="4"/>
        <v>1739486.0639181882</v>
      </c>
    </row>
    <row r="46" spans="1:16" x14ac:dyDescent="0.25">
      <c r="A46" s="7"/>
    </row>
    <row r="47" spans="1:16" x14ac:dyDescent="0.25">
      <c r="A47" s="7"/>
    </row>
  </sheetData>
  <mergeCells count="13">
    <mergeCell ref="J29:P29"/>
    <mergeCell ref="J30:P30"/>
    <mergeCell ref="J31:P31"/>
    <mergeCell ref="A23:F23"/>
    <mergeCell ref="A24:F25"/>
    <mergeCell ref="A26:F27"/>
    <mergeCell ref="J27:P27"/>
    <mergeCell ref="J28:P28"/>
    <mergeCell ref="J32:P32"/>
    <mergeCell ref="J33:P33"/>
    <mergeCell ref="J34:P34"/>
    <mergeCell ref="J35:P35"/>
    <mergeCell ref="J37:P37"/>
  </mergeCells>
  <hyperlinks>
    <hyperlink ref="J38" r:id="rId1" xr:uid="{7EC0A53C-B63F-4E79-9E2C-435AB03C7B2F}"/>
  </hyperlinks>
  <pageMargins left="0.7" right="0.7" top="0.75" bottom="0.75" header="0.3" footer="0.3"/>
  <pageSetup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IND006 - Fig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Carsten Iversen</dc:creator>
  <cp:lastModifiedBy>Irune Axpe</cp:lastModifiedBy>
  <dcterms:created xsi:type="dcterms:W3CDTF">2021-05-27T11:09:16Z</dcterms:created>
  <dcterms:modified xsi:type="dcterms:W3CDTF">2021-09-21T12:39:08Z</dcterms:modified>
</cp:coreProperties>
</file>