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810" windowWidth="18060" windowHeight="11115" activeTab="1"/>
  </bookViews>
  <sheets>
    <sheet name="Fig 2 data" sheetId="1" r:id="rId1"/>
    <sheet name="Fig 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footnote_p" localSheetId="0">'Fig 2 data'!#REF!</definedName>
    <definedName name="GDP" localSheetId="0">'[2]New Cronos'!$A$56:$M$87</definedName>
    <definedName name="GDP">'[3]New Cronos'!$A$56:$M$87</definedName>
    <definedName name="GDP_95_constant_prices" localSheetId="0">#REF!</definedName>
    <definedName name="GDP_95_constant_prices">#REF!</definedName>
    <definedName name="GDP_current_prices" localSheetId="0">#REF!</definedName>
    <definedName name="GDP_current_prices">#REF!</definedName>
    <definedName name="GIEC" localSheetId="0">#REF!</definedName>
    <definedName name="GIEC">#REF!</definedName>
    <definedName name="ncd" localSheetId="0">#REF!</definedName>
    <definedName name="ncd">#REF!</definedName>
    <definedName name="population" localSheetId="0">'[4]New Cronos Data'!$A$244:$N$275</definedName>
    <definedName name="population">'[5]New Cronos Data'!$A$244:$N$275</definedName>
    <definedName name="_xlnm.Print_Area" localSheetId="0">'Fig 2 data'!#REF!</definedName>
    <definedName name="Summer" localSheetId="0">#REF!</definedName>
    <definedName name="Summer">#REF!</definedName>
    <definedName name="Summer1" localSheetId="0">#REF!</definedName>
    <definedName name="Summer1">#REF!</definedName>
    <definedName name="TECbyCountry" localSheetId="0">'[6]New Cronos data'!$A$7:$M$32</definedName>
    <definedName name="TECbyCountry">'[7]New Cronos data'!$A$7:$M$32</definedName>
    <definedName name="TECbyFuel" localSheetId="0">'[6]Data for graphs'!$A$2:$L$9</definedName>
    <definedName name="TECbyFuel">'[7]Data for graphs'!$A$2:$L$9</definedName>
    <definedName name="TSeg" localSheetId="0">#REF!</definedName>
    <definedName name="TSeg">#REF!</definedName>
    <definedName name="TSEG1" localSheetId="0">#REF!</definedName>
    <definedName name="TSEG1">#REF!</definedName>
    <definedName name="TSEG2" localSheetId="0">#REF!</definedName>
    <definedName name="TSEG2">#REF!</definedName>
    <definedName name="TSEG3" localSheetId="0">#REF!</definedName>
    <definedName name="TSEG3">#REF!</definedName>
    <definedName name="TSEG4" localSheetId="0">#REF!</definedName>
    <definedName name="TSEG4">#REF!</definedName>
    <definedName name="TSEG5" localSheetId="0">#REF!</definedName>
    <definedName name="TSEG5">#REF!</definedName>
    <definedName name="Winter" localSheetId="0">#REF!</definedName>
    <definedName name="Winter">#REF!</definedName>
  </definedNames>
  <calcPr calcId="145621"/>
</workbook>
</file>

<file path=xl/calcChain.xml><?xml version="1.0" encoding="utf-8"?>
<calcChain xmlns="http://schemas.openxmlformats.org/spreadsheetml/2006/main">
  <c r="W92" i="1" l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V25" i="1"/>
  <c r="Y25" i="1" s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V24" i="1"/>
  <c r="X24" i="1" s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V23" i="1"/>
  <c r="Y23" i="1" s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V22" i="1"/>
  <c r="X22" i="1" s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V21" i="1"/>
  <c r="Y21" i="1" s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V20" i="1"/>
  <c r="X20" i="1" s="1"/>
  <c r="U20" i="1"/>
  <c r="T20" i="1"/>
  <c r="S20" i="1"/>
  <c r="R20" i="1"/>
  <c r="Y20" i="1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V19" i="1"/>
  <c r="Y19" i="1" s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V18" i="1"/>
  <c r="X18" i="1" s="1"/>
  <c r="U18" i="1"/>
  <c r="T18" i="1"/>
  <c r="S18" i="1"/>
  <c r="R18" i="1"/>
  <c r="Y18" i="1" s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V17" i="1"/>
  <c r="Y17" i="1" s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X16" i="1" s="1"/>
  <c r="U16" i="1"/>
  <c r="T16" i="1"/>
  <c r="S16" i="1"/>
  <c r="R16" i="1"/>
  <c r="Y16" i="1" s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V15" i="1"/>
  <c r="Y15" i="1" s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V14" i="1"/>
  <c r="Y14" i="1" s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W13" i="1"/>
  <c r="V13" i="1"/>
  <c r="X13" i="1" s="1"/>
  <c r="U13" i="1"/>
  <c r="T13" i="1"/>
  <c r="S13" i="1"/>
  <c r="R13" i="1"/>
  <c r="Y13" i="1" s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V11" i="1"/>
  <c r="Y11" i="1" s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Y10" i="1"/>
  <c r="V10" i="1"/>
  <c r="X10" i="1" s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V9" i="1"/>
  <c r="Y9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Y8" i="1"/>
  <c r="V8" i="1"/>
  <c r="X8" i="1" s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V7" i="1"/>
  <c r="Y7" i="1" s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V6" i="1"/>
  <c r="Y6" i="1" s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X6" i="1" l="1"/>
  <c r="Z6" i="1"/>
  <c r="X7" i="1"/>
  <c r="W8" i="1"/>
  <c r="X9" i="1"/>
  <c r="W10" i="1"/>
  <c r="X11" i="1"/>
  <c r="X14" i="1"/>
  <c r="Z14" i="1"/>
  <c r="X15" i="1"/>
  <c r="W16" i="1"/>
  <c r="X17" i="1"/>
  <c r="W18" i="1"/>
  <c r="X19" i="1"/>
  <c r="W20" i="1"/>
  <c r="X21" i="1"/>
  <c r="W22" i="1"/>
  <c r="Y22" i="1"/>
  <c r="X23" i="1"/>
  <c r="W24" i="1"/>
  <c r="Y24" i="1"/>
  <c r="X25" i="1"/>
  <c r="W6" i="1"/>
  <c r="W7" i="1"/>
  <c r="W9" i="1"/>
  <c r="W11" i="1"/>
  <c r="W14" i="1"/>
  <c r="W15" i="1"/>
  <c r="W17" i="1"/>
  <c r="W19" i="1"/>
  <c r="W21" i="1"/>
  <c r="W23" i="1"/>
  <c r="W25" i="1"/>
</calcChain>
</file>

<file path=xl/sharedStrings.xml><?xml version="1.0" encoding="utf-8"?>
<sst xmlns="http://schemas.openxmlformats.org/spreadsheetml/2006/main" count="202" uniqueCount="74">
  <si>
    <t>FIGURE 2</t>
  </si>
  <si>
    <t>Note: 2011 - recommending addition of paper, pulp and print based on the EU27 rankings.</t>
  </si>
  <si>
    <t>Some data is also available for Norway, Switzerland and Turkey, so we could extend fig 2 to estimate available EEA32 members</t>
  </si>
  <si>
    <t>indic_en</t>
  </si>
  <si>
    <t>geo/time</t>
  </si>
  <si>
    <t>% difference between 1990 and 2009</t>
  </si>
  <si>
    <t>% difference between 2005 and 2009</t>
  </si>
  <si>
    <t>Iron and Steel</t>
  </si>
  <si>
    <t>EU27 European Union (27 countries)</t>
  </si>
  <si>
    <t>Chemical and Petrochemical</t>
  </si>
  <si>
    <t>Non-Metallic Minerals</t>
  </si>
  <si>
    <t>Food and Tobacco</t>
  </si>
  <si>
    <t>Non-specified (Industry)</t>
  </si>
  <si>
    <t>Paper, Pulp and Print</t>
  </si>
  <si>
    <t>EEA - ranks</t>
  </si>
  <si>
    <t>EEA32</t>
  </si>
  <si>
    <t>Machinery</t>
  </si>
  <si>
    <t>Non-Ferrous Metals</t>
  </si>
  <si>
    <t>Construction</t>
  </si>
  <si>
    <t>Wood and Wood Products</t>
  </si>
  <si>
    <t>Transport Equipment</t>
  </si>
  <si>
    <t>Textile and Leather</t>
  </si>
  <si>
    <t>Mining and Quarrying</t>
  </si>
  <si>
    <t>DS-073180-table: nrg_100a - Supply, transformation, consumption - all products - annual data</t>
  </si>
  <si>
    <t>B_101805 - Iron and Steel</t>
  </si>
  <si>
    <t>B_101847 - Machinery</t>
  </si>
  <si>
    <t>B_101810 - Non-Ferrous Metals</t>
  </si>
  <si>
    <t>B_101851 - Wood and Wood Products</t>
  </si>
  <si>
    <t>Last update</t>
  </si>
  <si>
    <t>B_101815 - Chemical and Petrochemical</t>
  </si>
  <si>
    <t>B_101852 - Construction</t>
  </si>
  <si>
    <t>Extracted on</t>
  </si>
  <si>
    <t>B_101820 - Non-Metallic Minerals</t>
  </si>
  <si>
    <t>B_101853 - Non-specified (Industry)</t>
  </si>
  <si>
    <t>Source of Data</t>
  </si>
  <si>
    <t>Eurostat</t>
  </si>
  <si>
    <t>B_101825 - Mining and Quarrying</t>
  </si>
  <si>
    <t>B_101830 - Food and Tobacco</t>
  </si>
  <si>
    <t>UNIT</t>
  </si>
  <si>
    <t>Thousand tonnes of oil equivalent (TOE)</t>
  </si>
  <si>
    <t>B_101835 - Textile and Leather</t>
  </si>
  <si>
    <t>PRODUCT</t>
  </si>
  <si>
    <t>All products</t>
  </si>
  <si>
    <t>B_101840 - Paper, Pulp and Print</t>
  </si>
  <si>
    <t>B_101846 - Transport Equipment</t>
  </si>
  <si>
    <t>GEO</t>
  </si>
  <si>
    <t>INDIC_NRG/TIME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</si>
  <si>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</si>
  <si>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</si>
  <si>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</si>
  <si>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</si>
  <si>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</si>
  <si>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</si>
  <si>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</si>
  <si>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</si>
  <si>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</si>
  <si>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</si>
  <si>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</si>
  <si>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</si>
  <si>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</si>
  <si>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</si>
  <si>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</si>
  <si>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</si>
  <si>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</si>
  <si>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</si>
  <si>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</si>
  <si>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</si>
  <si>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rank</t>
  </si>
  <si>
    <t>European Union (27 countries)</t>
  </si>
  <si>
    <t>Norway</t>
  </si>
  <si>
    <t>Switzerland</t>
  </si>
  <si>
    <t>Turkey</t>
  </si>
  <si>
    <t>EU27</t>
  </si>
  <si>
    <t>data is available for EEA32 but there is virtually no difference.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</si>
</sst>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12" applyFill="0" applyBorder="0" applyProtection="0">
      <alignment horizontal="right" vertical="center"/>
    </xf>
    <xf numFmtId="0" fontId="2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NumberFormat="1" applyFont="1" applyFill="1" applyBorder="1" applyAlignment="1"/>
    <xf numFmtId="9" fontId="0" fillId="0" borderId="0" xfId="1" applyFont="1"/>
    <xf numFmtId="0" fontId="0" fillId="2" borderId="0" xfId="0" applyNumberFormat="1" applyFill="1" applyBorder="1" applyAlignment="1"/>
    <xf numFmtId="0" fontId="0" fillId="2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wrapText="1"/>
    </xf>
    <xf numFmtId="0" fontId="2" fillId="3" borderId="0" xfId="0" applyNumberFormat="1" applyFont="1" applyFill="1" applyBorder="1" applyAlignment="1"/>
    <xf numFmtId="0" fontId="0" fillId="4" borderId="0" xfId="0" applyFill="1"/>
    <xf numFmtId="0" fontId="0" fillId="2" borderId="0" xfId="0" applyFill="1"/>
    <xf numFmtId="10" fontId="0" fillId="0" borderId="0" xfId="0" applyNumberFormat="1"/>
    <xf numFmtId="0" fontId="0" fillId="3" borderId="0" xfId="0" applyFill="1"/>
    <xf numFmtId="164" fontId="0" fillId="2" borderId="0" xfId="0" applyNumberFormat="1" applyFill="1"/>
    <xf numFmtId="0" fontId="2" fillId="0" borderId="0" xfId="0" applyFont="1"/>
    <xf numFmtId="0" fontId="2" fillId="4" borderId="2" xfId="0" applyNumberFormat="1" applyFont="1" applyFill="1" applyBorder="1" applyAlignment="1"/>
    <xf numFmtId="0" fontId="2" fillId="4" borderId="0" xfId="0" applyFont="1" applyFill="1"/>
    <xf numFmtId="0" fontId="2" fillId="4" borderId="0" xfId="0" applyNumberFormat="1" applyFont="1" applyFill="1" applyBorder="1" applyAlignment="1"/>
    <xf numFmtId="0" fontId="2" fillId="5" borderId="2" xfId="0" applyNumberFormat="1" applyFont="1" applyFill="1" applyBorder="1" applyAlignment="1"/>
    <xf numFmtId="0" fontId="2" fillId="5" borderId="0" xfId="0" applyFont="1" applyFill="1"/>
    <xf numFmtId="0" fontId="2" fillId="5" borderId="0" xfId="0" applyNumberFormat="1" applyFont="1" applyFill="1" applyBorder="1" applyAlignment="1"/>
    <xf numFmtId="0" fontId="0" fillId="5" borderId="0" xfId="0" applyFill="1"/>
    <xf numFmtId="0" fontId="2" fillId="3" borderId="2" xfId="0" applyNumberFormat="1" applyFont="1" applyFill="1" applyBorder="1" applyAlignment="1"/>
    <xf numFmtId="0" fontId="2" fillId="3" borderId="0" xfId="0" applyFont="1" applyFill="1"/>
    <xf numFmtId="0" fontId="3" fillId="0" borderId="0" xfId="0" applyNumberFormat="1" applyFont="1" applyFill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2" borderId="0" xfId="0" applyNumberFormat="1" applyFont="1" applyFill="1" applyBorder="1" applyAlignment="1"/>
    <xf numFmtId="165" fontId="2" fillId="2" borderId="0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6" borderId="2" xfId="0" applyNumberFormat="1" applyFont="1" applyFill="1" applyBorder="1" applyAlignment="1"/>
    <xf numFmtId="0" fontId="0" fillId="4" borderId="11" xfId="0" applyNumberFormat="1" applyFont="1" applyFill="1" applyBorder="1" applyAlignment="1"/>
    <xf numFmtId="3" fontId="2" fillId="4" borderId="2" xfId="0" applyNumberFormat="1" applyFont="1" applyFill="1" applyBorder="1" applyAlignment="1"/>
    <xf numFmtId="3" fontId="2" fillId="0" borderId="2" xfId="0" applyNumberFormat="1" applyFont="1" applyFill="1" applyBorder="1" applyAlignment="1"/>
    <xf numFmtId="0" fontId="0" fillId="5" borderId="2" xfId="0" applyNumberFormat="1" applyFill="1" applyBorder="1" applyAlignment="1"/>
    <xf numFmtId="3" fontId="2" fillId="5" borderId="2" xfId="0" applyNumberFormat="1" applyFont="1" applyFill="1" applyBorder="1" applyAlignment="1"/>
    <xf numFmtId="9" fontId="2" fillId="7" borderId="0" xfId="1" applyFont="1" applyFill="1"/>
  </cellXfs>
  <cellStyles count="5">
    <cellStyle name="Normal" xfId="0" builtinId="0"/>
    <cellStyle name="Normal 2" xfId="2"/>
    <cellStyle name="Normal GHG Numbers (0.00)" xfId="3"/>
    <cellStyle name="Percent" xfId="1" builtinId="5"/>
    <cellStyle name="Standaard_IE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7589648624759"/>
          <c:y val="5.4605637205491532E-2"/>
          <c:w val="0.55723528604692352"/>
          <c:h val="0.8316858589759446"/>
        </c:manualLayout>
      </c:layout>
      <c:lineChart>
        <c:grouping val="standard"/>
        <c:varyColors val="0"/>
        <c:ser>
          <c:idx val="0"/>
          <c:order val="0"/>
          <c:tx>
            <c:strRef>
              <c:f>'Fig 2 data'!$A$6</c:f>
              <c:strCache>
                <c:ptCount val="1"/>
                <c:pt idx="0">
                  <c:v>Iron and Steel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data'!$C$6:$V$6</c:f>
              <c:numCache>
                <c:formatCode>General</c:formatCode>
                <c:ptCount val="20"/>
                <c:pt idx="0">
                  <c:v>82459</c:v>
                </c:pt>
                <c:pt idx="1">
                  <c:v>75167</c:v>
                </c:pt>
                <c:pt idx="2">
                  <c:v>69657</c:v>
                </c:pt>
                <c:pt idx="3">
                  <c:v>66652</c:v>
                </c:pt>
                <c:pt idx="4">
                  <c:v>70686</c:v>
                </c:pt>
                <c:pt idx="5">
                  <c:v>72220</c:v>
                </c:pt>
                <c:pt idx="6">
                  <c:v>69407</c:v>
                </c:pt>
                <c:pt idx="7">
                  <c:v>71144</c:v>
                </c:pt>
                <c:pt idx="8">
                  <c:v>69059</c:v>
                </c:pt>
                <c:pt idx="9">
                  <c:v>64042</c:v>
                </c:pt>
                <c:pt idx="10">
                  <c:v>67307</c:v>
                </c:pt>
                <c:pt idx="11">
                  <c:v>64556</c:v>
                </c:pt>
                <c:pt idx="12">
                  <c:v>62498</c:v>
                </c:pt>
                <c:pt idx="13">
                  <c:v>64436</c:v>
                </c:pt>
                <c:pt idx="14">
                  <c:v>66164</c:v>
                </c:pt>
                <c:pt idx="15">
                  <c:v>63687</c:v>
                </c:pt>
                <c:pt idx="16">
                  <c:v>64316</c:v>
                </c:pt>
                <c:pt idx="17">
                  <c:v>64416</c:v>
                </c:pt>
                <c:pt idx="18">
                  <c:v>60557</c:v>
                </c:pt>
                <c:pt idx="19">
                  <c:v>44269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2 data'!$A$7</c:f>
              <c:strCache>
                <c:ptCount val="1"/>
                <c:pt idx="0">
                  <c:v>Chemical and Petrochemical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data'!$C$7:$V$7</c:f>
              <c:numCache>
                <c:formatCode>General</c:formatCode>
                <c:ptCount val="20"/>
                <c:pt idx="0">
                  <c:v>69239</c:v>
                </c:pt>
                <c:pt idx="1">
                  <c:v>61959</c:v>
                </c:pt>
                <c:pt idx="2">
                  <c:v>59192</c:v>
                </c:pt>
                <c:pt idx="3">
                  <c:v>58324</c:v>
                </c:pt>
                <c:pt idx="4">
                  <c:v>58179</c:v>
                </c:pt>
                <c:pt idx="5">
                  <c:v>60295</c:v>
                </c:pt>
                <c:pt idx="6">
                  <c:v>59391</c:v>
                </c:pt>
                <c:pt idx="7">
                  <c:v>59003</c:v>
                </c:pt>
                <c:pt idx="8">
                  <c:v>56419</c:v>
                </c:pt>
                <c:pt idx="9">
                  <c:v>55518</c:v>
                </c:pt>
                <c:pt idx="10">
                  <c:v>57386</c:v>
                </c:pt>
                <c:pt idx="11">
                  <c:v>57965</c:v>
                </c:pt>
                <c:pt idx="12">
                  <c:v>57724</c:v>
                </c:pt>
                <c:pt idx="13">
                  <c:v>58774</c:v>
                </c:pt>
                <c:pt idx="14">
                  <c:v>55973</c:v>
                </c:pt>
                <c:pt idx="15">
                  <c:v>56428</c:v>
                </c:pt>
                <c:pt idx="16">
                  <c:v>53643</c:v>
                </c:pt>
                <c:pt idx="17">
                  <c:v>55772</c:v>
                </c:pt>
                <c:pt idx="18">
                  <c:v>54443</c:v>
                </c:pt>
                <c:pt idx="19">
                  <c:v>50378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 data'!$A$8</c:f>
              <c:strCache>
                <c:ptCount val="1"/>
                <c:pt idx="0">
                  <c:v>Non-Metallic Minerals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data'!$C$8:$V$8</c:f>
              <c:numCache>
                <c:formatCode>General</c:formatCode>
                <c:ptCount val="20"/>
                <c:pt idx="0">
                  <c:v>43183</c:v>
                </c:pt>
                <c:pt idx="1">
                  <c:v>42199</c:v>
                </c:pt>
                <c:pt idx="2">
                  <c:v>41948</c:v>
                </c:pt>
                <c:pt idx="3">
                  <c:v>40207</c:v>
                </c:pt>
                <c:pt idx="4">
                  <c:v>41243</c:v>
                </c:pt>
                <c:pt idx="5">
                  <c:v>42068</c:v>
                </c:pt>
                <c:pt idx="6">
                  <c:v>41922</c:v>
                </c:pt>
                <c:pt idx="7">
                  <c:v>42262</c:v>
                </c:pt>
                <c:pt idx="8">
                  <c:v>42042</c:v>
                </c:pt>
                <c:pt idx="9">
                  <c:v>42314</c:v>
                </c:pt>
                <c:pt idx="10">
                  <c:v>43876</c:v>
                </c:pt>
                <c:pt idx="11">
                  <c:v>43977</c:v>
                </c:pt>
                <c:pt idx="12">
                  <c:v>42669</c:v>
                </c:pt>
                <c:pt idx="13">
                  <c:v>43971</c:v>
                </c:pt>
                <c:pt idx="14">
                  <c:v>43681</c:v>
                </c:pt>
                <c:pt idx="15">
                  <c:v>44245</c:v>
                </c:pt>
                <c:pt idx="16">
                  <c:v>42872</c:v>
                </c:pt>
                <c:pt idx="17">
                  <c:v>44510</c:v>
                </c:pt>
                <c:pt idx="18">
                  <c:v>43367</c:v>
                </c:pt>
                <c:pt idx="19">
                  <c:v>36529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2 data'!$A$9</c:f>
              <c:strCache>
                <c:ptCount val="1"/>
                <c:pt idx="0">
                  <c:v>Food and Tobacco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data'!$C$9:$V$9</c:f>
              <c:numCache>
                <c:formatCode>General</c:formatCode>
                <c:ptCount val="20"/>
                <c:pt idx="0">
                  <c:v>28103</c:v>
                </c:pt>
                <c:pt idx="1">
                  <c:v>28299</c:v>
                </c:pt>
                <c:pt idx="2">
                  <c:v>29176</c:v>
                </c:pt>
                <c:pt idx="3">
                  <c:v>29185</c:v>
                </c:pt>
                <c:pt idx="4">
                  <c:v>29158</c:v>
                </c:pt>
                <c:pt idx="5">
                  <c:v>30287</c:v>
                </c:pt>
                <c:pt idx="6">
                  <c:v>31774</c:v>
                </c:pt>
                <c:pt idx="7">
                  <c:v>31007</c:v>
                </c:pt>
                <c:pt idx="8">
                  <c:v>30317</c:v>
                </c:pt>
                <c:pt idx="9">
                  <c:v>30576</c:v>
                </c:pt>
                <c:pt idx="10">
                  <c:v>30643</c:v>
                </c:pt>
                <c:pt idx="11">
                  <c:v>31350</c:v>
                </c:pt>
                <c:pt idx="12">
                  <c:v>32305</c:v>
                </c:pt>
                <c:pt idx="13">
                  <c:v>32387</c:v>
                </c:pt>
                <c:pt idx="14">
                  <c:v>31511</c:v>
                </c:pt>
                <c:pt idx="15">
                  <c:v>29960</c:v>
                </c:pt>
                <c:pt idx="16">
                  <c:v>28861</c:v>
                </c:pt>
                <c:pt idx="17">
                  <c:v>29640</c:v>
                </c:pt>
                <c:pt idx="18">
                  <c:v>29075</c:v>
                </c:pt>
                <c:pt idx="19">
                  <c:v>27439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2 data'!$A$10</c:f>
              <c:strCache>
                <c:ptCount val="1"/>
                <c:pt idx="0">
                  <c:v>Non-specified (Industry)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data'!$C$10:$V$10</c:f>
              <c:numCache>
                <c:formatCode>General</c:formatCode>
                <c:ptCount val="20"/>
                <c:pt idx="0">
                  <c:v>46248</c:v>
                </c:pt>
                <c:pt idx="1">
                  <c:v>44550</c:v>
                </c:pt>
                <c:pt idx="2">
                  <c:v>31798</c:v>
                </c:pt>
                <c:pt idx="3">
                  <c:v>30493</c:v>
                </c:pt>
                <c:pt idx="4">
                  <c:v>29752</c:v>
                </c:pt>
                <c:pt idx="5">
                  <c:v>27842</c:v>
                </c:pt>
                <c:pt idx="6">
                  <c:v>30434</c:v>
                </c:pt>
                <c:pt idx="7">
                  <c:v>30844</c:v>
                </c:pt>
                <c:pt idx="8">
                  <c:v>30247</c:v>
                </c:pt>
                <c:pt idx="9">
                  <c:v>28325</c:v>
                </c:pt>
                <c:pt idx="10">
                  <c:v>27351</c:v>
                </c:pt>
                <c:pt idx="11">
                  <c:v>27768</c:v>
                </c:pt>
                <c:pt idx="12">
                  <c:v>26506</c:v>
                </c:pt>
                <c:pt idx="13">
                  <c:v>35427</c:v>
                </c:pt>
                <c:pt idx="14">
                  <c:v>36013</c:v>
                </c:pt>
                <c:pt idx="15">
                  <c:v>36751</c:v>
                </c:pt>
                <c:pt idx="16">
                  <c:v>35576</c:v>
                </c:pt>
                <c:pt idx="17">
                  <c:v>27703</c:v>
                </c:pt>
                <c:pt idx="18">
                  <c:v>27382</c:v>
                </c:pt>
                <c:pt idx="19">
                  <c:v>22015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 2 data'!$A$11</c:f>
              <c:strCache>
                <c:ptCount val="1"/>
                <c:pt idx="0">
                  <c:v>Paper, Pulp and Print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2 data'!$C$5:$V$5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data'!$C$11:$V$11</c:f>
              <c:numCache>
                <c:formatCode>General</c:formatCode>
                <c:ptCount val="20"/>
                <c:pt idx="0">
                  <c:v>26854</c:v>
                </c:pt>
                <c:pt idx="1">
                  <c:v>26925</c:v>
                </c:pt>
                <c:pt idx="2">
                  <c:v>27582</c:v>
                </c:pt>
                <c:pt idx="3">
                  <c:v>27726</c:v>
                </c:pt>
                <c:pt idx="4">
                  <c:v>28782</c:v>
                </c:pt>
                <c:pt idx="5">
                  <c:v>30775</c:v>
                </c:pt>
                <c:pt idx="6">
                  <c:v>30567</c:v>
                </c:pt>
                <c:pt idx="7">
                  <c:v>31958</c:v>
                </c:pt>
                <c:pt idx="8">
                  <c:v>32021</c:v>
                </c:pt>
                <c:pt idx="9">
                  <c:v>32261</c:v>
                </c:pt>
                <c:pt idx="10">
                  <c:v>35254</c:v>
                </c:pt>
                <c:pt idx="11">
                  <c:v>34680</c:v>
                </c:pt>
                <c:pt idx="12">
                  <c:v>35228</c:v>
                </c:pt>
                <c:pt idx="13">
                  <c:v>35801</c:v>
                </c:pt>
                <c:pt idx="14">
                  <c:v>35897</c:v>
                </c:pt>
                <c:pt idx="15">
                  <c:v>35854</c:v>
                </c:pt>
                <c:pt idx="16">
                  <c:v>36359</c:v>
                </c:pt>
                <c:pt idx="17">
                  <c:v>37845</c:v>
                </c:pt>
                <c:pt idx="18">
                  <c:v>36846</c:v>
                </c:pt>
                <c:pt idx="19">
                  <c:v>33028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840320"/>
        <c:axId val="247014144"/>
      </c:lineChart>
      <c:catAx>
        <c:axId val="2468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701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01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 of oil equivalent</a:t>
                </a:r>
              </a:p>
            </c:rich>
          </c:tx>
          <c:layout>
            <c:manualLayout>
              <c:xMode val="edge"/>
              <c:yMode val="edge"/>
              <c:x val="1.2827665158876417E-2"/>
              <c:y val="0.312932392071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6840320"/>
        <c:crosses val="autoZero"/>
        <c:crossBetween val="between"/>
      </c:valAx>
      <c:spPr>
        <a:solidFill>
          <a:srgbClr val="C0C0C0"/>
        </a:solidFill>
        <a:ln w="158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05545317473694"/>
          <c:y val="0.27512851841795638"/>
          <c:w val="0.2607890768973028"/>
          <c:h val="0.2789166440401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7589648624759"/>
          <c:y val="5.4605637205491546E-2"/>
          <c:w val="0.55723528604692352"/>
          <c:h val="0.8316858589759446"/>
        </c:manualLayout>
      </c:layout>
      <c:lineChart>
        <c:grouping val="standard"/>
        <c:varyColors val="0"/>
        <c:ser>
          <c:idx val="0"/>
          <c:order val="0"/>
          <c:tx>
            <c:strRef>
              <c:f>'Fig 2 data'!$A$13</c:f>
              <c:strCache>
                <c:ptCount val="1"/>
                <c:pt idx="0">
                  <c:v>Chemical and Petrochemical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data'!$C$13:$V$13</c:f>
              <c:numCache>
                <c:formatCode>General</c:formatCode>
                <c:ptCount val="20"/>
                <c:pt idx="0">
                  <c:v>72076</c:v>
                </c:pt>
                <c:pt idx="1">
                  <c:v>64337</c:v>
                </c:pt>
                <c:pt idx="2">
                  <c:v>61504</c:v>
                </c:pt>
                <c:pt idx="3">
                  <c:v>60763</c:v>
                </c:pt>
                <c:pt idx="4">
                  <c:v>60579</c:v>
                </c:pt>
                <c:pt idx="5">
                  <c:v>62779</c:v>
                </c:pt>
                <c:pt idx="6">
                  <c:v>62094</c:v>
                </c:pt>
                <c:pt idx="7">
                  <c:v>61637</c:v>
                </c:pt>
                <c:pt idx="8">
                  <c:v>59139</c:v>
                </c:pt>
                <c:pt idx="9">
                  <c:v>58273</c:v>
                </c:pt>
                <c:pt idx="10">
                  <c:v>60496</c:v>
                </c:pt>
                <c:pt idx="11">
                  <c:v>61010</c:v>
                </c:pt>
                <c:pt idx="12">
                  <c:v>60803</c:v>
                </c:pt>
                <c:pt idx="13">
                  <c:v>62492</c:v>
                </c:pt>
                <c:pt idx="14">
                  <c:v>60378</c:v>
                </c:pt>
                <c:pt idx="15">
                  <c:v>60984</c:v>
                </c:pt>
                <c:pt idx="16">
                  <c:v>58098</c:v>
                </c:pt>
                <c:pt idx="17">
                  <c:v>59583</c:v>
                </c:pt>
                <c:pt idx="18">
                  <c:v>57678</c:v>
                </c:pt>
                <c:pt idx="19">
                  <c:v>53476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2 data'!$A$14</c:f>
              <c:strCache>
                <c:ptCount val="1"/>
                <c:pt idx="0">
                  <c:v>Iron and Steel</c:v>
                </c:pt>
              </c:strCache>
            </c:strRef>
          </c:tx>
          <c:spPr>
            <a:ln w="127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data'!$C$14:$V$14</c:f>
              <c:numCache>
                <c:formatCode>General</c:formatCode>
                <c:ptCount val="20"/>
                <c:pt idx="0">
                  <c:v>86565</c:v>
                </c:pt>
                <c:pt idx="1">
                  <c:v>79131</c:v>
                </c:pt>
                <c:pt idx="2">
                  <c:v>73717</c:v>
                </c:pt>
                <c:pt idx="3">
                  <c:v>70525</c:v>
                </c:pt>
                <c:pt idx="4">
                  <c:v>74645</c:v>
                </c:pt>
                <c:pt idx="5">
                  <c:v>76741</c:v>
                </c:pt>
                <c:pt idx="6">
                  <c:v>73891</c:v>
                </c:pt>
                <c:pt idx="7">
                  <c:v>75596</c:v>
                </c:pt>
                <c:pt idx="8">
                  <c:v>73536</c:v>
                </c:pt>
                <c:pt idx="9">
                  <c:v>68544</c:v>
                </c:pt>
                <c:pt idx="10">
                  <c:v>72303</c:v>
                </c:pt>
                <c:pt idx="11">
                  <c:v>69218</c:v>
                </c:pt>
                <c:pt idx="12">
                  <c:v>66927</c:v>
                </c:pt>
                <c:pt idx="13">
                  <c:v>69097</c:v>
                </c:pt>
                <c:pt idx="14">
                  <c:v>71120</c:v>
                </c:pt>
                <c:pt idx="15">
                  <c:v>68561</c:v>
                </c:pt>
                <c:pt idx="16">
                  <c:v>69097</c:v>
                </c:pt>
                <c:pt idx="17">
                  <c:v>69780</c:v>
                </c:pt>
                <c:pt idx="18">
                  <c:v>66616</c:v>
                </c:pt>
                <c:pt idx="19">
                  <c:v>49812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 data'!$A$15</c:f>
              <c:strCache>
                <c:ptCount val="1"/>
                <c:pt idx="0">
                  <c:v>Non-Metallic Minerals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data'!$C$15:$V$15</c:f>
              <c:numCache>
                <c:formatCode>General</c:formatCode>
                <c:ptCount val="20"/>
                <c:pt idx="0">
                  <c:v>44506</c:v>
                </c:pt>
                <c:pt idx="1">
                  <c:v>43499</c:v>
                </c:pt>
                <c:pt idx="2">
                  <c:v>43340</c:v>
                </c:pt>
                <c:pt idx="3">
                  <c:v>41790</c:v>
                </c:pt>
                <c:pt idx="4">
                  <c:v>42806</c:v>
                </c:pt>
                <c:pt idx="5">
                  <c:v>43657</c:v>
                </c:pt>
                <c:pt idx="6">
                  <c:v>43538</c:v>
                </c:pt>
                <c:pt idx="7">
                  <c:v>44007</c:v>
                </c:pt>
                <c:pt idx="8">
                  <c:v>43800</c:v>
                </c:pt>
                <c:pt idx="9">
                  <c:v>44181</c:v>
                </c:pt>
                <c:pt idx="10">
                  <c:v>45799</c:v>
                </c:pt>
                <c:pt idx="11">
                  <c:v>45770</c:v>
                </c:pt>
                <c:pt idx="12">
                  <c:v>44351</c:v>
                </c:pt>
                <c:pt idx="13">
                  <c:v>45774</c:v>
                </c:pt>
                <c:pt idx="14">
                  <c:v>45612</c:v>
                </c:pt>
                <c:pt idx="15">
                  <c:v>46230</c:v>
                </c:pt>
                <c:pt idx="16">
                  <c:v>44944</c:v>
                </c:pt>
                <c:pt idx="17">
                  <c:v>46716</c:v>
                </c:pt>
                <c:pt idx="18">
                  <c:v>46344</c:v>
                </c:pt>
                <c:pt idx="19">
                  <c:v>39385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2 data'!$A$16</c:f>
              <c:strCache>
                <c:ptCount val="1"/>
                <c:pt idx="0">
                  <c:v>Paper, Pulp and Print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data'!$C$16:$V$16</c:f>
              <c:numCache>
                <c:formatCode>General</c:formatCode>
                <c:ptCount val="20"/>
                <c:pt idx="0">
                  <c:v>28354</c:v>
                </c:pt>
                <c:pt idx="1">
                  <c:v>28519</c:v>
                </c:pt>
                <c:pt idx="2">
                  <c:v>29140</c:v>
                </c:pt>
                <c:pt idx="3">
                  <c:v>29356</c:v>
                </c:pt>
                <c:pt idx="4">
                  <c:v>30546</c:v>
                </c:pt>
                <c:pt idx="5">
                  <c:v>32627</c:v>
                </c:pt>
                <c:pt idx="6">
                  <c:v>32406</c:v>
                </c:pt>
                <c:pt idx="7">
                  <c:v>33763</c:v>
                </c:pt>
                <c:pt idx="8">
                  <c:v>33922</c:v>
                </c:pt>
                <c:pt idx="9">
                  <c:v>34601</c:v>
                </c:pt>
                <c:pt idx="10">
                  <c:v>37444</c:v>
                </c:pt>
                <c:pt idx="11">
                  <c:v>36704</c:v>
                </c:pt>
                <c:pt idx="12">
                  <c:v>37300</c:v>
                </c:pt>
                <c:pt idx="13">
                  <c:v>37970</c:v>
                </c:pt>
                <c:pt idx="14">
                  <c:v>37989</c:v>
                </c:pt>
                <c:pt idx="15">
                  <c:v>37898</c:v>
                </c:pt>
                <c:pt idx="16">
                  <c:v>38576</c:v>
                </c:pt>
                <c:pt idx="17">
                  <c:v>39996</c:v>
                </c:pt>
                <c:pt idx="18">
                  <c:v>38992</c:v>
                </c:pt>
                <c:pt idx="19">
                  <c:v>34528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2 data'!$A$17</c:f>
              <c:strCache>
                <c:ptCount val="1"/>
                <c:pt idx="0">
                  <c:v>Food and Tobacco</c:v>
                </c:pt>
              </c:strCache>
            </c:strRef>
          </c:tx>
          <c:spPr>
            <a:ln w="12700">
              <a:solidFill>
                <a:srgbClr val="7AEAF6"/>
              </a:solidFill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data'!$C$17:$V$17</c:f>
              <c:numCache>
                <c:formatCode>General</c:formatCode>
                <c:ptCount val="20"/>
                <c:pt idx="0">
                  <c:v>29671</c:v>
                </c:pt>
                <c:pt idx="1">
                  <c:v>29886</c:v>
                </c:pt>
                <c:pt idx="2">
                  <c:v>30747</c:v>
                </c:pt>
                <c:pt idx="3">
                  <c:v>30789</c:v>
                </c:pt>
                <c:pt idx="4">
                  <c:v>30605</c:v>
                </c:pt>
                <c:pt idx="5">
                  <c:v>31708</c:v>
                </c:pt>
                <c:pt idx="6">
                  <c:v>33311</c:v>
                </c:pt>
                <c:pt idx="7">
                  <c:v>32677</c:v>
                </c:pt>
                <c:pt idx="8">
                  <c:v>32014</c:v>
                </c:pt>
                <c:pt idx="9">
                  <c:v>32442</c:v>
                </c:pt>
                <c:pt idx="10">
                  <c:v>32641</c:v>
                </c:pt>
                <c:pt idx="11">
                  <c:v>33286</c:v>
                </c:pt>
                <c:pt idx="12">
                  <c:v>34147</c:v>
                </c:pt>
                <c:pt idx="13">
                  <c:v>34414</c:v>
                </c:pt>
                <c:pt idx="14">
                  <c:v>33438</c:v>
                </c:pt>
                <c:pt idx="15">
                  <c:v>31887</c:v>
                </c:pt>
                <c:pt idx="16">
                  <c:v>30879</c:v>
                </c:pt>
                <c:pt idx="17">
                  <c:v>31801</c:v>
                </c:pt>
                <c:pt idx="18">
                  <c:v>31075</c:v>
                </c:pt>
                <c:pt idx="19">
                  <c:v>29384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 2 data'!$A$18</c:f>
              <c:strCache>
                <c:ptCount val="1"/>
                <c:pt idx="0">
                  <c:v>Non-specified (Industry)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'Fig 2 data'!$C$12:$V$12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data'!$C$18:$V$18</c:f>
              <c:numCache>
                <c:formatCode>General</c:formatCode>
                <c:ptCount val="20"/>
                <c:pt idx="0">
                  <c:v>49716</c:v>
                </c:pt>
                <c:pt idx="1">
                  <c:v>48685</c:v>
                </c:pt>
                <c:pt idx="2">
                  <c:v>36005</c:v>
                </c:pt>
                <c:pt idx="3">
                  <c:v>35056</c:v>
                </c:pt>
                <c:pt idx="4">
                  <c:v>33879</c:v>
                </c:pt>
                <c:pt idx="5">
                  <c:v>32650</c:v>
                </c:pt>
                <c:pt idx="6">
                  <c:v>37099</c:v>
                </c:pt>
                <c:pt idx="7">
                  <c:v>38214</c:v>
                </c:pt>
                <c:pt idx="8">
                  <c:v>38740</c:v>
                </c:pt>
                <c:pt idx="9">
                  <c:v>34927</c:v>
                </c:pt>
                <c:pt idx="10">
                  <c:v>37857</c:v>
                </c:pt>
                <c:pt idx="11">
                  <c:v>34783</c:v>
                </c:pt>
                <c:pt idx="12">
                  <c:v>36168</c:v>
                </c:pt>
                <c:pt idx="13">
                  <c:v>46042</c:v>
                </c:pt>
                <c:pt idx="14">
                  <c:v>45950</c:v>
                </c:pt>
                <c:pt idx="15">
                  <c:v>46108</c:v>
                </c:pt>
                <c:pt idx="16">
                  <c:v>47000</c:v>
                </c:pt>
                <c:pt idx="17">
                  <c:v>39354</c:v>
                </c:pt>
                <c:pt idx="18">
                  <c:v>33208</c:v>
                </c:pt>
                <c:pt idx="19">
                  <c:v>28152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67776"/>
        <c:axId val="247069312"/>
      </c:lineChart>
      <c:catAx>
        <c:axId val="2470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706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06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 of oil equivalent</a:t>
                </a:r>
              </a:p>
            </c:rich>
          </c:tx>
          <c:layout>
            <c:manualLayout>
              <c:xMode val="edge"/>
              <c:yMode val="edge"/>
              <c:x val="2.1692913385826813E-2"/>
              <c:y val="0.312932392071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7067776"/>
        <c:crosses val="autoZero"/>
        <c:crossBetween val="between"/>
      </c:valAx>
      <c:spPr>
        <a:solidFill>
          <a:srgbClr val="C0C0C0"/>
        </a:solidFill>
        <a:ln w="158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33249567208356"/>
          <c:y val="0.27512851841795638"/>
          <c:w val="0.2607890768973028"/>
          <c:h val="0.27891664404018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</xdr:row>
      <xdr:rowOff>95250</xdr:rowOff>
    </xdr:from>
    <xdr:to>
      <xdr:col>12</xdr:col>
      <xdr:colOff>123825</xdr:colOff>
      <xdr:row>31</xdr:row>
      <xdr:rowOff>142875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</xdr:row>
      <xdr:rowOff>0</xdr:rowOff>
    </xdr:from>
    <xdr:to>
      <xdr:col>26</xdr:col>
      <xdr:colOff>457200</xdr:colOff>
      <xdr:row>31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16_2011_finalconsumption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8%20Electricity%20consumption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IEA"/>
      <sheetName val="Fig 1a FEC by sector"/>
      <sheetName val="Fig 1a FEC by sectors"/>
      <sheetName val="Fig 1b Data - Oil"/>
      <sheetName val="Fig 1b Oil by sector"/>
      <sheetName val="Fig 1c Data - electricity"/>
      <sheetName val="Fig 1c electr by sector"/>
      <sheetName val="Fig 1d Data - NG"/>
      <sheetName val="Fig 1d NG by sector"/>
      <sheetName val="Fig 1e Data - solid fuel"/>
      <sheetName val="Fig 1e solid fuel by sector"/>
      <sheetName val="Fig 2 data"/>
      <sheetName val="Fig 2"/>
      <sheetName val="EU-1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9">
          <cell r="A369" t="str">
            <v>Industry</v>
          </cell>
        </row>
      </sheetData>
      <sheetData sheetId="5" refreshError="1"/>
      <sheetData sheetId="6">
        <row r="360">
          <cell r="A360" t="str">
            <v>Industry</v>
          </cell>
        </row>
      </sheetData>
      <sheetData sheetId="7" refreshError="1"/>
      <sheetData sheetId="8">
        <row r="360">
          <cell r="A360" t="str">
            <v>Industry</v>
          </cell>
        </row>
      </sheetData>
      <sheetData sheetId="9" refreshError="1"/>
      <sheetData sheetId="10">
        <row r="359">
          <cell r="B359">
            <v>1990</v>
          </cell>
        </row>
      </sheetData>
      <sheetData sheetId="11" refreshError="1"/>
      <sheetData sheetId="12">
        <row r="5">
          <cell r="C5">
            <v>1990</v>
          </cell>
          <cell r="D5">
            <v>1991</v>
          </cell>
          <cell r="E5">
            <v>1992</v>
          </cell>
          <cell r="F5">
            <v>1993</v>
          </cell>
          <cell r="G5">
            <v>1994</v>
          </cell>
          <cell r="H5">
            <v>1995</v>
          </cell>
          <cell r="I5">
            <v>1996</v>
          </cell>
          <cell r="J5">
            <v>1997</v>
          </cell>
          <cell r="K5">
            <v>1998</v>
          </cell>
          <cell r="L5">
            <v>1999</v>
          </cell>
          <cell r="M5">
            <v>2000</v>
          </cell>
          <cell r="N5">
            <v>2001</v>
          </cell>
          <cell r="O5">
            <v>2002</v>
          </cell>
          <cell r="P5">
            <v>2003</v>
          </cell>
          <cell r="Q5">
            <v>2004</v>
          </cell>
          <cell r="R5">
            <v>2005</v>
          </cell>
          <cell r="S5">
            <v>2006</v>
          </cell>
          <cell r="T5">
            <v>2007</v>
          </cell>
          <cell r="U5">
            <v>2008</v>
          </cell>
          <cell r="V5">
            <v>2009</v>
          </cell>
        </row>
        <row r="6">
          <cell r="A6" t="str">
            <v>Iron and Steel</v>
          </cell>
          <cell r="C6">
            <v>82459</v>
          </cell>
          <cell r="D6">
            <v>75167</v>
          </cell>
          <cell r="E6">
            <v>69657</v>
          </cell>
          <cell r="F6">
            <v>66652</v>
          </cell>
          <cell r="G6">
            <v>70686</v>
          </cell>
          <cell r="H6">
            <v>72220</v>
          </cell>
          <cell r="I6">
            <v>69407</v>
          </cell>
          <cell r="J6">
            <v>71144</v>
          </cell>
          <cell r="K6">
            <v>69059</v>
          </cell>
          <cell r="L6">
            <v>64042</v>
          </cell>
          <cell r="M6">
            <v>67307</v>
          </cell>
          <cell r="N6">
            <v>64556</v>
          </cell>
          <cell r="O6">
            <v>62498</v>
          </cell>
          <cell r="P6">
            <v>64436</v>
          </cell>
          <cell r="Q6">
            <v>66164</v>
          </cell>
          <cell r="R6">
            <v>63687</v>
          </cell>
          <cell r="S6">
            <v>64316</v>
          </cell>
          <cell r="T6">
            <v>64416</v>
          </cell>
          <cell r="U6">
            <v>60557</v>
          </cell>
          <cell r="V6">
            <v>44269</v>
          </cell>
        </row>
        <row r="7">
          <cell r="A7" t="str">
            <v>Chemical and Petrochemical</v>
          </cell>
          <cell r="C7">
            <v>69239</v>
          </cell>
          <cell r="D7">
            <v>61959</v>
          </cell>
          <cell r="E7">
            <v>59192</v>
          </cell>
          <cell r="F7">
            <v>58324</v>
          </cell>
          <cell r="G7">
            <v>58179</v>
          </cell>
          <cell r="H7">
            <v>60295</v>
          </cell>
          <cell r="I7">
            <v>59391</v>
          </cell>
          <cell r="J7">
            <v>59003</v>
          </cell>
          <cell r="K7">
            <v>56419</v>
          </cell>
          <cell r="L7">
            <v>55518</v>
          </cell>
          <cell r="M7">
            <v>57386</v>
          </cell>
          <cell r="N7">
            <v>57965</v>
          </cell>
          <cell r="O7">
            <v>57724</v>
          </cell>
          <cell r="P7">
            <v>58774</v>
          </cell>
          <cell r="Q7">
            <v>55973</v>
          </cell>
          <cell r="R7">
            <v>56428</v>
          </cell>
          <cell r="S7">
            <v>53643</v>
          </cell>
          <cell r="T7">
            <v>55772</v>
          </cell>
          <cell r="U7">
            <v>54443</v>
          </cell>
          <cell r="V7">
            <v>50378</v>
          </cell>
        </row>
        <row r="8">
          <cell r="A8" t="str">
            <v>Non-Metallic Minerals</v>
          </cell>
          <cell r="C8">
            <v>43183</v>
          </cell>
          <cell r="D8">
            <v>42199</v>
          </cell>
          <cell r="E8">
            <v>41948</v>
          </cell>
          <cell r="F8">
            <v>40207</v>
          </cell>
          <cell r="G8">
            <v>41243</v>
          </cell>
          <cell r="H8">
            <v>42068</v>
          </cell>
          <cell r="I8">
            <v>41922</v>
          </cell>
          <cell r="J8">
            <v>42262</v>
          </cell>
          <cell r="K8">
            <v>42042</v>
          </cell>
          <cell r="L8">
            <v>42314</v>
          </cell>
          <cell r="M8">
            <v>43876</v>
          </cell>
          <cell r="N8">
            <v>43977</v>
          </cell>
          <cell r="O8">
            <v>42669</v>
          </cell>
          <cell r="P8">
            <v>43971</v>
          </cell>
          <cell r="Q8">
            <v>43681</v>
          </cell>
          <cell r="R8">
            <v>44245</v>
          </cell>
          <cell r="S8">
            <v>42872</v>
          </cell>
          <cell r="T8">
            <v>44510</v>
          </cell>
          <cell r="U8">
            <v>43367</v>
          </cell>
          <cell r="V8">
            <v>36529</v>
          </cell>
        </row>
        <row r="9">
          <cell r="A9" t="str">
            <v>Food and Tobacco</v>
          </cell>
          <cell r="C9">
            <v>28103</v>
          </cell>
          <cell r="D9">
            <v>28299</v>
          </cell>
          <cell r="E9">
            <v>29176</v>
          </cell>
          <cell r="F9">
            <v>29185</v>
          </cell>
          <cell r="G9">
            <v>29158</v>
          </cell>
          <cell r="H9">
            <v>30287</v>
          </cell>
          <cell r="I9">
            <v>31774</v>
          </cell>
          <cell r="J9">
            <v>31007</v>
          </cell>
          <cell r="K9">
            <v>30317</v>
          </cell>
          <cell r="L9">
            <v>30576</v>
          </cell>
          <cell r="M9">
            <v>30643</v>
          </cell>
          <cell r="N9">
            <v>31350</v>
          </cell>
          <cell r="O9">
            <v>32305</v>
          </cell>
          <cell r="P9">
            <v>32387</v>
          </cell>
          <cell r="Q9">
            <v>31511</v>
          </cell>
          <cell r="R9">
            <v>29960</v>
          </cell>
          <cell r="S9">
            <v>28861</v>
          </cell>
          <cell r="T9">
            <v>29640</v>
          </cell>
          <cell r="U9">
            <v>29075</v>
          </cell>
          <cell r="V9">
            <v>27439</v>
          </cell>
        </row>
        <row r="10">
          <cell r="A10" t="str">
            <v>Non-specified (Industry)</v>
          </cell>
          <cell r="C10">
            <v>46248</v>
          </cell>
          <cell r="D10">
            <v>44550</v>
          </cell>
          <cell r="E10">
            <v>31798</v>
          </cell>
          <cell r="F10">
            <v>30493</v>
          </cell>
          <cell r="G10">
            <v>29752</v>
          </cell>
          <cell r="H10">
            <v>27842</v>
          </cell>
          <cell r="I10">
            <v>30434</v>
          </cell>
          <cell r="J10">
            <v>30844</v>
          </cell>
          <cell r="K10">
            <v>30247</v>
          </cell>
          <cell r="L10">
            <v>28325</v>
          </cell>
          <cell r="M10">
            <v>27351</v>
          </cell>
          <cell r="N10">
            <v>27768</v>
          </cell>
          <cell r="O10">
            <v>26506</v>
          </cell>
          <cell r="P10">
            <v>35427</v>
          </cell>
          <cell r="Q10">
            <v>36013</v>
          </cell>
          <cell r="R10">
            <v>36751</v>
          </cell>
          <cell r="S10">
            <v>35576</v>
          </cell>
          <cell r="T10">
            <v>27703</v>
          </cell>
          <cell r="U10">
            <v>27382</v>
          </cell>
          <cell r="V10">
            <v>22015</v>
          </cell>
        </row>
        <row r="11">
          <cell r="A11" t="str">
            <v>Paper, Pulp and Print</v>
          </cell>
          <cell r="C11">
            <v>26854</v>
          </cell>
          <cell r="D11">
            <v>26925</v>
          </cell>
          <cell r="E11">
            <v>27582</v>
          </cell>
          <cell r="F11">
            <v>27726</v>
          </cell>
          <cell r="G11">
            <v>28782</v>
          </cell>
          <cell r="H11">
            <v>30775</v>
          </cell>
          <cell r="I11">
            <v>30567</v>
          </cell>
          <cell r="J11">
            <v>31958</v>
          </cell>
          <cell r="K11">
            <v>32021</v>
          </cell>
          <cell r="L11">
            <v>32261</v>
          </cell>
          <cell r="M11">
            <v>35254</v>
          </cell>
          <cell r="N11">
            <v>34680</v>
          </cell>
          <cell r="O11">
            <v>35228</v>
          </cell>
          <cell r="P11">
            <v>35801</v>
          </cell>
          <cell r="Q11">
            <v>35897</v>
          </cell>
          <cell r="R11">
            <v>35854</v>
          </cell>
          <cell r="S11">
            <v>36359</v>
          </cell>
          <cell r="T11">
            <v>37845</v>
          </cell>
          <cell r="U11">
            <v>36846</v>
          </cell>
          <cell r="V11">
            <v>33028</v>
          </cell>
        </row>
        <row r="12">
          <cell r="C12">
            <v>1990</v>
          </cell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1996</v>
          </cell>
          <cell r="J12">
            <v>1997</v>
          </cell>
          <cell r="K12">
            <v>1998</v>
          </cell>
          <cell r="L12">
            <v>1999</v>
          </cell>
          <cell r="M12">
            <v>2000</v>
          </cell>
          <cell r="N12">
            <v>2001</v>
          </cell>
          <cell r="O12">
            <v>2002</v>
          </cell>
          <cell r="P12">
            <v>2003</v>
          </cell>
          <cell r="Q12">
            <v>2004</v>
          </cell>
          <cell r="R12">
            <v>2005</v>
          </cell>
          <cell r="S12">
            <v>2006</v>
          </cell>
          <cell r="T12">
            <v>2007</v>
          </cell>
          <cell r="U12">
            <v>2008</v>
          </cell>
          <cell r="V12">
            <v>2009</v>
          </cell>
        </row>
        <row r="13">
          <cell r="A13" t="str">
            <v>Chemical and Petrochemical</v>
          </cell>
          <cell r="C13">
            <v>72076</v>
          </cell>
          <cell r="D13">
            <v>64337</v>
          </cell>
          <cell r="E13">
            <v>61504</v>
          </cell>
          <cell r="F13">
            <v>60763</v>
          </cell>
          <cell r="G13">
            <v>60579</v>
          </cell>
          <cell r="H13">
            <v>62779</v>
          </cell>
          <cell r="I13">
            <v>62094</v>
          </cell>
          <cell r="J13">
            <v>61637</v>
          </cell>
          <cell r="K13">
            <v>59139</v>
          </cell>
          <cell r="L13">
            <v>58273</v>
          </cell>
          <cell r="M13">
            <v>60496</v>
          </cell>
          <cell r="N13">
            <v>61010</v>
          </cell>
          <cell r="O13">
            <v>60803</v>
          </cell>
          <cell r="P13">
            <v>62492</v>
          </cell>
          <cell r="Q13">
            <v>60378</v>
          </cell>
          <cell r="R13">
            <v>60984</v>
          </cell>
          <cell r="S13">
            <v>58098</v>
          </cell>
          <cell r="T13">
            <v>59583</v>
          </cell>
          <cell r="U13">
            <v>57678</v>
          </cell>
          <cell r="V13">
            <v>53476</v>
          </cell>
        </row>
        <row r="14">
          <cell r="A14" t="str">
            <v>Iron and Steel</v>
          </cell>
          <cell r="C14">
            <v>86565</v>
          </cell>
          <cell r="D14">
            <v>79131</v>
          </cell>
          <cell r="E14">
            <v>73717</v>
          </cell>
          <cell r="F14">
            <v>70525</v>
          </cell>
          <cell r="G14">
            <v>74645</v>
          </cell>
          <cell r="H14">
            <v>76741</v>
          </cell>
          <cell r="I14">
            <v>73891</v>
          </cell>
          <cell r="J14">
            <v>75596</v>
          </cell>
          <cell r="K14">
            <v>73536</v>
          </cell>
          <cell r="L14">
            <v>68544</v>
          </cell>
          <cell r="M14">
            <v>72303</v>
          </cell>
          <cell r="N14">
            <v>69218</v>
          </cell>
          <cell r="O14">
            <v>66927</v>
          </cell>
          <cell r="P14">
            <v>69097</v>
          </cell>
          <cell r="Q14">
            <v>71120</v>
          </cell>
          <cell r="R14">
            <v>68561</v>
          </cell>
          <cell r="S14">
            <v>69097</v>
          </cell>
          <cell r="T14">
            <v>69780</v>
          </cell>
          <cell r="U14">
            <v>66616</v>
          </cell>
          <cell r="V14">
            <v>49812</v>
          </cell>
        </row>
        <row r="15">
          <cell r="A15" t="str">
            <v>Non-Metallic Minerals</v>
          </cell>
          <cell r="C15">
            <v>44506</v>
          </cell>
          <cell r="D15">
            <v>43499</v>
          </cell>
          <cell r="E15">
            <v>43340</v>
          </cell>
          <cell r="F15">
            <v>41790</v>
          </cell>
          <cell r="G15">
            <v>42806</v>
          </cell>
          <cell r="H15">
            <v>43657</v>
          </cell>
          <cell r="I15">
            <v>43538</v>
          </cell>
          <cell r="J15">
            <v>44007</v>
          </cell>
          <cell r="K15">
            <v>43800</v>
          </cell>
          <cell r="L15">
            <v>44181</v>
          </cell>
          <cell r="M15">
            <v>45799</v>
          </cell>
          <cell r="N15">
            <v>45770</v>
          </cell>
          <cell r="O15">
            <v>44351</v>
          </cell>
          <cell r="P15">
            <v>45774</v>
          </cell>
          <cell r="Q15">
            <v>45612</v>
          </cell>
          <cell r="R15">
            <v>46230</v>
          </cell>
          <cell r="S15">
            <v>44944</v>
          </cell>
          <cell r="T15">
            <v>46716</v>
          </cell>
          <cell r="U15">
            <v>46344</v>
          </cell>
          <cell r="V15">
            <v>39385</v>
          </cell>
        </row>
        <row r="16">
          <cell r="A16" t="str">
            <v>Paper, Pulp and Print</v>
          </cell>
          <cell r="C16">
            <v>28354</v>
          </cell>
          <cell r="D16">
            <v>28519</v>
          </cell>
          <cell r="E16">
            <v>29140</v>
          </cell>
          <cell r="F16">
            <v>29356</v>
          </cell>
          <cell r="G16">
            <v>30546</v>
          </cell>
          <cell r="H16">
            <v>32627</v>
          </cell>
          <cell r="I16">
            <v>32406</v>
          </cell>
          <cell r="J16">
            <v>33763</v>
          </cell>
          <cell r="K16">
            <v>33922</v>
          </cell>
          <cell r="L16">
            <v>34601</v>
          </cell>
          <cell r="M16">
            <v>37444</v>
          </cell>
          <cell r="N16">
            <v>36704</v>
          </cell>
          <cell r="O16">
            <v>37300</v>
          </cell>
          <cell r="P16">
            <v>37970</v>
          </cell>
          <cell r="Q16">
            <v>37989</v>
          </cell>
          <cell r="R16">
            <v>37898</v>
          </cell>
          <cell r="S16">
            <v>38576</v>
          </cell>
          <cell r="T16">
            <v>39996</v>
          </cell>
          <cell r="U16">
            <v>38992</v>
          </cell>
          <cell r="V16">
            <v>34528</v>
          </cell>
        </row>
        <row r="17">
          <cell r="A17" t="str">
            <v>Food and Tobacco</v>
          </cell>
          <cell r="C17">
            <v>29671</v>
          </cell>
          <cell r="D17">
            <v>29886</v>
          </cell>
          <cell r="E17">
            <v>30747</v>
          </cell>
          <cell r="F17">
            <v>30789</v>
          </cell>
          <cell r="G17">
            <v>30605</v>
          </cell>
          <cell r="H17">
            <v>31708</v>
          </cell>
          <cell r="I17">
            <v>33311</v>
          </cell>
          <cell r="J17">
            <v>32677</v>
          </cell>
          <cell r="K17">
            <v>32014</v>
          </cell>
          <cell r="L17">
            <v>32442</v>
          </cell>
          <cell r="M17">
            <v>32641</v>
          </cell>
          <cell r="N17">
            <v>33286</v>
          </cell>
          <cell r="O17">
            <v>34147</v>
          </cell>
          <cell r="P17">
            <v>34414</v>
          </cell>
          <cell r="Q17">
            <v>33438</v>
          </cell>
          <cell r="R17">
            <v>31887</v>
          </cell>
          <cell r="S17">
            <v>30879</v>
          </cell>
          <cell r="T17">
            <v>31801</v>
          </cell>
          <cell r="U17">
            <v>31075</v>
          </cell>
          <cell r="V17">
            <v>29384</v>
          </cell>
        </row>
        <row r="18">
          <cell r="A18" t="str">
            <v>Non-specified (Industry)</v>
          </cell>
          <cell r="C18">
            <v>49716</v>
          </cell>
          <cell r="D18">
            <v>48685</v>
          </cell>
          <cell r="E18">
            <v>36005</v>
          </cell>
          <cell r="F18">
            <v>35056</v>
          </cell>
          <cell r="G18">
            <v>33879</v>
          </cell>
          <cell r="H18">
            <v>32650</v>
          </cell>
          <cell r="I18">
            <v>37099</v>
          </cell>
          <cell r="J18">
            <v>38214</v>
          </cell>
          <cell r="K18">
            <v>38740</v>
          </cell>
          <cell r="L18">
            <v>34927</v>
          </cell>
          <cell r="M18">
            <v>37857</v>
          </cell>
          <cell r="N18">
            <v>34783</v>
          </cell>
          <cell r="O18">
            <v>36168</v>
          </cell>
          <cell r="P18">
            <v>46042</v>
          </cell>
          <cell r="Q18">
            <v>45950</v>
          </cell>
          <cell r="R18">
            <v>46108</v>
          </cell>
          <cell r="S18">
            <v>47000</v>
          </cell>
          <cell r="T18">
            <v>39354</v>
          </cell>
          <cell r="U18">
            <v>33208</v>
          </cell>
          <cell r="V18">
            <v>28152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AA93"/>
  <sheetViews>
    <sheetView topLeftCell="A4" zoomScale="80" zoomScaleNormal="80" workbookViewId="0">
      <selection activeCell="V44" sqref="V44"/>
    </sheetView>
  </sheetViews>
  <sheetFormatPr defaultRowHeight="12.75" x14ac:dyDescent="0.2"/>
  <cols>
    <col min="1" max="1" width="38.140625" customWidth="1"/>
    <col min="2" max="2" width="23.5703125" customWidth="1"/>
    <col min="3" max="21" width="10" customWidth="1"/>
    <col min="22" max="22" width="13.140625" customWidth="1"/>
    <col min="23" max="23" width="10.7109375" customWidth="1"/>
    <col min="24" max="25" width="16.28515625" customWidth="1"/>
    <col min="26" max="26" width="10.7109375" customWidth="1"/>
    <col min="27" max="27" width="10.7109375" style="3" customWidth="1"/>
    <col min="28" max="28" width="10.7109375" customWidth="1"/>
    <col min="29" max="29" width="12.85546875" customWidth="1"/>
    <col min="32" max="32" width="14" customWidth="1"/>
  </cols>
  <sheetData>
    <row r="1" spans="1:2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7" x14ac:dyDescent="0.2">
      <c r="A2" s="4" t="s">
        <v>1</v>
      </c>
      <c r="B2" s="5"/>
      <c r="C2" s="5"/>
      <c r="D2" s="5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7" x14ac:dyDescent="0.2">
      <c r="A3" s="4" t="s">
        <v>2</v>
      </c>
      <c r="B3" s="5"/>
      <c r="C3" s="5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7" ht="13.5" thickBot="1" x14ac:dyDescent="0.25">
      <c r="A4" s="1"/>
      <c r="AA4"/>
    </row>
    <row r="5" spans="1:27" ht="42" customHeight="1" x14ac:dyDescent="0.2">
      <c r="A5" s="6" t="s">
        <v>3</v>
      </c>
      <c r="B5" s="6" t="s">
        <v>4</v>
      </c>
      <c r="C5" s="6">
        <v>1990</v>
      </c>
      <c r="D5" s="6">
        <v>1991</v>
      </c>
      <c r="E5" s="6">
        <v>1992</v>
      </c>
      <c r="F5" s="6">
        <v>1993</v>
      </c>
      <c r="G5" s="6">
        <v>1994</v>
      </c>
      <c r="H5" s="6">
        <v>1995</v>
      </c>
      <c r="I5" s="6">
        <v>1996</v>
      </c>
      <c r="J5" s="6">
        <v>1997</v>
      </c>
      <c r="K5" s="6">
        <v>1998</v>
      </c>
      <c r="L5" s="6">
        <v>1999</v>
      </c>
      <c r="M5" s="6">
        <v>2000</v>
      </c>
      <c r="N5" s="6">
        <v>2001</v>
      </c>
      <c r="O5" s="6">
        <v>2002</v>
      </c>
      <c r="P5" s="6">
        <v>2003</v>
      </c>
      <c r="Q5" s="6">
        <v>2004</v>
      </c>
      <c r="R5" s="6">
        <v>2005</v>
      </c>
      <c r="S5" s="6">
        <v>2006</v>
      </c>
      <c r="T5" s="6">
        <v>2007</v>
      </c>
      <c r="U5" s="6">
        <v>2008</v>
      </c>
      <c r="V5" s="6">
        <v>2009</v>
      </c>
      <c r="X5" s="7" t="s">
        <v>5</v>
      </c>
      <c r="Y5" s="7" t="s">
        <v>6</v>
      </c>
    </row>
    <row r="6" spans="1:27" x14ac:dyDescent="0.2">
      <c r="A6" s="8" t="s">
        <v>7</v>
      </c>
      <c r="B6" s="8" t="s">
        <v>8</v>
      </c>
      <c r="C6" s="8">
        <f t="shared" ref="C6:R11" si="0">VLOOKUP($A6,$B$39:$V$51,C$37,0)</f>
        <v>82459</v>
      </c>
      <c r="D6" s="8">
        <f t="shared" si="0"/>
        <v>75167</v>
      </c>
      <c r="E6" s="8">
        <f t="shared" si="0"/>
        <v>69657</v>
      </c>
      <c r="F6" s="8">
        <f t="shared" si="0"/>
        <v>66652</v>
      </c>
      <c r="G6" s="8">
        <f t="shared" si="0"/>
        <v>70686</v>
      </c>
      <c r="H6" s="8">
        <f t="shared" si="0"/>
        <v>72220</v>
      </c>
      <c r="I6" s="8">
        <f t="shared" si="0"/>
        <v>69407</v>
      </c>
      <c r="J6" s="8">
        <f t="shared" si="0"/>
        <v>71144</v>
      </c>
      <c r="K6" s="8">
        <f t="shared" si="0"/>
        <v>69059</v>
      </c>
      <c r="L6" s="8">
        <f t="shared" si="0"/>
        <v>64042</v>
      </c>
      <c r="M6" s="8">
        <f t="shared" si="0"/>
        <v>67307</v>
      </c>
      <c r="N6" s="8">
        <f t="shared" si="0"/>
        <v>64556</v>
      </c>
      <c r="O6" s="8">
        <f t="shared" si="0"/>
        <v>62498</v>
      </c>
      <c r="P6" s="8">
        <f t="shared" si="0"/>
        <v>64436</v>
      </c>
      <c r="Q6" s="8">
        <f t="shared" si="0"/>
        <v>66164</v>
      </c>
      <c r="R6" s="8">
        <f t="shared" si="0"/>
        <v>63687</v>
      </c>
      <c r="S6" s="8">
        <f t="shared" ref="M6:AB11" si="1">VLOOKUP($A6,$B$39:$V$51,S$37,0)</f>
        <v>64316</v>
      </c>
      <c r="T6" s="8">
        <f t="shared" si="1"/>
        <v>64416</v>
      </c>
      <c r="U6" s="8">
        <f t="shared" si="1"/>
        <v>60557</v>
      </c>
      <c r="V6" s="8">
        <f t="shared" si="1"/>
        <v>44269</v>
      </c>
      <c r="W6" s="9">
        <f>RANK(V6,$V$6:$V$11,0)</f>
        <v>2</v>
      </c>
      <c r="X6" s="10">
        <f>ROUND((($V6-$C6)/$C6*100),1)</f>
        <v>-46.3</v>
      </c>
      <c r="Y6" s="10">
        <f>ROUND((($V6-$R6)/$R6*100),1)</f>
        <v>-30.5</v>
      </c>
      <c r="Z6" s="11">
        <f>(V6-U6)/U6</f>
        <v>-0.26896973099724225</v>
      </c>
    </row>
    <row r="7" spans="1:27" x14ac:dyDescent="0.2">
      <c r="A7" s="8" t="s">
        <v>9</v>
      </c>
      <c r="B7" s="8" t="s">
        <v>8</v>
      </c>
      <c r="C7" s="8">
        <f t="shared" si="0"/>
        <v>69239</v>
      </c>
      <c r="D7" s="8">
        <f t="shared" si="0"/>
        <v>61959</v>
      </c>
      <c r="E7" s="8">
        <f t="shared" si="0"/>
        <v>59192</v>
      </c>
      <c r="F7" s="8">
        <f t="shared" si="0"/>
        <v>58324</v>
      </c>
      <c r="G7" s="8">
        <f t="shared" si="0"/>
        <v>58179</v>
      </c>
      <c r="H7" s="8">
        <f t="shared" si="0"/>
        <v>60295</v>
      </c>
      <c r="I7" s="8">
        <f t="shared" si="0"/>
        <v>59391</v>
      </c>
      <c r="J7" s="8">
        <f t="shared" si="0"/>
        <v>59003</v>
      </c>
      <c r="K7" s="8">
        <f t="shared" si="0"/>
        <v>56419</v>
      </c>
      <c r="L7" s="8">
        <f t="shared" si="0"/>
        <v>55518</v>
      </c>
      <c r="M7" s="8">
        <f t="shared" si="1"/>
        <v>57386</v>
      </c>
      <c r="N7" s="8">
        <f t="shared" si="1"/>
        <v>57965</v>
      </c>
      <c r="O7" s="8">
        <f t="shared" si="1"/>
        <v>57724</v>
      </c>
      <c r="P7" s="8">
        <f t="shared" si="1"/>
        <v>58774</v>
      </c>
      <c r="Q7" s="8">
        <f t="shared" si="1"/>
        <v>55973</v>
      </c>
      <c r="R7" s="8">
        <f t="shared" si="1"/>
        <v>56428</v>
      </c>
      <c r="S7" s="8">
        <f t="shared" si="1"/>
        <v>53643</v>
      </c>
      <c r="T7" s="8">
        <f t="shared" si="1"/>
        <v>55772</v>
      </c>
      <c r="U7" s="8">
        <f t="shared" si="1"/>
        <v>54443</v>
      </c>
      <c r="V7" s="8">
        <f t="shared" si="1"/>
        <v>50378</v>
      </c>
      <c r="W7" s="9">
        <f t="shared" ref="W7:W11" si="2">RANK(V7,$V$6:$V$11,0)</f>
        <v>1</v>
      </c>
      <c r="X7" s="10">
        <f t="shared" ref="X7:X11" si="3">ROUND((($V7-$C7)/$C7*100),1)</f>
        <v>-27.2</v>
      </c>
      <c r="Y7" s="10">
        <f t="shared" ref="Y7:Y25" si="4">ROUND((($V7-$R7)/$R7*100),1)</f>
        <v>-10.7</v>
      </c>
    </row>
    <row r="8" spans="1:27" x14ac:dyDescent="0.2">
      <c r="A8" s="8" t="s">
        <v>10</v>
      </c>
      <c r="B8" s="8" t="s">
        <v>8</v>
      </c>
      <c r="C8" s="8">
        <f t="shared" si="0"/>
        <v>43183</v>
      </c>
      <c r="D8" s="8">
        <f t="shared" si="0"/>
        <v>42199</v>
      </c>
      <c r="E8" s="8">
        <f t="shared" si="0"/>
        <v>41948</v>
      </c>
      <c r="F8" s="8">
        <f t="shared" si="0"/>
        <v>40207</v>
      </c>
      <c r="G8" s="8">
        <f t="shared" si="0"/>
        <v>41243</v>
      </c>
      <c r="H8" s="8">
        <f t="shared" si="0"/>
        <v>42068</v>
      </c>
      <c r="I8" s="8">
        <f t="shared" si="0"/>
        <v>41922</v>
      </c>
      <c r="J8" s="8">
        <f t="shared" si="0"/>
        <v>42262</v>
      </c>
      <c r="K8" s="8">
        <f t="shared" si="0"/>
        <v>42042</v>
      </c>
      <c r="L8" s="8">
        <f t="shared" si="0"/>
        <v>42314</v>
      </c>
      <c r="M8" s="8">
        <f t="shared" si="1"/>
        <v>43876</v>
      </c>
      <c r="N8" s="8">
        <f t="shared" si="1"/>
        <v>43977</v>
      </c>
      <c r="O8" s="8">
        <f t="shared" si="1"/>
        <v>42669</v>
      </c>
      <c r="P8" s="8">
        <f t="shared" si="1"/>
        <v>43971</v>
      </c>
      <c r="Q8" s="8">
        <f t="shared" si="1"/>
        <v>43681</v>
      </c>
      <c r="R8" s="8">
        <f t="shared" si="1"/>
        <v>44245</v>
      </c>
      <c r="S8" s="8">
        <f t="shared" si="1"/>
        <v>42872</v>
      </c>
      <c r="T8" s="8">
        <f t="shared" si="1"/>
        <v>44510</v>
      </c>
      <c r="U8" s="8">
        <f t="shared" si="1"/>
        <v>43367</v>
      </c>
      <c r="V8" s="8">
        <f t="shared" si="1"/>
        <v>36529</v>
      </c>
      <c r="W8" s="9">
        <f t="shared" si="2"/>
        <v>3</v>
      </c>
      <c r="X8" s="10">
        <f t="shared" si="3"/>
        <v>-15.4</v>
      </c>
      <c r="Y8" s="10">
        <f t="shared" si="4"/>
        <v>-17.399999999999999</v>
      </c>
    </row>
    <row r="9" spans="1:27" x14ac:dyDescent="0.2">
      <c r="A9" s="8" t="s">
        <v>11</v>
      </c>
      <c r="B9" s="8" t="s">
        <v>8</v>
      </c>
      <c r="C9" s="8">
        <f t="shared" si="0"/>
        <v>28103</v>
      </c>
      <c r="D9" s="8">
        <f t="shared" si="0"/>
        <v>28299</v>
      </c>
      <c r="E9" s="8">
        <f t="shared" si="0"/>
        <v>29176</v>
      </c>
      <c r="F9" s="8">
        <f t="shared" si="0"/>
        <v>29185</v>
      </c>
      <c r="G9" s="8">
        <f t="shared" si="0"/>
        <v>29158</v>
      </c>
      <c r="H9" s="8">
        <f t="shared" si="0"/>
        <v>30287</v>
      </c>
      <c r="I9" s="8">
        <f t="shared" si="0"/>
        <v>31774</v>
      </c>
      <c r="J9" s="8">
        <f t="shared" si="0"/>
        <v>31007</v>
      </c>
      <c r="K9" s="8">
        <f t="shared" si="0"/>
        <v>30317</v>
      </c>
      <c r="L9" s="8">
        <f t="shared" si="0"/>
        <v>30576</v>
      </c>
      <c r="M9" s="8">
        <f t="shared" si="1"/>
        <v>30643</v>
      </c>
      <c r="N9" s="8">
        <f t="shared" si="1"/>
        <v>31350</v>
      </c>
      <c r="O9" s="8">
        <f t="shared" si="1"/>
        <v>32305</v>
      </c>
      <c r="P9" s="8">
        <f t="shared" si="1"/>
        <v>32387</v>
      </c>
      <c r="Q9" s="8">
        <f t="shared" si="1"/>
        <v>31511</v>
      </c>
      <c r="R9" s="8">
        <f t="shared" si="1"/>
        <v>29960</v>
      </c>
      <c r="S9" s="8">
        <f t="shared" si="1"/>
        <v>28861</v>
      </c>
      <c r="T9" s="8">
        <f t="shared" si="1"/>
        <v>29640</v>
      </c>
      <c r="U9" s="8">
        <f t="shared" si="1"/>
        <v>29075</v>
      </c>
      <c r="V9" s="8">
        <f t="shared" si="1"/>
        <v>27439</v>
      </c>
      <c r="W9" s="9">
        <f t="shared" si="2"/>
        <v>5</v>
      </c>
      <c r="X9" s="10">
        <f t="shared" si="3"/>
        <v>-2.4</v>
      </c>
      <c r="Y9" s="10">
        <f t="shared" si="4"/>
        <v>-8.4</v>
      </c>
    </row>
    <row r="10" spans="1:27" x14ac:dyDescent="0.2">
      <c r="A10" s="8" t="s">
        <v>12</v>
      </c>
      <c r="B10" s="8" t="s">
        <v>8</v>
      </c>
      <c r="C10" s="8">
        <f t="shared" si="0"/>
        <v>46248</v>
      </c>
      <c r="D10" s="8">
        <f t="shared" si="0"/>
        <v>44550</v>
      </c>
      <c r="E10" s="8">
        <f t="shared" si="0"/>
        <v>31798</v>
      </c>
      <c r="F10" s="8">
        <f t="shared" si="0"/>
        <v>30493</v>
      </c>
      <c r="G10" s="8">
        <f t="shared" si="0"/>
        <v>29752</v>
      </c>
      <c r="H10" s="8">
        <f t="shared" si="0"/>
        <v>27842</v>
      </c>
      <c r="I10" s="8">
        <f t="shared" si="0"/>
        <v>30434</v>
      </c>
      <c r="J10" s="8">
        <f t="shared" si="0"/>
        <v>30844</v>
      </c>
      <c r="K10" s="8">
        <f t="shared" si="0"/>
        <v>30247</v>
      </c>
      <c r="L10" s="8">
        <f t="shared" si="0"/>
        <v>28325</v>
      </c>
      <c r="M10" s="8">
        <f t="shared" si="1"/>
        <v>27351</v>
      </c>
      <c r="N10" s="8">
        <f t="shared" si="1"/>
        <v>27768</v>
      </c>
      <c r="O10" s="8">
        <f t="shared" si="1"/>
        <v>26506</v>
      </c>
      <c r="P10" s="8">
        <f t="shared" si="1"/>
        <v>35427</v>
      </c>
      <c r="Q10" s="8">
        <f t="shared" si="1"/>
        <v>36013</v>
      </c>
      <c r="R10" s="8">
        <f t="shared" si="1"/>
        <v>36751</v>
      </c>
      <c r="S10" s="8">
        <f t="shared" si="1"/>
        <v>35576</v>
      </c>
      <c r="T10" s="8">
        <f t="shared" si="1"/>
        <v>27703</v>
      </c>
      <c r="U10" s="8">
        <f t="shared" si="1"/>
        <v>27382</v>
      </c>
      <c r="V10" s="8">
        <f t="shared" si="1"/>
        <v>22015</v>
      </c>
      <c r="W10" s="9">
        <f t="shared" si="2"/>
        <v>6</v>
      </c>
      <c r="X10" s="10">
        <f t="shared" si="3"/>
        <v>-52.4</v>
      </c>
      <c r="Y10" s="10">
        <f t="shared" si="4"/>
        <v>-40.1</v>
      </c>
    </row>
    <row r="11" spans="1:27" ht="13.5" thickBot="1" x14ac:dyDescent="0.25">
      <c r="A11" s="12" t="s">
        <v>13</v>
      </c>
      <c r="B11" s="8" t="s">
        <v>8</v>
      </c>
      <c r="C11" s="8">
        <f t="shared" si="0"/>
        <v>26854</v>
      </c>
      <c r="D11" s="8">
        <f t="shared" si="0"/>
        <v>26925</v>
      </c>
      <c r="E11" s="8">
        <f t="shared" si="0"/>
        <v>27582</v>
      </c>
      <c r="F11" s="8">
        <f t="shared" si="0"/>
        <v>27726</v>
      </c>
      <c r="G11" s="8">
        <f t="shared" si="0"/>
        <v>28782</v>
      </c>
      <c r="H11" s="8">
        <f t="shared" si="0"/>
        <v>30775</v>
      </c>
      <c r="I11" s="8">
        <f t="shared" si="0"/>
        <v>30567</v>
      </c>
      <c r="J11" s="8">
        <f t="shared" si="0"/>
        <v>31958</v>
      </c>
      <c r="K11" s="8">
        <f t="shared" si="0"/>
        <v>32021</v>
      </c>
      <c r="L11" s="8">
        <f t="shared" si="0"/>
        <v>32261</v>
      </c>
      <c r="M11" s="8">
        <f t="shared" si="1"/>
        <v>35254</v>
      </c>
      <c r="N11" s="8">
        <f t="shared" si="1"/>
        <v>34680</v>
      </c>
      <c r="O11" s="8">
        <f t="shared" si="1"/>
        <v>35228</v>
      </c>
      <c r="P11" s="8">
        <f t="shared" si="1"/>
        <v>35801</v>
      </c>
      <c r="Q11" s="8">
        <f t="shared" si="1"/>
        <v>35897</v>
      </c>
      <c r="R11" s="8">
        <f t="shared" si="1"/>
        <v>35854</v>
      </c>
      <c r="S11" s="8">
        <f t="shared" si="1"/>
        <v>36359</v>
      </c>
      <c r="T11" s="8">
        <f t="shared" si="1"/>
        <v>37845</v>
      </c>
      <c r="U11" s="8">
        <f t="shared" si="1"/>
        <v>36846</v>
      </c>
      <c r="V11" s="8">
        <f t="shared" si="1"/>
        <v>33028</v>
      </c>
      <c r="W11" s="9">
        <f t="shared" si="2"/>
        <v>4</v>
      </c>
      <c r="X11" s="13">
        <f t="shared" si="3"/>
        <v>23</v>
      </c>
      <c r="Y11" s="10">
        <f t="shared" si="4"/>
        <v>-7.9</v>
      </c>
    </row>
    <row r="12" spans="1:27" ht="38.25" x14ac:dyDescent="0.2">
      <c r="A12" s="6" t="s">
        <v>3</v>
      </c>
      <c r="B12" s="6" t="s">
        <v>4</v>
      </c>
      <c r="C12" s="6">
        <v>1990</v>
      </c>
      <c r="D12" s="6">
        <v>1991</v>
      </c>
      <c r="E12" s="6">
        <v>1992</v>
      </c>
      <c r="F12" s="6">
        <v>1993</v>
      </c>
      <c r="G12" s="6">
        <v>1994</v>
      </c>
      <c r="H12" s="6">
        <v>1995</v>
      </c>
      <c r="I12" s="6">
        <v>1996</v>
      </c>
      <c r="J12" s="6">
        <v>1997</v>
      </c>
      <c r="K12" s="6">
        <v>1998</v>
      </c>
      <c r="L12" s="6">
        <v>1999</v>
      </c>
      <c r="M12" s="6">
        <v>2000</v>
      </c>
      <c r="N12" s="6">
        <v>2001</v>
      </c>
      <c r="O12" s="6">
        <v>2002</v>
      </c>
      <c r="P12" s="6">
        <v>2003</v>
      </c>
      <c r="Q12" s="6">
        <v>2004</v>
      </c>
      <c r="R12" s="6">
        <v>2005</v>
      </c>
      <c r="S12" s="6">
        <v>2006</v>
      </c>
      <c r="T12" s="6">
        <v>2007</v>
      </c>
      <c r="U12" s="6">
        <v>2008</v>
      </c>
      <c r="V12" s="6">
        <v>2009</v>
      </c>
      <c r="W12" s="14" t="s">
        <v>14</v>
      </c>
      <c r="X12" s="7" t="s">
        <v>5</v>
      </c>
      <c r="Y12" s="7" t="s">
        <v>6</v>
      </c>
      <c r="AA12"/>
    </row>
    <row r="13" spans="1:27" x14ac:dyDescent="0.2">
      <c r="A13" s="15" t="s">
        <v>9</v>
      </c>
      <c r="B13" s="16" t="s">
        <v>15</v>
      </c>
      <c r="C13" s="17">
        <f t="shared" ref="C13:R25" si="5">VLOOKUP($A13,$B$39:$V$51,C$37,0)+ VLOOKUP($A13,$B$54:$V$66,C$37,0)+VLOOKUP($A13,$B$67:$V$79,C$37,0)+VLOOKUP($A13,$B$80:$V$92,C$37,0)</f>
        <v>72076</v>
      </c>
      <c r="D13" s="17">
        <f t="shared" si="5"/>
        <v>64337</v>
      </c>
      <c r="E13" s="17">
        <f t="shared" si="5"/>
        <v>61504</v>
      </c>
      <c r="F13" s="17">
        <f t="shared" si="5"/>
        <v>60763</v>
      </c>
      <c r="G13" s="17">
        <f t="shared" si="5"/>
        <v>60579</v>
      </c>
      <c r="H13" s="17">
        <f t="shared" si="5"/>
        <v>62779</v>
      </c>
      <c r="I13" s="17">
        <f t="shared" si="5"/>
        <v>62094</v>
      </c>
      <c r="J13" s="17">
        <f t="shared" si="5"/>
        <v>61637</v>
      </c>
      <c r="K13" s="17">
        <f t="shared" si="5"/>
        <v>59139</v>
      </c>
      <c r="L13" s="17">
        <f t="shared" si="5"/>
        <v>58273</v>
      </c>
      <c r="M13" s="17">
        <f t="shared" si="5"/>
        <v>60496</v>
      </c>
      <c r="N13" s="17">
        <f t="shared" si="5"/>
        <v>61010</v>
      </c>
      <c r="O13" s="17">
        <f t="shared" si="5"/>
        <v>60803</v>
      </c>
      <c r="P13" s="17">
        <f t="shared" si="5"/>
        <v>62492</v>
      </c>
      <c r="Q13" s="17">
        <f t="shared" si="5"/>
        <v>60378</v>
      </c>
      <c r="R13" s="17">
        <f t="shared" si="5"/>
        <v>60984</v>
      </c>
      <c r="S13" s="17">
        <f t="shared" ref="M13:AB25" si="6">VLOOKUP($A13,$B$39:$V$51,S$37,0)+ VLOOKUP($A13,$B$54:$V$66,S$37,0)+VLOOKUP($A13,$B$67:$V$79,S$37,0)+VLOOKUP($A13,$B$80:$V$92,S$37,0)</f>
        <v>58098</v>
      </c>
      <c r="T13" s="17">
        <f t="shared" si="6"/>
        <v>59583</v>
      </c>
      <c r="U13" s="17">
        <f t="shared" si="6"/>
        <v>57678</v>
      </c>
      <c r="V13" s="17">
        <f t="shared" si="6"/>
        <v>53476</v>
      </c>
      <c r="W13" s="9">
        <f t="shared" ref="W13:W25" si="7">RANK(V13,$V$13:$V$25,0)</f>
        <v>1</v>
      </c>
      <c r="X13" s="10">
        <f t="shared" ref="X13:X25" si="8">ROUND((($V13-$C13)/$C13*100),1)</f>
        <v>-25.8</v>
      </c>
      <c r="Y13" s="10">
        <f t="shared" si="4"/>
        <v>-12.3</v>
      </c>
    </row>
    <row r="14" spans="1:27" x14ac:dyDescent="0.2">
      <c r="A14" s="15" t="s">
        <v>7</v>
      </c>
      <c r="B14" s="16" t="s">
        <v>15</v>
      </c>
      <c r="C14" s="17">
        <f t="shared" si="5"/>
        <v>86565</v>
      </c>
      <c r="D14" s="17">
        <f t="shared" si="5"/>
        <v>79131</v>
      </c>
      <c r="E14" s="17">
        <f t="shared" si="5"/>
        <v>73717</v>
      </c>
      <c r="F14" s="17">
        <f t="shared" si="5"/>
        <v>70525</v>
      </c>
      <c r="G14" s="17">
        <f t="shared" si="5"/>
        <v>74645</v>
      </c>
      <c r="H14" s="17">
        <f t="shared" si="5"/>
        <v>76741</v>
      </c>
      <c r="I14" s="17">
        <f t="shared" si="5"/>
        <v>73891</v>
      </c>
      <c r="J14" s="17">
        <f t="shared" si="5"/>
        <v>75596</v>
      </c>
      <c r="K14" s="17">
        <f t="shared" si="5"/>
        <v>73536</v>
      </c>
      <c r="L14" s="17">
        <f t="shared" si="5"/>
        <v>68544</v>
      </c>
      <c r="M14" s="17">
        <f t="shared" si="6"/>
        <v>72303</v>
      </c>
      <c r="N14" s="17">
        <f t="shared" si="6"/>
        <v>69218</v>
      </c>
      <c r="O14" s="17">
        <f t="shared" si="6"/>
        <v>66927</v>
      </c>
      <c r="P14" s="17">
        <f t="shared" si="6"/>
        <v>69097</v>
      </c>
      <c r="Q14" s="17">
        <f t="shared" si="6"/>
        <v>71120</v>
      </c>
      <c r="R14" s="17">
        <f t="shared" si="6"/>
        <v>68561</v>
      </c>
      <c r="S14" s="17">
        <f t="shared" si="6"/>
        <v>69097</v>
      </c>
      <c r="T14" s="17">
        <f t="shared" si="6"/>
        <v>69780</v>
      </c>
      <c r="U14" s="17">
        <f t="shared" si="6"/>
        <v>66616</v>
      </c>
      <c r="V14" s="17">
        <f t="shared" si="6"/>
        <v>49812</v>
      </c>
      <c r="W14" s="9">
        <f t="shared" si="7"/>
        <v>2</v>
      </c>
      <c r="X14" s="10">
        <f t="shared" si="8"/>
        <v>-42.5</v>
      </c>
      <c r="Y14" s="10">
        <f t="shared" si="4"/>
        <v>-27.3</v>
      </c>
      <c r="Z14" s="11">
        <f>(V14-U14)/U14</f>
        <v>-0.25225171130058843</v>
      </c>
    </row>
    <row r="15" spans="1:27" x14ac:dyDescent="0.2">
      <c r="A15" s="15" t="s">
        <v>10</v>
      </c>
      <c r="B15" s="16" t="s">
        <v>15</v>
      </c>
      <c r="C15" s="17">
        <f t="shared" si="5"/>
        <v>44506</v>
      </c>
      <c r="D15" s="17">
        <f t="shared" si="5"/>
        <v>43499</v>
      </c>
      <c r="E15" s="17">
        <f t="shared" si="5"/>
        <v>43340</v>
      </c>
      <c r="F15" s="17">
        <f t="shared" si="5"/>
        <v>41790</v>
      </c>
      <c r="G15" s="17">
        <f t="shared" si="5"/>
        <v>42806</v>
      </c>
      <c r="H15" s="17">
        <f t="shared" si="5"/>
        <v>43657</v>
      </c>
      <c r="I15" s="17">
        <f t="shared" si="5"/>
        <v>43538</v>
      </c>
      <c r="J15" s="17">
        <f t="shared" si="5"/>
        <v>44007</v>
      </c>
      <c r="K15" s="17">
        <f t="shared" si="5"/>
        <v>43800</v>
      </c>
      <c r="L15" s="17">
        <f t="shared" si="5"/>
        <v>44181</v>
      </c>
      <c r="M15" s="17">
        <f t="shared" si="6"/>
        <v>45799</v>
      </c>
      <c r="N15" s="17">
        <f t="shared" si="6"/>
        <v>45770</v>
      </c>
      <c r="O15" s="17">
        <f t="shared" si="6"/>
        <v>44351</v>
      </c>
      <c r="P15" s="17">
        <f t="shared" si="6"/>
        <v>45774</v>
      </c>
      <c r="Q15" s="17">
        <f t="shared" si="6"/>
        <v>45612</v>
      </c>
      <c r="R15" s="17">
        <f t="shared" si="6"/>
        <v>46230</v>
      </c>
      <c r="S15" s="17">
        <f t="shared" si="6"/>
        <v>44944</v>
      </c>
      <c r="T15" s="17">
        <f t="shared" si="6"/>
        <v>46716</v>
      </c>
      <c r="U15" s="17">
        <f t="shared" si="6"/>
        <v>46344</v>
      </c>
      <c r="V15" s="17">
        <f t="shared" si="6"/>
        <v>39385</v>
      </c>
      <c r="W15" s="9">
        <f t="shared" si="7"/>
        <v>3</v>
      </c>
      <c r="X15" s="10">
        <f t="shared" si="8"/>
        <v>-11.5</v>
      </c>
      <c r="Y15" s="10">
        <f t="shared" si="4"/>
        <v>-14.8</v>
      </c>
    </row>
    <row r="16" spans="1:27" x14ac:dyDescent="0.2">
      <c r="A16" s="18" t="s">
        <v>13</v>
      </c>
      <c r="B16" s="19" t="s">
        <v>15</v>
      </c>
      <c r="C16" s="20">
        <f t="shared" si="5"/>
        <v>28354</v>
      </c>
      <c r="D16" s="20">
        <f t="shared" si="5"/>
        <v>28519</v>
      </c>
      <c r="E16" s="20">
        <f t="shared" si="5"/>
        <v>29140</v>
      </c>
      <c r="F16" s="20">
        <f t="shared" si="5"/>
        <v>29356</v>
      </c>
      <c r="G16" s="20">
        <f t="shared" si="5"/>
        <v>30546</v>
      </c>
      <c r="H16" s="20">
        <f t="shared" si="5"/>
        <v>32627</v>
      </c>
      <c r="I16" s="20">
        <f t="shared" si="5"/>
        <v>32406</v>
      </c>
      <c r="J16" s="20">
        <f t="shared" si="5"/>
        <v>33763</v>
      </c>
      <c r="K16" s="20">
        <f t="shared" si="5"/>
        <v>33922</v>
      </c>
      <c r="L16" s="20">
        <f t="shared" si="5"/>
        <v>34601</v>
      </c>
      <c r="M16" s="20">
        <f t="shared" si="6"/>
        <v>37444</v>
      </c>
      <c r="N16" s="20">
        <f t="shared" si="6"/>
        <v>36704</v>
      </c>
      <c r="O16" s="20">
        <f t="shared" si="6"/>
        <v>37300</v>
      </c>
      <c r="P16" s="20">
        <f t="shared" si="6"/>
        <v>37970</v>
      </c>
      <c r="Q16" s="20">
        <f t="shared" si="6"/>
        <v>37989</v>
      </c>
      <c r="R16" s="20">
        <f t="shared" si="6"/>
        <v>37898</v>
      </c>
      <c r="S16" s="20">
        <f t="shared" si="6"/>
        <v>38576</v>
      </c>
      <c r="T16" s="20">
        <f t="shared" si="6"/>
        <v>39996</v>
      </c>
      <c r="U16" s="20">
        <f t="shared" si="6"/>
        <v>38992</v>
      </c>
      <c r="V16" s="20">
        <f t="shared" si="6"/>
        <v>34528</v>
      </c>
      <c r="W16" s="21">
        <f t="shared" si="7"/>
        <v>4</v>
      </c>
      <c r="X16" s="10">
        <f t="shared" si="8"/>
        <v>21.8</v>
      </c>
      <c r="Y16" s="10">
        <f t="shared" si="4"/>
        <v>-8.9</v>
      </c>
    </row>
    <row r="17" spans="1:25" x14ac:dyDescent="0.2">
      <c r="A17" s="15" t="s">
        <v>11</v>
      </c>
      <c r="B17" s="16" t="s">
        <v>15</v>
      </c>
      <c r="C17" s="17">
        <f t="shared" si="5"/>
        <v>29671</v>
      </c>
      <c r="D17" s="17">
        <f t="shared" si="5"/>
        <v>29886</v>
      </c>
      <c r="E17" s="17">
        <f t="shared" si="5"/>
        <v>30747</v>
      </c>
      <c r="F17" s="17">
        <f t="shared" si="5"/>
        <v>30789</v>
      </c>
      <c r="G17" s="17">
        <f t="shared" si="5"/>
        <v>30605</v>
      </c>
      <c r="H17" s="17">
        <f t="shared" si="5"/>
        <v>31708</v>
      </c>
      <c r="I17" s="17">
        <f t="shared" si="5"/>
        <v>33311</v>
      </c>
      <c r="J17" s="17">
        <f t="shared" si="5"/>
        <v>32677</v>
      </c>
      <c r="K17" s="17">
        <f t="shared" si="5"/>
        <v>32014</v>
      </c>
      <c r="L17" s="17">
        <f t="shared" si="5"/>
        <v>32442</v>
      </c>
      <c r="M17" s="17">
        <f t="shared" si="6"/>
        <v>32641</v>
      </c>
      <c r="N17" s="17">
        <f t="shared" si="6"/>
        <v>33286</v>
      </c>
      <c r="O17" s="17">
        <f t="shared" si="6"/>
        <v>34147</v>
      </c>
      <c r="P17" s="17">
        <f t="shared" si="6"/>
        <v>34414</v>
      </c>
      <c r="Q17" s="17">
        <f t="shared" si="6"/>
        <v>33438</v>
      </c>
      <c r="R17" s="17">
        <f t="shared" si="6"/>
        <v>31887</v>
      </c>
      <c r="S17" s="17">
        <f t="shared" si="6"/>
        <v>30879</v>
      </c>
      <c r="T17" s="17">
        <f t="shared" si="6"/>
        <v>31801</v>
      </c>
      <c r="U17" s="17">
        <f t="shared" si="6"/>
        <v>31075</v>
      </c>
      <c r="V17" s="17">
        <f t="shared" si="6"/>
        <v>29384</v>
      </c>
      <c r="W17" s="9">
        <f t="shared" si="7"/>
        <v>5</v>
      </c>
      <c r="X17" s="10">
        <f t="shared" si="8"/>
        <v>-1</v>
      </c>
      <c r="Y17" s="10">
        <f t="shared" si="4"/>
        <v>-7.8</v>
      </c>
    </row>
    <row r="18" spans="1:25" x14ac:dyDescent="0.2">
      <c r="A18" s="15" t="s">
        <v>12</v>
      </c>
      <c r="B18" s="16" t="s">
        <v>15</v>
      </c>
      <c r="C18" s="17">
        <f t="shared" si="5"/>
        <v>49716</v>
      </c>
      <c r="D18" s="17">
        <f t="shared" si="5"/>
        <v>48685</v>
      </c>
      <c r="E18" s="17">
        <f t="shared" si="5"/>
        <v>36005</v>
      </c>
      <c r="F18" s="17">
        <f t="shared" si="5"/>
        <v>35056</v>
      </c>
      <c r="G18" s="17">
        <f t="shared" si="5"/>
        <v>33879</v>
      </c>
      <c r="H18" s="17">
        <f t="shared" si="5"/>
        <v>32650</v>
      </c>
      <c r="I18" s="17">
        <f t="shared" si="5"/>
        <v>37099</v>
      </c>
      <c r="J18" s="17">
        <f t="shared" si="5"/>
        <v>38214</v>
      </c>
      <c r="K18" s="17">
        <f t="shared" si="5"/>
        <v>38740</v>
      </c>
      <c r="L18" s="17">
        <f t="shared" si="5"/>
        <v>34927</v>
      </c>
      <c r="M18" s="17">
        <f t="shared" si="6"/>
        <v>37857</v>
      </c>
      <c r="N18" s="17">
        <f t="shared" si="6"/>
        <v>34783</v>
      </c>
      <c r="O18" s="17">
        <f t="shared" si="6"/>
        <v>36168</v>
      </c>
      <c r="P18" s="17">
        <f t="shared" si="6"/>
        <v>46042</v>
      </c>
      <c r="Q18" s="17">
        <f t="shared" si="6"/>
        <v>45950</v>
      </c>
      <c r="R18" s="17">
        <f t="shared" si="6"/>
        <v>46108</v>
      </c>
      <c r="S18" s="17">
        <f t="shared" si="6"/>
        <v>47000</v>
      </c>
      <c r="T18" s="17">
        <f t="shared" si="6"/>
        <v>39354</v>
      </c>
      <c r="U18" s="17">
        <f t="shared" si="6"/>
        <v>33208</v>
      </c>
      <c r="V18" s="17">
        <f t="shared" si="6"/>
        <v>28152</v>
      </c>
      <c r="W18" s="9">
        <f t="shared" si="7"/>
        <v>6</v>
      </c>
      <c r="X18" s="10">
        <f t="shared" si="8"/>
        <v>-43.4</v>
      </c>
      <c r="Y18" s="10">
        <f t="shared" si="4"/>
        <v>-38.9</v>
      </c>
    </row>
    <row r="19" spans="1:25" x14ac:dyDescent="0.2">
      <c r="A19" s="22" t="s">
        <v>16</v>
      </c>
      <c r="B19" s="23" t="s">
        <v>15</v>
      </c>
      <c r="C19" s="8">
        <f t="shared" si="5"/>
        <v>24533</v>
      </c>
      <c r="D19" s="8">
        <f t="shared" si="5"/>
        <v>24237</v>
      </c>
      <c r="E19" s="8">
        <f t="shared" si="5"/>
        <v>24067</v>
      </c>
      <c r="F19" s="8">
        <f t="shared" si="5"/>
        <v>22720</v>
      </c>
      <c r="G19" s="8">
        <f t="shared" si="5"/>
        <v>21620</v>
      </c>
      <c r="H19" s="8">
        <f t="shared" si="5"/>
        <v>21616</v>
      </c>
      <c r="I19" s="8">
        <f t="shared" si="5"/>
        <v>22246</v>
      </c>
      <c r="J19" s="8">
        <f t="shared" si="5"/>
        <v>21740</v>
      </c>
      <c r="K19" s="8">
        <f t="shared" si="5"/>
        <v>21422</v>
      </c>
      <c r="L19" s="8">
        <f t="shared" si="5"/>
        <v>20987</v>
      </c>
      <c r="M19" s="8">
        <f t="shared" si="6"/>
        <v>20236</v>
      </c>
      <c r="N19" s="8">
        <f t="shared" si="6"/>
        <v>20673</v>
      </c>
      <c r="O19" s="8">
        <f t="shared" si="6"/>
        <v>20594</v>
      </c>
      <c r="P19" s="8">
        <f t="shared" si="6"/>
        <v>20940</v>
      </c>
      <c r="Q19" s="8">
        <f t="shared" si="6"/>
        <v>20623</v>
      </c>
      <c r="R19" s="8">
        <f t="shared" si="6"/>
        <v>21015</v>
      </c>
      <c r="S19" s="8">
        <f t="shared" si="6"/>
        <v>20606</v>
      </c>
      <c r="T19" s="8">
        <f t="shared" si="6"/>
        <v>20538</v>
      </c>
      <c r="U19" s="8">
        <f t="shared" si="6"/>
        <v>21018</v>
      </c>
      <c r="V19" s="8">
        <f t="shared" si="6"/>
        <v>17984</v>
      </c>
      <c r="W19" s="9">
        <f t="shared" si="7"/>
        <v>7</v>
      </c>
      <c r="X19" s="10">
        <f t="shared" si="8"/>
        <v>-26.7</v>
      </c>
      <c r="Y19" s="10">
        <f t="shared" si="4"/>
        <v>-14.4</v>
      </c>
    </row>
    <row r="20" spans="1:25" x14ac:dyDescent="0.2">
      <c r="A20" s="22" t="s">
        <v>17</v>
      </c>
      <c r="B20" s="23" t="s">
        <v>15</v>
      </c>
      <c r="C20" s="8">
        <f t="shared" si="5"/>
        <v>14489</v>
      </c>
      <c r="D20" s="8">
        <f t="shared" si="5"/>
        <v>14136</v>
      </c>
      <c r="E20" s="8">
        <f t="shared" si="5"/>
        <v>13160</v>
      </c>
      <c r="F20" s="8">
        <f t="shared" si="5"/>
        <v>13289</v>
      </c>
      <c r="G20" s="8">
        <f t="shared" si="5"/>
        <v>13218</v>
      </c>
      <c r="H20" s="8">
        <f t="shared" si="5"/>
        <v>12976</v>
      </c>
      <c r="I20" s="8">
        <f t="shared" si="5"/>
        <v>13005</v>
      </c>
      <c r="J20" s="8">
        <f t="shared" si="5"/>
        <v>13120</v>
      </c>
      <c r="K20" s="8">
        <f t="shared" si="5"/>
        <v>13644</v>
      </c>
      <c r="L20" s="8">
        <f t="shared" si="5"/>
        <v>14038</v>
      </c>
      <c r="M20" s="8">
        <f t="shared" si="6"/>
        <v>14221</v>
      </c>
      <c r="N20" s="8">
        <f t="shared" si="6"/>
        <v>14443</v>
      </c>
      <c r="O20" s="8">
        <f t="shared" si="6"/>
        <v>14453</v>
      </c>
      <c r="P20" s="8">
        <f t="shared" si="6"/>
        <v>14559</v>
      </c>
      <c r="Q20" s="8">
        <f t="shared" si="6"/>
        <v>14812</v>
      </c>
      <c r="R20" s="8">
        <f t="shared" si="6"/>
        <v>14858</v>
      </c>
      <c r="S20" s="8">
        <f t="shared" si="6"/>
        <v>14553</v>
      </c>
      <c r="T20" s="8">
        <f t="shared" si="6"/>
        <v>14626</v>
      </c>
      <c r="U20" s="8">
        <f t="shared" si="6"/>
        <v>13613</v>
      </c>
      <c r="V20" s="8">
        <f t="shared" si="6"/>
        <v>11322</v>
      </c>
      <c r="W20" s="9">
        <f t="shared" si="7"/>
        <v>8</v>
      </c>
      <c r="X20" s="10">
        <f t="shared" si="8"/>
        <v>-21.9</v>
      </c>
      <c r="Y20" s="10">
        <f t="shared" si="4"/>
        <v>-23.8</v>
      </c>
    </row>
    <row r="21" spans="1:25" x14ac:dyDescent="0.2">
      <c r="A21" s="22" t="s">
        <v>18</v>
      </c>
      <c r="B21" s="23" t="s">
        <v>15</v>
      </c>
      <c r="C21" s="8">
        <f t="shared" si="5"/>
        <v>7517</v>
      </c>
      <c r="D21" s="8">
        <f t="shared" si="5"/>
        <v>6908</v>
      </c>
      <c r="E21" s="8">
        <f t="shared" si="5"/>
        <v>6606</v>
      </c>
      <c r="F21" s="8">
        <f t="shared" si="5"/>
        <v>6972</v>
      </c>
      <c r="G21" s="8">
        <f t="shared" si="5"/>
        <v>7195</v>
      </c>
      <c r="H21" s="8">
        <f t="shared" si="5"/>
        <v>7640</v>
      </c>
      <c r="I21" s="8">
        <f t="shared" si="5"/>
        <v>7791</v>
      </c>
      <c r="J21" s="8">
        <f t="shared" si="5"/>
        <v>7446</v>
      </c>
      <c r="K21" s="8">
        <f t="shared" si="5"/>
        <v>7590</v>
      </c>
      <c r="L21" s="8">
        <f t="shared" si="5"/>
        <v>7632</v>
      </c>
      <c r="M21" s="8">
        <f t="shared" si="6"/>
        <v>7814</v>
      </c>
      <c r="N21" s="8">
        <f t="shared" si="6"/>
        <v>8000</v>
      </c>
      <c r="O21" s="8">
        <f t="shared" si="6"/>
        <v>8395</v>
      </c>
      <c r="P21" s="8">
        <f t="shared" si="6"/>
        <v>8426</v>
      </c>
      <c r="Q21" s="8">
        <f t="shared" si="6"/>
        <v>8704</v>
      </c>
      <c r="R21" s="8">
        <f t="shared" si="6"/>
        <v>9072</v>
      </c>
      <c r="S21" s="8">
        <f t="shared" si="6"/>
        <v>9334</v>
      </c>
      <c r="T21" s="8">
        <f t="shared" si="6"/>
        <v>8700</v>
      </c>
      <c r="U21" s="8">
        <f t="shared" si="6"/>
        <v>10029</v>
      </c>
      <c r="V21" s="8">
        <f t="shared" si="6"/>
        <v>8900</v>
      </c>
      <c r="W21" s="9">
        <f t="shared" si="7"/>
        <v>9</v>
      </c>
      <c r="X21" s="10">
        <f t="shared" si="8"/>
        <v>18.399999999999999</v>
      </c>
      <c r="Y21" s="10">
        <f t="shared" si="4"/>
        <v>-1.9</v>
      </c>
    </row>
    <row r="22" spans="1:25" x14ac:dyDescent="0.2">
      <c r="A22" s="22" t="s">
        <v>19</v>
      </c>
      <c r="B22" s="23" t="s">
        <v>15</v>
      </c>
      <c r="C22" s="8">
        <f t="shared" si="5"/>
        <v>5726</v>
      </c>
      <c r="D22" s="8">
        <f t="shared" si="5"/>
        <v>5682</v>
      </c>
      <c r="E22" s="8">
        <f t="shared" si="5"/>
        <v>6022</v>
      </c>
      <c r="F22" s="8">
        <f t="shared" si="5"/>
        <v>5990</v>
      </c>
      <c r="G22" s="8">
        <f t="shared" si="5"/>
        <v>5943</v>
      </c>
      <c r="H22" s="8">
        <f t="shared" si="5"/>
        <v>5937</v>
      </c>
      <c r="I22" s="8">
        <f t="shared" si="5"/>
        <v>6230</v>
      </c>
      <c r="J22" s="8">
        <f t="shared" si="5"/>
        <v>6483</v>
      </c>
      <c r="K22" s="8">
        <f t="shared" si="5"/>
        <v>6458</v>
      </c>
      <c r="L22" s="8">
        <f t="shared" si="5"/>
        <v>7097</v>
      </c>
      <c r="M22" s="8">
        <f t="shared" si="6"/>
        <v>6656</v>
      </c>
      <c r="N22" s="8">
        <f t="shared" si="6"/>
        <v>6303</v>
      </c>
      <c r="O22" s="8">
        <f t="shared" si="6"/>
        <v>6452</v>
      </c>
      <c r="P22" s="8">
        <f t="shared" si="6"/>
        <v>6642</v>
      </c>
      <c r="Q22" s="8">
        <f t="shared" si="6"/>
        <v>6971</v>
      </c>
      <c r="R22" s="8">
        <f t="shared" si="6"/>
        <v>7324</v>
      </c>
      <c r="S22" s="8">
        <f t="shared" si="6"/>
        <v>7300</v>
      </c>
      <c r="T22" s="8">
        <f t="shared" si="6"/>
        <v>8567</v>
      </c>
      <c r="U22" s="8">
        <f t="shared" si="6"/>
        <v>8862</v>
      </c>
      <c r="V22" s="8">
        <f t="shared" si="6"/>
        <v>8836</v>
      </c>
      <c r="W22" s="9">
        <f t="shared" si="7"/>
        <v>10</v>
      </c>
      <c r="X22" s="10">
        <f t="shared" si="8"/>
        <v>54.3</v>
      </c>
      <c r="Y22" s="10">
        <f t="shared" si="4"/>
        <v>20.6</v>
      </c>
    </row>
    <row r="23" spans="1:25" x14ac:dyDescent="0.2">
      <c r="A23" s="22" t="s">
        <v>20</v>
      </c>
      <c r="B23" s="23" t="s">
        <v>15</v>
      </c>
      <c r="C23" s="8">
        <f t="shared" si="5"/>
        <v>8057</v>
      </c>
      <c r="D23" s="8">
        <f t="shared" si="5"/>
        <v>7903</v>
      </c>
      <c r="E23" s="8">
        <f t="shared" si="5"/>
        <v>7901</v>
      </c>
      <c r="F23" s="8">
        <f t="shared" si="5"/>
        <v>7571</v>
      </c>
      <c r="G23" s="8">
        <f t="shared" si="5"/>
        <v>7423</v>
      </c>
      <c r="H23" s="8">
        <f t="shared" si="5"/>
        <v>7922</v>
      </c>
      <c r="I23" s="8">
        <f t="shared" si="5"/>
        <v>8780</v>
      </c>
      <c r="J23" s="8">
        <f t="shared" si="5"/>
        <v>8542</v>
      </c>
      <c r="K23" s="8">
        <f t="shared" si="5"/>
        <v>8546</v>
      </c>
      <c r="L23" s="8">
        <f t="shared" si="5"/>
        <v>8611</v>
      </c>
      <c r="M23" s="8">
        <f t="shared" si="6"/>
        <v>9529</v>
      </c>
      <c r="N23" s="8">
        <f t="shared" si="6"/>
        <v>9772</v>
      </c>
      <c r="O23" s="8">
        <f t="shared" si="6"/>
        <v>9482</v>
      </c>
      <c r="P23" s="8">
        <f t="shared" si="6"/>
        <v>9570</v>
      </c>
      <c r="Q23" s="8">
        <f t="shared" si="6"/>
        <v>9583</v>
      </c>
      <c r="R23" s="8">
        <f t="shared" si="6"/>
        <v>9163</v>
      </c>
      <c r="S23" s="8">
        <f t="shared" si="6"/>
        <v>9047</v>
      </c>
      <c r="T23" s="8">
        <f t="shared" si="6"/>
        <v>9390</v>
      </c>
      <c r="U23" s="8">
        <f t="shared" si="6"/>
        <v>9022</v>
      </c>
      <c r="V23" s="8">
        <f t="shared" si="6"/>
        <v>7945</v>
      </c>
      <c r="W23" s="9">
        <f t="shared" si="7"/>
        <v>11</v>
      </c>
      <c r="X23" s="10">
        <f t="shared" si="8"/>
        <v>-1.4</v>
      </c>
      <c r="Y23" s="10">
        <f t="shared" si="4"/>
        <v>-13.3</v>
      </c>
    </row>
    <row r="24" spans="1:25" x14ac:dyDescent="0.2">
      <c r="A24" s="22" t="s">
        <v>21</v>
      </c>
      <c r="B24" s="23" t="s">
        <v>15</v>
      </c>
      <c r="C24" s="8">
        <f t="shared" si="5"/>
        <v>12720</v>
      </c>
      <c r="D24" s="8">
        <f t="shared" si="5"/>
        <v>12543</v>
      </c>
      <c r="E24" s="8">
        <f t="shared" si="5"/>
        <v>12337</v>
      </c>
      <c r="F24" s="8">
        <f t="shared" si="5"/>
        <v>11965</v>
      </c>
      <c r="G24" s="8">
        <f t="shared" si="5"/>
        <v>11602</v>
      </c>
      <c r="H24" s="8">
        <f t="shared" si="5"/>
        <v>11596</v>
      </c>
      <c r="I24" s="8">
        <f t="shared" si="5"/>
        <v>11762</v>
      </c>
      <c r="J24" s="8">
        <f t="shared" si="5"/>
        <v>11824</v>
      </c>
      <c r="K24" s="8">
        <f t="shared" si="5"/>
        <v>11647</v>
      </c>
      <c r="L24" s="8">
        <f t="shared" si="5"/>
        <v>11085</v>
      </c>
      <c r="M24" s="8">
        <f t="shared" si="6"/>
        <v>12295</v>
      </c>
      <c r="N24" s="8">
        <f t="shared" si="6"/>
        <v>12168</v>
      </c>
      <c r="O24" s="8">
        <f t="shared" si="6"/>
        <v>12332</v>
      </c>
      <c r="P24" s="8">
        <f t="shared" si="6"/>
        <v>12400</v>
      </c>
      <c r="Q24" s="8">
        <f t="shared" si="6"/>
        <v>11564</v>
      </c>
      <c r="R24" s="8">
        <f t="shared" si="6"/>
        <v>9746</v>
      </c>
      <c r="S24" s="8">
        <f t="shared" si="6"/>
        <v>9353</v>
      </c>
      <c r="T24" s="8">
        <f t="shared" si="6"/>
        <v>8816</v>
      </c>
      <c r="U24" s="8">
        <f t="shared" si="6"/>
        <v>7687</v>
      </c>
      <c r="V24" s="8">
        <f t="shared" si="6"/>
        <v>6688</v>
      </c>
      <c r="W24" s="9">
        <f t="shared" si="7"/>
        <v>12</v>
      </c>
      <c r="X24" s="10">
        <f t="shared" si="8"/>
        <v>-47.4</v>
      </c>
      <c r="Y24" s="10">
        <f t="shared" si="4"/>
        <v>-31.4</v>
      </c>
    </row>
    <row r="25" spans="1:25" x14ac:dyDescent="0.2">
      <c r="A25" s="22" t="s">
        <v>22</v>
      </c>
      <c r="B25" s="23" t="s">
        <v>15</v>
      </c>
      <c r="C25" s="8">
        <f t="shared" si="5"/>
        <v>6391</v>
      </c>
      <c r="D25" s="8">
        <f t="shared" si="5"/>
        <v>4847</v>
      </c>
      <c r="E25" s="8">
        <f t="shared" si="5"/>
        <v>4902</v>
      </c>
      <c r="F25" s="8">
        <f t="shared" si="5"/>
        <v>4536</v>
      </c>
      <c r="G25" s="8">
        <f t="shared" si="5"/>
        <v>3852</v>
      </c>
      <c r="H25" s="8">
        <f t="shared" si="5"/>
        <v>4085</v>
      </c>
      <c r="I25" s="8">
        <f t="shared" si="5"/>
        <v>4026</v>
      </c>
      <c r="J25" s="8">
        <f t="shared" si="5"/>
        <v>3837</v>
      </c>
      <c r="K25" s="8">
        <f t="shared" si="5"/>
        <v>3591</v>
      </c>
      <c r="L25" s="8">
        <f t="shared" si="5"/>
        <v>3579</v>
      </c>
      <c r="M25" s="8">
        <f t="shared" si="6"/>
        <v>3903</v>
      </c>
      <c r="N25" s="8">
        <f t="shared" si="6"/>
        <v>3784</v>
      </c>
      <c r="O25" s="8">
        <f t="shared" si="6"/>
        <v>3786</v>
      </c>
      <c r="P25" s="8">
        <f t="shared" si="6"/>
        <v>3566</v>
      </c>
      <c r="Q25" s="8">
        <f t="shared" si="6"/>
        <v>3553</v>
      </c>
      <c r="R25" s="8">
        <f t="shared" si="6"/>
        <v>3557</v>
      </c>
      <c r="S25" s="8">
        <f t="shared" si="6"/>
        <v>3413</v>
      </c>
      <c r="T25" s="8">
        <f t="shared" si="6"/>
        <v>3486</v>
      </c>
      <c r="U25" s="8">
        <f t="shared" si="6"/>
        <v>3289</v>
      </c>
      <c r="V25" s="8">
        <f t="shared" si="6"/>
        <v>2895</v>
      </c>
      <c r="W25" s="9">
        <f t="shared" si="7"/>
        <v>13</v>
      </c>
      <c r="X25" s="10">
        <f t="shared" si="8"/>
        <v>-54.7</v>
      </c>
      <c r="Y25" s="10">
        <f t="shared" si="4"/>
        <v>-18.600000000000001</v>
      </c>
    </row>
    <row r="27" spans="1:25" ht="18" x14ac:dyDescent="0.25">
      <c r="A27" s="24" t="s">
        <v>23</v>
      </c>
      <c r="P27" s="25" t="s">
        <v>24</v>
      </c>
      <c r="Q27" s="26"/>
      <c r="R27" s="26"/>
      <c r="S27" s="26" t="s">
        <v>25</v>
      </c>
      <c r="T27" s="26"/>
      <c r="U27" s="27"/>
    </row>
    <row r="28" spans="1:25" x14ac:dyDescent="0.2">
      <c r="P28" s="28" t="s">
        <v>26</v>
      </c>
      <c r="Q28" s="29"/>
      <c r="R28" s="29"/>
      <c r="S28" s="29" t="s">
        <v>27</v>
      </c>
      <c r="T28" s="29"/>
      <c r="U28" s="30"/>
    </row>
    <row r="29" spans="1:25" x14ac:dyDescent="0.2">
      <c r="A29" s="31" t="s">
        <v>28</v>
      </c>
      <c r="B29" s="32">
        <v>40721.491030092591</v>
      </c>
      <c r="C29" s="10"/>
      <c r="D29" s="10"/>
      <c r="P29" s="28" t="s">
        <v>29</v>
      </c>
      <c r="Q29" s="29"/>
      <c r="R29" s="29"/>
      <c r="S29" s="29" t="s">
        <v>30</v>
      </c>
      <c r="T29" s="29"/>
      <c r="U29" s="30"/>
    </row>
    <row r="30" spans="1:25" x14ac:dyDescent="0.2">
      <c r="A30" s="31" t="s">
        <v>31</v>
      </c>
      <c r="B30" s="32">
        <v>40765.7130133912</v>
      </c>
      <c r="C30" s="10"/>
      <c r="D30" s="10"/>
      <c r="P30" s="28" t="s">
        <v>32</v>
      </c>
      <c r="Q30" s="29"/>
      <c r="R30" s="29"/>
      <c r="S30" s="29" t="s">
        <v>33</v>
      </c>
      <c r="T30" s="29"/>
      <c r="U30" s="30"/>
    </row>
    <row r="31" spans="1:25" x14ac:dyDescent="0.2">
      <c r="A31" s="31" t="s">
        <v>34</v>
      </c>
      <c r="B31" s="31" t="s">
        <v>35</v>
      </c>
      <c r="C31" s="10"/>
      <c r="D31" s="10"/>
      <c r="P31" s="28" t="s">
        <v>36</v>
      </c>
      <c r="Q31" s="29"/>
      <c r="R31" s="29"/>
      <c r="S31" s="29"/>
      <c r="T31" s="29"/>
      <c r="U31" s="30"/>
    </row>
    <row r="32" spans="1:25" x14ac:dyDescent="0.2">
      <c r="A32" s="10"/>
      <c r="B32" s="10"/>
      <c r="C32" s="10"/>
      <c r="D32" s="10"/>
      <c r="P32" s="28" t="s">
        <v>37</v>
      </c>
      <c r="Q32" s="29"/>
      <c r="R32" s="29"/>
      <c r="S32" s="29"/>
      <c r="T32" s="29"/>
      <c r="U32" s="30"/>
    </row>
    <row r="33" spans="1:23" x14ac:dyDescent="0.2">
      <c r="A33" s="31" t="s">
        <v>38</v>
      </c>
      <c r="B33" s="31" t="s">
        <v>39</v>
      </c>
      <c r="C33" s="10"/>
      <c r="D33" s="10"/>
      <c r="P33" s="28" t="s">
        <v>40</v>
      </c>
      <c r="Q33" s="29"/>
      <c r="R33" s="29"/>
      <c r="S33" s="29"/>
      <c r="T33" s="29"/>
      <c r="U33" s="30"/>
    </row>
    <row r="34" spans="1:23" x14ac:dyDescent="0.2">
      <c r="A34" s="31" t="s">
        <v>41</v>
      </c>
      <c r="B34" s="31" t="s">
        <v>42</v>
      </c>
      <c r="C34" s="10"/>
      <c r="D34" s="10"/>
      <c r="P34" s="28" t="s">
        <v>43</v>
      </c>
      <c r="Q34" s="29"/>
      <c r="R34" s="29"/>
      <c r="S34" s="29"/>
      <c r="T34" s="29"/>
      <c r="U34" s="30"/>
    </row>
    <row r="35" spans="1:23" x14ac:dyDescent="0.2">
      <c r="A35" s="31"/>
      <c r="B35" s="31"/>
      <c r="C35" s="10"/>
      <c r="D35" s="10"/>
      <c r="P35" s="33" t="s">
        <v>44</v>
      </c>
      <c r="Q35" s="34"/>
      <c r="R35" s="34"/>
      <c r="S35" s="34"/>
      <c r="T35" s="34"/>
      <c r="U35" s="35"/>
    </row>
    <row r="36" spans="1:23" x14ac:dyDescent="0.2">
      <c r="A36" s="31"/>
      <c r="B36" s="31"/>
      <c r="C36" s="10"/>
      <c r="D36" s="10"/>
    </row>
    <row r="37" spans="1:23" x14ac:dyDescent="0.2">
      <c r="C37">
        <v>2</v>
      </c>
      <c r="D37">
        <v>3</v>
      </c>
      <c r="E37">
        <v>4</v>
      </c>
      <c r="F37">
        <v>5</v>
      </c>
      <c r="G37">
        <v>6</v>
      </c>
      <c r="H37">
        <v>7</v>
      </c>
      <c r="I37">
        <v>8</v>
      </c>
      <c r="J37">
        <v>9</v>
      </c>
      <c r="K37">
        <v>10</v>
      </c>
      <c r="L37">
        <v>11</v>
      </c>
      <c r="M37">
        <v>12</v>
      </c>
      <c r="N37">
        <v>13</v>
      </c>
      <c r="O37">
        <v>14</v>
      </c>
      <c r="P37">
        <v>15</v>
      </c>
      <c r="Q37">
        <v>16</v>
      </c>
      <c r="R37">
        <v>17</v>
      </c>
      <c r="S37">
        <v>18</v>
      </c>
      <c r="T37">
        <v>19</v>
      </c>
      <c r="U37">
        <v>20</v>
      </c>
      <c r="V37">
        <v>21</v>
      </c>
    </row>
    <row r="38" spans="1:23" x14ac:dyDescent="0.2">
      <c r="A38" s="36" t="s">
        <v>45</v>
      </c>
      <c r="B38" s="36" t="s">
        <v>46</v>
      </c>
      <c r="C38" s="36" t="s">
        <v>47</v>
      </c>
      <c r="D38" s="36" t="s">
        <v>48</v>
      </c>
      <c r="E38" s="36" t="s">
        <v>49</v>
      </c>
      <c r="F38" s="36" t="s">
        <v>50</v>
      </c>
      <c r="G38" s="36" t="s">
        <v>51</v>
      </c>
      <c r="H38" s="36" t="s">
        <v>52</v>
      </c>
      <c r="I38" s="36" t="s">
        <v>53</v>
      </c>
      <c r="J38" s="36" t="s">
        <v>54</v>
      </c>
      <c r="K38" s="36" t="s">
        <v>55</v>
      </c>
      <c r="L38" s="36" t="s">
        <v>56</v>
      </c>
      <c r="M38" s="36" t="s">
        <v>57</v>
      </c>
      <c r="N38" s="36" t="s">
        <v>58</v>
      </c>
      <c r="O38" s="36" t="s">
        <v>59</v>
      </c>
      <c r="P38" s="36" t="s">
        <v>60</v>
      </c>
      <c r="Q38" s="36" t="s">
        <v>61</v>
      </c>
      <c r="R38" s="36" t="s">
        <v>62</v>
      </c>
      <c r="S38" s="36" t="s">
        <v>63</v>
      </c>
      <c r="T38" s="36" t="s">
        <v>64</v>
      </c>
      <c r="U38" s="36" t="s">
        <v>65</v>
      </c>
      <c r="V38" s="36" t="s">
        <v>66</v>
      </c>
      <c r="W38" s="37" t="s">
        <v>67</v>
      </c>
    </row>
    <row r="39" spans="1:23" x14ac:dyDescent="0.2">
      <c r="A39" s="36" t="s">
        <v>68</v>
      </c>
      <c r="B39" s="15" t="s">
        <v>7</v>
      </c>
      <c r="C39" s="38">
        <v>82459</v>
      </c>
      <c r="D39" s="38">
        <v>75167</v>
      </c>
      <c r="E39" s="38">
        <v>69657</v>
      </c>
      <c r="F39" s="38">
        <v>66652</v>
      </c>
      <c r="G39" s="38">
        <v>70686</v>
      </c>
      <c r="H39" s="38">
        <v>72220</v>
      </c>
      <c r="I39" s="38">
        <v>69407</v>
      </c>
      <c r="J39" s="38">
        <v>71144</v>
      </c>
      <c r="K39" s="38">
        <v>69059</v>
      </c>
      <c r="L39" s="38">
        <v>64042</v>
      </c>
      <c r="M39" s="38">
        <v>67307</v>
      </c>
      <c r="N39" s="38">
        <v>64556</v>
      </c>
      <c r="O39" s="38">
        <v>62498</v>
      </c>
      <c r="P39" s="38">
        <v>64436</v>
      </c>
      <c r="Q39" s="38">
        <v>66164</v>
      </c>
      <c r="R39" s="38">
        <v>63687</v>
      </c>
      <c r="S39" s="38">
        <v>64316</v>
      </c>
      <c r="T39" s="38">
        <v>64416</v>
      </c>
      <c r="U39" s="38">
        <v>60557</v>
      </c>
      <c r="V39" s="38">
        <v>44269</v>
      </c>
      <c r="W39" s="9">
        <f>RANK(V39,$V$39:$V$51,0)</f>
        <v>2</v>
      </c>
    </row>
    <row r="40" spans="1:23" x14ac:dyDescent="0.2">
      <c r="A40" s="36" t="s">
        <v>68</v>
      </c>
      <c r="B40" s="36" t="s">
        <v>17</v>
      </c>
      <c r="C40" s="39">
        <v>12067</v>
      </c>
      <c r="D40" s="39">
        <v>11877</v>
      </c>
      <c r="E40" s="39">
        <v>10962</v>
      </c>
      <c r="F40" s="39">
        <v>11083</v>
      </c>
      <c r="G40" s="39">
        <v>11069</v>
      </c>
      <c r="H40" s="39">
        <v>10794</v>
      </c>
      <c r="I40" s="39">
        <v>10829</v>
      </c>
      <c r="J40" s="39">
        <v>10834</v>
      </c>
      <c r="K40" s="39">
        <v>11218</v>
      </c>
      <c r="L40" s="39">
        <v>11459</v>
      </c>
      <c r="M40" s="39">
        <v>11633</v>
      </c>
      <c r="N40" s="39">
        <v>11887</v>
      </c>
      <c r="O40" s="39">
        <v>11945</v>
      </c>
      <c r="P40" s="39">
        <v>11709</v>
      </c>
      <c r="Q40" s="39">
        <v>11809</v>
      </c>
      <c r="R40" s="39">
        <v>11679</v>
      </c>
      <c r="S40" s="39">
        <v>11338</v>
      </c>
      <c r="T40" s="39">
        <v>11513</v>
      </c>
      <c r="U40" s="39">
        <v>11141</v>
      </c>
      <c r="V40" s="39">
        <v>8915</v>
      </c>
      <c r="W40">
        <f t="shared" ref="W40:W51" si="9">RANK(V40,$V$39:$V$51,0)</f>
        <v>8</v>
      </c>
    </row>
    <row r="41" spans="1:23" x14ac:dyDescent="0.2">
      <c r="A41" s="36" t="s">
        <v>68</v>
      </c>
      <c r="B41" s="15" t="s">
        <v>9</v>
      </c>
      <c r="C41" s="38">
        <v>69239</v>
      </c>
      <c r="D41" s="38">
        <v>61959</v>
      </c>
      <c r="E41" s="38">
        <v>59192</v>
      </c>
      <c r="F41" s="38">
        <v>58324</v>
      </c>
      <c r="G41" s="38">
        <v>58179</v>
      </c>
      <c r="H41" s="38">
        <v>60295</v>
      </c>
      <c r="I41" s="38">
        <v>59391</v>
      </c>
      <c r="J41" s="38">
        <v>59003</v>
      </c>
      <c r="K41" s="38">
        <v>56419</v>
      </c>
      <c r="L41" s="38">
        <v>55518</v>
      </c>
      <c r="M41" s="38">
        <v>57386</v>
      </c>
      <c r="N41" s="38">
        <v>57965</v>
      </c>
      <c r="O41" s="38">
        <v>57724</v>
      </c>
      <c r="P41" s="38">
        <v>58774</v>
      </c>
      <c r="Q41" s="38">
        <v>55973</v>
      </c>
      <c r="R41" s="38">
        <v>56428</v>
      </c>
      <c r="S41" s="38">
        <v>53643</v>
      </c>
      <c r="T41" s="38">
        <v>55772</v>
      </c>
      <c r="U41" s="38">
        <v>54443</v>
      </c>
      <c r="V41" s="38">
        <v>50378</v>
      </c>
      <c r="W41" s="9">
        <f t="shared" si="9"/>
        <v>1</v>
      </c>
    </row>
    <row r="42" spans="1:23" x14ac:dyDescent="0.2">
      <c r="A42" s="36" t="s">
        <v>68</v>
      </c>
      <c r="B42" s="15" t="s">
        <v>10</v>
      </c>
      <c r="C42" s="38">
        <v>43183</v>
      </c>
      <c r="D42" s="38">
        <v>42199</v>
      </c>
      <c r="E42" s="38">
        <v>41948</v>
      </c>
      <c r="F42" s="38">
        <v>40207</v>
      </c>
      <c r="G42" s="38">
        <v>41243</v>
      </c>
      <c r="H42" s="38">
        <v>42068</v>
      </c>
      <c r="I42" s="38">
        <v>41922</v>
      </c>
      <c r="J42" s="38">
        <v>42262</v>
      </c>
      <c r="K42" s="38">
        <v>42042</v>
      </c>
      <c r="L42" s="38">
        <v>42314</v>
      </c>
      <c r="M42" s="38">
        <v>43876</v>
      </c>
      <c r="N42" s="38">
        <v>43977</v>
      </c>
      <c r="O42" s="38">
        <v>42669</v>
      </c>
      <c r="P42" s="38">
        <v>43971</v>
      </c>
      <c r="Q42" s="38">
        <v>43681</v>
      </c>
      <c r="R42" s="38">
        <v>44245</v>
      </c>
      <c r="S42" s="38">
        <v>42872</v>
      </c>
      <c r="T42" s="38">
        <v>44510</v>
      </c>
      <c r="U42" s="38">
        <v>43367</v>
      </c>
      <c r="V42" s="38">
        <v>36529</v>
      </c>
      <c r="W42" s="9">
        <f t="shared" si="9"/>
        <v>3</v>
      </c>
    </row>
    <row r="43" spans="1:23" x14ac:dyDescent="0.2">
      <c r="A43" s="36" t="s">
        <v>68</v>
      </c>
      <c r="B43" s="36" t="s">
        <v>22</v>
      </c>
      <c r="C43" s="39">
        <v>6233</v>
      </c>
      <c r="D43" s="39">
        <v>4718</v>
      </c>
      <c r="E43" s="39">
        <v>4783</v>
      </c>
      <c r="F43" s="39">
        <v>4402</v>
      </c>
      <c r="G43" s="39">
        <v>3722</v>
      </c>
      <c r="H43" s="39">
        <v>3945</v>
      </c>
      <c r="I43" s="39">
        <v>3918</v>
      </c>
      <c r="J43" s="39">
        <v>3724</v>
      </c>
      <c r="K43" s="39">
        <v>3497</v>
      </c>
      <c r="L43" s="39">
        <v>3462</v>
      </c>
      <c r="M43" s="39">
        <v>3766</v>
      </c>
      <c r="N43" s="39">
        <v>3648</v>
      </c>
      <c r="O43" s="39">
        <v>3658</v>
      </c>
      <c r="P43" s="39">
        <v>3421</v>
      </c>
      <c r="Q43" s="39">
        <v>3394</v>
      </c>
      <c r="R43" s="39">
        <v>3387</v>
      </c>
      <c r="S43" s="39">
        <v>3221</v>
      </c>
      <c r="T43" s="39">
        <v>3276</v>
      </c>
      <c r="U43" s="39">
        <v>3063</v>
      </c>
      <c r="V43" s="39">
        <v>2690</v>
      </c>
      <c r="W43">
        <f t="shared" si="9"/>
        <v>13</v>
      </c>
    </row>
    <row r="44" spans="1:23" x14ac:dyDescent="0.2">
      <c r="A44" s="36" t="s">
        <v>68</v>
      </c>
      <c r="B44" s="15" t="s">
        <v>11</v>
      </c>
      <c r="C44" s="38">
        <v>28103</v>
      </c>
      <c r="D44" s="38">
        <v>28299</v>
      </c>
      <c r="E44" s="38">
        <v>29176</v>
      </c>
      <c r="F44" s="38">
        <v>29185</v>
      </c>
      <c r="G44" s="38">
        <v>29158</v>
      </c>
      <c r="H44" s="38">
        <v>30287</v>
      </c>
      <c r="I44" s="38">
        <v>31774</v>
      </c>
      <c r="J44" s="38">
        <v>31007</v>
      </c>
      <c r="K44" s="38">
        <v>30317</v>
      </c>
      <c r="L44" s="38">
        <v>30576</v>
      </c>
      <c r="M44" s="38">
        <v>30643</v>
      </c>
      <c r="N44" s="38">
        <v>31350</v>
      </c>
      <c r="O44" s="38">
        <v>32305</v>
      </c>
      <c r="P44" s="38">
        <v>32387</v>
      </c>
      <c r="Q44" s="38">
        <v>31511</v>
      </c>
      <c r="R44" s="38">
        <v>29960</v>
      </c>
      <c r="S44" s="38">
        <v>28861</v>
      </c>
      <c r="T44" s="38">
        <v>29640</v>
      </c>
      <c r="U44" s="38">
        <v>29075</v>
      </c>
      <c r="V44" s="38">
        <v>27439</v>
      </c>
      <c r="W44" s="9">
        <f t="shared" si="9"/>
        <v>5</v>
      </c>
    </row>
    <row r="45" spans="1:23" x14ac:dyDescent="0.2">
      <c r="A45" s="36" t="s">
        <v>68</v>
      </c>
      <c r="B45" s="36" t="s">
        <v>21</v>
      </c>
      <c r="C45" s="39">
        <v>11699</v>
      </c>
      <c r="D45" s="39">
        <v>11560</v>
      </c>
      <c r="E45" s="39">
        <v>11345</v>
      </c>
      <c r="F45" s="39">
        <v>10811</v>
      </c>
      <c r="G45" s="39">
        <v>10498</v>
      </c>
      <c r="H45" s="39">
        <v>10367</v>
      </c>
      <c r="I45" s="39">
        <v>10449</v>
      </c>
      <c r="J45" s="39">
        <v>10280</v>
      </c>
      <c r="K45" s="39">
        <v>10198</v>
      </c>
      <c r="L45" s="39">
        <v>9676</v>
      </c>
      <c r="M45" s="39">
        <v>10765</v>
      </c>
      <c r="N45" s="39">
        <v>10673</v>
      </c>
      <c r="O45" s="39">
        <v>10600</v>
      </c>
      <c r="P45" s="39">
        <v>10427</v>
      </c>
      <c r="Q45" s="39">
        <v>9730</v>
      </c>
      <c r="R45" s="39">
        <v>8016</v>
      </c>
      <c r="S45" s="39">
        <v>7502</v>
      </c>
      <c r="T45" s="39">
        <v>6977</v>
      </c>
      <c r="U45" s="39">
        <v>6232</v>
      </c>
      <c r="V45" s="39">
        <v>5151</v>
      </c>
      <c r="W45">
        <f t="shared" si="9"/>
        <v>12</v>
      </c>
    </row>
    <row r="46" spans="1:23" x14ac:dyDescent="0.2">
      <c r="A46" s="36" t="s">
        <v>68</v>
      </c>
      <c r="B46" s="40" t="s">
        <v>13</v>
      </c>
      <c r="C46" s="41">
        <v>26854</v>
      </c>
      <c r="D46" s="41">
        <v>26925</v>
      </c>
      <c r="E46" s="41">
        <v>27582</v>
      </c>
      <c r="F46" s="41">
        <v>27726</v>
      </c>
      <c r="G46" s="41">
        <v>28782</v>
      </c>
      <c r="H46" s="41">
        <v>30775</v>
      </c>
      <c r="I46" s="41">
        <v>30567</v>
      </c>
      <c r="J46" s="41">
        <v>31958</v>
      </c>
      <c r="K46" s="41">
        <v>32021</v>
      </c>
      <c r="L46" s="41">
        <v>32261</v>
      </c>
      <c r="M46" s="41">
        <v>35254</v>
      </c>
      <c r="N46" s="41">
        <v>34680</v>
      </c>
      <c r="O46" s="41">
        <v>35228</v>
      </c>
      <c r="P46" s="41">
        <v>35801</v>
      </c>
      <c r="Q46" s="41">
        <v>35897</v>
      </c>
      <c r="R46" s="41">
        <v>35854</v>
      </c>
      <c r="S46" s="41">
        <v>36359</v>
      </c>
      <c r="T46" s="41">
        <v>37845</v>
      </c>
      <c r="U46" s="41">
        <v>36846</v>
      </c>
      <c r="V46" s="41">
        <v>33028</v>
      </c>
      <c r="W46" s="21">
        <f t="shared" si="9"/>
        <v>4</v>
      </c>
    </row>
    <row r="47" spans="1:23" x14ac:dyDescent="0.2">
      <c r="A47" s="36" t="s">
        <v>68</v>
      </c>
      <c r="B47" s="36" t="s">
        <v>20</v>
      </c>
      <c r="C47" s="39">
        <v>7985</v>
      </c>
      <c r="D47" s="39">
        <v>7813</v>
      </c>
      <c r="E47" s="39">
        <v>7800</v>
      </c>
      <c r="F47" s="39">
        <v>7470</v>
      </c>
      <c r="G47" s="39">
        <v>7316</v>
      </c>
      <c r="H47" s="39">
        <v>7814</v>
      </c>
      <c r="I47" s="39">
        <v>8670</v>
      </c>
      <c r="J47" s="39">
        <v>8429</v>
      </c>
      <c r="K47" s="39">
        <v>8429</v>
      </c>
      <c r="L47" s="39">
        <v>8498</v>
      </c>
      <c r="M47" s="39">
        <v>9424</v>
      </c>
      <c r="N47" s="39">
        <v>9674</v>
      </c>
      <c r="O47" s="39">
        <v>9368</v>
      </c>
      <c r="P47" s="39">
        <v>9462</v>
      </c>
      <c r="Q47" s="39">
        <v>9451</v>
      </c>
      <c r="R47" s="39">
        <v>9025</v>
      </c>
      <c r="S47" s="39">
        <v>8913</v>
      </c>
      <c r="T47" s="39">
        <v>9278</v>
      </c>
      <c r="U47" s="39">
        <v>8900</v>
      </c>
      <c r="V47" s="39">
        <v>7814</v>
      </c>
      <c r="W47">
        <f t="shared" si="9"/>
        <v>10</v>
      </c>
    </row>
    <row r="48" spans="1:23" x14ac:dyDescent="0.2">
      <c r="A48" s="36" t="s">
        <v>68</v>
      </c>
      <c r="B48" s="36" t="s">
        <v>16</v>
      </c>
      <c r="C48" s="39">
        <v>23603</v>
      </c>
      <c r="D48" s="39">
        <v>23313</v>
      </c>
      <c r="E48" s="39">
        <v>23167</v>
      </c>
      <c r="F48" s="39">
        <v>21865</v>
      </c>
      <c r="G48" s="39">
        <v>20870</v>
      </c>
      <c r="H48" s="39">
        <v>20870</v>
      </c>
      <c r="I48" s="39">
        <v>21475</v>
      </c>
      <c r="J48" s="39">
        <v>20968</v>
      </c>
      <c r="K48" s="39">
        <v>20624</v>
      </c>
      <c r="L48" s="39">
        <v>20189</v>
      </c>
      <c r="M48" s="39">
        <v>19483</v>
      </c>
      <c r="N48" s="39">
        <v>19994</v>
      </c>
      <c r="O48" s="39">
        <v>19711</v>
      </c>
      <c r="P48" s="39">
        <v>20011</v>
      </c>
      <c r="Q48" s="39">
        <v>19718</v>
      </c>
      <c r="R48" s="39">
        <v>20087</v>
      </c>
      <c r="S48" s="39">
        <v>19662</v>
      </c>
      <c r="T48" s="39">
        <v>19582</v>
      </c>
      <c r="U48" s="39">
        <v>19752</v>
      </c>
      <c r="V48" s="39">
        <v>16876</v>
      </c>
      <c r="W48">
        <f t="shared" si="9"/>
        <v>7</v>
      </c>
    </row>
    <row r="49" spans="1:27" x14ac:dyDescent="0.2">
      <c r="A49" s="36" t="s">
        <v>68</v>
      </c>
      <c r="B49" s="36" t="s">
        <v>19</v>
      </c>
      <c r="C49" s="39">
        <v>5380</v>
      </c>
      <c r="D49" s="39">
        <v>5338</v>
      </c>
      <c r="E49" s="39">
        <v>5678</v>
      </c>
      <c r="F49" s="39">
        <v>5472</v>
      </c>
      <c r="G49" s="39">
        <v>5428</v>
      </c>
      <c r="H49" s="39">
        <v>5404</v>
      </c>
      <c r="I49" s="39">
        <v>5671</v>
      </c>
      <c r="J49" s="39">
        <v>5936</v>
      </c>
      <c r="K49" s="39">
        <v>5998</v>
      </c>
      <c r="L49" s="39">
        <v>6799</v>
      </c>
      <c r="M49" s="39">
        <v>6341</v>
      </c>
      <c r="N49" s="39">
        <v>6092</v>
      </c>
      <c r="O49" s="39">
        <v>6241</v>
      </c>
      <c r="P49" s="39">
        <v>6431</v>
      </c>
      <c r="Q49" s="39">
        <v>6742</v>
      </c>
      <c r="R49" s="39">
        <v>7086</v>
      </c>
      <c r="S49" s="39">
        <v>7059</v>
      </c>
      <c r="T49" s="39">
        <v>8278</v>
      </c>
      <c r="U49" s="39">
        <v>8576</v>
      </c>
      <c r="V49" s="39">
        <v>8227</v>
      </c>
      <c r="W49">
        <f t="shared" si="9"/>
        <v>9</v>
      </c>
    </row>
    <row r="50" spans="1:27" x14ac:dyDescent="0.2">
      <c r="A50" s="36" t="s">
        <v>68</v>
      </c>
      <c r="B50" s="36" t="s">
        <v>18</v>
      </c>
      <c r="C50" s="39">
        <v>5870</v>
      </c>
      <c r="D50" s="39">
        <v>5192</v>
      </c>
      <c r="E50" s="39">
        <v>5132</v>
      </c>
      <c r="F50" s="39">
        <v>5668</v>
      </c>
      <c r="G50" s="39">
        <v>5639</v>
      </c>
      <c r="H50" s="39">
        <v>6189</v>
      </c>
      <c r="I50" s="39">
        <v>6135</v>
      </c>
      <c r="J50" s="39">
        <v>5612</v>
      </c>
      <c r="K50" s="39">
        <v>6046</v>
      </c>
      <c r="L50" s="39">
        <v>5635</v>
      </c>
      <c r="M50" s="39">
        <v>6098</v>
      </c>
      <c r="N50" s="39">
        <v>6346</v>
      </c>
      <c r="O50" s="39">
        <v>6813</v>
      </c>
      <c r="P50" s="39">
        <v>6602</v>
      </c>
      <c r="Q50" s="39">
        <v>6444</v>
      </c>
      <c r="R50" s="39">
        <v>6600</v>
      </c>
      <c r="S50" s="39">
        <v>6724</v>
      </c>
      <c r="T50" s="39">
        <v>5946</v>
      </c>
      <c r="U50" s="39">
        <v>6533</v>
      </c>
      <c r="V50" s="39">
        <v>6125</v>
      </c>
      <c r="W50">
        <f t="shared" si="9"/>
        <v>11</v>
      </c>
    </row>
    <row r="51" spans="1:27" x14ac:dyDescent="0.2">
      <c r="A51" s="36" t="s">
        <v>68</v>
      </c>
      <c r="B51" s="15" t="s">
        <v>12</v>
      </c>
      <c r="C51" s="38">
        <v>46248</v>
      </c>
      <c r="D51" s="38">
        <v>44550</v>
      </c>
      <c r="E51" s="38">
        <v>31798</v>
      </c>
      <c r="F51" s="38">
        <v>30493</v>
      </c>
      <c r="G51" s="38">
        <v>29752</v>
      </c>
      <c r="H51" s="38">
        <v>27842</v>
      </c>
      <c r="I51" s="38">
        <v>30434</v>
      </c>
      <c r="J51" s="38">
        <v>30844</v>
      </c>
      <c r="K51" s="38">
        <v>30247</v>
      </c>
      <c r="L51" s="38">
        <v>28325</v>
      </c>
      <c r="M51" s="38">
        <v>27351</v>
      </c>
      <c r="N51" s="38">
        <v>27768</v>
      </c>
      <c r="O51" s="38">
        <v>26506</v>
      </c>
      <c r="P51" s="38">
        <v>35427</v>
      </c>
      <c r="Q51" s="38">
        <v>36013</v>
      </c>
      <c r="R51" s="38">
        <v>36751</v>
      </c>
      <c r="S51" s="38">
        <v>35576</v>
      </c>
      <c r="T51" s="38">
        <v>27703</v>
      </c>
      <c r="U51" s="38">
        <v>27382</v>
      </c>
      <c r="V51" s="38">
        <v>22015</v>
      </c>
      <c r="W51" s="9">
        <f t="shared" si="9"/>
        <v>6</v>
      </c>
    </row>
    <row r="52" spans="1:27" x14ac:dyDescent="0.2">
      <c r="AA52"/>
    </row>
    <row r="53" spans="1:27" x14ac:dyDescent="0.2">
      <c r="AA53"/>
    </row>
    <row r="54" spans="1:27" x14ac:dyDescent="0.2">
      <c r="A54" s="36" t="s">
        <v>69</v>
      </c>
      <c r="B54" s="36" t="s">
        <v>7</v>
      </c>
      <c r="C54" s="39">
        <v>1326</v>
      </c>
      <c r="D54" s="39">
        <v>1191</v>
      </c>
      <c r="E54" s="39">
        <v>1177</v>
      </c>
      <c r="F54" s="39">
        <v>973</v>
      </c>
      <c r="G54" s="39">
        <v>1136</v>
      </c>
      <c r="H54" s="39">
        <v>1232</v>
      </c>
      <c r="I54" s="39">
        <v>1198</v>
      </c>
      <c r="J54" s="39">
        <v>1171</v>
      </c>
      <c r="K54" s="39">
        <v>1304</v>
      </c>
      <c r="L54" s="39">
        <v>1295</v>
      </c>
      <c r="M54" s="39">
        <v>1321</v>
      </c>
      <c r="N54" s="39">
        <v>1165</v>
      </c>
      <c r="O54" s="39">
        <v>1023</v>
      </c>
      <c r="P54" s="39">
        <v>965</v>
      </c>
      <c r="Q54" s="39">
        <v>1141</v>
      </c>
      <c r="R54" s="39">
        <v>933</v>
      </c>
      <c r="S54" s="39">
        <v>764</v>
      </c>
      <c r="T54" s="39">
        <v>795</v>
      </c>
      <c r="U54" s="39">
        <v>828</v>
      </c>
      <c r="V54" s="39">
        <v>594</v>
      </c>
      <c r="W54" s="3">
        <f>V54/R54-1</f>
        <v>-0.36334405144694537</v>
      </c>
    </row>
    <row r="55" spans="1:27" x14ac:dyDescent="0.2">
      <c r="A55" s="36" t="s">
        <v>69</v>
      </c>
      <c r="B55" s="36" t="s">
        <v>17</v>
      </c>
      <c r="C55" s="39">
        <v>1538</v>
      </c>
      <c r="D55" s="39">
        <v>1543</v>
      </c>
      <c r="E55" s="39">
        <v>1483</v>
      </c>
      <c r="F55" s="39">
        <v>1514</v>
      </c>
      <c r="G55" s="39">
        <v>1539</v>
      </c>
      <c r="H55" s="39">
        <v>1546</v>
      </c>
      <c r="I55" s="39">
        <v>1423</v>
      </c>
      <c r="J55" s="39">
        <v>1529</v>
      </c>
      <c r="K55" s="39">
        <v>1681</v>
      </c>
      <c r="L55" s="39">
        <v>1701</v>
      </c>
      <c r="M55" s="39">
        <v>1751</v>
      </c>
      <c r="N55" s="39">
        <v>1736</v>
      </c>
      <c r="O55" s="39">
        <v>1686</v>
      </c>
      <c r="P55" s="39">
        <v>1851</v>
      </c>
      <c r="Q55" s="39">
        <v>1996</v>
      </c>
      <c r="R55" s="39">
        <v>2118</v>
      </c>
      <c r="S55" s="39">
        <v>2109</v>
      </c>
      <c r="T55" s="39">
        <v>2053</v>
      </c>
      <c r="U55" s="39">
        <v>2061</v>
      </c>
      <c r="V55" s="39">
        <v>1722</v>
      </c>
      <c r="W55" s="3">
        <f t="shared" ref="W55:W92" si="10">V55/R55-1</f>
        <v>-0.18696883852691215</v>
      </c>
    </row>
    <row r="56" spans="1:27" x14ac:dyDescent="0.2">
      <c r="A56" s="36" t="s">
        <v>69</v>
      </c>
      <c r="B56" s="36" t="s">
        <v>9</v>
      </c>
      <c r="C56" s="39">
        <v>764</v>
      </c>
      <c r="D56" s="39">
        <v>696</v>
      </c>
      <c r="E56" s="39">
        <v>661</v>
      </c>
      <c r="F56" s="39">
        <v>816</v>
      </c>
      <c r="G56" s="39">
        <v>823</v>
      </c>
      <c r="H56" s="39">
        <v>846</v>
      </c>
      <c r="I56" s="39">
        <v>835</v>
      </c>
      <c r="J56" s="39">
        <v>823</v>
      </c>
      <c r="K56" s="39">
        <v>911</v>
      </c>
      <c r="L56" s="39">
        <v>873</v>
      </c>
      <c r="M56" s="39">
        <v>1166</v>
      </c>
      <c r="N56" s="39">
        <v>1109</v>
      </c>
      <c r="O56" s="39">
        <v>962</v>
      </c>
      <c r="P56" s="39">
        <v>1337</v>
      </c>
      <c r="Q56" s="39">
        <v>1339</v>
      </c>
      <c r="R56" s="39">
        <v>1320</v>
      </c>
      <c r="S56" s="39">
        <v>1330</v>
      </c>
      <c r="T56" s="39">
        <v>1303</v>
      </c>
      <c r="U56" s="39">
        <v>1379</v>
      </c>
      <c r="V56" s="39">
        <v>1195</v>
      </c>
      <c r="W56" s="3">
        <f t="shared" si="10"/>
        <v>-9.4696969696969724E-2</v>
      </c>
    </row>
    <row r="57" spans="1:27" x14ac:dyDescent="0.2">
      <c r="A57" s="36" t="s">
        <v>69</v>
      </c>
      <c r="B57" s="36" t="s">
        <v>10</v>
      </c>
      <c r="C57" s="39">
        <v>231</v>
      </c>
      <c r="D57" s="39">
        <v>213</v>
      </c>
      <c r="E57" s="39">
        <v>242</v>
      </c>
      <c r="F57" s="39">
        <v>316</v>
      </c>
      <c r="G57" s="39">
        <v>341</v>
      </c>
      <c r="H57" s="39">
        <v>358</v>
      </c>
      <c r="I57" s="39">
        <v>374</v>
      </c>
      <c r="J57" s="39">
        <v>360</v>
      </c>
      <c r="K57" s="39">
        <v>397</v>
      </c>
      <c r="L57" s="39">
        <v>348</v>
      </c>
      <c r="M57" s="39">
        <v>357</v>
      </c>
      <c r="N57" s="39">
        <v>345</v>
      </c>
      <c r="O57" s="39">
        <v>336</v>
      </c>
      <c r="P57" s="39">
        <v>342</v>
      </c>
      <c r="Q57" s="39">
        <v>328</v>
      </c>
      <c r="R57" s="39">
        <v>339</v>
      </c>
      <c r="S57" s="39">
        <v>350</v>
      </c>
      <c r="T57" s="39">
        <v>370</v>
      </c>
      <c r="U57" s="39">
        <v>386</v>
      </c>
      <c r="V57" s="39">
        <v>298</v>
      </c>
      <c r="W57" s="3">
        <f t="shared" si="10"/>
        <v>-0.12094395280235992</v>
      </c>
    </row>
    <row r="58" spans="1:27" x14ac:dyDescent="0.2">
      <c r="A58" s="36" t="s">
        <v>69</v>
      </c>
      <c r="B58" s="36" t="s">
        <v>22</v>
      </c>
      <c r="C58" s="39">
        <v>118</v>
      </c>
      <c r="D58" s="39">
        <v>89</v>
      </c>
      <c r="E58" s="39">
        <v>76</v>
      </c>
      <c r="F58" s="39">
        <v>85</v>
      </c>
      <c r="G58" s="39">
        <v>83</v>
      </c>
      <c r="H58" s="39">
        <v>63</v>
      </c>
      <c r="I58" s="39">
        <v>67</v>
      </c>
      <c r="J58" s="39">
        <v>56</v>
      </c>
      <c r="K58" s="39">
        <v>57</v>
      </c>
      <c r="L58" s="39">
        <v>77</v>
      </c>
      <c r="M58" s="39">
        <v>78</v>
      </c>
      <c r="N58" s="39">
        <v>84</v>
      </c>
      <c r="O58" s="39">
        <v>79</v>
      </c>
      <c r="P58" s="39">
        <v>90</v>
      </c>
      <c r="Q58" s="39">
        <v>99</v>
      </c>
      <c r="R58" s="39">
        <v>92</v>
      </c>
      <c r="S58" s="39">
        <v>95</v>
      </c>
      <c r="T58" s="39">
        <v>97</v>
      </c>
      <c r="U58" s="39">
        <v>105</v>
      </c>
      <c r="V58" s="39">
        <v>88</v>
      </c>
      <c r="W58" s="3">
        <f t="shared" si="10"/>
        <v>-4.3478260869565188E-2</v>
      </c>
    </row>
    <row r="59" spans="1:27" x14ac:dyDescent="0.2">
      <c r="A59" s="36" t="s">
        <v>69</v>
      </c>
      <c r="B59" s="36" t="s">
        <v>11</v>
      </c>
      <c r="C59" s="39">
        <v>397</v>
      </c>
      <c r="D59" s="39">
        <v>369</v>
      </c>
      <c r="E59" s="39">
        <v>395</v>
      </c>
      <c r="F59" s="39">
        <v>405</v>
      </c>
      <c r="G59" s="39">
        <v>411</v>
      </c>
      <c r="H59" s="39">
        <v>397</v>
      </c>
      <c r="I59" s="39">
        <v>386</v>
      </c>
      <c r="J59" s="39">
        <v>384</v>
      </c>
      <c r="K59" s="39">
        <v>414</v>
      </c>
      <c r="L59" s="39">
        <v>424</v>
      </c>
      <c r="M59" s="39">
        <v>400</v>
      </c>
      <c r="N59" s="39">
        <v>388</v>
      </c>
      <c r="O59" s="39">
        <v>387</v>
      </c>
      <c r="P59" s="39">
        <v>399</v>
      </c>
      <c r="Q59" s="39">
        <v>406</v>
      </c>
      <c r="R59" s="39">
        <v>371</v>
      </c>
      <c r="S59" s="39">
        <v>380</v>
      </c>
      <c r="T59" s="39">
        <v>371</v>
      </c>
      <c r="U59" s="39">
        <v>383</v>
      </c>
      <c r="V59" s="39">
        <v>349</v>
      </c>
      <c r="W59" s="3">
        <f t="shared" si="10"/>
        <v>-5.9299191374663107E-2</v>
      </c>
    </row>
    <row r="60" spans="1:27" x14ac:dyDescent="0.2">
      <c r="A60" s="36" t="s">
        <v>69</v>
      </c>
      <c r="B60" s="36" t="s">
        <v>21</v>
      </c>
      <c r="C60" s="39">
        <v>25</v>
      </c>
      <c r="D60" s="39">
        <v>25</v>
      </c>
      <c r="E60" s="39">
        <v>24</v>
      </c>
      <c r="F60" s="39">
        <v>25</v>
      </c>
      <c r="G60" s="39">
        <v>29</v>
      </c>
      <c r="H60" s="39">
        <v>27</v>
      </c>
      <c r="I60" s="39">
        <v>31</v>
      </c>
      <c r="J60" s="39">
        <v>30</v>
      </c>
      <c r="K60" s="39">
        <v>27</v>
      </c>
      <c r="L60" s="39">
        <v>26</v>
      </c>
      <c r="M60" s="39">
        <v>26</v>
      </c>
      <c r="N60" s="39">
        <v>24</v>
      </c>
      <c r="O60" s="39">
        <v>23</v>
      </c>
      <c r="P60" s="39">
        <v>23</v>
      </c>
      <c r="Q60" s="39">
        <v>21</v>
      </c>
      <c r="R60" s="39">
        <v>20</v>
      </c>
      <c r="S60" s="39">
        <v>21</v>
      </c>
      <c r="T60" s="39">
        <v>19</v>
      </c>
      <c r="U60" s="39">
        <v>16</v>
      </c>
      <c r="V60" s="39">
        <v>11</v>
      </c>
      <c r="W60" s="3">
        <f t="shared" si="10"/>
        <v>-0.44999999999999996</v>
      </c>
    </row>
    <row r="61" spans="1:27" x14ac:dyDescent="0.2">
      <c r="A61" s="36" t="s">
        <v>69</v>
      </c>
      <c r="B61" s="36" t="s">
        <v>13</v>
      </c>
      <c r="C61" s="39">
        <v>969</v>
      </c>
      <c r="D61" s="39">
        <v>946</v>
      </c>
      <c r="E61" s="39">
        <v>891</v>
      </c>
      <c r="F61" s="39">
        <v>989</v>
      </c>
      <c r="G61" s="39">
        <v>1061</v>
      </c>
      <c r="H61" s="39">
        <v>1098</v>
      </c>
      <c r="I61" s="39">
        <v>1107</v>
      </c>
      <c r="J61" s="39">
        <v>1072</v>
      </c>
      <c r="K61" s="39">
        <v>1063</v>
      </c>
      <c r="L61" s="39">
        <v>1309</v>
      </c>
      <c r="M61" s="39">
        <v>1169</v>
      </c>
      <c r="N61" s="39">
        <v>1053</v>
      </c>
      <c r="O61" s="39">
        <v>1007</v>
      </c>
      <c r="P61" s="39">
        <v>999</v>
      </c>
      <c r="Q61" s="39">
        <v>1005</v>
      </c>
      <c r="R61" s="39">
        <v>999</v>
      </c>
      <c r="S61" s="39">
        <v>952</v>
      </c>
      <c r="T61" s="39">
        <v>917</v>
      </c>
      <c r="U61" s="39">
        <v>893</v>
      </c>
      <c r="V61" s="39">
        <v>747</v>
      </c>
      <c r="W61" s="3">
        <f t="shared" si="10"/>
        <v>-0.25225225225225223</v>
      </c>
    </row>
    <row r="62" spans="1:27" x14ac:dyDescent="0.2">
      <c r="A62" s="36" t="s">
        <v>69</v>
      </c>
      <c r="B62" s="36" t="s">
        <v>20</v>
      </c>
      <c r="C62" s="39">
        <v>69</v>
      </c>
      <c r="D62" s="39">
        <v>78</v>
      </c>
      <c r="E62" s="39">
        <v>87</v>
      </c>
      <c r="F62" s="39">
        <v>85</v>
      </c>
      <c r="G62" s="39">
        <v>94</v>
      </c>
      <c r="H62" s="39">
        <v>95</v>
      </c>
      <c r="I62" s="39">
        <v>96</v>
      </c>
      <c r="J62" s="39">
        <v>96</v>
      </c>
      <c r="K62" s="39">
        <v>92</v>
      </c>
      <c r="L62" s="39">
        <v>87</v>
      </c>
      <c r="M62" s="39">
        <v>81</v>
      </c>
      <c r="N62" s="39">
        <v>82</v>
      </c>
      <c r="O62" s="39">
        <v>89</v>
      </c>
      <c r="P62" s="39">
        <v>84</v>
      </c>
      <c r="Q62" s="39">
        <v>80</v>
      </c>
      <c r="R62" s="39">
        <v>84</v>
      </c>
      <c r="S62" s="39">
        <v>98</v>
      </c>
      <c r="T62" s="39">
        <v>84</v>
      </c>
      <c r="U62" s="39">
        <v>82</v>
      </c>
      <c r="V62" s="39">
        <v>76</v>
      </c>
      <c r="W62" s="3">
        <f t="shared" si="10"/>
        <v>-9.5238095238095233E-2</v>
      </c>
    </row>
    <row r="63" spans="1:27" x14ac:dyDescent="0.2">
      <c r="A63" s="36" t="s">
        <v>69</v>
      </c>
      <c r="B63" s="36" t="s">
        <v>16</v>
      </c>
      <c r="C63" s="39">
        <v>188</v>
      </c>
      <c r="D63" s="39">
        <v>143</v>
      </c>
      <c r="E63" s="39">
        <v>160</v>
      </c>
      <c r="F63" s="39">
        <v>172</v>
      </c>
      <c r="G63" s="39">
        <v>162</v>
      </c>
      <c r="H63" s="39">
        <v>175</v>
      </c>
      <c r="I63" s="39">
        <v>151</v>
      </c>
      <c r="J63" s="39">
        <v>158</v>
      </c>
      <c r="K63" s="39">
        <v>151</v>
      </c>
      <c r="L63" s="39">
        <v>158</v>
      </c>
      <c r="M63" s="39">
        <v>150</v>
      </c>
      <c r="N63" s="39">
        <v>143</v>
      </c>
      <c r="O63" s="39">
        <v>145</v>
      </c>
      <c r="P63" s="39">
        <v>139</v>
      </c>
      <c r="Q63" s="39">
        <v>140</v>
      </c>
      <c r="R63" s="39">
        <v>142</v>
      </c>
      <c r="S63" s="39">
        <v>143</v>
      </c>
      <c r="T63" s="39">
        <v>147</v>
      </c>
      <c r="U63" s="39">
        <v>141</v>
      </c>
      <c r="V63" s="39">
        <v>130</v>
      </c>
      <c r="W63" s="3">
        <f t="shared" si="10"/>
        <v>-8.4507042253521125E-2</v>
      </c>
    </row>
    <row r="64" spans="1:27" x14ac:dyDescent="0.2">
      <c r="A64" s="36" t="s">
        <v>69</v>
      </c>
      <c r="B64" s="36" t="s">
        <v>19</v>
      </c>
      <c r="C64" s="39">
        <v>181</v>
      </c>
      <c r="D64" s="39">
        <v>193</v>
      </c>
      <c r="E64" s="39">
        <v>180</v>
      </c>
      <c r="F64" s="39">
        <v>196</v>
      </c>
      <c r="G64" s="39">
        <v>213</v>
      </c>
      <c r="H64" s="39">
        <v>215</v>
      </c>
      <c r="I64" s="39">
        <v>214</v>
      </c>
      <c r="J64" s="39">
        <v>221</v>
      </c>
      <c r="K64" s="39">
        <v>262</v>
      </c>
      <c r="L64" s="39">
        <v>243</v>
      </c>
      <c r="M64" s="39">
        <v>258</v>
      </c>
      <c r="N64" s="39">
        <v>158</v>
      </c>
      <c r="O64" s="39">
        <v>157</v>
      </c>
      <c r="P64" s="39">
        <v>153</v>
      </c>
      <c r="Q64" s="39">
        <v>159</v>
      </c>
      <c r="R64" s="39">
        <v>153</v>
      </c>
      <c r="S64" s="39">
        <v>152</v>
      </c>
      <c r="T64" s="39">
        <v>169</v>
      </c>
      <c r="U64" s="39">
        <v>146</v>
      </c>
      <c r="V64" s="39">
        <v>137</v>
      </c>
      <c r="W64" s="3">
        <f t="shared" si="10"/>
        <v>-0.10457516339869277</v>
      </c>
    </row>
    <row r="65" spans="1:23" x14ac:dyDescent="0.2">
      <c r="A65" s="36" t="s">
        <v>69</v>
      </c>
      <c r="B65" s="36" t="s">
        <v>18</v>
      </c>
      <c r="C65" s="39">
        <v>256</v>
      </c>
      <c r="D65" s="39">
        <v>142</v>
      </c>
      <c r="E65" s="39">
        <v>64</v>
      </c>
      <c r="F65" s="39">
        <v>67</v>
      </c>
      <c r="G65" s="39">
        <v>77</v>
      </c>
      <c r="H65" s="39">
        <v>72</v>
      </c>
      <c r="I65" s="39">
        <v>93</v>
      </c>
      <c r="J65" s="39">
        <v>90</v>
      </c>
      <c r="K65" s="39">
        <v>87</v>
      </c>
      <c r="L65" s="39">
        <v>182</v>
      </c>
      <c r="M65" s="39">
        <v>184</v>
      </c>
      <c r="N65" s="39">
        <v>205</v>
      </c>
      <c r="O65" s="39">
        <v>196</v>
      </c>
      <c r="P65" s="39">
        <v>171</v>
      </c>
      <c r="Q65" s="39">
        <v>168</v>
      </c>
      <c r="R65" s="39">
        <v>187</v>
      </c>
      <c r="S65" s="39">
        <v>192</v>
      </c>
      <c r="T65" s="39">
        <v>214</v>
      </c>
      <c r="U65" s="39">
        <v>241</v>
      </c>
      <c r="V65" s="39">
        <v>235</v>
      </c>
      <c r="W65" s="3">
        <f t="shared" si="10"/>
        <v>0.25668449197860954</v>
      </c>
    </row>
    <row r="66" spans="1:23" x14ac:dyDescent="0.2">
      <c r="A66" s="36" t="s">
        <v>69</v>
      </c>
      <c r="B66" s="36" t="s">
        <v>12</v>
      </c>
      <c r="C66" s="39">
        <v>26</v>
      </c>
      <c r="D66" s="39">
        <v>41</v>
      </c>
      <c r="E66" s="39">
        <v>30</v>
      </c>
      <c r="F66" s="39">
        <v>46</v>
      </c>
      <c r="G66" s="39">
        <v>52</v>
      </c>
      <c r="H66" s="39">
        <v>51</v>
      </c>
      <c r="I66" s="39">
        <v>60</v>
      </c>
      <c r="J66" s="39">
        <v>53</v>
      </c>
      <c r="K66" s="39">
        <v>60</v>
      </c>
      <c r="L66" s="39">
        <v>65</v>
      </c>
      <c r="M66" s="39">
        <v>69</v>
      </c>
      <c r="N66" s="39">
        <v>62</v>
      </c>
      <c r="O66" s="39">
        <v>64</v>
      </c>
      <c r="P66" s="39">
        <v>56</v>
      </c>
      <c r="Q66" s="39">
        <v>57</v>
      </c>
      <c r="R66" s="39">
        <v>62</v>
      </c>
      <c r="S66" s="39">
        <v>64</v>
      </c>
      <c r="T66" s="39">
        <v>65</v>
      </c>
      <c r="U66" s="39">
        <v>62</v>
      </c>
      <c r="V66" s="39">
        <v>53</v>
      </c>
      <c r="W66" s="3">
        <f t="shared" si="10"/>
        <v>-0.14516129032258063</v>
      </c>
    </row>
    <row r="67" spans="1:23" x14ac:dyDescent="0.2">
      <c r="A67" s="36" t="s">
        <v>70</v>
      </c>
      <c r="B67" s="36" t="s">
        <v>7</v>
      </c>
      <c r="C67" s="39">
        <v>0</v>
      </c>
      <c r="D67" s="39">
        <v>0</v>
      </c>
      <c r="E67" s="39">
        <v>0</v>
      </c>
      <c r="F67" s="39">
        <v>13</v>
      </c>
      <c r="G67" s="39">
        <v>13</v>
      </c>
      <c r="H67" s="39">
        <v>15</v>
      </c>
      <c r="I67" s="39">
        <v>11</v>
      </c>
      <c r="J67" s="39">
        <v>7</v>
      </c>
      <c r="K67" s="39">
        <v>6</v>
      </c>
      <c r="L67" s="39">
        <v>149</v>
      </c>
      <c r="M67" s="39">
        <v>148</v>
      </c>
      <c r="N67" s="39">
        <v>152</v>
      </c>
      <c r="O67" s="39">
        <v>194</v>
      </c>
      <c r="P67" s="39">
        <v>212</v>
      </c>
      <c r="Q67" s="39">
        <v>210</v>
      </c>
      <c r="R67" s="39">
        <v>207</v>
      </c>
      <c r="S67" s="39">
        <v>241</v>
      </c>
      <c r="T67" s="39">
        <v>252</v>
      </c>
      <c r="U67" s="39">
        <v>241</v>
      </c>
      <c r="V67" s="39">
        <v>177</v>
      </c>
      <c r="W67" s="3">
        <f t="shared" si="10"/>
        <v>-0.14492753623188404</v>
      </c>
    </row>
    <row r="68" spans="1:23" x14ac:dyDescent="0.2">
      <c r="A68" s="36" t="s">
        <v>70</v>
      </c>
      <c r="B68" s="36" t="s">
        <v>17</v>
      </c>
      <c r="C68" s="39">
        <v>185</v>
      </c>
      <c r="D68" s="39">
        <v>171</v>
      </c>
      <c r="E68" s="39">
        <v>143</v>
      </c>
      <c r="F68" s="39">
        <v>101</v>
      </c>
      <c r="G68" s="39">
        <v>100</v>
      </c>
      <c r="H68" s="39">
        <v>100</v>
      </c>
      <c r="I68" s="39">
        <v>98</v>
      </c>
      <c r="J68" s="39">
        <v>107</v>
      </c>
      <c r="K68" s="39">
        <v>111</v>
      </c>
      <c r="L68" s="39">
        <v>152</v>
      </c>
      <c r="M68" s="39">
        <v>133</v>
      </c>
      <c r="N68" s="39">
        <v>117</v>
      </c>
      <c r="O68" s="39">
        <v>107</v>
      </c>
      <c r="P68" s="39">
        <v>106</v>
      </c>
      <c r="Q68" s="39">
        <v>117</v>
      </c>
      <c r="R68" s="39">
        <v>119</v>
      </c>
      <c r="S68" s="39">
        <v>59</v>
      </c>
      <c r="T68" s="39">
        <v>52</v>
      </c>
      <c r="U68" s="39">
        <v>55</v>
      </c>
      <c r="V68" s="39">
        <v>48</v>
      </c>
      <c r="W68" s="42">
        <f t="shared" si="10"/>
        <v>-0.59663865546218486</v>
      </c>
    </row>
    <row r="69" spans="1:23" x14ac:dyDescent="0.2">
      <c r="A69" s="36" t="s">
        <v>70</v>
      </c>
      <c r="B69" s="36" t="s">
        <v>9</v>
      </c>
      <c r="C69" s="39">
        <v>570</v>
      </c>
      <c r="D69" s="39">
        <v>515</v>
      </c>
      <c r="E69" s="39">
        <v>547</v>
      </c>
      <c r="F69" s="39">
        <v>511</v>
      </c>
      <c r="G69" s="39">
        <v>507</v>
      </c>
      <c r="H69" s="39">
        <v>555</v>
      </c>
      <c r="I69" s="39">
        <v>601</v>
      </c>
      <c r="J69" s="39">
        <v>578</v>
      </c>
      <c r="K69" s="39">
        <v>579</v>
      </c>
      <c r="L69" s="39">
        <v>558</v>
      </c>
      <c r="M69" s="39">
        <v>606</v>
      </c>
      <c r="N69" s="39">
        <v>649</v>
      </c>
      <c r="O69" s="39">
        <v>709</v>
      </c>
      <c r="P69" s="39">
        <v>744</v>
      </c>
      <c r="Q69" s="39">
        <v>781</v>
      </c>
      <c r="R69" s="39">
        <v>825</v>
      </c>
      <c r="S69" s="39">
        <v>829</v>
      </c>
      <c r="T69" s="39">
        <v>806</v>
      </c>
      <c r="U69" s="39">
        <v>785</v>
      </c>
      <c r="V69" s="39">
        <v>694</v>
      </c>
      <c r="W69" s="3">
        <f t="shared" si="10"/>
        <v>-0.15878787878787881</v>
      </c>
    </row>
    <row r="70" spans="1:23" x14ac:dyDescent="0.2">
      <c r="A70" s="36" t="s">
        <v>70</v>
      </c>
      <c r="B70" s="36" t="s">
        <v>10</v>
      </c>
      <c r="C70" s="39">
        <v>550</v>
      </c>
      <c r="D70" s="39">
        <v>500</v>
      </c>
      <c r="E70" s="39">
        <v>404</v>
      </c>
      <c r="F70" s="39">
        <v>421</v>
      </c>
      <c r="G70" s="39">
        <v>479</v>
      </c>
      <c r="H70" s="39">
        <v>423</v>
      </c>
      <c r="I70" s="39">
        <v>330</v>
      </c>
      <c r="J70" s="39">
        <v>380</v>
      </c>
      <c r="K70" s="39">
        <v>374</v>
      </c>
      <c r="L70" s="39">
        <v>482</v>
      </c>
      <c r="M70" s="39">
        <v>521</v>
      </c>
      <c r="N70" s="39">
        <v>533</v>
      </c>
      <c r="O70" s="39">
        <v>438</v>
      </c>
      <c r="P70" s="39">
        <v>466</v>
      </c>
      <c r="Q70" s="39">
        <v>467</v>
      </c>
      <c r="R70" s="39">
        <v>454</v>
      </c>
      <c r="S70" s="39">
        <v>495</v>
      </c>
      <c r="T70" s="39">
        <v>482</v>
      </c>
      <c r="U70" s="39">
        <v>492</v>
      </c>
      <c r="V70" s="39">
        <v>492</v>
      </c>
      <c r="W70" s="3">
        <f t="shared" si="10"/>
        <v>8.3700440528634346E-2</v>
      </c>
    </row>
    <row r="71" spans="1:23" x14ac:dyDescent="0.2">
      <c r="A71" s="36" t="s">
        <v>70</v>
      </c>
      <c r="B71" s="36" t="s">
        <v>22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" t="e">
        <f t="shared" si="10"/>
        <v>#DIV/0!</v>
      </c>
    </row>
    <row r="72" spans="1:23" x14ac:dyDescent="0.2">
      <c r="A72" s="36" t="s">
        <v>70</v>
      </c>
      <c r="B72" s="36" t="s">
        <v>11</v>
      </c>
      <c r="C72" s="39">
        <v>147</v>
      </c>
      <c r="D72" s="39">
        <v>153</v>
      </c>
      <c r="E72" s="39">
        <v>132</v>
      </c>
      <c r="F72" s="39">
        <v>140</v>
      </c>
      <c r="G72" s="39">
        <v>134</v>
      </c>
      <c r="H72" s="39">
        <v>126</v>
      </c>
      <c r="I72" s="39">
        <v>156</v>
      </c>
      <c r="J72" s="39">
        <v>156</v>
      </c>
      <c r="K72" s="39">
        <v>143</v>
      </c>
      <c r="L72" s="39">
        <v>412</v>
      </c>
      <c r="M72" s="39">
        <v>428</v>
      </c>
      <c r="N72" s="39">
        <v>459</v>
      </c>
      <c r="O72" s="39">
        <v>420</v>
      </c>
      <c r="P72" s="39">
        <v>421</v>
      </c>
      <c r="Q72" s="39">
        <v>426</v>
      </c>
      <c r="R72" s="39">
        <v>426</v>
      </c>
      <c r="S72" s="39">
        <v>460</v>
      </c>
      <c r="T72" s="39">
        <v>448</v>
      </c>
      <c r="U72" s="39">
        <v>453</v>
      </c>
      <c r="V72" s="39">
        <v>493</v>
      </c>
      <c r="W72" s="3">
        <f t="shared" si="10"/>
        <v>0.15727699530516426</v>
      </c>
    </row>
    <row r="73" spans="1:23" x14ac:dyDescent="0.2">
      <c r="A73" s="36" t="s">
        <v>70</v>
      </c>
      <c r="B73" s="36" t="s">
        <v>21</v>
      </c>
      <c r="C73" s="39">
        <v>156</v>
      </c>
      <c r="D73" s="39">
        <v>141</v>
      </c>
      <c r="E73" s="39">
        <v>114</v>
      </c>
      <c r="F73" s="39">
        <v>179</v>
      </c>
      <c r="G73" s="39">
        <v>164</v>
      </c>
      <c r="H73" s="39">
        <v>168</v>
      </c>
      <c r="I73" s="39">
        <v>110</v>
      </c>
      <c r="J73" s="39">
        <v>105</v>
      </c>
      <c r="K73" s="39">
        <v>110</v>
      </c>
      <c r="L73" s="39">
        <v>128</v>
      </c>
      <c r="M73" s="39">
        <v>116</v>
      </c>
      <c r="N73" s="39">
        <v>117</v>
      </c>
      <c r="O73" s="39">
        <v>86</v>
      </c>
      <c r="P73" s="39">
        <v>79</v>
      </c>
      <c r="Q73" s="39">
        <v>81</v>
      </c>
      <c r="R73" s="39">
        <v>72</v>
      </c>
      <c r="S73" s="39">
        <v>76</v>
      </c>
      <c r="T73" s="39">
        <v>73</v>
      </c>
      <c r="U73" s="39">
        <v>69</v>
      </c>
      <c r="V73" s="39">
        <v>57</v>
      </c>
      <c r="W73" s="3">
        <f t="shared" si="10"/>
        <v>-0.20833333333333337</v>
      </c>
    </row>
    <row r="74" spans="1:23" x14ac:dyDescent="0.2">
      <c r="A74" s="36" t="s">
        <v>70</v>
      </c>
      <c r="B74" s="36" t="s">
        <v>13</v>
      </c>
      <c r="C74" s="39">
        <v>379</v>
      </c>
      <c r="D74" s="39">
        <v>378</v>
      </c>
      <c r="E74" s="39">
        <v>402</v>
      </c>
      <c r="F74" s="39">
        <v>373</v>
      </c>
      <c r="G74" s="39">
        <v>418</v>
      </c>
      <c r="H74" s="39">
        <v>428</v>
      </c>
      <c r="I74" s="39">
        <v>393</v>
      </c>
      <c r="J74" s="39">
        <v>401</v>
      </c>
      <c r="K74" s="39">
        <v>413</v>
      </c>
      <c r="L74" s="39">
        <v>597</v>
      </c>
      <c r="M74" s="39">
        <v>553</v>
      </c>
      <c r="N74" s="39">
        <v>564</v>
      </c>
      <c r="O74" s="39">
        <v>619</v>
      </c>
      <c r="P74" s="39">
        <v>622</v>
      </c>
      <c r="Q74" s="39">
        <v>596</v>
      </c>
      <c r="R74" s="39">
        <v>567</v>
      </c>
      <c r="S74" s="39">
        <v>565</v>
      </c>
      <c r="T74" s="39">
        <v>566</v>
      </c>
      <c r="U74" s="39">
        <v>559</v>
      </c>
      <c r="V74" s="39">
        <v>390</v>
      </c>
      <c r="W74" s="3">
        <f t="shared" si="10"/>
        <v>-0.31216931216931221</v>
      </c>
    </row>
    <row r="75" spans="1:23" x14ac:dyDescent="0.2">
      <c r="A75" s="36" t="s">
        <v>70</v>
      </c>
      <c r="B75" s="36" t="s">
        <v>20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" t="e">
        <f t="shared" si="10"/>
        <v>#DIV/0!</v>
      </c>
    </row>
    <row r="76" spans="1:23" x14ac:dyDescent="0.2">
      <c r="A76" s="36" t="s">
        <v>70</v>
      </c>
      <c r="B76" s="36" t="s">
        <v>16</v>
      </c>
      <c r="C76" s="39">
        <v>616</v>
      </c>
      <c r="D76" s="39">
        <v>623</v>
      </c>
      <c r="E76" s="39">
        <v>573</v>
      </c>
      <c r="F76" s="39">
        <v>503</v>
      </c>
      <c r="G76" s="39">
        <v>447</v>
      </c>
      <c r="H76" s="39">
        <v>420</v>
      </c>
      <c r="I76" s="39">
        <v>439</v>
      </c>
      <c r="J76" s="39">
        <v>407</v>
      </c>
      <c r="K76" s="39">
        <v>447</v>
      </c>
      <c r="L76" s="39">
        <v>436</v>
      </c>
      <c r="M76" s="39">
        <v>358</v>
      </c>
      <c r="N76" s="39">
        <v>320</v>
      </c>
      <c r="O76" s="39">
        <v>504</v>
      </c>
      <c r="P76" s="39">
        <v>517</v>
      </c>
      <c r="Q76" s="39">
        <v>519</v>
      </c>
      <c r="R76" s="39">
        <v>533</v>
      </c>
      <c r="S76" s="39">
        <v>543</v>
      </c>
      <c r="T76" s="39">
        <v>526</v>
      </c>
      <c r="U76" s="39">
        <v>681</v>
      </c>
      <c r="V76" s="39">
        <v>598</v>
      </c>
      <c r="W76" s="3">
        <f t="shared" si="10"/>
        <v>0.12195121951219523</v>
      </c>
    </row>
    <row r="77" spans="1:23" x14ac:dyDescent="0.2">
      <c r="A77" s="36" t="s">
        <v>70</v>
      </c>
      <c r="B77" s="36" t="s">
        <v>19</v>
      </c>
      <c r="C77" s="39">
        <v>0</v>
      </c>
      <c r="D77" s="39">
        <v>0</v>
      </c>
      <c r="E77" s="39">
        <v>0</v>
      </c>
      <c r="F77" s="39">
        <v>166</v>
      </c>
      <c r="G77" s="39">
        <v>136</v>
      </c>
      <c r="H77" s="39">
        <v>128</v>
      </c>
      <c r="I77" s="39">
        <v>143</v>
      </c>
      <c r="J77" s="39">
        <v>132</v>
      </c>
      <c r="K77" s="39">
        <v>136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" t="e">
        <f t="shared" si="10"/>
        <v>#DIV/0!</v>
      </c>
    </row>
    <row r="78" spans="1:23" x14ac:dyDescent="0.2">
      <c r="A78" s="36" t="s">
        <v>70</v>
      </c>
      <c r="B78" s="36" t="s">
        <v>18</v>
      </c>
      <c r="C78" s="39">
        <v>37</v>
      </c>
      <c r="D78" s="39">
        <v>39</v>
      </c>
      <c r="E78" s="39">
        <v>55</v>
      </c>
      <c r="F78" s="39">
        <v>37</v>
      </c>
      <c r="G78" s="39">
        <v>37</v>
      </c>
      <c r="H78" s="39">
        <v>35</v>
      </c>
      <c r="I78" s="39">
        <v>37</v>
      </c>
      <c r="J78" s="39">
        <v>36</v>
      </c>
      <c r="K78" s="39">
        <v>37</v>
      </c>
      <c r="L78" s="39">
        <v>351</v>
      </c>
      <c r="M78" s="39">
        <v>225</v>
      </c>
      <c r="N78" s="39">
        <v>233</v>
      </c>
      <c r="O78" s="39">
        <v>209</v>
      </c>
      <c r="P78" s="39">
        <v>211</v>
      </c>
      <c r="Q78" s="39">
        <v>216</v>
      </c>
      <c r="R78" s="39">
        <v>225</v>
      </c>
      <c r="S78" s="39">
        <v>224</v>
      </c>
      <c r="T78" s="39">
        <v>222</v>
      </c>
      <c r="U78" s="39">
        <v>216</v>
      </c>
      <c r="V78" s="39">
        <v>229</v>
      </c>
      <c r="W78" s="3">
        <f t="shared" si="10"/>
        <v>1.777777777777767E-2</v>
      </c>
    </row>
    <row r="79" spans="1:23" x14ac:dyDescent="0.2">
      <c r="A79" s="36" t="s">
        <v>70</v>
      </c>
      <c r="B79" s="36" t="s">
        <v>12</v>
      </c>
      <c r="C79" s="39">
        <v>686</v>
      </c>
      <c r="D79" s="39">
        <v>833</v>
      </c>
      <c r="E79" s="39">
        <v>1017</v>
      </c>
      <c r="F79" s="39">
        <v>956</v>
      </c>
      <c r="G79" s="39">
        <v>1067</v>
      </c>
      <c r="H79" s="39">
        <v>1208</v>
      </c>
      <c r="I79" s="39">
        <v>1240</v>
      </c>
      <c r="J79" s="39">
        <v>1273</v>
      </c>
      <c r="K79" s="39">
        <v>1242</v>
      </c>
      <c r="L79" s="39">
        <v>811</v>
      </c>
      <c r="M79" s="39">
        <v>786</v>
      </c>
      <c r="N79" s="39">
        <v>899</v>
      </c>
      <c r="O79" s="39">
        <v>581</v>
      </c>
      <c r="P79" s="39">
        <v>566</v>
      </c>
      <c r="Q79" s="39">
        <v>602</v>
      </c>
      <c r="R79" s="39">
        <v>634</v>
      </c>
      <c r="S79" s="39">
        <v>637</v>
      </c>
      <c r="T79" s="39">
        <v>642</v>
      </c>
      <c r="U79" s="39">
        <v>548</v>
      </c>
      <c r="V79" s="39">
        <v>632</v>
      </c>
      <c r="W79" s="3">
        <f t="shared" si="10"/>
        <v>-3.154574132492094E-3</v>
      </c>
    </row>
    <row r="80" spans="1:23" x14ac:dyDescent="0.2">
      <c r="A80" s="36" t="s">
        <v>71</v>
      </c>
      <c r="B80" s="36" t="s">
        <v>7</v>
      </c>
      <c r="C80" s="39">
        <v>2780</v>
      </c>
      <c r="D80" s="39">
        <v>2773</v>
      </c>
      <c r="E80" s="39">
        <v>2883</v>
      </c>
      <c r="F80" s="39">
        <v>2887</v>
      </c>
      <c r="G80" s="39">
        <v>2810</v>
      </c>
      <c r="H80" s="39">
        <v>3274</v>
      </c>
      <c r="I80" s="39">
        <v>3275</v>
      </c>
      <c r="J80" s="39">
        <v>3274</v>
      </c>
      <c r="K80" s="39">
        <v>3167</v>
      </c>
      <c r="L80" s="39">
        <v>3058</v>
      </c>
      <c r="M80" s="39">
        <v>3527</v>
      </c>
      <c r="N80" s="39">
        <v>3345</v>
      </c>
      <c r="O80" s="39">
        <v>3212</v>
      </c>
      <c r="P80" s="39">
        <v>3484</v>
      </c>
      <c r="Q80" s="39">
        <v>3605</v>
      </c>
      <c r="R80" s="39">
        <v>3734</v>
      </c>
      <c r="S80" s="39">
        <v>3776</v>
      </c>
      <c r="T80" s="39">
        <v>4317</v>
      </c>
      <c r="U80" s="39">
        <v>4990</v>
      </c>
      <c r="V80" s="39">
        <v>4772</v>
      </c>
      <c r="W80" s="3">
        <f t="shared" si="10"/>
        <v>0.27798607391537233</v>
      </c>
    </row>
    <row r="81" spans="1:27" x14ac:dyDescent="0.2">
      <c r="A81" s="36" t="s">
        <v>71</v>
      </c>
      <c r="B81" s="36" t="s">
        <v>17</v>
      </c>
      <c r="C81" s="39">
        <v>699</v>
      </c>
      <c r="D81" s="39">
        <v>545</v>
      </c>
      <c r="E81" s="39">
        <v>572</v>
      </c>
      <c r="F81" s="39">
        <v>591</v>
      </c>
      <c r="G81" s="39">
        <v>510</v>
      </c>
      <c r="H81" s="39">
        <v>536</v>
      </c>
      <c r="I81" s="39">
        <v>655</v>
      </c>
      <c r="J81" s="39">
        <v>650</v>
      </c>
      <c r="K81" s="39">
        <v>634</v>
      </c>
      <c r="L81" s="39">
        <v>726</v>
      </c>
      <c r="M81" s="39">
        <v>704</v>
      </c>
      <c r="N81" s="39">
        <v>703</v>
      </c>
      <c r="O81" s="39">
        <v>715</v>
      </c>
      <c r="P81" s="39">
        <v>893</v>
      </c>
      <c r="Q81" s="39">
        <v>890</v>
      </c>
      <c r="R81" s="39">
        <v>942</v>
      </c>
      <c r="S81" s="39">
        <v>1047</v>
      </c>
      <c r="T81" s="39">
        <v>1008</v>
      </c>
      <c r="U81" s="39">
        <v>356</v>
      </c>
      <c r="V81" s="39">
        <v>637</v>
      </c>
      <c r="W81" s="3">
        <f t="shared" si="10"/>
        <v>-0.32377919320594484</v>
      </c>
    </row>
    <row r="82" spans="1:27" x14ac:dyDescent="0.2">
      <c r="A82" s="36" t="s">
        <v>71</v>
      </c>
      <c r="B82" s="36" t="s">
        <v>9</v>
      </c>
      <c r="C82" s="39">
        <v>1503</v>
      </c>
      <c r="D82" s="39">
        <v>1167</v>
      </c>
      <c r="E82" s="39">
        <v>1104</v>
      </c>
      <c r="F82" s="39">
        <v>1112</v>
      </c>
      <c r="G82" s="39">
        <v>1070</v>
      </c>
      <c r="H82" s="39">
        <v>1083</v>
      </c>
      <c r="I82" s="39">
        <v>1267</v>
      </c>
      <c r="J82" s="39">
        <v>1233</v>
      </c>
      <c r="K82" s="39">
        <v>1230</v>
      </c>
      <c r="L82" s="39">
        <v>1324</v>
      </c>
      <c r="M82" s="39">
        <v>1338</v>
      </c>
      <c r="N82" s="39">
        <v>1287</v>
      </c>
      <c r="O82" s="39">
        <v>1408</v>
      </c>
      <c r="P82" s="39">
        <v>1637</v>
      </c>
      <c r="Q82" s="39">
        <v>2285</v>
      </c>
      <c r="R82" s="39">
        <v>2411</v>
      </c>
      <c r="S82" s="39">
        <v>2296</v>
      </c>
      <c r="T82" s="39">
        <v>1702</v>
      </c>
      <c r="U82" s="39">
        <v>1071</v>
      </c>
      <c r="V82" s="39">
        <v>1209</v>
      </c>
      <c r="W82" s="3">
        <f t="shared" si="10"/>
        <v>-0.49854832019908757</v>
      </c>
    </row>
    <row r="83" spans="1:27" x14ac:dyDescent="0.2">
      <c r="A83" s="36" t="s">
        <v>71</v>
      </c>
      <c r="B83" s="36" t="s">
        <v>10</v>
      </c>
      <c r="C83" s="39">
        <v>542</v>
      </c>
      <c r="D83" s="39">
        <v>587</v>
      </c>
      <c r="E83" s="39">
        <v>746</v>
      </c>
      <c r="F83" s="39">
        <v>846</v>
      </c>
      <c r="G83" s="39">
        <v>743</v>
      </c>
      <c r="H83" s="39">
        <v>808</v>
      </c>
      <c r="I83" s="39">
        <v>912</v>
      </c>
      <c r="J83" s="39">
        <v>1005</v>
      </c>
      <c r="K83" s="39">
        <v>987</v>
      </c>
      <c r="L83" s="39">
        <v>1037</v>
      </c>
      <c r="M83" s="39">
        <v>1045</v>
      </c>
      <c r="N83" s="39">
        <v>915</v>
      </c>
      <c r="O83" s="39">
        <v>908</v>
      </c>
      <c r="P83" s="39">
        <v>995</v>
      </c>
      <c r="Q83" s="39">
        <v>1136</v>
      </c>
      <c r="R83" s="39">
        <v>1192</v>
      </c>
      <c r="S83" s="39">
        <v>1227</v>
      </c>
      <c r="T83" s="39">
        <v>1354</v>
      </c>
      <c r="U83" s="39">
        <v>2099</v>
      </c>
      <c r="V83" s="39">
        <v>2066</v>
      </c>
      <c r="W83" s="3">
        <f t="shared" si="10"/>
        <v>0.73322147651006708</v>
      </c>
    </row>
    <row r="84" spans="1:27" x14ac:dyDescent="0.2">
      <c r="A84" s="36" t="s">
        <v>71</v>
      </c>
      <c r="B84" s="36" t="s">
        <v>22</v>
      </c>
      <c r="C84" s="39">
        <v>40</v>
      </c>
      <c r="D84" s="39">
        <v>40</v>
      </c>
      <c r="E84" s="39">
        <v>43</v>
      </c>
      <c r="F84" s="39">
        <v>49</v>
      </c>
      <c r="G84" s="39">
        <v>47</v>
      </c>
      <c r="H84" s="39">
        <v>77</v>
      </c>
      <c r="I84" s="39">
        <v>41</v>
      </c>
      <c r="J84" s="39">
        <v>57</v>
      </c>
      <c r="K84" s="39">
        <v>37</v>
      </c>
      <c r="L84" s="39">
        <v>40</v>
      </c>
      <c r="M84" s="39">
        <v>59</v>
      </c>
      <c r="N84" s="39">
        <v>52</v>
      </c>
      <c r="O84" s="39">
        <v>49</v>
      </c>
      <c r="P84" s="39">
        <v>55</v>
      </c>
      <c r="Q84" s="39">
        <v>60</v>
      </c>
      <c r="R84" s="39">
        <v>78</v>
      </c>
      <c r="S84" s="39">
        <v>97</v>
      </c>
      <c r="T84" s="39">
        <v>113</v>
      </c>
      <c r="U84" s="39">
        <v>121</v>
      </c>
      <c r="V84" s="39">
        <v>117</v>
      </c>
      <c r="W84" s="3">
        <f t="shared" si="10"/>
        <v>0.5</v>
      </c>
    </row>
    <row r="85" spans="1:27" x14ac:dyDescent="0.2">
      <c r="A85" s="36" t="s">
        <v>71</v>
      </c>
      <c r="B85" s="36" t="s">
        <v>11</v>
      </c>
      <c r="C85" s="39">
        <v>1024</v>
      </c>
      <c r="D85" s="39">
        <v>1065</v>
      </c>
      <c r="E85" s="39">
        <v>1044</v>
      </c>
      <c r="F85" s="39">
        <v>1059</v>
      </c>
      <c r="G85" s="39">
        <v>902</v>
      </c>
      <c r="H85" s="39">
        <v>898</v>
      </c>
      <c r="I85" s="39">
        <v>995</v>
      </c>
      <c r="J85" s="39">
        <v>1130</v>
      </c>
      <c r="K85" s="39">
        <v>1140</v>
      </c>
      <c r="L85" s="39">
        <v>1030</v>
      </c>
      <c r="M85" s="39">
        <v>1170</v>
      </c>
      <c r="N85" s="39">
        <v>1089</v>
      </c>
      <c r="O85" s="39">
        <v>1035</v>
      </c>
      <c r="P85" s="39">
        <v>1207</v>
      </c>
      <c r="Q85" s="39">
        <v>1095</v>
      </c>
      <c r="R85" s="39">
        <v>1130</v>
      </c>
      <c r="S85" s="39">
        <v>1178</v>
      </c>
      <c r="T85" s="39">
        <v>1342</v>
      </c>
      <c r="U85" s="39">
        <v>1164</v>
      </c>
      <c r="V85" s="39">
        <v>1103</v>
      </c>
      <c r="W85" s="3">
        <f t="shared" si="10"/>
        <v>-2.3893805309734506E-2</v>
      </c>
    </row>
    <row r="86" spans="1:27" x14ac:dyDescent="0.2">
      <c r="A86" s="36" t="s">
        <v>71</v>
      </c>
      <c r="B86" s="36" t="s">
        <v>21</v>
      </c>
      <c r="C86" s="39">
        <v>840</v>
      </c>
      <c r="D86" s="39">
        <v>817</v>
      </c>
      <c r="E86" s="39">
        <v>854</v>
      </c>
      <c r="F86" s="39">
        <v>950</v>
      </c>
      <c r="G86" s="39">
        <v>911</v>
      </c>
      <c r="H86" s="39">
        <v>1034</v>
      </c>
      <c r="I86" s="39">
        <v>1172</v>
      </c>
      <c r="J86" s="39">
        <v>1409</v>
      </c>
      <c r="K86" s="39">
        <v>1312</v>
      </c>
      <c r="L86" s="39">
        <v>1255</v>
      </c>
      <c r="M86" s="39">
        <v>1388</v>
      </c>
      <c r="N86" s="39">
        <v>1354</v>
      </c>
      <c r="O86" s="39">
        <v>1623</v>
      </c>
      <c r="P86" s="39">
        <v>1871</v>
      </c>
      <c r="Q86" s="39">
        <v>1732</v>
      </c>
      <c r="R86" s="39">
        <v>1638</v>
      </c>
      <c r="S86" s="39">
        <v>1754</v>
      </c>
      <c r="T86" s="39">
        <v>1747</v>
      </c>
      <c r="U86" s="39">
        <v>1370</v>
      </c>
      <c r="V86" s="39">
        <v>1469</v>
      </c>
      <c r="W86" s="3">
        <f t="shared" si="10"/>
        <v>-0.10317460317460314</v>
      </c>
    </row>
    <row r="87" spans="1:27" x14ac:dyDescent="0.2">
      <c r="A87" s="36" t="s">
        <v>71</v>
      </c>
      <c r="B87" s="36" t="s">
        <v>13</v>
      </c>
      <c r="C87" s="39">
        <v>152</v>
      </c>
      <c r="D87" s="39">
        <v>270</v>
      </c>
      <c r="E87" s="39">
        <v>265</v>
      </c>
      <c r="F87" s="39">
        <v>268</v>
      </c>
      <c r="G87" s="39">
        <v>285</v>
      </c>
      <c r="H87" s="39">
        <v>326</v>
      </c>
      <c r="I87" s="39">
        <v>339</v>
      </c>
      <c r="J87" s="39">
        <v>332</v>
      </c>
      <c r="K87" s="39">
        <v>425</v>
      </c>
      <c r="L87" s="39">
        <v>434</v>
      </c>
      <c r="M87" s="39">
        <v>468</v>
      </c>
      <c r="N87" s="39">
        <v>407</v>
      </c>
      <c r="O87" s="39">
        <v>446</v>
      </c>
      <c r="P87" s="39">
        <v>548</v>
      </c>
      <c r="Q87" s="39">
        <v>491</v>
      </c>
      <c r="R87" s="39">
        <v>478</v>
      </c>
      <c r="S87" s="39">
        <v>700</v>
      </c>
      <c r="T87" s="39">
        <v>668</v>
      </c>
      <c r="U87" s="39">
        <v>694</v>
      </c>
      <c r="V87" s="39">
        <v>363</v>
      </c>
      <c r="W87" s="3">
        <f t="shared" si="10"/>
        <v>-0.2405857740585774</v>
      </c>
    </row>
    <row r="88" spans="1:27" x14ac:dyDescent="0.2">
      <c r="A88" s="36" t="s">
        <v>71</v>
      </c>
      <c r="B88" s="36" t="s">
        <v>20</v>
      </c>
      <c r="C88" s="39">
        <v>3</v>
      </c>
      <c r="D88" s="39">
        <v>12</v>
      </c>
      <c r="E88" s="39">
        <v>14</v>
      </c>
      <c r="F88" s="39">
        <v>16</v>
      </c>
      <c r="G88" s="39">
        <v>13</v>
      </c>
      <c r="H88" s="39">
        <v>13</v>
      </c>
      <c r="I88" s="39">
        <v>14</v>
      </c>
      <c r="J88" s="39">
        <v>17</v>
      </c>
      <c r="K88" s="39">
        <v>25</v>
      </c>
      <c r="L88" s="39">
        <v>26</v>
      </c>
      <c r="M88" s="39">
        <v>24</v>
      </c>
      <c r="N88" s="39">
        <v>16</v>
      </c>
      <c r="O88" s="39">
        <v>25</v>
      </c>
      <c r="P88" s="39">
        <v>24</v>
      </c>
      <c r="Q88" s="39">
        <v>52</v>
      </c>
      <c r="R88" s="39">
        <v>54</v>
      </c>
      <c r="S88" s="39">
        <v>36</v>
      </c>
      <c r="T88" s="39">
        <v>28</v>
      </c>
      <c r="U88" s="39">
        <v>40</v>
      </c>
      <c r="V88" s="39">
        <v>55</v>
      </c>
      <c r="W88" s="3">
        <f t="shared" si="10"/>
        <v>1.8518518518518601E-2</v>
      </c>
    </row>
    <row r="89" spans="1:27" x14ac:dyDescent="0.2">
      <c r="A89" s="36" t="s">
        <v>71</v>
      </c>
      <c r="B89" s="36" t="s">
        <v>16</v>
      </c>
      <c r="C89" s="39">
        <v>126</v>
      </c>
      <c r="D89" s="39">
        <v>158</v>
      </c>
      <c r="E89" s="39">
        <v>167</v>
      </c>
      <c r="F89" s="39">
        <v>180</v>
      </c>
      <c r="G89" s="39">
        <v>141</v>
      </c>
      <c r="H89" s="39">
        <v>151</v>
      </c>
      <c r="I89" s="39">
        <v>181</v>
      </c>
      <c r="J89" s="39">
        <v>207</v>
      </c>
      <c r="K89" s="39">
        <v>200</v>
      </c>
      <c r="L89" s="39">
        <v>204</v>
      </c>
      <c r="M89" s="39">
        <v>245</v>
      </c>
      <c r="N89" s="39">
        <v>216</v>
      </c>
      <c r="O89" s="39">
        <v>234</v>
      </c>
      <c r="P89" s="39">
        <v>273</v>
      </c>
      <c r="Q89" s="39">
        <v>246</v>
      </c>
      <c r="R89" s="39">
        <v>253</v>
      </c>
      <c r="S89" s="39">
        <v>258</v>
      </c>
      <c r="T89" s="39">
        <v>283</v>
      </c>
      <c r="U89" s="39">
        <v>444</v>
      </c>
      <c r="V89" s="39">
        <v>380</v>
      </c>
      <c r="W89" s="3">
        <f t="shared" si="10"/>
        <v>0.50197628458498023</v>
      </c>
    </row>
    <row r="90" spans="1:27" x14ac:dyDescent="0.2">
      <c r="A90" s="36" t="s">
        <v>71</v>
      </c>
      <c r="B90" s="36" t="s">
        <v>19</v>
      </c>
      <c r="C90" s="39">
        <v>165</v>
      </c>
      <c r="D90" s="39">
        <v>151</v>
      </c>
      <c r="E90" s="39">
        <v>164</v>
      </c>
      <c r="F90" s="39">
        <v>156</v>
      </c>
      <c r="G90" s="39">
        <v>166</v>
      </c>
      <c r="H90" s="39">
        <v>190</v>
      </c>
      <c r="I90" s="39">
        <v>202</v>
      </c>
      <c r="J90" s="39">
        <v>194</v>
      </c>
      <c r="K90" s="39">
        <v>62</v>
      </c>
      <c r="L90" s="39">
        <v>55</v>
      </c>
      <c r="M90" s="39">
        <v>57</v>
      </c>
      <c r="N90" s="39">
        <v>53</v>
      </c>
      <c r="O90" s="39">
        <v>54</v>
      </c>
      <c r="P90" s="39">
        <v>58</v>
      </c>
      <c r="Q90" s="39">
        <v>70</v>
      </c>
      <c r="R90" s="39">
        <v>85</v>
      </c>
      <c r="S90" s="39">
        <v>89</v>
      </c>
      <c r="T90" s="39">
        <v>120</v>
      </c>
      <c r="U90" s="39">
        <v>140</v>
      </c>
      <c r="V90" s="39">
        <v>472</v>
      </c>
      <c r="W90" s="42">
        <f t="shared" si="10"/>
        <v>4.552941176470588</v>
      </c>
    </row>
    <row r="91" spans="1:27" x14ac:dyDescent="0.2">
      <c r="A91" s="36" t="s">
        <v>71</v>
      </c>
      <c r="B91" s="36" t="s">
        <v>18</v>
      </c>
      <c r="C91" s="39">
        <v>1354</v>
      </c>
      <c r="D91" s="39">
        <v>1535</v>
      </c>
      <c r="E91" s="39">
        <v>1355</v>
      </c>
      <c r="F91" s="39">
        <v>1200</v>
      </c>
      <c r="G91" s="39">
        <v>1442</v>
      </c>
      <c r="H91" s="39">
        <v>1344</v>
      </c>
      <c r="I91" s="39">
        <v>1526</v>
      </c>
      <c r="J91" s="39">
        <v>1708</v>
      </c>
      <c r="K91" s="39">
        <v>1420</v>
      </c>
      <c r="L91" s="39">
        <v>1464</v>
      </c>
      <c r="M91" s="39">
        <v>1307</v>
      </c>
      <c r="N91" s="39">
        <v>1216</v>
      </c>
      <c r="O91" s="39">
        <v>1177</v>
      </c>
      <c r="P91" s="39">
        <v>1442</v>
      </c>
      <c r="Q91" s="39">
        <v>1876</v>
      </c>
      <c r="R91" s="39">
        <v>2060</v>
      </c>
      <c r="S91" s="39">
        <v>2194</v>
      </c>
      <c r="T91" s="39">
        <v>2318</v>
      </c>
      <c r="U91" s="39">
        <v>3039</v>
      </c>
      <c r="V91" s="39">
        <v>2311</v>
      </c>
      <c r="W91" s="3">
        <f t="shared" si="10"/>
        <v>0.12184466019417473</v>
      </c>
    </row>
    <row r="92" spans="1:27" x14ac:dyDescent="0.2">
      <c r="A92" s="36" t="s">
        <v>71</v>
      </c>
      <c r="B92" s="36" t="s">
        <v>12</v>
      </c>
      <c r="C92" s="39">
        <v>2756</v>
      </c>
      <c r="D92" s="39">
        <v>3261</v>
      </c>
      <c r="E92" s="39">
        <v>3160</v>
      </c>
      <c r="F92" s="39">
        <v>3561</v>
      </c>
      <c r="G92" s="39">
        <v>3008</v>
      </c>
      <c r="H92" s="39">
        <v>3549</v>
      </c>
      <c r="I92" s="39">
        <v>5365</v>
      </c>
      <c r="J92" s="39">
        <v>6044</v>
      </c>
      <c r="K92" s="39">
        <v>7191</v>
      </c>
      <c r="L92" s="39">
        <v>5726</v>
      </c>
      <c r="M92" s="39">
        <v>9651</v>
      </c>
      <c r="N92" s="39">
        <v>6054</v>
      </c>
      <c r="O92" s="39">
        <v>9017</v>
      </c>
      <c r="P92" s="39">
        <v>9993</v>
      </c>
      <c r="Q92" s="39">
        <v>9278</v>
      </c>
      <c r="R92" s="39">
        <v>8661</v>
      </c>
      <c r="S92" s="39">
        <v>10723</v>
      </c>
      <c r="T92" s="39">
        <v>10944</v>
      </c>
      <c r="U92" s="39">
        <v>5216</v>
      </c>
      <c r="V92" s="39">
        <v>5452</v>
      </c>
      <c r="W92" s="3">
        <f t="shared" si="10"/>
        <v>-0.37051148828079894</v>
      </c>
    </row>
    <row r="93" spans="1:27" x14ac:dyDescent="0.2">
      <c r="AA93"/>
    </row>
  </sheetData>
  <pageMargins left="0.25" right="0.2" top="1" bottom="1" header="0.5" footer="0.5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Q2"/>
  <sheetViews>
    <sheetView tabSelected="1" workbookViewId="0">
      <selection activeCell="V44" sqref="V44"/>
    </sheetView>
  </sheetViews>
  <sheetFormatPr defaultRowHeight="12.75" x14ac:dyDescent="0.2"/>
  <sheetData>
    <row r="2" spans="2:17" x14ac:dyDescent="0.2">
      <c r="B2" s="1" t="s">
        <v>72</v>
      </c>
      <c r="P2" s="1" t="s">
        <v>15</v>
      </c>
      <c r="Q2" s="14" t="s">
        <v>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 data</vt:lpstr>
      <vt:lpstr>Fig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2012-03-01T12:14:03Z</dcterms:created>
  <dcterms:modified xsi:type="dcterms:W3CDTF">2012-03-01T12:14:54Z</dcterms:modified>
</cp:coreProperties>
</file>