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705" windowHeight="9375" activeTab="1"/>
  </bookViews>
  <sheets>
    <sheet name="TERM02 data" sheetId="1" r:id="rId1"/>
    <sheet name="TERM02_Ch2_Figure (2)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'[1]1'!$A$65536</definedName>
    <definedName name="B">'[2]1'!$A$65536</definedName>
    <definedName name="Density_Diesel">[3]Intro!$E$141</definedName>
    <definedName name="Density_LeadedPetrol">[3]Intro!$C$141</definedName>
    <definedName name="Density_UnleadedPetrol">[3]Intro!$D$141</definedName>
    <definedName name="Energy_Diesel">[3]Intro!$E$142</definedName>
    <definedName name="Energy_LeadedPetrol">[3]Intro!$C$142</definedName>
    <definedName name="Energy_UnleadedPetrol">[3]Intro!$D$142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kg_to_tonne">'[4]Read Me'!$B$171</definedName>
    <definedName name="kWh_to_TJ">'[4]Read Me'!$B$169</definedName>
    <definedName name="litn1">#REF!</definedName>
    <definedName name="MJ_to_TJ">'[4]Read Me'!$B$170</definedName>
    <definedName name="Refrigerant">'[5]Annex 8 Refrigeration &amp; Aircon'!$C$171:$C$224</definedName>
    <definedName name="Statistical_Publications_on_Transport">#REF!</definedName>
  </definedNames>
  <calcPr calcId="145621" iterate="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D26" i="1" l="1"/>
  <c r="F26" i="1" s="1"/>
  <c r="F10" i="1" l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5" i="1"/>
  <c r="J26" i="1" s="1"/>
  <c r="G25" i="1" l="1"/>
  <c r="G27" i="1"/>
  <c r="G29" i="1"/>
  <c r="G31" i="1"/>
  <c r="G33" i="1"/>
  <c r="G35" i="1"/>
  <c r="G37" i="1"/>
  <c r="G39" i="1"/>
  <c r="G41" i="1"/>
  <c r="G43" i="1"/>
  <c r="G45" i="1"/>
  <c r="G26" i="1"/>
  <c r="G28" i="1"/>
  <c r="G30" i="1"/>
  <c r="G32" i="1"/>
  <c r="G34" i="1"/>
  <c r="G36" i="1"/>
  <c r="G38" i="1"/>
  <c r="G40" i="1"/>
  <c r="G42" i="1"/>
  <c r="G44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19" i="1"/>
  <c r="G17" i="1"/>
  <c r="G15" i="1"/>
  <c r="G13" i="1"/>
  <c r="G11" i="1"/>
  <c r="G9" i="1"/>
  <c r="G7" i="1"/>
  <c r="G18" i="1"/>
  <c r="G16" i="1"/>
  <c r="G14" i="1"/>
  <c r="G12" i="1"/>
  <c r="G10" i="1"/>
  <c r="G8" i="1"/>
  <c r="G6" i="1"/>
  <c r="F20" i="1" l="1"/>
  <c r="F21" i="1"/>
  <c r="F22" i="1"/>
  <c r="F23" i="1"/>
  <c r="F24" i="1"/>
  <c r="F25" i="1"/>
  <c r="K25" i="1" l="1"/>
  <c r="J25" i="1"/>
  <c r="G5" i="1"/>
  <c r="G21" i="1"/>
  <c r="G23" i="1"/>
  <c r="G20" i="1"/>
  <c r="G22" i="1"/>
  <c r="G24" i="1"/>
</calcChain>
</file>

<file path=xl/sharedStrings.xml><?xml version="1.0" encoding="utf-8"?>
<sst xmlns="http://schemas.openxmlformats.org/spreadsheetml/2006/main" count="9" uniqueCount="9">
  <si>
    <t>Emissions - EU27 - Tg (million tonnes)</t>
  </si>
  <si>
    <t>1.A.3. Transport</t>
  </si>
  <si>
    <t>1.A.3.B. Road Transportation</t>
  </si>
  <si>
    <t>International aviation</t>
  </si>
  <si>
    <t>International maritime transport</t>
  </si>
  <si>
    <t>Transport (including international aviation)</t>
  </si>
  <si>
    <t>2050 transport target (60% reduction on 1990)</t>
  </si>
  <si>
    <t>2030 transport target (20% reduction on 2008)</t>
  </si>
  <si>
    <t>2050 maritime target (40% reduction on 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</si>
</sst>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\ _Δ_ρ_χ_-;\-* #,##0.00\ _Δ_ρ_χ_-;_-* &quot;-&quot;??\ _Δ_ρ_χ_-;_-@_-"/>
    <numFmt numFmtId="169" formatCode="_(* #,##0.00_);_(* \(#,##0.00\);_(* &quot;-&quot;??_);_(@_)"/>
    <numFmt numFmtId="170" formatCode="_-* #,##0.00_€_-;\-* #,##0.00_€_-;_-* &quot;-&quot;??_€_-;_-@_-"/>
    <numFmt numFmtId="171" formatCode="#,###,##0"/>
    <numFmt numFmtId="172" formatCode="_-[$€-2]* #,##0.00_-;\-[$€-2]* #,##0.00_-;_-[$€-2]* &quot;-&quot;??_-"/>
    <numFmt numFmtId="173" formatCode="[&gt;0.5]#,##0;[&lt;-0.5]\-#,##0;\-"/>
    <numFmt numFmtId="174" formatCode="_-* #,##0\ _F_-;\-* #,##0\ _F_-;_-* &quot;-&quot;\ _F_-;_-@_-"/>
    <numFmt numFmtId="175" formatCode="_-* #,##0.00\ _F_-;\-* #,##0.00\ _F_-;_-* &quot;-&quot;??\ _F_-;_-@_-"/>
    <numFmt numFmtId="176" formatCode="_-* #,##0\ &quot;F&quot;_-;\-* #,##0\ &quot;F&quot;_-;_-* &quot;-&quot;\ &quot;F&quot;_-;_-@_-"/>
    <numFmt numFmtId="177" formatCode="_-* #,##0.00\ &quot;F&quot;_-;\-* #,##0.00\ &quot;F&quot;_-;_-* &quot;-&quot;??\ &quot;F&quot;_-;_-@_-"/>
    <numFmt numFmtId="178" formatCode="###.0"/>
    <numFmt numFmtId="179" formatCode="0.000"/>
    <numFmt numFmtId="180" formatCode="##.0"/>
    <numFmt numFmtId="181" formatCode="_-&quot;öS&quot;\ * #,##0_-;\-&quot;öS&quot;\ * #,##0_-;_-&quot;öS&quot;\ * &quot;-&quot;_-;_-@_-"/>
    <numFmt numFmtId="182" formatCode="_-&quot;öS&quot;\ * #,##0.00_-;\-&quot;öS&quot;\ * #,##0.00_-;_-&quot;öS&quot;\ * &quot;-&quot;??_-;_-@_-"/>
    <numFmt numFmtId="183" formatCode="#,##0.0"/>
    <numFmt numFmtId="184" formatCode="0.0%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/>
      <sz val="10"/>
      <color theme="10"/>
      <name val="Verdana"/>
      <family val="2"/>
    </font>
    <font>
      <u/>
      <sz val="10"/>
      <color theme="10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Helv"/>
    </font>
    <font>
      <sz val="8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rgb="FF00B0F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light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2">
    <xf numFmtId="0" fontId="0" fillId="0" borderId="0" applyNumberFormat="0" applyFont="0" applyFill="0" applyBorder="0" applyProtection="0">
      <alignment vertical="center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Protection="0">
      <alignment horizontal="left" vertical="center" indent="5"/>
    </xf>
    <xf numFmtId="4" fontId="19" fillId="33" borderId="10">
      <alignment horizontal="right" vertical="center"/>
    </xf>
    <xf numFmtId="4" fontId="20" fillId="0" borderId="11" applyFill="0" applyBorder="0" applyProtection="0">
      <alignment horizontal="right" vertical="center"/>
    </xf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34" borderId="0" applyNumberFormat="0" applyFont="0" applyBorder="0" applyAlignment="0"/>
    <xf numFmtId="171" fontId="22" fillId="35" borderId="0" applyNumberFormat="0" applyBorder="0">
      <alignment vertical="top"/>
      <protection locked="0"/>
    </xf>
    <xf numFmtId="165" fontId="21" fillId="0" borderId="0" applyFont="0" applyFill="0" applyBorder="0" applyAlignment="0" applyProtection="0">
      <alignment wrapText="1"/>
    </xf>
    <xf numFmtId="167" fontId="21" fillId="0" borderId="0" applyFont="0" applyFill="0" applyBorder="0" applyAlignment="0" applyProtection="0">
      <alignment wrapText="1"/>
    </xf>
    <xf numFmtId="172" fontId="21" fillId="0" borderId="0" applyFont="0" applyFill="0" applyBorder="0" applyAlignment="0" applyProtection="0"/>
    <xf numFmtId="173" fontId="23" fillId="0" borderId="0">
      <alignment horizontal="left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71" fontId="26" fillId="36" borderId="0" applyNumberFormat="0" applyBorder="0">
      <alignment horizontal="left"/>
      <protection locked="0"/>
    </xf>
    <xf numFmtId="4" fontId="19" fillId="0" borderId="12">
      <alignment horizontal="right" vertical="center"/>
    </xf>
    <xf numFmtId="171" fontId="22" fillId="37" borderId="0" applyNumberFormat="0" applyBorder="0">
      <alignment horizontal="right"/>
      <protection locked="0"/>
    </xf>
    <xf numFmtId="0" fontId="21" fillId="38" borderId="0" applyNumberFormat="0" applyFont="0" applyBorder="0" applyAlignment="0"/>
    <xf numFmtId="171" fontId="27" fillId="37" borderId="0" applyNumberFormat="0" applyBorder="0">
      <alignment horizontal="right"/>
      <protection locked="0"/>
    </xf>
    <xf numFmtId="171" fontId="28" fillId="37" borderId="0" applyNumberFormat="0" applyBorder="0">
      <alignment horizontal="right"/>
      <protection locked="0"/>
    </xf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 applyNumberFormat="0" applyFont="0" applyFill="0" applyBorder="0" applyProtection="0">
      <alignment vertical="center"/>
    </xf>
    <xf numFmtId="0" fontId="21" fillId="0" borderId="0"/>
    <xf numFmtId="0" fontId="21" fillId="0" borderId="0"/>
    <xf numFmtId="0" fontId="21" fillId="0" borderId="0"/>
    <xf numFmtId="0" fontId="30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18" fillId="39" borderId="0" applyNumberFormat="0" applyFont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3" fontId="21" fillId="0" borderId="0" applyFont="0" applyFill="0" applyProtection="0"/>
    <xf numFmtId="9" fontId="31" fillId="0" borderId="0" applyFont="0" applyFill="0" applyBorder="0" applyAlignment="0" applyProtection="0"/>
    <xf numFmtId="173" fontId="34" fillId="0" borderId="0" applyFill="0" applyBorder="0" applyAlignment="0" applyProtection="0"/>
    <xf numFmtId="0" fontId="21" fillId="0" borderId="0"/>
    <xf numFmtId="0" fontId="19" fillId="39" borderId="10"/>
    <xf numFmtId="0" fontId="35" fillId="0" borderId="0"/>
    <xf numFmtId="0" fontId="36" fillId="0" borderId="0">
      <alignment horizontal="right"/>
    </xf>
    <xf numFmtId="0" fontId="36" fillId="0" borderId="0">
      <alignment horizontal="left"/>
    </xf>
    <xf numFmtId="0" fontId="37" fillId="0" borderId="0"/>
    <xf numFmtId="178" fontId="21" fillId="0" borderId="0" applyFont="0" applyFill="0" applyBorder="0" applyAlignment="0" applyProtection="0">
      <alignment horizontal="left"/>
    </xf>
    <xf numFmtId="179" fontId="21" fillId="0" borderId="0" applyFont="0" applyFill="0" applyBorder="0" applyAlignment="0" applyProtection="0">
      <alignment horizontal="left"/>
    </xf>
    <xf numFmtId="180" fontId="21" fillId="0" borderId="0" applyFont="0" applyFill="0" applyBorder="0" applyAlignment="0" applyProtection="0">
      <alignment horizontal="left"/>
    </xf>
    <xf numFmtId="49" fontId="21" fillId="0" borderId="0" applyFill="0" applyBorder="0" applyProtection="0">
      <alignment horizontal="left"/>
    </xf>
    <xf numFmtId="178" fontId="21" fillId="0" borderId="0" applyFont="0" applyFill="0" applyBorder="0" applyAlignment="0" applyProtection="0">
      <alignment horizontal="left"/>
    </xf>
    <xf numFmtId="179" fontId="21" fillId="0" borderId="0" applyFont="0" applyFill="0" applyBorder="0" applyAlignment="0" applyProtection="0">
      <alignment horizontal="left"/>
    </xf>
    <xf numFmtId="180" fontId="21" fillId="0" borderId="0" applyFont="0" applyFill="0" applyBorder="0" applyAlignment="0" applyProtection="0">
      <alignment horizontal="left"/>
    </xf>
    <xf numFmtId="49" fontId="21" fillId="0" borderId="0" applyFill="0" applyBorder="0" applyProtection="0">
      <alignment horizontal="left"/>
    </xf>
    <xf numFmtId="0" fontId="38" fillId="0" borderId="0">
      <alignment horizontal="left" vertical="top"/>
    </xf>
    <xf numFmtId="0" fontId="39" fillId="0" borderId="0">
      <alignment horizontal="left"/>
    </xf>
    <xf numFmtId="171" fontId="40" fillId="40" borderId="0" applyNumberFormat="0" applyBorder="0">
      <alignment horizontal="center"/>
      <protection locked="0"/>
    </xf>
    <xf numFmtId="171" fontId="41" fillId="35" borderId="0" applyNumberFormat="0" applyBorder="0">
      <alignment horizontal="center"/>
      <protection locked="0"/>
    </xf>
    <xf numFmtId="171" fontId="42" fillId="35" borderId="0" applyNumberFormat="0" applyBorder="0">
      <protection locked="0"/>
    </xf>
    <xf numFmtId="171" fontId="43" fillId="41" borderId="0" applyNumberFormat="0" applyBorder="0">
      <alignment horizontal="left"/>
      <protection locked="0"/>
    </xf>
    <xf numFmtId="171" fontId="44" fillId="35" borderId="0" applyNumberFormat="0" applyBorder="0">
      <protection locked="0"/>
    </xf>
    <xf numFmtId="171" fontId="43" fillId="36" borderId="0" applyNumberFormat="0" applyBorder="0">
      <protection locked="0"/>
    </xf>
    <xf numFmtId="171" fontId="45" fillId="42" borderId="0" applyNumberFormat="0" applyBorder="0">
      <protection locked="0"/>
    </xf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46" fillId="34" borderId="0">
      <alignment horizontal="left" vertical="center" indent="1"/>
    </xf>
    <xf numFmtId="4" fontId="19" fillId="0" borderId="0"/>
  </cellStyleXfs>
  <cellXfs count="15">
    <xf numFmtId="0" fontId="0" fillId="0" borderId="0" xfId="0">
      <alignment vertical="center"/>
    </xf>
    <xf numFmtId="0" fontId="0" fillId="0" borderId="0" xfId="0" applyAlignment="1"/>
    <xf numFmtId="9" fontId="0" fillId="0" borderId="0" xfId="1" applyFont="1"/>
    <xf numFmtId="183" fontId="0" fillId="0" borderId="0" xfId="0" applyNumberFormat="1">
      <alignment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Alignme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184" fontId="0" fillId="0" borderId="0" xfId="1" applyNumberFormat="1" applyFont="1" applyAlignment="1">
      <alignment vertical="center"/>
    </xf>
    <xf numFmtId="183" fontId="47" fillId="0" borderId="0" xfId="0" applyNumberFormat="1" applyFont="1">
      <alignment vertical="center"/>
    </xf>
    <xf numFmtId="183" fontId="48" fillId="0" borderId="0" xfId="0" applyNumberFormat="1" applyFont="1">
      <alignment vertical="center"/>
    </xf>
    <xf numFmtId="183" fontId="49" fillId="0" borderId="0" xfId="0" applyNumberFormat="1" applyFont="1">
      <alignment vertical="center"/>
    </xf>
    <xf numFmtId="9" fontId="49" fillId="0" borderId="0" xfId="1" applyFont="1"/>
    <xf numFmtId="10" fontId="0" fillId="0" borderId="0" xfId="1" applyNumberFormat="1" applyFont="1" applyAlignment="1">
      <alignment vertical="center"/>
    </xf>
    <xf numFmtId="10" fontId="14" fillId="0" borderId="0" xfId="1" applyNumberFormat="1" applyFont="1" applyAlignment="1">
      <alignment vertical="center"/>
    </xf>
  </cellXfs>
  <cellStyles count="13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x indented GHG Textfiels" xfId="43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ggblueCels_1x" xfId="44"/>
    <cellStyle name="Bad" xfId="8" builtinId="27" customBuiltin="1"/>
    <cellStyle name="Bold GHG Numbers (0.00)" xfId="45"/>
    <cellStyle name="Calculation" xfId="12" builtinId="22" customBuiltin="1"/>
    <cellStyle name="Check Cell" xfId="14" builtinId="23" customBuiltin="1"/>
    <cellStyle name="Comma 2" xfId="46"/>
    <cellStyle name="Comma 2 2" xfId="47"/>
    <cellStyle name="Comma 2 3" xfId="48"/>
    <cellStyle name="Comma 2 4" xfId="49"/>
    <cellStyle name="Comma 3" xfId="50"/>
    <cellStyle name="Cover" xfId="51"/>
    <cellStyle name="Detail ligne" xfId="52"/>
    <cellStyle name="Dezimal [0]_Tfz-Anzahl" xfId="53"/>
    <cellStyle name="Dezimal_Tfz-Anzahl" xfId="54"/>
    <cellStyle name="Euro" xfId="55"/>
    <cellStyle name="Explanatory Text" xfId="17" builtinId="53" customBuiltin="1"/>
    <cellStyle name="Good" xfId="7" builtinId="26" customBuiltin="1"/>
    <cellStyle name="Heading" xfId="56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7"/>
    <cellStyle name="Hyperlink 3" xfId="58"/>
    <cellStyle name="Hyperlink 4" xfId="59"/>
    <cellStyle name="Identification requete" xfId="60"/>
    <cellStyle name="Input" xfId="10" builtinId="20" customBuiltin="1"/>
    <cellStyle name="InputCells12_BBorder_CRFReport-template" xfId="61"/>
    <cellStyle name="Ligne détail" xfId="62"/>
    <cellStyle name="Linked Cell" xfId="13" builtinId="24" customBuiltin="1"/>
    <cellStyle name="Menu" xfId="63"/>
    <cellStyle name="MEV1" xfId="64"/>
    <cellStyle name="MEV2" xfId="65"/>
    <cellStyle name="Milliers [0]_03tabmat" xfId="66"/>
    <cellStyle name="Milliers_03tabmat" xfId="67"/>
    <cellStyle name="Monétaire [0]_03tabmat" xfId="68"/>
    <cellStyle name="Monétaire_03tabmat" xfId="69"/>
    <cellStyle name="Neutral" xfId="9" builtinId="28" customBuiltin="1"/>
    <cellStyle name="Normal" xfId="0" builtinId="0" customBuiltin="1"/>
    <cellStyle name="Normal 10" xfId="70"/>
    <cellStyle name="Normal 11" xfId="71"/>
    <cellStyle name="Normal 11 2" xfId="72"/>
    <cellStyle name="Normal 12" xfId="73"/>
    <cellStyle name="Normal 13" xfId="74"/>
    <cellStyle name="Normal 2" xfId="75"/>
    <cellStyle name="Normal 2 2" xfId="76"/>
    <cellStyle name="Normal 2 2 2" xfId="77"/>
    <cellStyle name="Normal 2 3" xfId="78"/>
    <cellStyle name="Normal 3" xfId="79"/>
    <cellStyle name="Normal 3 2" xfId="80"/>
    <cellStyle name="Normal 3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rmal GHG-Shade" xfId="88"/>
    <cellStyle name="Note" xfId="16" builtinId="10" customBuiltin="1"/>
    <cellStyle name="Output" xfId="11" builtinId="21" customBuiltin="1"/>
    <cellStyle name="Percent" xfId="1" builtinId="5"/>
    <cellStyle name="Percent 10" xfId="89"/>
    <cellStyle name="Percent 2" xfId="90"/>
    <cellStyle name="Percent 2 2" xfId="91"/>
    <cellStyle name="Percent 2 3" xfId="92"/>
    <cellStyle name="Percent 3" xfId="93"/>
    <cellStyle name="Percent 4" xfId="94"/>
    <cellStyle name="Percent 5" xfId="95"/>
    <cellStyle name="Percent 6" xfId="96"/>
    <cellStyle name="Percent 7" xfId="97"/>
    <cellStyle name="Percent 8" xfId="98"/>
    <cellStyle name="Percent 9" xfId="99"/>
    <cellStyle name="Publication_style" xfId="100"/>
    <cellStyle name="Refdb standard" xfId="101"/>
    <cellStyle name="Shade" xfId="102"/>
    <cellStyle name="Source" xfId="103"/>
    <cellStyle name="Source Hed" xfId="104"/>
    <cellStyle name="Source Text" xfId="105"/>
    <cellStyle name="Standard_E00seit45" xfId="106"/>
    <cellStyle name="Style 21" xfId="107"/>
    <cellStyle name="Style 22" xfId="108"/>
    <cellStyle name="Style 23" xfId="109"/>
    <cellStyle name="Style 24" xfId="110"/>
    <cellStyle name="Style 29" xfId="111"/>
    <cellStyle name="Style 30" xfId="112"/>
    <cellStyle name="Style 31" xfId="113"/>
    <cellStyle name="Style 32" xfId="114"/>
    <cellStyle name="Title" xfId="2" builtinId="15" customBuiltin="1"/>
    <cellStyle name="Title-1" xfId="115"/>
    <cellStyle name="Title-2" xfId="116"/>
    <cellStyle name="Titre colonne" xfId="117"/>
    <cellStyle name="Titre general" xfId="118"/>
    <cellStyle name="Titre ligne" xfId="119"/>
    <cellStyle name="Titre lignes" xfId="120"/>
    <cellStyle name="Titre tableau" xfId="121"/>
    <cellStyle name="Total" xfId="18" builtinId="25" customBuiltin="1"/>
    <cellStyle name="Total intermediaire" xfId="122"/>
    <cellStyle name="Total tableau" xfId="123"/>
    <cellStyle name="Tusenskille [0]_rob4-mon.xls Diagram 1" xfId="124"/>
    <cellStyle name="Tusenskille_rob4-mon.xls Diagram 1" xfId="125"/>
    <cellStyle name="Valuta [0]_rob4-mon.xls Diagram 1" xfId="126"/>
    <cellStyle name="Valuta_rob4-mon.xls Diagram 1" xfId="127"/>
    <cellStyle name="Warning Text" xfId="15" builtinId="11" customBuiltin="1"/>
    <cellStyle name="Währung [0]_Excel2" xfId="128"/>
    <cellStyle name="Währung_Excel2" xfId="129"/>
    <cellStyle name="Year" xfId="130"/>
    <cellStyle name="Обычный_2++_CRFReport-template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357753750254"/>
          <c:y val="2.3213495772816565E-2"/>
          <c:w val="0.84714595806854254"/>
          <c:h val="0.81686869312446797"/>
        </c:manualLayout>
      </c:layout>
      <c:lineChart>
        <c:grouping val="standard"/>
        <c:varyColors val="0"/>
        <c:ser>
          <c:idx val="0"/>
          <c:order val="0"/>
          <c:tx>
            <c:strRef>
              <c:f>'TERM02 data'!$F$4</c:f>
              <c:strCache>
                <c:ptCount val="1"/>
                <c:pt idx="0">
                  <c:v>Transport (including international aviation)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Pt>
            <c:idx val="21"/>
            <c:bubble3D val="0"/>
            <c:spPr>
              <a:ln w="38100">
                <a:solidFill>
                  <a:schemeClr val="accent3">
                    <a:lumMod val="50000"/>
                  </a:schemeClr>
                </a:solidFill>
                <a:prstDash val="sysDot"/>
              </a:ln>
            </c:spPr>
          </c:dPt>
          <c:cat>
            <c:numRef>
              <c:f>'TERM02 data'!$A$5:$A$65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'TERM02 data'!$F$5:$F$65</c:f>
              <c:numCache>
                <c:formatCode>#,##0.0</c:formatCode>
                <c:ptCount val="61"/>
                <c:pt idx="0">
                  <c:v>845.15114397550235</c:v>
                </c:pt>
                <c:pt idx="1">
                  <c:v>852.25692604986853</c:v>
                </c:pt>
                <c:pt idx="2">
                  <c:v>879.76023268386894</c:v>
                </c:pt>
                <c:pt idx="3">
                  <c:v>890.36591982497225</c:v>
                </c:pt>
                <c:pt idx="4">
                  <c:v>901.11827899580578</c:v>
                </c:pt>
                <c:pt idx="5">
                  <c:v>920.49676175786703</c:v>
                </c:pt>
                <c:pt idx="6">
                  <c:v>950.01958533931236</c:v>
                </c:pt>
                <c:pt idx="7">
                  <c:v>966.94076461610325</c:v>
                </c:pt>
                <c:pt idx="8">
                  <c:v>1001.753776391326</c:v>
                </c:pt>
                <c:pt idx="9">
                  <c:v>1028.369283386467</c:v>
                </c:pt>
                <c:pt idx="10">
                  <c:v>1028.7624503520499</c:v>
                </c:pt>
                <c:pt idx="11">
                  <c:v>1040.615371469456</c:v>
                </c:pt>
                <c:pt idx="12">
                  <c:v>1049.343517633635</c:v>
                </c:pt>
                <c:pt idx="13">
                  <c:v>1062.8248888768619</c:v>
                </c:pt>
                <c:pt idx="14">
                  <c:v>1090.6473846171909</c:v>
                </c:pt>
                <c:pt idx="15">
                  <c:v>1096.73179411418</c:v>
                </c:pt>
                <c:pt idx="16">
                  <c:v>1108.8506677192111</c:v>
                </c:pt>
                <c:pt idx="17">
                  <c:v>1122.8560811932389</c:v>
                </c:pt>
                <c:pt idx="18">
                  <c:v>1105.036670637214</c:v>
                </c:pt>
                <c:pt idx="19">
                  <c:v>1068.4226694967099</c:v>
                </c:pt>
                <c:pt idx="20">
                  <c:v>1063.586859216111</c:v>
                </c:pt>
                <c:pt idx="21">
                  <c:v>1057.487526483952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'TERM02 data'!$E$4</c:f>
              <c:strCache>
                <c:ptCount val="1"/>
                <c:pt idx="0">
                  <c:v>International maritime transport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'TERM02 data'!$A$5:$A$65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'TERM02 data'!$E$5:$E$65</c:f>
              <c:numCache>
                <c:formatCode>#,##0.0</c:formatCode>
                <c:ptCount val="61"/>
                <c:pt idx="0">
                  <c:v>113.312770765347</c:v>
                </c:pt>
                <c:pt idx="1">
                  <c:v>112.918875210091</c:v>
                </c:pt>
                <c:pt idx="2">
                  <c:v>113.297853309429</c:v>
                </c:pt>
                <c:pt idx="3">
                  <c:v>115.098756196178</c:v>
                </c:pt>
                <c:pt idx="4">
                  <c:v>111.56946965037299</c:v>
                </c:pt>
                <c:pt idx="5">
                  <c:v>112.23485272873199</c:v>
                </c:pt>
                <c:pt idx="6">
                  <c:v>119.813090754987</c:v>
                </c:pt>
                <c:pt idx="7">
                  <c:v>130.24242346713601</c:v>
                </c:pt>
                <c:pt idx="8">
                  <c:v>135.594216834435</c:v>
                </c:pt>
                <c:pt idx="9">
                  <c:v>128.76306943459701</c:v>
                </c:pt>
                <c:pt idx="10">
                  <c:v>135.40024574327501</c:v>
                </c:pt>
                <c:pt idx="11">
                  <c:v>140.885306513443</c:v>
                </c:pt>
                <c:pt idx="12">
                  <c:v>144.88237251519001</c:v>
                </c:pt>
                <c:pt idx="13">
                  <c:v>148.35372862596299</c:v>
                </c:pt>
                <c:pt idx="14">
                  <c:v>157.274071222993</c:v>
                </c:pt>
                <c:pt idx="15">
                  <c:v>166.70967035220801</c:v>
                </c:pt>
                <c:pt idx="16">
                  <c:v>176.14284560638399</c:v>
                </c:pt>
                <c:pt idx="17">
                  <c:v>179.33972579374401</c:v>
                </c:pt>
                <c:pt idx="18">
                  <c:v>177.44341399700099</c:v>
                </c:pt>
                <c:pt idx="19">
                  <c:v>160.189182314173</c:v>
                </c:pt>
                <c:pt idx="20">
                  <c:v>152.059413078349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'TERM02 data'!$H$4</c:f>
              <c:strCache>
                <c:ptCount val="1"/>
                <c:pt idx="0">
                  <c:v>2030 transport target (20% reduction on 2008)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dPt>
            <c:idx val="40"/>
            <c:marker>
              <c:symbol val="diamond"/>
              <c:size val="7"/>
              <c:spPr>
                <a:solidFill>
                  <a:srgbClr val="FF0000"/>
                </a:solidFill>
              </c:spPr>
            </c:marker>
            <c:bubble3D val="0"/>
          </c:dPt>
          <c:cat>
            <c:numRef>
              <c:f>'TERM02 data'!$A$5:$A$65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'TERM02 data'!$H$5:$H$65</c:f>
              <c:numCache>
                <c:formatCode>#,##0.0</c:formatCode>
                <c:ptCount val="61"/>
                <c:pt idx="0">
                  <c:v>884.02933650977127</c:v>
                </c:pt>
                <c:pt idx="1">
                  <c:v>884.02933650977127</c:v>
                </c:pt>
                <c:pt idx="2">
                  <c:v>884.02933650977127</c:v>
                </c:pt>
                <c:pt idx="3">
                  <c:v>884.02933650977127</c:v>
                </c:pt>
                <c:pt idx="4">
                  <c:v>884.02933650977127</c:v>
                </c:pt>
                <c:pt idx="5">
                  <c:v>884.02933650977127</c:v>
                </c:pt>
                <c:pt idx="6">
                  <c:v>884.02933650977127</c:v>
                </c:pt>
                <c:pt idx="7">
                  <c:v>884.02933650977127</c:v>
                </c:pt>
                <c:pt idx="8">
                  <c:v>884.02933650977127</c:v>
                </c:pt>
                <c:pt idx="9">
                  <c:v>884.02933650977127</c:v>
                </c:pt>
                <c:pt idx="10">
                  <c:v>884.02933650977127</c:v>
                </c:pt>
                <c:pt idx="11">
                  <c:v>884.02933650977127</c:v>
                </c:pt>
                <c:pt idx="12">
                  <c:v>884.02933650977127</c:v>
                </c:pt>
                <c:pt idx="13">
                  <c:v>884.02933650977127</c:v>
                </c:pt>
                <c:pt idx="14">
                  <c:v>884.02933650977127</c:v>
                </c:pt>
                <c:pt idx="15">
                  <c:v>884.02933650977127</c:v>
                </c:pt>
                <c:pt idx="16">
                  <c:v>884.02933650977127</c:v>
                </c:pt>
                <c:pt idx="17">
                  <c:v>884.02933650977127</c:v>
                </c:pt>
                <c:pt idx="18">
                  <c:v>884.02933650977127</c:v>
                </c:pt>
                <c:pt idx="19">
                  <c:v>884.02933650977127</c:v>
                </c:pt>
                <c:pt idx="20">
                  <c:v>884.02933650977127</c:v>
                </c:pt>
                <c:pt idx="21">
                  <c:v>884.02933650977127</c:v>
                </c:pt>
                <c:pt idx="22">
                  <c:v>884.02933650977127</c:v>
                </c:pt>
                <c:pt idx="23">
                  <c:v>884.02933650977127</c:v>
                </c:pt>
                <c:pt idx="24">
                  <c:v>884.02933650977127</c:v>
                </c:pt>
                <c:pt idx="25">
                  <c:v>884.02933650977127</c:v>
                </c:pt>
                <c:pt idx="26">
                  <c:v>884.02933650977127</c:v>
                </c:pt>
                <c:pt idx="27">
                  <c:v>884.02933650977127</c:v>
                </c:pt>
                <c:pt idx="28">
                  <c:v>884.02933650977127</c:v>
                </c:pt>
                <c:pt idx="29">
                  <c:v>884.02933650977127</c:v>
                </c:pt>
                <c:pt idx="30">
                  <c:v>884.02933650977127</c:v>
                </c:pt>
                <c:pt idx="31">
                  <c:v>884.02933650977127</c:v>
                </c:pt>
                <c:pt idx="32">
                  <c:v>884.02933650977127</c:v>
                </c:pt>
                <c:pt idx="33">
                  <c:v>884.02933650977127</c:v>
                </c:pt>
                <c:pt idx="34">
                  <c:v>884.02933650977127</c:v>
                </c:pt>
                <c:pt idx="35">
                  <c:v>884.02933650977127</c:v>
                </c:pt>
                <c:pt idx="36">
                  <c:v>884.02933650977127</c:v>
                </c:pt>
                <c:pt idx="37">
                  <c:v>884.02933650977127</c:v>
                </c:pt>
                <c:pt idx="38">
                  <c:v>884.02933650977127</c:v>
                </c:pt>
                <c:pt idx="39">
                  <c:v>884.02933650977127</c:v>
                </c:pt>
                <c:pt idx="40">
                  <c:v>884.02933650977127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'TERM02 data'!$G$4</c:f>
              <c:strCache>
                <c:ptCount val="1"/>
                <c:pt idx="0">
                  <c:v>2050 transport target (60% reduction on 1990)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dPt>
            <c:idx val="59"/>
            <c:bubble3D val="0"/>
          </c:dPt>
          <c:dPt>
            <c:idx val="60"/>
            <c:marker>
              <c:symbol val="square"/>
              <c:size val="5"/>
            </c:marker>
            <c:bubble3D val="0"/>
          </c:dPt>
          <c:cat>
            <c:numRef>
              <c:f>'TERM02 data'!$A$5:$A$65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'TERM02 data'!$G$5:$G$65</c:f>
              <c:numCache>
                <c:formatCode>#,##0.0</c:formatCode>
                <c:ptCount val="61"/>
                <c:pt idx="0">
                  <c:v>338.06045759020094</c:v>
                </c:pt>
                <c:pt idx="1">
                  <c:v>338.06045759020094</c:v>
                </c:pt>
                <c:pt idx="2">
                  <c:v>338.06045759020094</c:v>
                </c:pt>
                <c:pt idx="3">
                  <c:v>338.06045759020094</c:v>
                </c:pt>
                <c:pt idx="4">
                  <c:v>338.06045759020094</c:v>
                </c:pt>
                <c:pt idx="5">
                  <c:v>338.06045759020094</c:v>
                </c:pt>
                <c:pt idx="6">
                  <c:v>338.06045759020094</c:v>
                </c:pt>
                <c:pt idx="7">
                  <c:v>338.06045759020094</c:v>
                </c:pt>
                <c:pt idx="8">
                  <c:v>338.06045759020094</c:v>
                </c:pt>
                <c:pt idx="9">
                  <c:v>338.06045759020094</c:v>
                </c:pt>
                <c:pt idx="10">
                  <c:v>338.06045759020094</c:v>
                </c:pt>
                <c:pt idx="11">
                  <c:v>338.06045759020094</c:v>
                </c:pt>
                <c:pt idx="12">
                  <c:v>338.06045759020094</c:v>
                </c:pt>
                <c:pt idx="13">
                  <c:v>338.06045759020094</c:v>
                </c:pt>
                <c:pt idx="14">
                  <c:v>338.06045759020094</c:v>
                </c:pt>
                <c:pt idx="15">
                  <c:v>338.06045759020094</c:v>
                </c:pt>
                <c:pt idx="16">
                  <c:v>338.06045759020094</c:v>
                </c:pt>
                <c:pt idx="17">
                  <c:v>338.06045759020094</c:v>
                </c:pt>
                <c:pt idx="18">
                  <c:v>338.06045759020094</c:v>
                </c:pt>
                <c:pt idx="19">
                  <c:v>338.06045759020094</c:v>
                </c:pt>
                <c:pt idx="20">
                  <c:v>338.06045759020094</c:v>
                </c:pt>
                <c:pt idx="21">
                  <c:v>338.06045759020094</c:v>
                </c:pt>
                <c:pt idx="22">
                  <c:v>338.06045759020094</c:v>
                </c:pt>
                <c:pt idx="23">
                  <c:v>338.06045759020094</c:v>
                </c:pt>
                <c:pt idx="24">
                  <c:v>338.06045759020094</c:v>
                </c:pt>
                <c:pt idx="25">
                  <c:v>338.06045759020094</c:v>
                </c:pt>
                <c:pt idx="26">
                  <c:v>338.06045759020094</c:v>
                </c:pt>
                <c:pt idx="27">
                  <c:v>338.06045759020094</c:v>
                </c:pt>
                <c:pt idx="28">
                  <c:v>338.06045759020094</c:v>
                </c:pt>
                <c:pt idx="29">
                  <c:v>338.06045759020094</c:v>
                </c:pt>
                <c:pt idx="30">
                  <c:v>338.06045759020094</c:v>
                </c:pt>
                <c:pt idx="31">
                  <c:v>338.06045759020094</c:v>
                </c:pt>
                <c:pt idx="32">
                  <c:v>338.06045759020094</c:v>
                </c:pt>
                <c:pt idx="33">
                  <c:v>338.06045759020094</c:v>
                </c:pt>
                <c:pt idx="34">
                  <c:v>338.06045759020094</c:v>
                </c:pt>
                <c:pt idx="35">
                  <c:v>338.06045759020094</c:v>
                </c:pt>
                <c:pt idx="36">
                  <c:v>338.06045759020094</c:v>
                </c:pt>
                <c:pt idx="37">
                  <c:v>338.06045759020094</c:v>
                </c:pt>
                <c:pt idx="38">
                  <c:v>338.06045759020094</c:v>
                </c:pt>
                <c:pt idx="39">
                  <c:v>338.06045759020094</c:v>
                </c:pt>
                <c:pt idx="40">
                  <c:v>338.06045759020094</c:v>
                </c:pt>
                <c:pt idx="41">
                  <c:v>338.06045759020094</c:v>
                </c:pt>
                <c:pt idx="42">
                  <c:v>338.06045759020094</c:v>
                </c:pt>
                <c:pt idx="43">
                  <c:v>338.06045759020094</c:v>
                </c:pt>
                <c:pt idx="44">
                  <c:v>338.06045759020094</c:v>
                </c:pt>
                <c:pt idx="45">
                  <c:v>338.06045759020094</c:v>
                </c:pt>
                <c:pt idx="46">
                  <c:v>338.06045759020094</c:v>
                </c:pt>
                <c:pt idx="47">
                  <c:v>338.06045759020094</c:v>
                </c:pt>
                <c:pt idx="48">
                  <c:v>338.06045759020094</c:v>
                </c:pt>
                <c:pt idx="49">
                  <c:v>338.06045759020094</c:v>
                </c:pt>
                <c:pt idx="50">
                  <c:v>338.06045759020094</c:v>
                </c:pt>
                <c:pt idx="51">
                  <c:v>338.06045759020094</c:v>
                </c:pt>
                <c:pt idx="52">
                  <c:v>338.06045759020094</c:v>
                </c:pt>
                <c:pt idx="53">
                  <c:v>338.06045759020094</c:v>
                </c:pt>
                <c:pt idx="54">
                  <c:v>338.06045759020094</c:v>
                </c:pt>
                <c:pt idx="55">
                  <c:v>338.06045759020094</c:v>
                </c:pt>
                <c:pt idx="56">
                  <c:v>338.06045759020094</c:v>
                </c:pt>
                <c:pt idx="57">
                  <c:v>338.06045759020094</c:v>
                </c:pt>
                <c:pt idx="58">
                  <c:v>338.06045759020094</c:v>
                </c:pt>
                <c:pt idx="59">
                  <c:v>338.06045759020094</c:v>
                </c:pt>
                <c:pt idx="60">
                  <c:v>338.06045759020094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'TERM02 data'!$I$4</c:f>
              <c:strCache>
                <c:ptCount val="1"/>
                <c:pt idx="0">
                  <c:v>2050 maritime target (40% reduction on 2005)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dPt>
            <c:idx val="60"/>
            <c:marker>
              <c:symbol val="circle"/>
              <c:size val="5"/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</c:dPt>
          <c:cat>
            <c:numRef>
              <c:f>'TERM02 data'!$A$5:$A$65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'TERM02 data'!$I$5:$I$65</c:f>
              <c:numCache>
                <c:formatCode>#,##0.0</c:formatCode>
                <c:ptCount val="61"/>
                <c:pt idx="0">
                  <c:v>100.0258022113248</c:v>
                </c:pt>
                <c:pt idx="1">
                  <c:v>100.0258022113248</c:v>
                </c:pt>
                <c:pt idx="2">
                  <c:v>100.0258022113248</c:v>
                </c:pt>
                <c:pt idx="3">
                  <c:v>100.0258022113248</c:v>
                </c:pt>
                <c:pt idx="4">
                  <c:v>100.0258022113248</c:v>
                </c:pt>
                <c:pt idx="5">
                  <c:v>100.0258022113248</c:v>
                </c:pt>
                <c:pt idx="6">
                  <c:v>100.0258022113248</c:v>
                </c:pt>
                <c:pt idx="7">
                  <c:v>100.0258022113248</c:v>
                </c:pt>
                <c:pt idx="8">
                  <c:v>100.0258022113248</c:v>
                </c:pt>
                <c:pt idx="9">
                  <c:v>100.0258022113248</c:v>
                </c:pt>
                <c:pt idx="10">
                  <c:v>100.0258022113248</c:v>
                </c:pt>
                <c:pt idx="11">
                  <c:v>100.0258022113248</c:v>
                </c:pt>
                <c:pt idx="12">
                  <c:v>100.0258022113248</c:v>
                </c:pt>
                <c:pt idx="13">
                  <c:v>100.0258022113248</c:v>
                </c:pt>
                <c:pt idx="14">
                  <c:v>100.0258022113248</c:v>
                </c:pt>
                <c:pt idx="15">
                  <c:v>100.0258022113248</c:v>
                </c:pt>
                <c:pt idx="16">
                  <c:v>100.0258022113248</c:v>
                </c:pt>
                <c:pt idx="17">
                  <c:v>100.0258022113248</c:v>
                </c:pt>
                <c:pt idx="18">
                  <c:v>100.0258022113248</c:v>
                </c:pt>
                <c:pt idx="19">
                  <c:v>100.0258022113248</c:v>
                </c:pt>
                <c:pt idx="20">
                  <c:v>100.0258022113248</c:v>
                </c:pt>
                <c:pt idx="21">
                  <c:v>100.0258022113248</c:v>
                </c:pt>
                <c:pt idx="22">
                  <c:v>100.0258022113248</c:v>
                </c:pt>
                <c:pt idx="23">
                  <c:v>100.0258022113248</c:v>
                </c:pt>
                <c:pt idx="24">
                  <c:v>100.0258022113248</c:v>
                </c:pt>
                <c:pt idx="25">
                  <c:v>100.0258022113248</c:v>
                </c:pt>
                <c:pt idx="26">
                  <c:v>100.0258022113248</c:v>
                </c:pt>
                <c:pt idx="27">
                  <c:v>100.0258022113248</c:v>
                </c:pt>
                <c:pt idx="28">
                  <c:v>100.0258022113248</c:v>
                </c:pt>
                <c:pt idx="29">
                  <c:v>100.0258022113248</c:v>
                </c:pt>
                <c:pt idx="30">
                  <c:v>100.0258022113248</c:v>
                </c:pt>
                <c:pt idx="31">
                  <c:v>100.0258022113248</c:v>
                </c:pt>
                <c:pt idx="32">
                  <c:v>100.0258022113248</c:v>
                </c:pt>
                <c:pt idx="33">
                  <c:v>100.0258022113248</c:v>
                </c:pt>
                <c:pt idx="34">
                  <c:v>100.0258022113248</c:v>
                </c:pt>
                <c:pt idx="35">
                  <c:v>100.0258022113248</c:v>
                </c:pt>
                <c:pt idx="36">
                  <c:v>100.0258022113248</c:v>
                </c:pt>
                <c:pt idx="37">
                  <c:v>100.0258022113248</c:v>
                </c:pt>
                <c:pt idx="38">
                  <c:v>100.0258022113248</c:v>
                </c:pt>
                <c:pt idx="39">
                  <c:v>100.0258022113248</c:v>
                </c:pt>
                <c:pt idx="40">
                  <c:v>100.0258022113248</c:v>
                </c:pt>
                <c:pt idx="41">
                  <c:v>100.0258022113248</c:v>
                </c:pt>
                <c:pt idx="42">
                  <c:v>100.0258022113248</c:v>
                </c:pt>
                <c:pt idx="43">
                  <c:v>100.0258022113248</c:v>
                </c:pt>
                <c:pt idx="44">
                  <c:v>100.0258022113248</c:v>
                </c:pt>
                <c:pt idx="45">
                  <c:v>100.0258022113248</c:v>
                </c:pt>
                <c:pt idx="46">
                  <c:v>100.0258022113248</c:v>
                </c:pt>
                <c:pt idx="47">
                  <c:v>100.0258022113248</c:v>
                </c:pt>
                <c:pt idx="48">
                  <c:v>100.0258022113248</c:v>
                </c:pt>
                <c:pt idx="49">
                  <c:v>100.0258022113248</c:v>
                </c:pt>
                <c:pt idx="50">
                  <c:v>100.0258022113248</c:v>
                </c:pt>
                <c:pt idx="51">
                  <c:v>100.0258022113248</c:v>
                </c:pt>
                <c:pt idx="52">
                  <c:v>100.0258022113248</c:v>
                </c:pt>
                <c:pt idx="53">
                  <c:v>100.0258022113248</c:v>
                </c:pt>
                <c:pt idx="54">
                  <c:v>100.0258022113248</c:v>
                </c:pt>
                <c:pt idx="55">
                  <c:v>100.0258022113248</c:v>
                </c:pt>
                <c:pt idx="56">
                  <c:v>100.0258022113248</c:v>
                </c:pt>
                <c:pt idx="57">
                  <c:v>100.0258022113248</c:v>
                </c:pt>
                <c:pt idx="58">
                  <c:v>100.0258022113248</c:v>
                </c:pt>
                <c:pt idx="59">
                  <c:v>100.0258022113248</c:v>
                </c:pt>
                <c:pt idx="60">
                  <c:v>100.0258022113248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52864"/>
        <c:axId val="150054400"/>
      </c:lineChart>
      <c:catAx>
        <c:axId val="15005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054400"/>
        <c:crosses val="autoZero"/>
        <c:auto val="1"/>
        <c:lblAlgn val="ctr"/>
        <c:lblOffset val="100"/>
        <c:tickLblSkip val="5"/>
        <c:noMultiLvlLbl val="0"/>
      </c:catAx>
      <c:valAx>
        <c:axId val="150054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GHG emissions, million tonnes)</a:t>
                </a:r>
              </a:p>
            </c:rich>
          </c:tx>
          <c:layout>
            <c:manualLayout>
              <c:xMode val="edge"/>
              <c:yMode val="edge"/>
              <c:x val="6.3283150761662002E-3"/>
              <c:y val="0.119129120799479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0052864"/>
        <c:crosses val="autoZero"/>
        <c:crossBetween val="midCat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8.5046503902113338E-2"/>
          <c:y val="0.906538660208145"/>
          <c:w val="0.89952738145025934"/>
          <c:h val="8.091643892295892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Verdana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46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0.10502</cdr:x>
      <cdr:y>0.26225</cdr:y>
    </cdr:from>
    <cdr:to>
      <cdr:x>0.68682</cdr:x>
      <cdr:y>0.3134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6807" y="1592167"/>
          <a:ext cx="5411537" cy="31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GB" sz="1400" b="1">
              <a:latin typeface="Verdana" pitchFamily="34" charset="0"/>
            </a:rPr>
            <a:t>2030 transport target</a:t>
          </a:r>
          <a:r>
            <a:rPr lang="en-GB" sz="1400" b="1" baseline="0">
              <a:latin typeface="Verdana" pitchFamily="34" charset="0"/>
            </a:rPr>
            <a:t> (20% reduction on 2008)</a:t>
          </a:r>
          <a:endParaRPr lang="en-GB" sz="1400" b="1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0.40544</cdr:x>
      <cdr:y>0.55832</cdr:y>
    </cdr:from>
    <cdr:to>
      <cdr:x>0.96679</cdr:x>
      <cdr:y>0.60947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71129" y="3389621"/>
          <a:ext cx="5221324" cy="31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GB" sz="1400" b="1">
              <a:latin typeface="Verdana" pitchFamily="34" charset="0"/>
            </a:rPr>
            <a:t>2050 transport target</a:t>
          </a:r>
          <a:r>
            <a:rPr lang="en-GB" sz="1400" b="1" baseline="0">
              <a:latin typeface="Verdana" pitchFamily="34" charset="0"/>
            </a:rPr>
            <a:t> (60% reduction on 1990)</a:t>
          </a:r>
          <a:endParaRPr lang="en-GB" sz="1400" b="1"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0.39561</cdr:x>
      <cdr:y>0.71612</cdr:y>
    </cdr:from>
    <cdr:to>
      <cdr:x>0.96822</cdr:x>
      <cdr:y>0.76727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679684" y="4347666"/>
          <a:ext cx="5326057" cy="31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latin typeface="Verdana" pitchFamily="34" charset="0"/>
            </a:rPr>
            <a:t>2050 maritime</a:t>
          </a:r>
          <a:r>
            <a:rPr lang="en-GB" sz="1400" b="1" baseline="0">
              <a:latin typeface="Verdana" pitchFamily="34" charset="0"/>
            </a:rPr>
            <a:t> </a:t>
          </a:r>
          <a:r>
            <a:rPr lang="en-GB" sz="1400" b="1">
              <a:latin typeface="Verdana" pitchFamily="34" charset="0"/>
            </a:rPr>
            <a:t>target</a:t>
          </a:r>
          <a:r>
            <a:rPr lang="en-GB" sz="1400" b="1" baseline="0">
              <a:latin typeface="Verdana" pitchFamily="34" charset="0"/>
            </a:rPr>
            <a:t> (40% reduction on 2005)</a:t>
          </a:r>
          <a:endParaRPr lang="en-GB" sz="1400" b="1">
            <a:latin typeface="Verdana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got\sharedfiles\data\aaa%20pocketbk\old%20p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aa%20pocketbk/old%20p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ikolas_Hill/Local%20Settings/Temp/wzcd13/TERM21_Fuel%20Prices_2011_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ikolas_Hill/Local%20Settings/Temp/wzf4bf/CSI_037_Alt%20Fuels_2011_Data_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nte/AppData/Local/Microsoft/Windows/Temporary%20Internet%20Files/Content.Outlook/257B8196/110807-guidelines-ghg-conversion-fact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raph1"/>
      <sheetName val="Graph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0.75</v>
          </cell>
          <cell r="D141">
            <v>0.75</v>
          </cell>
          <cell r="E141">
            <v>0.85</v>
          </cell>
        </row>
        <row r="142">
          <cell r="C142">
            <v>39.5</v>
          </cell>
          <cell r="D142">
            <v>34.799999999999997</v>
          </cell>
          <cell r="E142">
            <v>38.6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5">
            <v>29235</v>
          </cell>
        </row>
      </sheetData>
      <sheetData sheetId="10">
        <row r="5">
          <cell r="BI5">
            <v>0</v>
          </cell>
        </row>
      </sheetData>
      <sheetData sheetId="11">
        <row r="5">
          <cell r="BI5">
            <v>55108.823529411769</v>
          </cell>
        </row>
      </sheetData>
      <sheetData sheetId="12">
        <row r="5">
          <cell r="AE5">
            <v>1220.5282816420083</v>
          </cell>
        </row>
      </sheetData>
      <sheetData sheetId="13">
        <row r="29">
          <cell r="AE29">
            <v>872.93654626991429</v>
          </cell>
        </row>
      </sheetData>
      <sheetData sheetId="14">
        <row r="5">
          <cell r="AE5">
            <v>902.52007692676591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efinitions"/>
      <sheetName val="BD_Biofuels"/>
      <sheetName val="DataBiofuels"/>
      <sheetName val="Figure 1"/>
      <sheetName val="Figure 2"/>
      <sheetName val="BD_Sulphur"/>
      <sheetName val="DataSulphur"/>
      <sheetName val="Figure 3"/>
      <sheetName val="BD_Consumption"/>
      <sheetName val="BD_Consumption_Check"/>
      <sheetName val="BD_Extrapolation"/>
      <sheetName val="DataConsumption_Check"/>
      <sheetName val="Consumption_MS"/>
      <sheetName val="Consumption_Extrapolation"/>
      <sheetName val="Consumption_Fuel"/>
      <sheetName val="Consumption_AltFuels"/>
      <sheetName val="Figure 4"/>
      <sheetName val="Figure 5"/>
      <sheetName val="Figure 6"/>
      <sheetName val="BD_Fuel_EFs"/>
      <sheetName val="BD_Electricity_EFs"/>
      <sheetName val="BD_Emissions"/>
      <sheetName val="Emissions_Mode"/>
      <sheetName val="Figure 7"/>
      <sheetName val="Emissions_Direct"/>
      <sheetName val="Figure 8"/>
      <sheetName val="Emissions_Combined"/>
      <sheetName val="Figure 9"/>
      <sheetName val="BD_Renewables"/>
      <sheetName val="DataRenewables"/>
      <sheetName val="Figure 10"/>
    </sheetNames>
    <sheetDataSet>
      <sheetData sheetId="0">
        <row r="169">
          <cell r="B169">
            <v>3.5999999999999998E-6</v>
          </cell>
        </row>
        <row r="170">
          <cell r="B170">
            <v>9.9999999999999995E-7</v>
          </cell>
        </row>
        <row r="171">
          <cell r="B171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9">
          <cell r="M79">
            <v>9051049.0336348433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3">
          <cell r="B33">
            <v>87.444634649270157</v>
          </cell>
        </row>
      </sheetData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Front Page"/>
      <sheetName val="Introduction"/>
      <sheetName val="Annex 1 Fuel Conversion Factors"/>
      <sheetName val="Annex 2 CHP Imports and Export "/>
      <sheetName val="Annex 3 Electricity Factors"/>
      <sheetName val="Annex 4 Process Emissions"/>
      <sheetName val="Annex 5 Process GWP Factors"/>
      <sheetName val="Annex 6 Passenger Transport"/>
      <sheetName val="Annex 7 Freight Transport"/>
      <sheetName val="Annex 8 Refrigeration &amp; Aircon"/>
      <sheetName val="Annex 9 Other UK Factors"/>
      <sheetName val="Annex 10 Overseas Electricity"/>
      <sheetName val="Annex 11 Fuel Properties"/>
      <sheetName val="Annex 12 Unit Conversions"/>
      <sheetName val="Annex 13 Supply Ch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72">
          <cell r="C172" t="str">
            <v>Kyoto: Carbon Dioxide</v>
          </cell>
        </row>
        <row r="173">
          <cell r="C173" t="str">
            <v>Kyoto: HFC-23</v>
          </cell>
        </row>
        <row r="174">
          <cell r="C174" t="str">
            <v>Kyoto: HFC-32</v>
          </cell>
        </row>
        <row r="175">
          <cell r="C175" t="str">
            <v>Kyoto: HFC-41</v>
          </cell>
        </row>
        <row r="176">
          <cell r="C176" t="str">
            <v>Kyoto: HFC-125</v>
          </cell>
        </row>
        <row r="177">
          <cell r="C177" t="str">
            <v>Kyoto: HFC-134</v>
          </cell>
        </row>
        <row r="178">
          <cell r="C178" t="str">
            <v>Kyoto: HFC-134a</v>
          </cell>
        </row>
        <row r="179">
          <cell r="C179" t="str">
            <v>Kyoto: HFC-143</v>
          </cell>
        </row>
        <row r="180">
          <cell r="C180" t="str">
            <v>Kyoto: HFC-143a</v>
          </cell>
        </row>
        <row r="181">
          <cell r="C181" t="str">
            <v>Kyoto: HFC-152a</v>
          </cell>
        </row>
        <row r="182">
          <cell r="C182" t="str">
            <v>Kyoto: HFC-227ea</v>
          </cell>
        </row>
        <row r="183">
          <cell r="C183" t="str">
            <v>Kyoto: HFC-236fa</v>
          </cell>
        </row>
        <row r="184">
          <cell r="C184" t="str">
            <v>Kyoto: HFC-245fa</v>
          </cell>
        </row>
        <row r="185">
          <cell r="C185" t="str">
            <v>Kyoto: HFC-43-I0mee</v>
          </cell>
        </row>
        <row r="186">
          <cell r="C186" t="str">
            <v>Kyoto: Perfluoromethane (PFC-14)</v>
          </cell>
        </row>
        <row r="187">
          <cell r="C187" t="str">
            <v>Kyoto: Perfluoroethane (PFC-116)</v>
          </cell>
        </row>
        <row r="188">
          <cell r="C188" t="str">
            <v>Kyoto: Perfluoropropane (PFC-218)</v>
          </cell>
        </row>
        <row r="189">
          <cell r="C189" t="str">
            <v>Kyoto: Perfluorocyclobutane (PFC-318)</v>
          </cell>
        </row>
        <row r="190">
          <cell r="C190" t="str">
            <v>Kyoto: Perfluorobutane (PFC-3-1-10)</v>
          </cell>
        </row>
        <row r="191">
          <cell r="C191" t="str">
            <v>Kyoto: Perfluoropentane (PFC-4-1-12)</v>
          </cell>
        </row>
        <row r="192">
          <cell r="C192" t="str">
            <v>Kyoto: Perfluorohexane (PFC-5-1-14)</v>
          </cell>
        </row>
        <row r="194">
          <cell r="C194" t="str">
            <v>Kyoto: R404A</v>
          </cell>
        </row>
        <row r="195">
          <cell r="C195" t="str">
            <v>Kyoto: R407C</v>
          </cell>
        </row>
        <row r="196">
          <cell r="C196" t="str">
            <v>Kyoto: R408A</v>
          </cell>
        </row>
        <row r="197">
          <cell r="C197" t="str">
            <v>Kyoto: R410A</v>
          </cell>
        </row>
        <row r="198">
          <cell r="C198" t="str">
            <v>Kyoto: R507</v>
          </cell>
        </row>
        <row r="199">
          <cell r="C199" t="str">
            <v>Kyoto: R508B</v>
          </cell>
        </row>
        <row r="201">
          <cell r="C201" t="str">
            <v>Non-Kyoto: CFC-11/R11 = Trichlorofluoromethane</v>
          </cell>
        </row>
        <row r="202">
          <cell r="C202" t="str">
            <v>Non-Kyoto: CFC-12/R12 = Dichlorodifluoromethane</v>
          </cell>
        </row>
        <row r="203">
          <cell r="C203" t="str">
            <v>Non-Kyoto: CFC-13</v>
          </cell>
        </row>
        <row r="204">
          <cell r="C204" t="str">
            <v>Non-Kyoto: CFC-113</v>
          </cell>
        </row>
        <row r="205">
          <cell r="C205" t="str">
            <v>Non-Kyoto: CFC-114</v>
          </cell>
        </row>
        <row r="206">
          <cell r="C206" t="str">
            <v>Non-Kyoto: CFC-115</v>
          </cell>
        </row>
        <row r="207">
          <cell r="C207" t="str">
            <v>Non-Kyoto: HCFC-22/R22 = Chlorodifluoromethane</v>
          </cell>
        </row>
        <row r="208">
          <cell r="C208" t="str">
            <v>Non-Kyoto: HCFC-123</v>
          </cell>
        </row>
        <row r="209">
          <cell r="C209" t="str">
            <v>Non-Kyoto: HCFC-124</v>
          </cell>
        </row>
        <row r="210">
          <cell r="C210" t="str">
            <v>Non-Kyoto: HCFC-141b</v>
          </cell>
        </row>
        <row r="211">
          <cell r="C211" t="str">
            <v>Non-Kyoto: HCFC-142b</v>
          </cell>
        </row>
        <row r="212">
          <cell r="C212" t="str">
            <v xml:space="preserve">Non-Kyoto: HCFC-225ca  </v>
          </cell>
        </row>
        <row r="213">
          <cell r="C213" t="str">
            <v xml:space="preserve">Non-Kyoto: HCFC-225cb  </v>
          </cell>
        </row>
        <row r="215">
          <cell r="C215" t="str">
            <v xml:space="preserve">Non-Kyoto: PFC-4-1-12  </v>
          </cell>
        </row>
        <row r="216">
          <cell r="C216" t="str">
            <v xml:space="preserve">Non-Kyoto: PFC-9-1-18  </v>
          </cell>
        </row>
        <row r="218">
          <cell r="C218" t="str">
            <v>Non-Kyoto: R290 = Propane</v>
          </cell>
        </row>
        <row r="219">
          <cell r="C219" t="str">
            <v>Non-Kyoto: R600A = Isobutane</v>
          </cell>
        </row>
        <row r="221">
          <cell r="C221" t="str">
            <v>Non-Kyoto: R406A</v>
          </cell>
        </row>
        <row r="222">
          <cell r="C222" t="str">
            <v>Non-Kyoto: R409A</v>
          </cell>
        </row>
        <row r="223">
          <cell r="C223" t="str">
            <v>Non-Kyoto: R502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5"/>
  <sheetViews>
    <sheetView workbookViewId="0">
      <selection activeCell="D11" sqref="D11"/>
    </sheetView>
  </sheetViews>
  <sheetFormatPr defaultRowHeight="15" x14ac:dyDescent="0.25"/>
  <cols>
    <col min="1" max="9" width="15.7109375" customWidth="1"/>
  </cols>
  <sheetData>
    <row r="4" spans="1:14" s="6" customFormat="1" ht="60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7" t="s">
        <v>7</v>
      </c>
      <c r="I4" s="7" t="s">
        <v>8</v>
      </c>
      <c r="L4"/>
    </row>
    <row r="5" spans="1:14" x14ac:dyDescent="0.25">
      <c r="A5">
        <v>1990</v>
      </c>
      <c r="B5" s="5">
        <v>775.352355629111</v>
      </c>
      <c r="C5" s="5">
        <v>718.20440083700305</v>
      </c>
      <c r="D5" s="5">
        <v>69.798788346391305</v>
      </c>
      <c r="E5" s="5">
        <v>113.312770765347</v>
      </c>
      <c r="F5" s="3">
        <f t="shared" ref="F5:F26" si="0">B5+D5</f>
        <v>845.15114397550235</v>
      </c>
      <c r="G5" s="4">
        <f>$F$5*(1-60%)</f>
        <v>338.06045759020094</v>
      </c>
      <c r="H5" s="5">
        <f>$F$23*(1-20%)</f>
        <v>884.02933650977127</v>
      </c>
      <c r="I5" s="5">
        <f>$E$20*(1-40%)</f>
        <v>100.0258022113248</v>
      </c>
      <c r="J5" s="1"/>
      <c r="K5" s="1"/>
    </row>
    <row r="6" spans="1:14" x14ac:dyDescent="0.25">
      <c r="A6">
        <v>1991</v>
      </c>
      <c r="B6" s="5">
        <v>783.50130605324</v>
      </c>
      <c r="C6" s="5">
        <v>727.93579364844504</v>
      </c>
      <c r="D6" s="5">
        <v>68.755619996628496</v>
      </c>
      <c r="E6" s="5">
        <v>112.918875210091</v>
      </c>
      <c r="F6" s="3">
        <f t="shared" si="0"/>
        <v>852.25692604986853</v>
      </c>
      <c r="G6" s="4">
        <f t="shared" ref="G6:G19" si="1">$F$5*(1-60%)</f>
        <v>338.06045759020094</v>
      </c>
      <c r="H6" s="5">
        <f t="shared" ref="H6:H45" si="2">$F$23*(1-20%)</f>
        <v>884.02933650977127</v>
      </c>
      <c r="I6" s="5">
        <f t="shared" ref="I6:I65" si="3">$E$20*(1-40%)</f>
        <v>100.0258022113248</v>
      </c>
      <c r="J6" s="1"/>
      <c r="K6" s="1"/>
      <c r="N6" s="8"/>
    </row>
    <row r="7" spans="1:14" x14ac:dyDescent="0.25">
      <c r="A7">
        <v>1992</v>
      </c>
      <c r="B7" s="5">
        <v>805.29695478456301</v>
      </c>
      <c r="C7" s="5">
        <v>751.02300606037295</v>
      </c>
      <c r="D7" s="5">
        <v>74.463277899305893</v>
      </c>
      <c r="E7" s="5">
        <v>113.297853309429</v>
      </c>
      <c r="F7" s="3">
        <f t="shared" si="0"/>
        <v>879.76023268386894</v>
      </c>
      <c r="G7" s="4">
        <f t="shared" si="1"/>
        <v>338.06045759020094</v>
      </c>
      <c r="H7" s="5">
        <f t="shared" si="2"/>
        <v>884.02933650977127</v>
      </c>
      <c r="I7" s="5">
        <f t="shared" si="3"/>
        <v>100.0258022113248</v>
      </c>
      <c r="J7" s="1"/>
      <c r="K7" s="1"/>
      <c r="N7" s="8"/>
    </row>
    <row r="8" spans="1:14" x14ac:dyDescent="0.25">
      <c r="A8">
        <v>1993</v>
      </c>
      <c r="B8" s="5">
        <v>811.67870255765195</v>
      </c>
      <c r="C8" s="5">
        <v>759.47750062823297</v>
      </c>
      <c r="D8" s="5">
        <v>78.687217267320307</v>
      </c>
      <c r="E8" s="5">
        <v>115.098756196178</v>
      </c>
      <c r="F8" s="3">
        <f t="shared" si="0"/>
        <v>890.36591982497225</v>
      </c>
      <c r="G8" s="4">
        <f t="shared" si="1"/>
        <v>338.06045759020094</v>
      </c>
      <c r="H8" s="5">
        <f t="shared" si="2"/>
        <v>884.02933650977127</v>
      </c>
      <c r="I8" s="5">
        <f t="shared" si="3"/>
        <v>100.0258022113248</v>
      </c>
      <c r="J8" s="1"/>
      <c r="K8" s="1"/>
      <c r="N8" s="8"/>
    </row>
    <row r="9" spans="1:14" x14ac:dyDescent="0.25">
      <c r="A9">
        <v>1994</v>
      </c>
      <c r="B9" s="5">
        <v>819.23040307983899</v>
      </c>
      <c r="C9" s="5">
        <v>767.38684892141305</v>
      </c>
      <c r="D9" s="5">
        <v>81.887875915966802</v>
      </c>
      <c r="E9" s="5">
        <v>111.56946965037299</v>
      </c>
      <c r="F9" s="3">
        <f t="shared" si="0"/>
        <v>901.11827899580578</v>
      </c>
      <c r="G9" s="4">
        <f t="shared" si="1"/>
        <v>338.06045759020094</v>
      </c>
      <c r="H9" s="5">
        <f t="shared" si="2"/>
        <v>884.02933650977127</v>
      </c>
      <c r="I9" s="5">
        <f t="shared" si="3"/>
        <v>100.0258022113248</v>
      </c>
      <c r="J9" s="1"/>
      <c r="K9" s="1"/>
      <c r="N9" s="8"/>
    </row>
    <row r="10" spans="1:14" x14ac:dyDescent="0.25">
      <c r="A10">
        <v>1995</v>
      </c>
      <c r="B10" s="5">
        <v>833.77535221170797</v>
      </c>
      <c r="C10" s="5">
        <v>781.69591887518595</v>
      </c>
      <c r="D10" s="5">
        <v>86.721409546159094</v>
      </c>
      <c r="E10" s="5">
        <v>112.23485272873199</v>
      </c>
      <c r="F10" s="3">
        <f t="shared" si="0"/>
        <v>920.49676175786703</v>
      </c>
      <c r="G10" s="4">
        <f t="shared" si="1"/>
        <v>338.06045759020094</v>
      </c>
      <c r="H10" s="5">
        <f t="shared" si="2"/>
        <v>884.02933650977127</v>
      </c>
      <c r="I10" s="5">
        <f t="shared" si="3"/>
        <v>100.0258022113248</v>
      </c>
      <c r="J10" s="1"/>
      <c r="K10" s="1"/>
      <c r="N10" s="8"/>
    </row>
    <row r="11" spans="1:14" x14ac:dyDescent="0.25">
      <c r="A11">
        <v>1996</v>
      </c>
      <c r="B11" s="5">
        <v>859.36904910416604</v>
      </c>
      <c r="C11" s="5">
        <v>805.03296169142095</v>
      </c>
      <c r="D11" s="5">
        <v>90.650536235146305</v>
      </c>
      <c r="E11" s="5">
        <v>119.813090754987</v>
      </c>
      <c r="F11" s="3">
        <f t="shared" si="0"/>
        <v>950.01958533931236</v>
      </c>
      <c r="G11" s="4">
        <f t="shared" si="1"/>
        <v>338.06045759020094</v>
      </c>
      <c r="H11" s="5">
        <f t="shared" si="2"/>
        <v>884.02933650977127</v>
      </c>
      <c r="I11" s="5">
        <f t="shared" si="3"/>
        <v>100.0258022113248</v>
      </c>
      <c r="J11" s="1"/>
      <c r="K11" s="1"/>
      <c r="N11" s="8"/>
    </row>
    <row r="12" spans="1:14" x14ac:dyDescent="0.25">
      <c r="A12">
        <v>1997</v>
      </c>
      <c r="B12" s="5">
        <v>872.12584791726601</v>
      </c>
      <c r="C12" s="5">
        <v>817.358319619795</v>
      </c>
      <c r="D12" s="5">
        <v>94.814916698837195</v>
      </c>
      <c r="E12" s="5">
        <v>130.24242346713601</v>
      </c>
      <c r="F12" s="3">
        <f t="shared" si="0"/>
        <v>966.94076461610325</v>
      </c>
      <c r="G12" s="4">
        <f t="shared" si="1"/>
        <v>338.06045759020094</v>
      </c>
      <c r="H12" s="5">
        <f t="shared" si="2"/>
        <v>884.02933650977127</v>
      </c>
      <c r="I12" s="5">
        <f t="shared" si="3"/>
        <v>100.0258022113248</v>
      </c>
      <c r="J12" s="1"/>
      <c r="K12" s="1"/>
      <c r="N12" s="8"/>
    </row>
    <row r="13" spans="1:14" x14ac:dyDescent="0.25">
      <c r="A13">
        <v>1998</v>
      </c>
      <c r="B13" s="5">
        <v>899.40384674767699</v>
      </c>
      <c r="C13" s="5">
        <v>843.04825531750396</v>
      </c>
      <c r="D13" s="5">
        <v>102.34992964364901</v>
      </c>
      <c r="E13" s="5">
        <v>135.594216834435</v>
      </c>
      <c r="F13" s="3">
        <f t="shared" si="0"/>
        <v>1001.753776391326</v>
      </c>
      <c r="G13" s="4">
        <f t="shared" si="1"/>
        <v>338.06045759020094</v>
      </c>
      <c r="H13" s="5">
        <f t="shared" si="2"/>
        <v>884.02933650977127</v>
      </c>
      <c r="I13" s="5">
        <f t="shared" si="3"/>
        <v>100.0258022113248</v>
      </c>
      <c r="J13" s="1"/>
      <c r="K13" s="1"/>
      <c r="N13" s="8"/>
    </row>
    <row r="14" spans="1:14" x14ac:dyDescent="0.25">
      <c r="A14">
        <v>1999</v>
      </c>
      <c r="B14" s="5">
        <v>918.28743297229801</v>
      </c>
      <c r="C14" s="5">
        <v>860.88395033586801</v>
      </c>
      <c r="D14" s="5">
        <v>110.081850414169</v>
      </c>
      <c r="E14" s="5">
        <v>128.76306943459701</v>
      </c>
      <c r="F14" s="3">
        <f t="shared" si="0"/>
        <v>1028.369283386467</v>
      </c>
      <c r="G14" s="4">
        <f t="shared" si="1"/>
        <v>338.06045759020094</v>
      </c>
      <c r="H14" s="5">
        <f t="shared" si="2"/>
        <v>884.02933650977127</v>
      </c>
      <c r="I14" s="5">
        <f t="shared" si="3"/>
        <v>100.0258022113248</v>
      </c>
      <c r="J14" s="1"/>
      <c r="K14" s="1"/>
      <c r="N14" s="8"/>
    </row>
    <row r="15" spans="1:14" x14ac:dyDescent="0.25">
      <c r="A15">
        <v>2000</v>
      </c>
      <c r="B15" s="5">
        <v>912.48555128055796</v>
      </c>
      <c r="C15" s="5">
        <v>855.63377331530899</v>
      </c>
      <c r="D15" s="5">
        <v>116.276899071492</v>
      </c>
      <c r="E15" s="5">
        <v>135.40024574327501</v>
      </c>
      <c r="F15" s="3">
        <f t="shared" si="0"/>
        <v>1028.7624503520499</v>
      </c>
      <c r="G15" s="4">
        <f t="shared" si="1"/>
        <v>338.06045759020094</v>
      </c>
      <c r="H15" s="5">
        <f t="shared" si="2"/>
        <v>884.02933650977127</v>
      </c>
      <c r="I15" s="5">
        <f t="shared" si="3"/>
        <v>100.0258022113248</v>
      </c>
      <c r="J15" s="1"/>
      <c r="K15" s="1"/>
      <c r="N15" s="8"/>
    </row>
    <row r="16" spans="1:14" x14ac:dyDescent="0.25">
      <c r="A16">
        <v>2001</v>
      </c>
      <c r="B16" s="5">
        <v>925.91694169943196</v>
      </c>
      <c r="C16" s="5">
        <v>870.17132593452197</v>
      </c>
      <c r="D16" s="5">
        <v>114.69842977002401</v>
      </c>
      <c r="E16" s="5">
        <v>140.885306513443</v>
      </c>
      <c r="F16" s="3">
        <f t="shared" si="0"/>
        <v>1040.615371469456</v>
      </c>
      <c r="G16" s="4">
        <f t="shared" si="1"/>
        <v>338.06045759020094</v>
      </c>
      <c r="H16" s="5">
        <f t="shared" si="2"/>
        <v>884.02933650977127</v>
      </c>
      <c r="I16" s="5">
        <f t="shared" si="3"/>
        <v>100.0258022113248</v>
      </c>
      <c r="J16" s="1"/>
      <c r="K16" s="1"/>
      <c r="N16" s="8"/>
    </row>
    <row r="17" spans="1:14" x14ac:dyDescent="0.25">
      <c r="A17">
        <v>2002</v>
      </c>
      <c r="B17" s="5">
        <v>937.32194117569202</v>
      </c>
      <c r="C17" s="5">
        <v>882.36034850975705</v>
      </c>
      <c r="D17" s="5">
        <v>112.021576457943</v>
      </c>
      <c r="E17" s="5">
        <v>144.88237251519001</v>
      </c>
      <c r="F17" s="3">
        <f t="shared" si="0"/>
        <v>1049.343517633635</v>
      </c>
      <c r="G17" s="4">
        <f t="shared" si="1"/>
        <v>338.06045759020094</v>
      </c>
      <c r="H17" s="5">
        <f t="shared" si="2"/>
        <v>884.02933650977127</v>
      </c>
      <c r="I17" s="5">
        <f t="shared" si="3"/>
        <v>100.0258022113248</v>
      </c>
      <c r="J17" s="1"/>
      <c r="K17" s="1"/>
      <c r="N17" s="8"/>
    </row>
    <row r="18" spans="1:14" x14ac:dyDescent="0.25">
      <c r="A18">
        <v>2003</v>
      </c>
      <c r="B18" s="5">
        <v>946.26150866284797</v>
      </c>
      <c r="C18" s="5">
        <v>891.37292356265505</v>
      </c>
      <c r="D18" s="5">
        <v>116.563380214014</v>
      </c>
      <c r="E18" s="5">
        <v>148.35372862596299</v>
      </c>
      <c r="F18" s="3">
        <f t="shared" si="0"/>
        <v>1062.8248888768619</v>
      </c>
      <c r="G18" s="4">
        <f t="shared" si="1"/>
        <v>338.06045759020094</v>
      </c>
      <c r="H18" s="5">
        <f t="shared" si="2"/>
        <v>884.02933650977127</v>
      </c>
      <c r="I18" s="5">
        <f t="shared" si="3"/>
        <v>100.0258022113248</v>
      </c>
      <c r="J18" s="1"/>
      <c r="K18" s="1"/>
      <c r="N18" s="8"/>
    </row>
    <row r="19" spans="1:14" x14ac:dyDescent="0.25">
      <c r="A19">
        <v>2004</v>
      </c>
      <c r="B19" s="5">
        <v>965.18047898469194</v>
      </c>
      <c r="C19" s="5">
        <v>909.08857067766303</v>
      </c>
      <c r="D19" s="5">
        <v>125.46690563249901</v>
      </c>
      <c r="E19" s="5">
        <v>157.274071222993</v>
      </c>
      <c r="F19" s="3">
        <f t="shared" si="0"/>
        <v>1090.6473846171909</v>
      </c>
      <c r="G19" s="4">
        <f t="shared" si="1"/>
        <v>338.06045759020094</v>
      </c>
      <c r="H19" s="5">
        <f t="shared" si="2"/>
        <v>884.02933650977127</v>
      </c>
      <c r="I19" s="5">
        <f t="shared" si="3"/>
        <v>100.0258022113248</v>
      </c>
      <c r="J19" s="1"/>
      <c r="K19" s="1"/>
      <c r="N19" s="8"/>
    </row>
    <row r="20" spans="1:14" x14ac:dyDescent="0.25">
      <c r="A20">
        <v>2005</v>
      </c>
      <c r="B20" s="5">
        <v>964.36187084931203</v>
      </c>
      <c r="C20" s="5">
        <v>907.76198427887903</v>
      </c>
      <c r="D20" s="5">
        <v>132.36992326486799</v>
      </c>
      <c r="E20" s="5">
        <v>166.70967035220801</v>
      </c>
      <c r="F20" s="3">
        <f t="shared" si="0"/>
        <v>1096.73179411418</v>
      </c>
      <c r="G20" s="4">
        <f t="shared" ref="G20:G65" si="4">$F$5*(1-60%)</f>
        <v>338.06045759020094</v>
      </c>
      <c r="H20" s="5">
        <f t="shared" si="2"/>
        <v>884.02933650977127</v>
      </c>
      <c r="I20" s="5">
        <f t="shared" si="3"/>
        <v>100.0258022113248</v>
      </c>
      <c r="J20" s="1"/>
      <c r="K20" s="1"/>
      <c r="N20" s="8"/>
    </row>
    <row r="21" spans="1:14" x14ac:dyDescent="0.25">
      <c r="A21">
        <v>2006</v>
      </c>
      <c r="B21" s="5">
        <v>970.7483627588</v>
      </c>
      <c r="C21" s="5">
        <v>913.83390647410397</v>
      </c>
      <c r="D21" s="5">
        <v>138.102304960411</v>
      </c>
      <c r="E21" s="5">
        <v>176.14284560638399</v>
      </c>
      <c r="F21" s="3">
        <f t="shared" si="0"/>
        <v>1108.8506677192111</v>
      </c>
      <c r="G21" s="4">
        <f t="shared" si="4"/>
        <v>338.06045759020094</v>
      </c>
      <c r="H21" s="5">
        <f t="shared" si="2"/>
        <v>884.02933650977127</v>
      </c>
      <c r="I21" s="5">
        <f t="shared" si="3"/>
        <v>100.0258022113248</v>
      </c>
      <c r="J21" s="1"/>
      <c r="K21" s="1"/>
      <c r="N21" s="8"/>
    </row>
    <row r="22" spans="1:14" x14ac:dyDescent="0.25">
      <c r="A22">
        <v>2007</v>
      </c>
      <c r="B22" s="5">
        <v>980.17837836530396</v>
      </c>
      <c r="C22" s="5">
        <v>923.06000148552505</v>
      </c>
      <c r="D22" s="5">
        <v>142.67770282793501</v>
      </c>
      <c r="E22" s="5">
        <v>179.33972579374401</v>
      </c>
      <c r="F22" s="3">
        <f t="shared" si="0"/>
        <v>1122.8560811932389</v>
      </c>
      <c r="G22" s="4">
        <f t="shared" si="4"/>
        <v>338.06045759020094</v>
      </c>
      <c r="H22" s="5">
        <f t="shared" si="2"/>
        <v>884.02933650977127</v>
      </c>
      <c r="I22" s="5">
        <f t="shared" si="3"/>
        <v>100.0258022113248</v>
      </c>
      <c r="J22" s="1"/>
      <c r="K22" s="1"/>
      <c r="N22" s="8"/>
    </row>
    <row r="23" spans="1:14" x14ac:dyDescent="0.25">
      <c r="A23">
        <v>2008</v>
      </c>
      <c r="B23" s="5">
        <v>961.83549245634697</v>
      </c>
      <c r="C23" s="5">
        <v>905.27400855259998</v>
      </c>
      <c r="D23" s="5">
        <v>143.201178180867</v>
      </c>
      <c r="E23" s="5">
        <v>177.44341399700099</v>
      </c>
      <c r="F23" s="3">
        <f t="shared" si="0"/>
        <v>1105.036670637214</v>
      </c>
      <c r="G23" s="4">
        <f t="shared" si="4"/>
        <v>338.06045759020094</v>
      </c>
      <c r="H23" s="5">
        <f t="shared" si="2"/>
        <v>884.02933650977127</v>
      </c>
      <c r="I23" s="5">
        <f t="shared" si="3"/>
        <v>100.0258022113248</v>
      </c>
      <c r="J23" s="1"/>
      <c r="K23" s="1"/>
      <c r="N23" s="8"/>
    </row>
    <row r="24" spans="1:14" x14ac:dyDescent="0.25">
      <c r="A24">
        <v>2009</v>
      </c>
      <c r="B24" s="5">
        <v>935.45679687434495</v>
      </c>
      <c r="C24" s="5">
        <v>881.05588065009795</v>
      </c>
      <c r="D24" s="5">
        <v>132.965872622365</v>
      </c>
      <c r="E24" s="5">
        <v>160.189182314173</v>
      </c>
      <c r="F24" s="3">
        <f t="shared" si="0"/>
        <v>1068.4226694967099</v>
      </c>
      <c r="G24" s="4">
        <f t="shared" si="4"/>
        <v>338.06045759020094</v>
      </c>
      <c r="H24" s="5">
        <f t="shared" si="2"/>
        <v>884.02933650977127</v>
      </c>
      <c r="I24" s="5">
        <f t="shared" si="3"/>
        <v>100.0258022113248</v>
      </c>
      <c r="J24" s="1"/>
      <c r="K24" s="1"/>
      <c r="N24" s="8"/>
    </row>
    <row r="25" spans="1:14" x14ac:dyDescent="0.25">
      <c r="A25">
        <v>2010</v>
      </c>
      <c r="B25" s="5">
        <v>930.72522146853396</v>
      </c>
      <c r="C25" s="5">
        <v>876.61684296558406</v>
      </c>
      <c r="D25" s="5">
        <v>132.86163774757699</v>
      </c>
      <c r="E25" s="5">
        <v>152.059413078349</v>
      </c>
      <c r="F25" s="3">
        <f t="shared" si="0"/>
        <v>1063.586859216111</v>
      </c>
      <c r="G25" s="4">
        <f t="shared" si="4"/>
        <v>338.06045759020094</v>
      </c>
      <c r="H25" s="5">
        <f t="shared" si="2"/>
        <v>884.02933650977127</v>
      </c>
      <c r="I25" s="5">
        <f t="shared" si="3"/>
        <v>100.0258022113248</v>
      </c>
      <c r="J25" s="2">
        <f>F25/F5</f>
        <v>1.2584575750712588</v>
      </c>
      <c r="K25" s="2">
        <f>SUM(E25:F25)/SUM(E5:F5)</f>
        <v>1.2683276371684249</v>
      </c>
      <c r="N25" s="8"/>
    </row>
    <row r="26" spans="1:14" x14ac:dyDescent="0.25">
      <c r="A26">
        <v>2011</v>
      </c>
      <c r="B26" s="9">
        <v>924.62588873637492</v>
      </c>
      <c r="C26" s="3"/>
      <c r="D26" s="10">
        <f>D25</f>
        <v>132.86163774757699</v>
      </c>
      <c r="E26" s="3"/>
      <c r="F26" s="11">
        <f t="shared" si="0"/>
        <v>1057.487526483952</v>
      </c>
      <c r="G26" s="4">
        <f t="shared" si="4"/>
        <v>338.06045759020094</v>
      </c>
      <c r="H26" s="5">
        <f t="shared" si="2"/>
        <v>884.02933650977127</v>
      </c>
      <c r="I26" s="5">
        <f t="shared" si="3"/>
        <v>100.0258022113248</v>
      </c>
      <c r="J26" s="12">
        <f>F26/F5</f>
        <v>1.2512407206948115</v>
      </c>
      <c r="K26" s="2"/>
      <c r="N26" s="8"/>
    </row>
    <row r="27" spans="1:14" x14ac:dyDescent="0.25">
      <c r="A27">
        <v>2012</v>
      </c>
      <c r="B27" s="3"/>
      <c r="C27" s="3"/>
      <c r="D27" s="3"/>
      <c r="E27" s="3"/>
      <c r="G27" s="4">
        <f t="shared" si="4"/>
        <v>338.06045759020094</v>
      </c>
      <c r="H27" s="5">
        <f t="shared" si="2"/>
        <v>884.02933650977127</v>
      </c>
      <c r="I27" s="5">
        <f t="shared" si="3"/>
        <v>100.0258022113248</v>
      </c>
      <c r="J27" s="2"/>
      <c r="K27" s="2"/>
    </row>
    <row r="28" spans="1:14" x14ac:dyDescent="0.25">
      <c r="A28">
        <v>2013</v>
      </c>
      <c r="B28" s="3"/>
      <c r="C28" s="3"/>
      <c r="D28" s="3"/>
      <c r="E28" s="3"/>
      <c r="F28" s="13"/>
      <c r="G28" s="4">
        <f t="shared" si="4"/>
        <v>338.06045759020094</v>
      </c>
      <c r="H28" s="5">
        <f t="shared" si="2"/>
        <v>884.02933650977127</v>
      </c>
      <c r="I28" s="5">
        <f t="shared" si="3"/>
        <v>100.0258022113248</v>
      </c>
      <c r="J28" s="1"/>
      <c r="K28" s="1"/>
    </row>
    <row r="29" spans="1:14" x14ac:dyDescent="0.25">
      <c r="A29">
        <v>2014</v>
      </c>
      <c r="B29" s="3"/>
      <c r="C29" s="3"/>
      <c r="D29" s="3"/>
      <c r="E29" s="3"/>
      <c r="F29" s="13"/>
      <c r="G29" s="4">
        <f t="shared" si="4"/>
        <v>338.06045759020094</v>
      </c>
      <c r="H29" s="5">
        <f t="shared" si="2"/>
        <v>884.02933650977127</v>
      </c>
      <c r="I29" s="5">
        <f t="shared" si="3"/>
        <v>100.0258022113248</v>
      </c>
      <c r="J29" s="1"/>
      <c r="K29" s="1"/>
    </row>
    <row r="30" spans="1:14" x14ac:dyDescent="0.25">
      <c r="A30">
        <v>2015</v>
      </c>
      <c r="B30" s="3"/>
      <c r="C30" s="3"/>
      <c r="D30" s="3"/>
      <c r="E30" s="3"/>
      <c r="F30" s="13"/>
      <c r="G30" s="4">
        <f t="shared" si="4"/>
        <v>338.06045759020094</v>
      </c>
      <c r="H30" s="5">
        <f t="shared" si="2"/>
        <v>884.02933650977127</v>
      </c>
      <c r="I30" s="5">
        <f t="shared" si="3"/>
        <v>100.0258022113248</v>
      </c>
      <c r="J30" s="1"/>
      <c r="K30" s="1"/>
    </row>
    <row r="31" spans="1:14" x14ac:dyDescent="0.25">
      <c r="A31">
        <v>2016</v>
      </c>
      <c r="B31" s="3"/>
      <c r="C31" s="3"/>
      <c r="D31" s="3"/>
      <c r="E31" s="3"/>
      <c r="F31" s="13"/>
      <c r="G31" s="4">
        <f t="shared" si="4"/>
        <v>338.06045759020094</v>
      </c>
      <c r="H31" s="5">
        <f t="shared" si="2"/>
        <v>884.02933650977127</v>
      </c>
      <c r="I31" s="5">
        <f t="shared" si="3"/>
        <v>100.0258022113248</v>
      </c>
      <c r="J31" s="1"/>
      <c r="K31" s="1"/>
    </row>
    <row r="32" spans="1:14" x14ac:dyDescent="0.25">
      <c r="A32">
        <v>2017</v>
      </c>
      <c r="B32" s="3"/>
      <c r="C32" s="3"/>
      <c r="D32" s="3"/>
      <c r="E32" s="3"/>
      <c r="F32" s="13"/>
      <c r="G32" s="4">
        <f t="shared" si="4"/>
        <v>338.06045759020094</v>
      </c>
      <c r="H32" s="5">
        <f t="shared" si="2"/>
        <v>884.02933650977127</v>
      </c>
      <c r="I32" s="5">
        <f t="shared" si="3"/>
        <v>100.0258022113248</v>
      </c>
      <c r="J32" s="1"/>
      <c r="K32" s="1"/>
    </row>
    <row r="33" spans="1:11" x14ac:dyDescent="0.25">
      <c r="A33">
        <v>2018</v>
      </c>
      <c r="B33" s="3"/>
      <c r="C33" s="3"/>
      <c r="D33" s="3"/>
      <c r="E33" s="3"/>
      <c r="F33" s="13"/>
      <c r="G33" s="4">
        <f t="shared" si="4"/>
        <v>338.06045759020094</v>
      </c>
      <c r="H33" s="5">
        <f t="shared" si="2"/>
        <v>884.02933650977127</v>
      </c>
      <c r="I33" s="5">
        <f t="shared" si="3"/>
        <v>100.0258022113248</v>
      </c>
      <c r="J33" s="1"/>
      <c r="K33" s="1"/>
    </row>
    <row r="34" spans="1:11" x14ac:dyDescent="0.25">
      <c r="A34">
        <v>2019</v>
      </c>
      <c r="B34" s="3"/>
      <c r="C34" s="3"/>
      <c r="D34" s="3"/>
      <c r="E34" s="3"/>
      <c r="F34" s="13"/>
      <c r="G34" s="4">
        <f t="shared" si="4"/>
        <v>338.06045759020094</v>
      </c>
      <c r="H34" s="5">
        <f t="shared" si="2"/>
        <v>884.02933650977127</v>
      </c>
      <c r="I34" s="5">
        <f t="shared" si="3"/>
        <v>100.0258022113248</v>
      </c>
      <c r="J34" s="1"/>
      <c r="K34" s="1"/>
    </row>
    <row r="35" spans="1:11" x14ac:dyDescent="0.25">
      <c r="A35">
        <v>2020</v>
      </c>
      <c r="B35" s="3"/>
      <c r="C35" s="3"/>
      <c r="D35" s="3"/>
      <c r="E35" s="3"/>
      <c r="F35" s="13"/>
      <c r="G35" s="4">
        <f t="shared" si="4"/>
        <v>338.06045759020094</v>
      </c>
      <c r="H35" s="5">
        <f t="shared" si="2"/>
        <v>884.02933650977127</v>
      </c>
      <c r="I35" s="5">
        <f t="shared" si="3"/>
        <v>100.0258022113248</v>
      </c>
      <c r="J35" s="1"/>
      <c r="K35" s="1"/>
    </row>
    <row r="36" spans="1:11" x14ac:dyDescent="0.25">
      <c r="A36">
        <v>2021</v>
      </c>
      <c r="B36" s="3"/>
      <c r="C36" s="3"/>
      <c r="D36" s="3"/>
      <c r="E36" s="3"/>
      <c r="F36" s="13"/>
      <c r="G36" s="4">
        <f t="shared" si="4"/>
        <v>338.06045759020094</v>
      </c>
      <c r="H36" s="5">
        <f t="shared" si="2"/>
        <v>884.02933650977127</v>
      </c>
      <c r="I36" s="5">
        <f t="shared" si="3"/>
        <v>100.0258022113248</v>
      </c>
      <c r="J36" s="1"/>
      <c r="K36" s="1"/>
    </row>
    <row r="37" spans="1:11" x14ac:dyDescent="0.25">
      <c r="A37">
        <v>2022</v>
      </c>
      <c r="B37" s="3"/>
      <c r="C37" s="3"/>
      <c r="D37" s="3"/>
      <c r="E37" s="3"/>
      <c r="F37" s="13"/>
      <c r="G37" s="4">
        <f t="shared" si="4"/>
        <v>338.06045759020094</v>
      </c>
      <c r="H37" s="5">
        <f t="shared" si="2"/>
        <v>884.02933650977127</v>
      </c>
      <c r="I37" s="5">
        <f t="shared" si="3"/>
        <v>100.0258022113248</v>
      </c>
      <c r="J37" s="1"/>
      <c r="K37" s="1"/>
    </row>
    <row r="38" spans="1:11" x14ac:dyDescent="0.25">
      <c r="A38">
        <v>2023</v>
      </c>
      <c r="B38" s="3"/>
      <c r="C38" s="3"/>
      <c r="D38" s="3"/>
      <c r="E38" s="3"/>
      <c r="F38" s="13"/>
      <c r="G38" s="4">
        <f t="shared" si="4"/>
        <v>338.06045759020094</v>
      </c>
      <c r="H38" s="5">
        <f t="shared" si="2"/>
        <v>884.02933650977127</v>
      </c>
      <c r="I38" s="5">
        <f t="shared" si="3"/>
        <v>100.0258022113248</v>
      </c>
      <c r="J38" s="2"/>
      <c r="K38" s="2"/>
    </row>
    <row r="39" spans="1:11" x14ac:dyDescent="0.25">
      <c r="A39">
        <v>2024</v>
      </c>
      <c r="B39" s="3"/>
      <c r="C39" s="3"/>
      <c r="D39" s="3"/>
      <c r="E39" s="3"/>
      <c r="F39" s="13"/>
      <c r="G39" s="4">
        <f t="shared" si="4"/>
        <v>338.06045759020094</v>
      </c>
      <c r="H39" s="5">
        <f t="shared" si="2"/>
        <v>884.02933650977127</v>
      </c>
      <c r="I39" s="5">
        <f t="shared" si="3"/>
        <v>100.0258022113248</v>
      </c>
    </row>
    <row r="40" spans="1:11" x14ac:dyDescent="0.25">
      <c r="A40">
        <v>2025</v>
      </c>
      <c r="B40" s="3"/>
      <c r="C40" s="3"/>
      <c r="D40" s="3"/>
      <c r="E40" s="3"/>
      <c r="F40" s="13"/>
      <c r="G40" s="4">
        <f t="shared" si="4"/>
        <v>338.06045759020094</v>
      </c>
      <c r="H40" s="5">
        <f t="shared" si="2"/>
        <v>884.02933650977127</v>
      </c>
      <c r="I40" s="5">
        <f t="shared" si="3"/>
        <v>100.0258022113248</v>
      </c>
    </row>
    <row r="41" spans="1:11" x14ac:dyDescent="0.25">
      <c r="A41">
        <v>2026</v>
      </c>
      <c r="B41" s="3"/>
      <c r="C41" s="3"/>
      <c r="D41" s="3"/>
      <c r="E41" s="3"/>
      <c r="F41" s="13"/>
      <c r="G41" s="4">
        <f t="shared" si="4"/>
        <v>338.06045759020094</v>
      </c>
      <c r="H41" s="5">
        <f t="shared" si="2"/>
        <v>884.02933650977127</v>
      </c>
      <c r="I41" s="5">
        <f t="shared" si="3"/>
        <v>100.0258022113248</v>
      </c>
    </row>
    <row r="42" spans="1:11" x14ac:dyDescent="0.25">
      <c r="A42">
        <v>2027</v>
      </c>
      <c r="B42" s="3"/>
      <c r="C42" s="3"/>
      <c r="D42" s="3"/>
      <c r="E42" s="3"/>
      <c r="F42" s="13"/>
      <c r="G42" s="4">
        <f t="shared" si="4"/>
        <v>338.06045759020094</v>
      </c>
      <c r="H42" s="5">
        <f t="shared" si="2"/>
        <v>884.02933650977127</v>
      </c>
      <c r="I42" s="5">
        <f t="shared" si="3"/>
        <v>100.0258022113248</v>
      </c>
    </row>
    <row r="43" spans="1:11" x14ac:dyDescent="0.25">
      <c r="A43">
        <v>2028</v>
      </c>
      <c r="B43" s="3"/>
      <c r="C43" s="3"/>
      <c r="D43" s="3"/>
      <c r="E43" s="3"/>
      <c r="F43" s="13"/>
      <c r="G43" s="4">
        <f t="shared" si="4"/>
        <v>338.06045759020094</v>
      </c>
      <c r="H43" s="5">
        <f t="shared" si="2"/>
        <v>884.02933650977127</v>
      </c>
      <c r="I43" s="5">
        <f t="shared" si="3"/>
        <v>100.0258022113248</v>
      </c>
    </row>
    <row r="44" spans="1:11" x14ac:dyDescent="0.25">
      <c r="A44">
        <v>2029</v>
      </c>
      <c r="B44" s="3"/>
      <c r="C44" s="3"/>
      <c r="D44" s="3"/>
      <c r="E44" s="3"/>
      <c r="F44" s="13"/>
      <c r="G44" s="4">
        <f t="shared" si="4"/>
        <v>338.06045759020094</v>
      </c>
      <c r="H44" s="5">
        <f t="shared" si="2"/>
        <v>884.02933650977127</v>
      </c>
      <c r="I44" s="5">
        <f t="shared" si="3"/>
        <v>100.0258022113248</v>
      </c>
    </row>
    <row r="45" spans="1:11" x14ac:dyDescent="0.25">
      <c r="A45">
        <v>2030</v>
      </c>
      <c r="B45" s="3"/>
      <c r="C45" s="3"/>
      <c r="D45" s="3"/>
      <c r="E45" s="3"/>
      <c r="F45" s="13"/>
      <c r="G45" s="4">
        <f t="shared" si="4"/>
        <v>338.06045759020094</v>
      </c>
      <c r="H45" s="5">
        <f t="shared" si="2"/>
        <v>884.02933650977127</v>
      </c>
      <c r="I45" s="5">
        <f t="shared" si="3"/>
        <v>100.0258022113248</v>
      </c>
    </row>
    <row r="46" spans="1:11" x14ac:dyDescent="0.25">
      <c r="A46">
        <v>2031</v>
      </c>
      <c r="B46" s="3"/>
      <c r="C46" s="3"/>
      <c r="D46" s="3"/>
      <c r="E46" s="3"/>
      <c r="F46" s="13"/>
      <c r="G46" s="4">
        <f t="shared" si="4"/>
        <v>338.06045759020094</v>
      </c>
      <c r="H46" s="5"/>
      <c r="I46" s="5">
        <f t="shared" si="3"/>
        <v>100.0258022113248</v>
      </c>
    </row>
    <row r="47" spans="1:11" x14ac:dyDescent="0.25">
      <c r="A47">
        <v>2032</v>
      </c>
      <c r="B47" s="3"/>
      <c r="C47" s="3"/>
      <c r="D47" s="3"/>
      <c r="E47" s="3"/>
      <c r="F47" s="13"/>
      <c r="G47" s="4">
        <f t="shared" si="4"/>
        <v>338.06045759020094</v>
      </c>
      <c r="H47" s="5"/>
      <c r="I47" s="5">
        <f t="shared" si="3"/>
        <v>100.0258022113248</v>
      </c>
    </row>
    <row r="48" spans="1:11" x14ac:dyDescent="0.25">
      <c r="A48">
        <v>2033</v>
      </c>
      <c r="B48" s="3"/>
      <c r="C48" s="3"/>
      <c r="D48" s="3"/>
      <c r="E48" s="3"/>
      <c r="F48" s="14"/>
      <c r="G48" s="4">
        <f t="shared" si="4"/>
        <v>338.06045759020094</v>
      </c>
      <c r="H48" s="5"/>
      <c r="I48" s="5">
        <f t="shared" si="3"/>
        <v>100.0258022113248</v>
      </c>
    </row>
    <row r="49" spans="1:9" x14ac:dyDescent="0.25">
      <c r="A49">
        <v>2034</v>
      </c>
      <c r="B49" s="3"/>
      <c r="C49" s="3"/>
      <c r="D49" s="3"/>
      <c r="E49" s="3"/>
      <c r="F49" s="3"/>
      <c r="G49" s="4">
        <f t="shared" si="4"/>
        <v>338.06045759020094</v>
      </c>
      <c r="H49" s="5"/>
      <c r="I49" s="5">
        <f t="shared" si="3"/>
        <v>100.0258022113248</v>
      </c>
    </row>
    <row r="50" spans="1:9" x14ac:dyDescent="0.25">
      <c r="A50">
        <v>2035</v>
      </c>
      <c r="B50" s="3"/>
      <c r="C50" s="3"/>
      <c r="D50" s="3"/>
      <c r="E50" s="3"/>
      <c r="F50" s="3"/>
      <c r="G50" s="4">
        <f t="shared" si="4"/>
        <v>338.06045759020094</v>
      </c>
      <c r="H50" s="5"/>
      <c r="I50" s="5">
        <f t="shared" si="3"/>
        <v>100.0258022113248</v>
      </c>
    </row>
    <row r="51" spans="1:9" x14ac:dyDescent="0.25">
      <c r="A51">
        <v>2036</v>
      </c>
      <c r="B51" s="3"/>
      <c r="C51" s="3"/>
      <c r="D51" s="3"/>
      <c r="E51" s="3"/>
      <c r="F51" s="3"/>
      <c r="G51" s="4">
        <f t="shared" si="4"/>
        <v>338.06045759020094</v>
      </c>
      <c r="H51" s="5"/>
      <c r="I51" s="5">
        <f t="shared" si="3"/>
        <v>100.0258022113248</v>
      </c>
    </row>
    <row r="52" spans="1:9" x14ac:dyDescent="0.25">
      <c r="A52">
        <v>2037</v>
      </c>
      <c r="B52" s="3"/>
      <c r="C52" s="3"/>
      <c r="D52" s="3"/>
      <c r="E52" s="3"/>
      <c r="F52" s="3"/>
      <c r="G52" s="4">
        <f t="shared" si="4"/>
        <v>338.06045759020094</v>
      </c>
      <c r="H52" s="5"/>
      <c r="I52" s="5">
        <f t="shared" si="3"/>
        <v>100.0258022113248</v>
      </c>
    </row>
    <row r="53" spans="1:9" x14ac:dyDescent="0.25">
      <c r="A53">
        <v>2038</v>
      </c>
      <c r="B53" s="3"/>
      <c r="C53" s="3"/>
      <c r="D53" s="3"/>
      <c r="E53" s="3"/>
      <c r="F53" s="3"/>
      <c r="G53" s="4">
        <f t="shared" si="4"/>
        <v>338.06045759020094</v>
      </c>
      <c r="H53" s="5"/>
      <c r="I53" s="5">
        <f t="shared" si="3"/>
        <v>100.0258022113248</v>
      </c>
    </row>
    <row r="54" spans="1:9" x14ac:dyDescent="0.25">
      <c r="A54">
        <v>2039</v>
      </c>
      <c r="B54" s="3"/>
      <c r="C54" s="3"/>
      <c r="D54" s="3"/>
      <c r="E54" s="3"/>
      <c r="F54" s="3"/>
      <c r="G54" s="4">
        <f t="shared" si="4"/>
        <v>338.06045759020094</v>
      </c>
      <c r="H54" s="5"/>
      <c r="I54" s="5">
        <f t="shared" si="3"/>
        <v>100.0258022113248</v>
      </c>
    </row>
    <row r="55" spans="1:9" x14ac:dyDescent="0.25">
      <c r="A55">
        <v>2040</v>
      </c>
      <c r="B55" s="3"/>
      <c r="C55" s="3"/>
      <c r="D55" s="3"/>
      <c r="E55" s="3"/>
      <c r="F55" s="3"/>
      <c r="G55" s="4">
        <f t="shared" si="4"/>
        <v>338.06045759020094</v>
      </c>
      <c r="H55" s="5"/>
      <c r="I55" s="5">
        <f t="shared" si="3"/>
        <v>100.0258022113248</v>
      </c>
    </row>
    <row r="56" spans="1:9" x14ac:dyDescent="0.25">
      <c r="A56">
        <v>2041</v>
      </c>
      <c r="B56" s="3"/>
      <c r="C56" s="3"/>
      <c r="D56" s="3"/>
      <c r="E56" s="3"/>
      <c r="F56" s="3"/>
      <c r="G56" s="4">
        <f t="shared" si="4"/>
        <v>338.06045759020094</v>
      </c>
      <c r="H56" s="5"/>
      <c r="I56" s="5">
        <f t="shared" si="3"/>
        <v>100.0258022113248</v>
      </c>
    </row>
    <row r="57" spans="1:9" x14ac:dyDescent="0.25">
      <c r="A57">
        <v>2042</v>
      </c>
      <c r="B57" s="3"/>
      <c r="C57" s="3"/>
      <c r="D57" s="3"/>
      <c r="E57" s="3"/>
      <c r="F57" s="3"/>
      <c r="G57" s="4">
        <f t="shared" si="4"/>
        <v>338.06045759020094</v>
      </c>
      <c r="H57" s="5"/>
      <c r="I57" s="5">
        <f t="shared" si="3"/>
        <v>100.0258022113248</v>
      </c>
    </row>
    <row r="58" spans="1:9" x14ac:dyDescent="0.25">
      <c r="A58">
        <v>2043</v>
      </c>
      <c r="B58" s="3"/>
      <c r="C58" s="3"/>
      <c r="D58" s="3"/>
      <c r="E58" s="3"/>
      <c r="F58" s="3"/>
      <c r="G58" s="4">
        <f t="shared" si="4"/>
        <v>338.06045759020094</v>
      </c>
      <c r="H58" s="5"/>
      <c r="I58" s="5">
        <f t="shared" si="3"/>
        <v>100.0258022113248</v>
      </c>
    </row>
    <row r="59" spans="1:9" x14ac:dyDescent="0.25">
      <c r="A59">
        <v>2044</v>
      </c>
      <c r="B59" s="3"/>
      <c r="C59" s="3"/>
      <c r="D59" s="3"/>
      <c r="E59" s="3"/>
      <c r="F59" s="3"/>
      <c r="G59" s="4">
        <f t="shared" si="4"/>
        <v>338.06045759020094</v>
      </c>
      <c r="H59" s="5"/>
      <c r="I59" s="5">
        <f t="shared" si="3"/>
        <v>100.0258022113248</v>
      </c>
    </row>
    <row r="60" spans="1:9" x14ac:dyDescent="0.25">
      <c r="A60">
        <v>2045</v>
      </c>
      <c r="B60" s="3"/>
      <c r="C60" s="3"/>
      <c r="D60" s="3"/>
      <c r="E60" s="3"/>
      <c r="F60" s="3"/>
      <c r="G60" s="4">
        <f t="shared" si="4"/>
        <v>338.06045759020094</v>
      </c>
      <c r="H60" s="5"/>
      <c r="I60" s="5">
        <f t="shared" si="3"/>
        <v>100.0258022113248</v>
      </c>
    </row>
    <row r="61" spans="1:9" x14ac:dyDescent="0.25">
      <c r="A61">
        <v>2046</v>
      </c>
      <c r="B61" s="3"/>
      <c r="C61" s="3"/>
      <c r="D61" s="3"/>
      <c r="E61" s="3"/>
      <c r="F61" s="3"/>
      <c r="G61" s="4">
        <f t="shared" si="4"/>
        <v>338.06045759020094</v>
      </c>
      <c r="H61" s="5"/>
      <c r="I61" s="5">
        <f t="shared" si="3"/>
        <v>100.0258022113248</v>
      </c>
    </row>
    <row r="62" spans="1:9" x14ac:dyDescent="0.25">
      <c r="A62">
        <v>2047</v>
      </c>
      <c r="B62" s="3"/>
      <c r="C62" s="3"/>
      <c r="D62" s="3"/>
      <c r="E62" s="3"/>
      <c r="F62" s="3"/>
      <c r="G62" s="4">
        <f t="shared" si="4"/>
        <v>338.06045759020094</v>
      </c>
      <c r="H62" s="5"/>
      <c r="I62" s="5">
        <f t="shared" si="3"/>
        <v>100.0258022113248</v>
      </c>
    </row>
    <row r="63" spans="1:9" x14ac:dyDescent="0.25">
      <c r="A63">
        <v>2048</v>
      </c>
      <c r="B63" s="3"/>
      <c r="C63" s="3"/>
      <c r="D63" s="3"/>
      <c r="E63" s="3"/>
      <c r="F63" s="3"/>
      <c r="G63" s="4">
        <f t="shared" si="4"/>
        <v>338.06045759020094</v>
      </c>
      <c r="H63" s="5"/>
      <c r="I63" s="5">
        <f t="shared" si="3"/>
        <v>100.0258022113248</v>
      </c>
    </row>
    <row r="64" spans="1:9" x14ac:dyDescent="0.25">
      <c r="A64">
        <v>2049</v>
      </c>
      <c r="B64" s="3"/>
      <c r="C64" s="3"/>
      <c r="D64" s="3"/>
      <c r="E64" s="3"/>
      <c r="F64" s="3"/>
      <c r="G64" s="4">
        <f t="shared" si="4"/>
        <v>338.06045759020094</v>
      </c>
      <c r="H64" s="5"/>
      <c r="I64" s="5">
        <f t="shared" si="3"/>
        <v>100.0258022113248</v>
      </c>
    </row>
    <row r="65" spans="1:9" x14ac:dyDescent="0.25">
      <c r="A65">
        <v>2050</v>
      </c>
      <c r="B65" s="3"/>
      <c r="C65" s="3"/>
      <c r="D65" s="3"/>
      <c r="E65" s="3"/>
      <c r="F65" s="3"/>
      <c r="G65" s="4">
        <f t="shared" si="4"/>
        <v>338.06045759020094</v>
      </c>
      <c r="H65" s="5"/>
      <c r="I65" s="5">
        <f t="shared" si="3"/>
        <v>100.0258022113248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TERM02 data</vt:lpstr>
      <vt:lpstr>TERM02_Ch2_Figure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Sánchez Vicente</dc:creator>
  <cp:lastModifiedBy>Mona Mandrup Poulsen</cp:lastModifiedBy>
  <dcterms:created xsi:type="dcterms:W3CDTF">2012-06-07T16:20:28Z</dcterms:created>
  <dcterms:modified xsi:type="dcterms:W3CDTF">2012-10-12T06:45:52Z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100054356</vt:i4>
  </property>
  <property fmtid="{D5CDD505-2E9C-101B-9397-08002B2CF9AE}" pid="3" name="_NewReviewCycle">
    <vt:lpwstr/>
  </property>
  <property fmtid="{D5CDD505-2E9C-101B-9397-08002B2CF9AE}" pid="4" name="_EmailSubject">
    <vt:lpwstr>TERM2012</vt:lpwstr>
  </property>
  <property fmtid="{D5CDD505-2E9C-101B-9397-08002B2CF9AE}" pid="5" name="_AuthorEmail">
    <vt:lpwstr>Francois.Dejean@eea.europa.eu</vt:lpwstr>
  </property>
  <property fmtid="{D5CDD505-2E9C-101B-9397-08002B2CF9AE}" pid="6" name="_AuthorEmailDisplayName">
    <vt:lpwstr>Francois Dejean</vt:lpwstr>
  </property>
  <property fmtid="{D5CDD505-2E9C-101B-9397-08002B2CF9AE}" pid="7" name="_PreviousAdHocReviewCycleID">
    <vt:i4>-1135075706</vt:i4>
  </property>
  <property fmtid="{D5CDD505-2E9C-101B-9397-08002B2CF9AE}" pid="8" name="_ReviewingToolsShownOnce">
    <vt:lpwstr/>
  </property>
</Properties>
</file>