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79-154452-CLIM050-Melanie Sporer\4_Figures\FIG2-154454\Data-package\"/>
    </mc:Choice>
  </mc:AlternateContent>
  <bookViews>
    <workbookView xWindow="0" yWindow="0" windowWidth="19200" windowHeight="11030" tabRatio="464"/>
  </bookViews>
  <sheets>
    <sheet name="DATA AND CHART" sheetId="7" r:id="rId1"/>
    <sheet name="Additional data" sheetId="1" r:id="rId2"/>
  </sheets>
  <externalReferences>
    <externalReference r:id="rId3"/>
    <externalReference r:id="rId4"/>
    <externalReference r:id="rId5"/>
    <externalReference r:id="rId6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AutomaticResultsDisplayMode_1" hidden="1">0</definedName>
    <definedName name="_AtRisk_SimSetting_AutomaticResultsDisplayMode_1_1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ReportsList_1" hidden="1">0</definedName>
    <definedName name="_AtRisk_SimSetting_ReportsList_1_1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>#REF!</definedName>
    <definedName name="AEA_AR4">#REF!</definedName>
    <definedName name="aviation_emissions">'[1]Inventory data (AR2)'!$A$34:$E$62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>#REF!</definedName>
    <definedName name="CRF_Table10s5_Main2">#REF!</definedName>
    <definedName name="CRF_Table3.A_D_Doc">'[2]Table3.A-D'!#REF!</definedName>
    <definedName name="Datamat">#REF!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>#REF!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>#REF!</definedName>
    <definedName name="LASTYR">[3]Introduction!$M$3</definedName>
    <definedName name="Leontief138">#REF!</definedName>
    <definedName name="Macro">'[3]Macro economy_Energy balance'!$B$3:$BA$208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CollectDistributionSamples_1" hidden="1">2</definedName>
    <definedName name="RiskCollectDistributionSamples_1_1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onitorConvergence_1" hidden="1">TRUE</definedName>
    <definedName name="RiskMonitorConvergence_1_1" hidden="1">FALSE</definedName>
    <definedName name="RiskMultipleCPUSupportEnabled" hidden="1">TRUE</definedName>
    <definedName name="RiskNumIterations" hidden="1">20000</definedName>
    <definedName name="RiskNumIterations_1" hidden="1">10000</definedName>
    <definedName name="RiskNumIterations_1_1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>#REF!</definedName>
    <definedName name="Services">[3]Services!$B$3:$BA$225</definedName>
    <definedName name="sheet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8" i="1" l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D34" i="1"/>
  <c r="AL32" i="1"/>
  <c r="AM32" i="1"/>
  <c r="AN32" i="1"/>
  <c r="AO32" i="1"/>
  <c r="AP32" i="1"/>
  <c r="AQ32" i="1"/>
  <c r="AR32" i="1"/>
  <c r="AS32" i="1"/>
  <c r="AT32" i="1"/>
  <c r="AU32" i="1"/>
  <c r="AL33" i="1"/>
  <c r="AM33" i="1"/>
  <c r="AN33" i="1"/>
  <c r="AO33" i="1"/>
  <c r="AP33" i="1"/>
  <c r="AQ33" i="1"/>
  <c r="AR33" i="1"/>
  <c r="AS33" i="1"/>
  <c r="AT33" i="1"/>
  <c r="AU33" i="1"/>
  <c r="AK33" i="1"/>
  <c r="AK32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V31" i="1"/>
  <c r="AL29" i="1"/>
  <c r="AM29" i="1"/>
  <c r="AN29" i="1"/>
  <c r="AO29" i="1"/>
  <c r="AP29" i="1"/>
  <c r="AQ29" i="1"/>
  <c r="AR29" i="1"/>
  <c r="AS29" i="1"/>
  <c r="AT29" i="1"/>
  <c r="AU29" i="1"/>
  <c r="AL30" i="1"/>
  <c r="AM30" i="1"/>
  <c r="AN30" i="1"/>
  <c r="AO30" i="1"/>
  <c r="AP30" i="1"/>
  <c r="AQ30" i="1"/>
  <c r="AR30" i="1"/>
  <c r="AS30" i="1"/>
  <c r="AT30" i="1"/>
  <c r="AU30" i="1"/>
  <c r="AK30" i="1"/>
  <c r="AK29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V28" i="1"/>
  <c r="AK26" i="1"/>
  <c r="AL26" i="1"/>
  <c r="AM26" i="1"/>
  <c r="AN26" i="1"/>
  <c r="AO26" i="1"/>
  <c r="AP26" i="1"/>
  <c r="AQ26" i="1"/>
  <c r="AR26" i="1"/>
  <c r="AS26" i="1"/>
  <c r="AT26" i="1"/>
  <c r="AU26" i="1"/>
  <c r="AK27" i="1"/>
  <c r="AL27" i="1"/>
  <c r="AM27" i="1"/>
  <c r="AN27" i="1"/>
  <c r="AO27" i="1"/>
  <c r="AP27" i="1"/>
  <c r="AQ27" i="1"/>
  <c r="AR27" i="1"/>
  <c r="AS27" i="1"/>
  <c r="AT27" i="1"/>
  <c r="AU27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V25" i="1"/>
  <c r="AM43" i="1" l="1"/>
  <c r="AL43" i="1"/>
  <c r="AL47" i="1"/>
  <c r="AL42" i="1"/>
  <c r="AL45" i="1"/>
  <c r="AL41" i="1"/>
  <c r="AL48" i="1"/>
  <c r="AL46" i="1"/>
  <c r="AL40" i="1"/>
  <c r="AM40" i="1"/>
  <c r="AM39" i="1"/>
  <c r="AL39" i="1"/>
  <c r="AW36" i="1"/>
  <c r="AX36" i="1" s="1"/>
  <c r="AX34" i="1"/>
  <c r="AW34" i="1"/>
</calcChain>
</file>

<file path=xl/sharedStrings.xml><?xml version="1.0" encoding="utf-8"?>
<sst xmlns="http://schemas.openxmlformats.org/spreadsheetml/2006/main" count="81" uniqueCount="59">
  <si>
    <t>This sheet should contain chart(s), the underpinning data and metadata.
Please ensure the chart is based on the data in the table (not linking to a source outside this document)</t>
  </si>
  <si>
    <t>Please select product type</t>
  </si>
  <si>
    <t>Mandatory</t>
  </si>
  <si>
    <t>Optional</t>
  </si>
  <si>
    <t>Figure number / Title</t>
  </si>
  <si>
    <t>Geographic coverage</t>
  </si>
  <si>
    <t>EU-27</t>
  </si>
  <si>
    <t>Temporal coverage</t>
  </si>
  <si>
    <t>2005-2030</t>
  </si>
  <si>
    <t>Unit</t>
  </si>
  <si>
    <t>Mt CO2equivalent</t>
  </si>
  <si>
    <t>Note</t>
  </si>
  <si>
    <t>Methodology</t>
  </si>
  <si>
    <t>Aditional information</t>
  </si>
  <si>
    <t>Data</t>
  </si>
  <si>
    <t>scope</t>
  </si>
  <si>
    <t>unit</t>
  </si>
  <si>
    <t>source</t>
  </si>
  <si>
    <t>Side calculation</t>
  </si>
  <si>
    <t>Aviation (international + domestic - see box)</t>
  </si>
  <si>
    <t>INV - EU-27</t>
  </si>
  <si>
    <t xml:space="preserve">Projections "with existing measures", EU-27 </t>
  </si>
  <si>
    <t>WEM - EU-27</t>
  </si>
  <si>
    <t>Projections "with additional measures", EU-27</t>
  </si>
  <si>
    <t>WAM - EU-27</t>
  </si>
  <si>
    <t>Land use and forestry</t>
  </si>
  <si>
    <t>INV - EU27</t>
  </si>
  <si>
    <t>Effort sharing</t>
  </si>
  <si>
    <t xml:space="preserve">WEM - EU-27 </t>
  </si>
  <si>
    <t>EU ETS (stationary)</t>
  </si>
  <si>
    <t>INV; WEM</t>
  </si>
  <si>
    <t>Effort sharing targets</t>
  </si>
  <si>
    <t xml:space="preserve">EU ETS cap (stationary) EU-27 </t>
  </si>
  <si>
    <t>Comment</t>
  </si>
  <si>
    <t xml:space="preserve">Figure 2: EU-27 Effort Sharing, ETS, LULUCF trends and projections </t>
  </si>
  <si>
    <t>This figure shows the EU-27 greenhouse gas emission targets, historical and future emission trends of the Effort Sharing, ETS and LULUCF.</t>
  </si>
  <si>
    <t>Data for the year 2020 is preliminary ('proxy')</t>
  </si>
  <si>
    <t>LULUCF: "with existing measures"</t>
  </si>
  <si>
    <t>LULUCF:  "with additional measures"</t>
  </si>
  <si>
    <t>Effort Sharing:  "with existing measures"</t>
  </si>
  <si>
    <t>Effort Sharing: "with additional measures"</t>
  </si>
  <si>
    <t>ETS:  "with existing measures"</t>
  </si>
  <si>
    <t>ETS:  "with additional measures"</t>
  </si>
  <si>
    <t>Effort Sharing -40% target</t>
  </si>
  <si>
    <t>-40% target proposal for ESR</t>
  </si>
  <si>
    <t>-30% target for ESR</t>
  </si>
  <si>
    <t>For text:</t>
  </si>
  <si>
    <t>ESD change 2005-2020</t>
  </si>
  <si>
    <t>BJ 2005</t>
  </si>
  <si>
    <t>ESD change 2005-2021</t>
  </si>
  <si>
    <t>ETS change 2005-2021</t>
  </si>
  <si>
    <t>ETS change 2005-2020</t>
  </si>
  <si>
    <t>ESD change 2005-2030</t>
  </si>
  <si>
    <t>ETS change 2005-2030</t>
  </si>
  <si>
    <t>ETS share in total net emissions 2021</t>
  </si>
  <si>
    <t>ETS share in total emissions 2021</t>
  </si>
  <si>
    <t>ETS change 2019-2020</t>
  </si>
  <si>
    <t>ETS change 2020-2021</t>
  </si>
  <si>
    <t>EU Emissions tradig system (ETS) (stationary)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</si>
</sst>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808080"/>
      <name val="Calibri"/>
      <family val="2"/>
    </font>
    <font>
      <sz val="10"/>
      <color rgb="FF000000"/>
      <name val="Calibri"/>
      <family val="2"/>
    </font>
    <font>
      <sz val="10"/>
      <color rgb="FF808080"/>
      <name val="Calibri"/>
      <family val="2"/>
    </font>
    <font>
      <sz val="10"/>
      <color rgb="FF00B0F0"/>
      <name val="Calibri"/>
      <family val="2"/>
    </font>
    <font>
      <sz val="11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0"/>
      <color theme="0" tint="-0.499984740745262"/>
      <name val="Calibri"/>
      <family val="2"/>
    </font>
    <font>
      <sz val="11"/>
      <color rgb="FF000000"/>
      <name val="Calibri"/>
      <family val="2"/>
    </font>
    <font>
      <sz val="10"/>
      <color rgb="FFFF0000"/>
      <name val="Calibri"/>
      <family val="2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7" fillId="0" borderId="0"/>
    <xf numFmtId="0" fontId="13" fillId="0" borderId="0"/>
    <xf numFmtId="0" fontId="7" fillId="0" borderId="0"/>
    <xf numFmtId="0" fontId="20" fillId="6" borderId="0" applyNumberFormat="0" applyBorder="0" applyAlignment="0" applyProtection="0"/>
  </cellStyleXfs>
  <cellXfs count="81">
    <xf numFmtId="0" fontId="0" fillId="0" borderId="0" xfId="0"/>
    <xf numFmtId="0" fontId="0" fillId="5" borderId="0" xfId="0" applyFill="1"/>
    <xf numFmtId="0" fontId="3" fillId="3" borderId="1" xfId="3" applyBorder="1"/>
    <xf numFmtId="0" fontId="2" fillId="2" borderId="1" xfId="2" applyBorder="1"/>
    <xf numFmtId="0" fontId="2" fillId="2" borderId="1" xfId="2" applyBorder="1" applyAlignment="1">
      <alignment horizontal="left" vertical="top"/>
    </xf>
    <xf numFmtId="0" fontId="8" fillId="0" borderId="9" xfId="4" applyFont="1" applyBorder="1" applyAlignment="1">
      <alignment horizontal="left" vertical="center" indent="1"/>
    </xf>
    <xf numFmtId="0" fontId="8" fillId="0" borderId="9" xfId="4" applyFont="1" applyBorder="1" applyAlignment="1">
      <alignment horizontal="right" vertical="center" indent="1"/>
    </xf>
    <xf numFmtId="0" fontId="9" fillId="0" borderId="9" xfId="4" applyFont="1" applyBorder="1" applyAlignment="1">
      <alignment horizontal="right" vertical="center" indent="1"/>
    </xf>
    <xf numFmtId="0" fontId="8" fillId="0" borderId="0" xfId="4" applyFont="1" applyAlignment="1">
      <alignment horizontal="left" vertical="center" indent="1"/>
    </xf>
    <xf numFmtId="0" fontId="10" fillId="0" borderId="0" xfId="4" applyFont="1" applyAlignment="1">
      <alignment horizontal="left" vertical="center" indent="1"/>
    </xf>
    <xf numFmtId="1" fontId="10" fillId="0" borderId="0" xfId="4" applyNumberFormat="1" applyFont="1" applyAlignment="1">
      <alignment horizontal="center" vertical="center"/>
    </xf>
    <xf numFmtId="0" fontId="10" fillId="0" borderId="0" xfId="4" quotePrefix="1" applyFont="1" applyAlignment="1">
      <alignment horizontal="left" vertical="center" indent="1"/>
    </xf>
    <xf numFmtId="1" fontId="10" fillId="0" borderId="0" xfId="4" applyNumberFormat="1" applyFont="1" applyAlignment="1">
      <alignment horizontal="left" vertical="center" indent="1"/>
    </xf>
    <xf numFmtId="1" fontId="11" fillId="0" borderId="0" xfId="4" applyNumberFormat="1" applyFont="1" applyAlignment="1">
      <alignment horizontal="center" vertical="center"/>
    </xf>
    <xf numFmtId="0" fontId="12" fillId="0" borderId="0" xfId="4" applyFont="1" applyAlignment="1">
      <alignment horizontal="left" vertical="center" indent="1"/>
    </xf>
    <xf numFmtId="0" fontId="12" fillId="0" borderId="0" xfId="4" applyFont="1" applyAlignment="1">
      <alignment horizontal="right" vertical="center" indent="1"/>
    </xf>
    <xf numFmtId="0" fontId="10" fillId="0" borderId="0" xfId="4" applyFont="1" applyAlignment="1">
      <alignment horizontal="right" vertical="center" indent="1"/>
    </xf>
    <xf numFmtId="9" fontId="12" fillId="0" borderId="0" xfId="1" applyFont="1" applyFill="1" applyAlignment="1">
      <alignment horizontal="left" vertical="center" indent="1"/>
    </xf>
    <xf numFmtId="165" fontId="12" fillId="0" borderId="0" xfId="1" applyNumberFormat="1" applyFont="1" applyFill="1" applyAlignment="1">
      <alignment horizontal="left" vertical="center" indent="1"/>
    </xf>
    <xf numFmtId="9" fontId="10" fillId="0" borderId="0" xfId="1" applyFont="1" applyAlignment="1">
      <alignment horizontal="right" vertical="center" indent="1"/>
    </xf>
    <xf numFmtId="165" fontId="0" fillId="0" borderId="0" xfId="1" applyNumberFormat="1" applyFont="1"/>
    <xf numFmtId="1" fontId="14" fillId="0" borderId="9" xfId="4" applyNumberFormat="1" applyFont="1" applyBorder="1" applyAlignment="1">
      <alignment horizontal="right" vertical="center" indent="1"/>
    </xf>
    <xf numFmtId="0" fontId="16" fillId="0" borderId="0" xfId="0" applyFont="1"/>
    <xf numFmtId="0" fontId="14" fillId="0" borderId="0" xfId="4" applyFont="1" applyAlignment="1">
      <alignment horizontal="left" vertical="center" indent="1"/>
    </xf>
    <xf numFmtId="1" fontId="14" fillId="0" borderId="0" xfId="4" applyNumberFormat="1" applyFont="1" applyAlignment="1">
      <alignment horizontal="left" vertical="center" indent="1"/>
    </xf>
    <xf numFmtId="0" fontId="14" fillId="0" borderId="0" xfId="4" quotePrefix="1" applyFont="1" applyAlignment="1">
      <alignment horizontal="left" vertical="center" indent="1"/>
    </xf>
    <xf numFmtId="3" fontId="14" fillId="0" borderId="0" xfId="4" applyNumberFormat="1" applyFont="1" applyAlignment="1">
      <alignment horizontal="right" vertical="center" indent="1"/>
    </xf>
    <xf numFmtId="0" fontId="16" fillId="0" borderId="9" xfId="0" applyFont="1" applyBorder="1"/>
    <xf numFmtId="0" fontId="14" fillId="0" borderId="9" xfId="4" applyFont="1" applyBorder="1" applyAlignment="1">
      <alignment horizontal="left" vertical="center" indent="1"/>
    </xf>
    <xf numFmtId="1" fontId="14" fillId="0" borderId="9" xfId="4" applyNumberFormat="1" applyFont="1" applyBorder="1" applyAlignment="1">
      <alignment horizontal="left" vertical="center" indent="1"/>
    </xf>
    <xf numFmtId="3" fontId="14" fillId="0" borderId="9" xfId="4" applyNumberFormat="1" applyFont="1" applyBorder="1" applyAlignment="1">
      <alignment horizontal="right" vertical="center" indent="1"/>
    </xf>
    <xf numFmtId="1" fontId="14" fillId="0" borderId="0" xfId="4" applyNumberFormat="1" applyFont="1" applyAlignment="1">
      <alignment horizontal="right" vertical="center" indent="1"/>
    </xf>
    <xf numFmtId="0" fontId="14" fillId="0" borderId="0" xfId="4" applyFont="1" applyAlignment="1">
      <alignment horizontal="right" vertical="center" indent="1"/>
    </xf>
    <xf numFmtId="9" fontId="14" fillId="0" borderId="0" xfId="1" applyFont="1" applyFill="1" applyBorder="1" applyAlignment="1">
      <alignment horizontal="left" vertical="center" indent="1"/>
    </xf>
    <xf numFmtId="165" fontId="14" fillId="0" borderId="0" xfId="1" applyNumberFormat="1" applyFont="1" applyFill="1" applyBorder="1" applyAlignment="1">
      <alignment horizontal="left" vertical="center" indent="1"/>
    </xf>
    <xf numFmtId="3" fontId="14" fillId="0" borderId="9" xfId="4" applyNumberFormat="1" applyFont="1" applyBorder="1" applyAlignment="1">
      <alignment horizontal="left" vertical="center" indent="1"/>
    </xf>
    <xf numFmtId="0" fontId="14" fillId="0" borderId="9" xfId="4" applyFont="1" applyBorder="1" applyAlignment="1">
      <alignment horizontal="right" vertical="center" indent="1"/>
    </xf>
    <xf numFmtId="1" fontId="17" fillId="0" borderId="0" xfId="4" applyNumberFormat="1" applyFont="1" applyAlignment="1">
      <alignment horizontal="left" vertical="center" indent="1"/>
    </xf>
    <xf numFmtId="164" fontId="10" fillId="0" borderId="0" xfId="4" applyNumberFormat="1" applyFont="1" applyAlignment="1">
      <alignment horizontal="right" vertical="center" indent="1"/>
    </xf>
    <xf numFmtId="164" fontId="10" fillId="0" borderId="9" xfId="4" applyNumberFormat="1" applyFont="1" applyBorder="1" applyAlignment="1">
      <alignment horizontal="right" vertical="center" indent="1"/>
    </xf>
    <xf numFmtId="0" fontId="16" fillId="0" borderId="0" xfId="0" quotePrefix="1" applyFont="1"/>
    <xf numFmtId="0" fontId="18" fillId="0" borderId="0" xfId="4" quotePrefix="1" applyFont="1" applyAlignment="1">
      <alignment horizontal="left" vertical="center" indent="1"/>
    </xf>
    <xf numFmtId="0" fontId="15" fillId="0" borderId="9" xfId="4" applyFont="1" applyBorder="1" applyAlignment="1">
      <alignment horizontal="right" vertical="center" indent="1"/>
    </xf>
    <xf numFmtId="0" fontId="19" fillId="0" borderId="0" xfId="4" applyFont="1" applyAlignment="1">
      <alignment horizontal="right" vertical="center" indent="1"/>
    </xf>
    <xf numFmtId="165" fontId="19" fillId="0" borderId="0" xfId="1" applyNumberFormat="1" applyFont="1" applyBorder="1" applyAlignment="1">
      <alignment horizontal="right" vertical="center" indent="1"/>
    </xf>
    <xf numFmtId="165" fontId="10" fillId="0" borderId="0" xfId="1" applyNumberFormat="1" applyFont="1" applyAlignment="1">
      <alignment horizontal="right" vertical="center" indent="1"/>
    </xf>
    <xf numFmtId="3" fontId="14" fillId="0" borderId="0" xfId="4" applyNumberFormat="1" applyFont="1" applyAlignment="1">
      <alignment horizontal="center" vertical="center"/>
    </xf>
    <xf numFmtId="3" fontId="14" fillId="0" borderId="9" xfId="4" applyNumberFormat="1" applyFont="1" applyBorder="1" applyAlignment="1">
      <alignment horizontal="center" vertical="center"/>
    </xf>
    <xf numFmtId="1" fontId="10" fillId="0" borderId="0" xfId="4" applyNumberFormat="1" applyFont="1" applyAlignment="1">
      <alignment horizontal="right" vertical="center" indent="1"/>
    </xf>
    <xf numFmtId="0" fontId="20" fillId="6" borderId="0" xfId="7" applyAlignment="1">
      <alignment horizontal="right" vertical="center" indent="1"/>
    </xf>
    <xf numFmtId="2" fontId="21" fillId="7" borderId="0" xfId="0" applyNumberFormat="1" applyFont="1" applyFill="1"/>
    <xf numFmtId="0" fontId="0" fillId="0" borderId="0" xfId="0" applyAlignment="1">
      <alignment horizontal="right"/>
    </xf>
    <xf numFmtId="0" fontId="22" fillId="0" borderId="0" xfId="0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3" fillId="8" borderId="0" xfId="0" applyFont="1" applyFill="1" applyAlignment="1">
      <alignment horizontal="center"/>
    </xf>
    <xf numFmtId="0" fontId="15" fillId="0" borderId="0" xfId="4" applyFont="1" applyFill="1" applyAlignment="1">
      <alignment horizontal="left" vertical="center" indent="1"/>
    </xf>
    <xf numFmtId="0" fontId="14" fillId="0" borderId="0" xfId="4" quotePrefix="1" applyFont="1" applyFill="1" applyAlignment="1">
      <alignment horizontal="left" vertical="center" indent="1"/>
    </xf>
    <xf numFmtId="0" fontId="14" fillId="0" borderId="9" xfId="4" quotePrefix="1" applyFont="1" applyFill="1" applyBorder="1" applyAlignment="1">
      <alignment horizontal="left" vertical="center" indent="1"/>
    </xf>
    <xf numFmtId="0" fontId="15" fillId="0" borderId="0" xfId="4" quotePrefix="1" applyFont="1" applyFill="1" applyAlignment="1">
      <alignment horizontal="left" vertical="center" indent="1"/>
    </xf>
    <xf numFmtId="0" fontId="23" fillId="0" borderId="0" xfId="0" applyFont="1" applyFill="1" applyAlignment="1">
      <alignment horizontal="center"/>
    </xf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4" xfId="0" applyFill="1" applyBorder="1" applyAlignment="1">
      <alignment horizontal="left" vertical="top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5" borderId="2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3" fillId="3" borderId="1" xfId="3" applyBorder="1" applyAlignment="1">
      <alignment horizontal="left" vertical="top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0" fillId="5" borderId="10" xfId="0" applyFill="1" applyBorder="1" applyAlignment="1">
      <alignment horizontal="left" vertical="top" wrapText="1"/>
    </xf>
    <xf numFmtId="1" fontId="22" fillId="0" borderId="0" xfId="0" applyNumberFormat="1" applyFont="1" applyFill="1" applyAlignment="1">
      <alignment horizontal="center"/>
    </xf>
  </cellXfs>
  <cellStyles count="8">
    <cellStyle name="Bad" xfId="3" builtinId="27"/>
    <cellStyle name="Good" xfId="2" builtinId="26"/>
    <cellStyle name="Neutral" xfId="7" builtinId="28"/>
    <cellStyle name="Normal" xfId="0" builtinId="0"/>
    <cellStyle name="Normal 8" xfId="5"/>
    <cellStyle name="Percent" xfId="1" builtinId="5"/>
    <cellStyle name="Standard 23" xfId="4"/>
    <cellStyle name="Standard 23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'DATA AND CHART'!$A$5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CHART'!$B$5:$AA$5</c:f>
              <c:numCache>
                <c:formatCode>0</c:formatCode>
                <c:ptCount val="26"/>
                <c:pt idx="0">
                  <c:v>2454.4112000000005</c:v>
                </c:pt>
                <c:pt idx="1">
                  <c:v>2452.3189131000004</c:v>
                </c:pt>
                <c:pt idx="2">
                  <c:v>2394.3158922000007</c:v>
                </c:pt>
                <c:pt idx="3">
                  <c:v>2425.7671751400012</c:v>
                </c:pt>
                <c:pt idx="4">
                  <c:v>2330.0481460099995</c:v>
                </c:pt>
                <c:pt idx="5">
                  <c:v>2373.8498690599999</c:v>
                </c:pt>
                <c:pt idx="6">
                  <c:v>2288.2487885500009</c:v>
                </c:pt>
                <c:pt idx="7">
                  <c:v>2265.3536052499999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2193.2066306695233</c:v>
                </c:pt>
                <c:pt idx="11">
                  <c:v>2221.0863591528268</c:v>
                </c:pt>
                <c:pt idx="12">
                  <c:v>2252.2060699503313</c:v>
                </c:pt>
                <c:pt idx="13">
                  <c:v>2220.8020930000007</c:v>
                </c:pt>
                <c:pt idx="14">
                  <c:v>2208.6997211085632</c:v>
                </c:pt>
                <c:pt idx="15">
                  <c:v>2066.8194749999998</c:v>
                </c:pt>
                <c:pt idx="16">
                  <c:v>2137.9787431766617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09-424B-9595-93E538894E69}"/>
            </c:ext>
          </c:extLst>
        </c:ser>
        <c:ser>
          <c:idx val="4"/>
          <c:order val="1"/>
          <c:tx>
            <c:strRef>
              <c:f>'DATA AND CHART'!$A$6</c:f>
              <c:strCache>
                <c:ptCount val="1"/>
                <c:pt idx="0">
                  <c:v>Effort Sharing:  "with existing measures"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CHART'!$B$6:$AA$6</c:f>
              <c:numCache>
                <c:formatCode>0</c:formatCode>
                <c:ptCount val="26"/>
                <c:pt idx="15">
                  <c:v>2095.5053754985652</c:v>
                </c:pt>
                <c:pt idx="16">
                  <c:v>2106.6297063293077</c:v>
                </c:pt>
                <c:pt idx="17">
                  <c:v>2110.2647593835832</c:v>
                </c:pt>
                <c:pt idx="18">
                  <c:v>2104.7260878161537</c:v>
                </c:pt>
                <c:pt idx="19">
                  <c:v>2099.0200372337085</c:v>
                </c:pt>
                <c:pt idx="20">
                  <c:v>2091.5778178301348</c:v>
                </c:pt>
                <c:pt idx="21">
                  <c:v>2061.8832236417561</c:v>
                </c:pt>
                <c:pt idx="22">
                  <c:v>2032.6521939678828</c:v>
                </c:pt>
                <c:pt idx="23">
                  <c:v>2000.7339543914138</c:v>
                </c:pt>
                <c:pt idx="24">
                  <c:v>1969.8939806505698</c:v>
                </c:pt>
                <c:pt idx="25">
                  <c:v>1935.0806302541985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09-424B-9595-93E538894E69}"/>
            </c:ext>
          </c:extLst>
        </c:ser>
        <c:ser>
          <c:idx val="9"/>
          <c:order val="2"/>
          <c:tx>
            <c:strRef>
              <c:f>'DATA AND CHART'!$A$11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CHART'!$B$11:$AA$11</c:f>
              <c:numCache>
                <c:formatCode>0</c:formatCode>
                <c:ptCount val="26"/>
                <c:pt idx="8">
                  <c:v>2431.8923490000002</c:v>
                </c:pt>
                <c:pt idx="9">
                  <c:v>2415.8419069999995</c:v>
                </c:pt>
                <c:pt idx="10">
                  <c:v>2399.3791100000008</c:v>
                </c:pt>
                <c:pt idx="11">
                  <c:v>2382.9163099999996</c:v>
                </c:pt>
                <c:pt idx="12">
                  <c:v>2318.7706290587021</c:v>
                </c:pt>
                <c:pt idx="13">
                  <c:v>2301.5942245624674</c:v>
                </c:pt>
                <c:pt idx="14">
                  <c:v>2284.4178220662343</c:v>
                </c:pt>
                <c:pt idx="15">
                  <c:v>2267.2414165699997</c:v>
                </c:pt>
                <c:pt idx="16">
                  <c:v>2199.2342533694973</c:v>
                </c:pt>
                <c:pt idx="17">
                  <c:v>2119.5241010252012</c:v>
                </c:pt>
                <c:pt idx="18">
                  <c:v>2076.4387796809042</c:v>
                </c:pt>
                <c:pt idx="19">
                  <c:v>2033.3534583366088</c:v>
                </c:pt>
                <c:pt idx="20">
                  <c:v>1990.2681369923123</c:v>
                </c:pt>
                <c:pt idx="21">
                  <c:v>1947.1828156480153</c:v>
                </c:pt>
                <c:pt idx="22">
                  <c:v>1904.097494303719</c:v>
                </c:pt>
                <c:pt idx="23">
                  <c:v>1861.0121729594227</c:v>
                </c:pt>
                <c:pt idx="24">
                  <c:v>1817.9268516151265</c:v>
                </c:pt>
                <c:pt idx="25">
                  <c:v>1774.8415302708304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A09-424B-9595-93E538894E69}"/>
            </c:ext>
          </c:extLst>
        </c:ser>
        <c:ser>
          <c:idx val="5"/>
          <c:order val="3"/>
          <c:tx>
            <c:strRef>
              <c:f>'DATA AND CHART'!$A$7</c:f>
              <c:strCache>
                <c:ptCount val="1"/>
                <c:pt idx="0">
                  <c:v>Effort Sharing: "with additional measures"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CHART'!$B$7:$AA$7</c:f>
              <c:numCache>
                <c:formatCode>0</c:formatCode>
                <c:ptCount val="26"/>
                <c:pt idx="15">
                  <c:v>2083.5501943150466</c:v>
                </c:pt>
                <c:pt idx="16">
                  <c:v>2073.0538860137558</c:v>
                </c:pt>
                <c:pt idx="17">
                  <c:v>2056.4488273425932</c:v>
                </c:pt>
                <c:pt idx="18">
                  <c:v>2029.5105805764824</c:v>
                </c:pt>
                <c:pt idx="19">
                  <c:v>2002.0501707180129</c:v>
                </c:pt>
                <c:pt idx="20">
                  <c:v>1972.947159156314</c:v>
                </c:pt>
                <c:pt idx="21">
                  <c:v>1929.2405818897726</c:v>
                </c:pt>
                <c:pt idx="22">
                  <c:v>1885.9572198584574</c:v>
                </c:pt>
                <c:pt idx="23">
                  <c:v>1840.0645723098103</c:v>
                </c:pt>
                <c:pt idx="24">
                  <c:v>1795.0641748872597</c:v>
                </c:pt>
                <c:pt idx="25">
                  <c:v>1745.6493651294313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09-424B-9595-93E538894E69}"/>
            </c:ext>
          </c:extLst>
        </c:ser>
        <c:ser>
          <c:idx val="6"/>
          <c:order val="4"/>
          <c:tx>
            <c:strRef>
              <c:f>'DATA AND CHART'!$A$8</c:f>
              <c:strCache>
                <c:ptCount val="1"/>
                <c:pt idx="0">
                  <c:v>EU Emissions tradig system (ETS) (stationary)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CHART'!$B$8:$AA$8</c:f>
              <c:numCache>
                <c:formatCode>0</c:formatCode>
                <c:ptCount val="26"/>
                <c:pt idx="0">
                  <c:v>2065.5120650000003</c:v>
                </c:pt>
                <c:pt idx="1">
                  <c:v>2063.7521399999996</c:v>
                </c:pt>
                <c:pt idx="2">
                  <c:v>2089.0699210000002</c:v>
                </c:pt>
                <c:pt idx="3">
                  <c:v>1962.6390350000001</c:v>
                </c:pt>
                <c:pt idx="4">
                  <c:v>1742.1399049999993</c:v>
                </c:pt>
                <c:pt idx="5">
                  <c:v>1786.1339889999995</c:v>
                </c:pt>
                <c:pt idx="6">
                  <c:v>1763.2253219999998</c:v>
                </c:pt>
                <c:pt idx="7">
                  <c:v>1712.176477</c:v>
                </c:pt>
                <c:pt idx="8">
                  <c:v>1656.2680009999997</c:v>
                </c:pt>
                <c:pt idx="9">
                  <c:v>1588.9564050000004</c:v>
                </c:pt>
                <c:pt idx="10">
                  <c:v>1599.417197</c:v>
                </c:pt>
                <c:pt idx="11">
                  <c:v>1576.2760029999995</c:v>
                </c:pt>
                <c:pt idx="12">
                  <c:v>1590.4549450000002</c:v>
                </c:pt>
                <c:pt idx="13">
                  <c:v>1527.1202519999997</c:v>
                </c:pt>
                <c:pt idx="14">
                  <c:v>1385.330179</c:v>
                </c:pt>
                <c:pt idx="15">
                  <c:v>1224.6716559999995</c:v>
                </c:pt>
                <c:pt idx="16">
                  <c:v>1307.5373069999998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A09-424B-9595-93E538894E69}"/>
            </c:ext>
          </c:extLst>
        </c:ser>
        <c:ser>
          <c:idx val="7"/>
          <c:order val="5"/>
          <c:tx>
            <c:strRef>
              <c:f>'DATA AND CHART'!$A$9</c:f>
              <c:strCache>
                <c:ptCount val="1"/>
                <c:pt idx="0">
                  <c:v>ETS:  "with existing measures"</c:v>
                </c:pt>
              </c:strCache>
            </c:strRef>
          </c:tx>
          <c:spPr>
            <a:ln w="28575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CHART'!$B$9:$AA$9</c:f>
              <c:numCache>
                <c:formatCode>0</c:formatCode>
                <c:ptCount val="26"/>
                <c:pt idx="15">
                  <c:v>1337.3930606661452</c:v>
                </c:pt>
                <c:pt idx="16">
                  <c:v>1381.7454201045873</c:v>
                </c:pt>
                <c:pt idx="17">
                  <c:v>1374.5966803596914</c:v>
                </c:pt>
                <c:pt idx="18">
                  <c:v>1361.7622170720833</c:v>
                </c:pt>
                <c:pt idx="19">
                  <c:v>1347.947167543</c:v>
                </c:pt>
                <c:pt idx="20">
                  <c:v>1328.7408331010258</c:v>
                </c:pt>
                <c:pt idx="21">
                  <c:v>1313.3992990182803</c:v>
                </c:pt>
                <c:pt idx="22">
                  <c:v>1295.6817106467402</c:v>
                </c:pt>
                <c:pt idx="23">
                  <c:v>1273.2517087919373</c:v>
                </c:pt>
                <c:pt idx="24">
                  <c:v>1246.6824139833157</c:v>
                </c:pt>
                <c:pt idx="25">
                  <c:v>1213.2185369693589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A09-424B-9595-93E538894E69}"/>
            </c:ext>
          </c:extLst>
        </c:ser>
        <c:ser>
          <c:idx val="8"/>
          <c:order val="6"/>
          <c:tx>
            <c:strRef>
              <c:f>'DATA AND CHART'!$A$10</c:f>
              <c:strCache>
                <c:ptCount val="1"/>
                <c:pt idx="0">
                  <c:v>ETS:  "with additional measures"</c:v>
                </c:pt>
              </c:strCache>
            </c:strRef>
          </c:tx>
          <c:spPr>
            <a:ln w="28575" cap="rnd">
              <a:solidFill>
                <a:srgbClr val="00B0F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CHART'!$B$10:$AA$10</c:f>
              <c:numCache>
                <c:formatCode>0</c:formatCode>
                <c:ptCount val="26"/>
                <c:pt idx="15">
                  <c:v>1317.7367457954633</c:v>
                </c:pt>
                <c:pt idx="16">
                  <c:v>1349.9566752157009</c:v>
                </c:pt>
                <c:pt idx="17">
                  <c:v>1330.9082514691986</c:v>
                </c:pt>
                <c:pt idx="18">
                  <c:v>1306.2438226072377</c:v>
                </c:pt>
                <c:pt idx="19">
                  <c:v>1280.4187312984529</c:v>
                </c:pt>
                <c:pt idx="20">
                  <c:v>1249.0294898537111</c:v>
                </c:pt>
                <c:pt idx="21">
                  <c:v>1224.5045054407424</c:v>
                </c:pt>
                <c:pt idx="22">
                  <c:v>1197.8878672337305</c:v>
                </c:pt>
                <c:pt idx="23">
                  <c:v>1166.652394671228</c:v>
                </c:pt>
                <c:pt idx="24">
                  <c:v>1131.0069376799731</c:v>
                </c:pt>
                <c:pt idx="25">
                  <c:v>1087.596059396684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A09-424B-9595-93E538894E69}"/>
            </c:ext>
          </c:extLst>
        </c:ser>
        <c:ser>
          <c:idx val="10"/>
          <c:order val="7"/>
          <c:tx>
            <c:strRef>
              <c:f>'DATA AND CHART'!$A$12</c:f>
              <c:strCache>
                <c:ptCount val="1"/>
                <c:pt idx="0">
                  <c:v>EU ETS cap (stationary) EU-27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CHART'!$B$12:$AA$12</c:f>
              <c:numCache>
                <c:formatCode>0</c:formatCode>
                <c:ptCount val="26"/>
                <c:pt idx="4">
                  <c:v>1933.137198079557</c:v>
                </c:pt>
                <c:pt idx="5">
                  <c:v>1933.137198079557</c:v>
                </c:pt>
                <c:pt idx="6">
                  <c:v>1899.5006108329726</c:v>
                </c:pt>
                <c:pt idx="7">
                  <c:v>1865.8640235863886</c:v>
                </c:pt>
                <c:pt idx="8">
                  <c:v>1832.2274363398042</c:v>
                </c:pt>
                <c:pt idx="9">
                  <c:v>1798.59084909322</c:v>
                </c:pt>
                <c:pt idx="10">
                  <c:v>1764.9542618466357</c:v>
                </c:pt>
                <c:pt idx="11">
                  <c:v>1731.3176746000513</c:v>
                </c:pt>
                <c:pt idx="12">
                  <c:v>1697.6810873534669</c:v>
                </c:pt>
                <c:pt idx="13">
                  <c:v>1664.0445001068824</c:v>
                </c:pt>
                <c:pt idx="14">
                  <c:v>1630.4079128602982</c:v>
                </c:pt>
                <c:pt idx="15">
                  <c:v>1596.771325613714</c:v>
                </c:pt>
                <c:pt idx="16">
                  <c:v>1554.2423072559634</c:v>
                </c:pt>
                <c:pt idx="17">
                  <c:v>1511.7132888982132</c:v>
                </c:pt>
                <c:pt idx="18">
                  <c:v>1469.1842705404629</c:v>
                </c:pt>
                <c:pt idx="19">
                  <c:v>1426.6552521827125</c:v>
                </c:pt>
                <c:pt idx="20">
                  <c:v>1384.1262338249624</c:v>
                </c:pt>
                <c:pt idx="21">
                  <c:v>1341.597215467212</c:v>
                </c:pt>
                <c:pt idx="22">
                  <c:v>1299.0681971094616</c:v>
                </c:pt>
                <c:pt idx="23">
                  <c:v>1256.539178751711</c:v>
                </c:pt>
                <c:pt idx="24">
                  <c:v>1214.0101603939609</c:v>
                </c:pt>
                <c:pt idx="25">
                  <c:v>1171.4811420362105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A09-424B-9595-93E538894E69}"/>
            </c:ext>
          </c:extLst>
        </c:ser>
        <c:ser>
          <c:idx val="0"/>
          <c:order val="8"/>
          <c:tx>
            <c:strRef>
              <c:f>'DATA AND CHART'!$A$2</c:f>
              <c:strCache>
                <c:ptCount val="1"/>
                <c:pt idx="0">
                  <c:v>Land use and forestry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CHART'!$B$2:$AA$2</c:f>
              <c:numCache>
                <c:formatCode>0</c:formatCode>
                <c:ptCount val="26"/>
                <c:pt idx="0">
                  <c:v>-309.75217882000004</c:v>
                </c:pt>
                <c:pt idx="1">
                  <c:v>-332.92581492000005</c:v>
                </c:pt>
                <c:pt idx="2">
                  <c:v>-286.27382396000002</c:v>
                </c:pt>
                <c:pt idx="3">
                  <c:v>-329.97562711</c:v>
                </c:pt>
                <c:pt idx="4">
                  <c:v>-336.03036738000003</c:v>
                </c:pt>
                <c:pt idx="5">
                  <c:v>-322.32515961000001</c:v>
                </c:pt>
                <c:pt idx="6">
                  <c:v>-320.69671255000003</c:v>
                </c:pt>
                <c:pt idx="7">
                  <c:v>-327.45366094999997</c:v>
                </c:pt>
                <c:pt idx="8">
                  <c:v>-327.84214020000007</c:v>
                </c:pt>
                <c:pt idx="9">
                  <c:v>-310.13071701000001</c:v>
                </c:pt>
                <c:pt idx="10">
                  <c:v>-302.74756264000001</c:v>
                </c:pt>
                <c:pt idx="11">
                  <c:v>-296.93047705999999</c:v>
                </c:pt>
                <c:pt idx="12">
                  <c:v>-243.99906293000004</c:v>
                </c:pt>
                <c:pt idx="13">
                  <c:v>-250.68002451999996</c:v>
                </c:pt>
                <c:pt idx="14">
                  <c:v>-237.21103047</c:v>
                </c:pt>
                <c:pt idx="15">
                  <c:v>-229.52787860000001</c:v>
                </c:pt>
                <c:pt idx="16">
                  <c:v>-211.75385001000001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9-424B-9595-93E538894E69}"/>
            </c:ext>
          </c:extLst>
        </c:ser>
        <c:ser>
          <c:idx val="1"/>
          <c:order val="9"/>
          <c:tx>
            <c:strRef>
              <c:f>'DATA AND CHART'!$A$3</c:f>
              <c:strCache>
                <c:ptCount val="1"/>
                <c:pt idx="0">
                  <c:v>LULUCF: "with existing measures"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CHART'!$B$3:$AA$3</c:f>
              <c:numCache>
                <c:formatCode>0</c:formatCode>
                <c:ptCount val="26"/>
                <c:pt idx="15">
                  <c:v>-198.03780855929534</c:v>
                </c:pt>
                <c:pt idx="16">
                  <c:v>-201.78793370187014</c:v>
                </c:pt>
                <c:pt idx="17">
                  <c:v>-201.00998566850038</c:v>
                </c:pt>
                <c:pt idx="18">
                  <c:v>-192.51849832894479</c:v>
                </c:pt>
                <c:pt idx="19">
                  <c:v>-209.72362144333118</c:v>
                </c:pt>
                <c:pt idx="20">
                  <c:v>-210.28921577422699</c:v>
                </c:pt>
                <c:pt idx="21">
                  <c:v>-209.42854438790613</c:v>
                </c:pt>
                <c:pt idx="22">
                  <c:v>-207.47963839747717</c:v>
                </c:pt>
                <c:pt idx="23">
                  <c:v>-205.46075244455454</c:v>
                </c:pt>
                <c:pt idx="24">
                  <c:v>-193.87834697556087</c:v>
                </c:pt>
                <c:pt idx="25">
                  <c:v>-190.25715816448673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9-424B-9595-93E538894E69}"/>
            </c:ext>
          </c:extLst>
        </c:ser>
        <c:ser>
          <c:idx val="2"/>
          <c:order val="10"/>
          <c:tx>
            <c:strRef>
              <c:f>'DATA AND CHART'!$A$4</c:f>
              <c:strCache>
                <c:ptCount val="1"/>
                <c:pt idx="0">
                  <c:v>LULUCF:  "with additional measures"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CHART'!$B$1:$AA$1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CHART'!$B$4:$AA$4</c:f>
              <c:numCache>
                <c:formatCode>0</c:formatCode>
                <c:ptCount val="26"/>
                <c:pt idx="15">
                  <c:v>-202.46630785850618</c:v>
                </c:pt>
                <c:pt idx="16">
                  <c:v>-204.3054683834599</c:v>
                </c:pt>
                <c:pt idx="17">
                  <c:v>-204.63723073813188</c:v>
                </c:pt>
                <c:pt idx="18">
                  <c:v>-199.20474599760021</c:v>
                </c:pt>
                <c:pt idx="19">
                  <c:v>-221.03870737395002</c:v>
                </c:pt>
                <c:pt idx="20">
                  <c:v>-222.49146705807334</c:v>
                </c:pt>
                <c:pt idx="21">
                  <c:v>-221.00371573002531</c:v>
                </c:pt>
                <c:pt idx="22">
                  <c:v>-220.02385576625622</c:v>
                </c:pt>
                <c:pt idx="23">
                  <c:v>-219.4635904839208</c:v>
                </c:pt>
                <c:pt idx="24">
                  <c:v>-208.54974572407147</c:v>
                </c:pt>
                <c:pt idx="25">
                  <c:v>-208.81072127284625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9-424B-9595-93E538894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543951"/>
        <c:axId val="1431552687"/>
      </c:lineChart>
      <c:catAx>
        <c:axId val="14315439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552687"/>
        <c:crosses val="autoZero"/>
        <c:auto val="1"/>
        <c:lblAlgn val="ctr"/>
        <c:lblOffset val="100"/>
        <c:tickLblSkip val="5"/>
        <c:noMultiLvlLbl val="0"/>
      </c:catAx>
      <c:valAx>
        <c:axId val="1431552687"/>
        <c:scaling>
          <c:orientation val="minMax"/>
          <c:max val="25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543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7970983801123"/>
          <c:y val="7.305985033484029E-2"/>
          <c:w val="0.86950555555555553"/>
          <c:h val="0.67713512547770427"/>
        </c:manualLayout>
      </c:layout>
      <c:lineChart>
        <c:grouping val="standard"/>
        <c:varyColors val="0"/>
        <c:ser>
          <c:idx val="8"/>
          <c:order val="0"/>
          <c:tx>
            <c:strRef>
              <c:f>'Additional data'!$A$34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 w="9525">
                <a:noFill/>
              </a:ln>
            </c:spPr>
          </c:marker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data'!$V$34:$AU$34</c:f>
              <c:numCache>
                <c:formatCode>General</c:formatCode>
                <c:ptCount val="26"/>
                <c:pt idx="8" formatCode="0">
                  <c:v>2431.8923490000002</c:v>
                </c:pt>
                <c:pt idx="9" formatCode="0">
                  <c:v>2415.8419069999995</c:v>
                </c:pt>
                <c:pt idx="10" formatCode="0">
                  <c:v>2399.3791100000008</c:v>
                </c:pt>
                <c:pt idx="11" formatCode="0">
                  <c:v>2382.9163099999996</c:v>
                </c:pt>
                <c:pt idx="12" formatCode="0">
                  <c:v>2318.7706290587021</c:v>
                </c:pt>
                <c:pt idx="13" formatCode="0">
                  <c:v>2301.5942245624674</c:v>
                </c:pt>
                <c:pt idx="14" formatCode="0">
                  <c:v>2284.4178220662343</c:v>
                </c:pt>
                <c:pt idx="15" formatCode="0">
                  <c:v>2267.2414165699997</c:v>
                </c:pt>
                <c:pt idx="16" formatCode="0">
                  <c:v>2199.2342533694973</c:v>
                </c:pt>
                <c:pt idx="17" formatCode="0">
                  <c:v>2119.5241010252012</c:v>
                </c:pt>
                <c:pt idx="18" formatCode="0">
                  <c:v>2076.4387796809042</c:v>
                </c:pt>
                <c:pt idx="19" formatCode="0">
                  <c:v>2033.3534583366088</c:v>
                </c:pt>
                <c:pt idx="20" formatCode="0">
                  <c:v>1990.2681369923123</c:v>
                </c:pt>
                <c:pt idx="21" formatCode="0">
                  <c:v>1947.1828156480153</c:v>
                </c:pt>
                <c:pt idx="22" formatCode="0">
                  <c:v>1904.097494303719</c:v>
                </c:pt>
                <c:pt idx="23" formatCode="0">
                  <c:v>1861.0121729594227</c:v>
                </c:pt>
                <c:pt idx="24" formatCode="0">
                  <c:v>1817.9268516151265</c:v>
                </c:pt>
                <c:pt idx="25" formatCode="0">
                  <c:v>1774.8415302708304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A-4108-AED4-026CB95FC8D6}"/>
            </c:ext>
          </c:extLst>
        </c:ser>
        <c:ser>
          <c:idx val="2"/>
          <c:order val="1"/>
          <c:tx>
            <c:strRef>
              <c:f>'Additional data'!$A$28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2-B58A-4108-AED4-026CB95FC8D6}"/>
              </c:ext>
            </c:extLst>
          </c:dPt>
          <c:dPt>
            <c:idx val="16"/>
            <c:bubble3D val="0"/>
            <c:spPr>
              <a:ln w="19050">
                <a:solidFill>
                  <a:sysClr val="windowText" lastClr="000000">
                    <a:lumMod val="50000"/>
                    <a:lumOff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5E-E53A-4457-BCE3-EA7C3DC8C5DB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04-B58A-4108-AED4-026CB95FC8D6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05-B58A-4108-AED4-026CB95FC8D6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6-B58A-4108-AED4-026CB95FC8D6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7-B58A-4108-AED4-026CB95FC8D6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8-B58A-4108-AED4-026CB95FC8D6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9-B58A-4108-AED4-026CB95FC8D6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0A-B58A-4108-AED4-026CB95FC8D6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B-B58A-4108-AED4-026CB95FC8D6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0C-B58A-4108-AED4-026CB95FC8D6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0D-B58A-4108-AED4-026CB95FC8D6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E-B58A-4108-AED4-026CB95FC8D6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0F-B58A-4108-AED4-026CB95FC8D6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10-B58A-4108-AED4-026CB95FC8D6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11-B58A-4108-AED4-026CB95FC8D6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12-B58A-4108-AED4-026CB95FC8D6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13-B58A-4108-AED4-026CB95FC8D6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14-B58A-4108-AED4-026CB95FC8D6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15-B58A-4108-AED4-026CB95FC8D6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16-B58A-4108-AED4-026CB95FC8D6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17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data'!$V$28:$AU$28</c:f>
              <c:numCache>
                <c:formatCode>0</c:formatCode>
                <c:ptCount val="26"/>
                <c:pt idx="0">
                  <c:v>2454.4112000000005</c:v>
                </c:pt>
                <c:pt idx="1">
                  <c:v>2452.3189131000004</c:v>
                </c:pt>
                <c:pt idx="2">
                  <c:v>2394.3158922000007</c:v>
                </c:pt>
                <c:pt idx="3">
                  <c:v>2425.7671751400012</c:v>
                </c:pt>
                <c:pt idx="4">
                  <c:v>2330.0481460099995</c:v>
                </c:pt>
                <c:pt idx="5">
                  <c:v>2373.8498690599999</c:v>
                </c:pt>
                <c:pt idx="6">
                  <c:v>2288.2487885500009</c:v>
                </c:pt>
                <c:pt idx="7">
                  <c:v>2265.3536052499999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2193.2066306695233</c:v>
                </c:pt>
                <c:pt idx="11">
                  <c:v>2221.0863591528268</c:v>
                </c:pt>
                <c:pt idx="12">
                  <c:v>2252.2060699503313</c:v>
                </c:pt>
                <c:pt idx="13">
                  <c:v>2220.8020930000007</c:v>
                </c:pt>
                <c:pt idx="14">
                  <c:v>2208.6997211085632</c:v>
                </c:pt>
                <c:pt idx="15">
                  <c:v>2066.8194749999998</c:v>
                </c:pt>
                <c:pt idx="16">
                  <c:v>2137.9787431766617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B58A-4108-AED4-026CB95FC8D6}"/>
            </c:ext>
          </c:extLst>
        </c:ser>
        <c:ser>
          <c:idx val="9"/>
          <c:order val="2"/>
          <c:tx>
            <c:strRef>
              <c:f>'Additional data'!$A$35</c:f>
              <c:strCache>
                <c:ptCount val="1"/>
                <c:pt idx="0">
                  <c:v>EU ETS cap (stationary) EU-27 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4472C4">
                  <a:lumMod val="60000"/>
                  <a:lumOff val="40000"/>
                </a:srgbClr>
              </a:solidFill>
              <a:ln>
                <a:solidFill>
                  <a:srgbClr val="4472C4">
                    <a:lumMod val="60000"/>
                    <a:lumOff val="40000"/>
                  </a:srgbClr>
                </a:solidFill>
              </a:ln>
            </c:spPr>
          </c:marker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data'!$V$35:$AU$35</c:f>
              <c:numCache>
                <c:formatCode>#,##0</c:formatCode>
                <c:ptCount val="26"/>
                <c:pt idx="4">
                  <c:v>1933.137198079557</c:v>
                </c:pt>
                <c:pt idx="5">
                  <c:v>1933.137198079557</c:v>
                </c:pt>
                <c:pt idx="6">
                  <c:v>1899.5006108329726</c:v>
                </c:pt>
                <c:pt idx="7">
                  <c:v>1865.8640235863886</c:v>
                </c:pt>
                <c:pt idx="8">
                  <c:v>1832.2274363398042</c:v>
                </c:pt>
                <c:pt idx="9">
                  <c:v>1798.59084909322</c:v>
                </c:pt>
                <c:pt idx="10">
                  <c:v>1764.9542618466357</c:v>
                </c:pt>
                <c:pt idx="11">
                  <c:v>1731.3176746000513</c:v>
                </c:pt>
                <c:pt idx="12">
                  <c:v>1697.6810873534669</c:v>
                </c:pt>
                <c:pt idx="13">
                  <c:v>1664.0445001068824</c:v>
                </c:pt>
                <c:pt idx="14">
                  <c:v>1630.4079128602982</c:v>
                </c:pt>
                <c:pt idx="15">
                  <c:v>1596.771325613714</c:v>
                </c:pt>
                <c:pt idx="16">
                  <c:v>1554.2423072559634</c:v>
                </c:pt>
                <c:pt idx="17">
                  <c:v>1511.7132888982132</c:v>
                </c:pt>
                <c:pt idx="18">
                  <c:v>1469.1842705404629</c:v>
                </c:pt>
                <c:pt idx="19">
                  <c:v>1426.6552521827125</c:v>
                </c:pt>
                <c:pt idx="20">
                  <c:v>1384.1262338249624</c:v>
                </c:pt>
                <c:pt idx="21">
                  <c:v>1341.597215467212</c:v>
                </c:pt>
                <c:pt idx="22">
                  <c:v>1299.0681971094616</c:v>
                </c:pt>
                <c:pt idx="23">
                  <c:v>1256.539178751711</c:v>
                </c:pt>
                <c:pt idx="24">
                  <c:v>1214.0101603939609</c:v>
                </c:pt>
                <c:pt idx="25">
                  <c:v>1171.4811420362105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B58A-4108-AED4-026CB95FC8D6}"/>
            </c:ext>
          </c:extLst>
        </c:ser>
        <c:ser>
          <c:idx val="3"/>
          <c:order val="3"/>
          <c:tx>
            <c:strRef>
              <c:f>'Additional data'!$A$31</c:f>
              <c:strCache>
                <c:ptCount val="1"/>
                <c:pt idx="0">
                  <c:v>EU ETS (stationary)</c:v>
                </c:pt>
              </c:strCache>
            </c:strRef>
          </c:tx>
          <c:spPr>
            <a:ln w="19050">
              <a:solidFill>
                <a:srgbClr val="4472C4">
                  <a:lumMod val="60000"/>
                  <a:lumOff val="40000"/>
                </a:srgbClr>
              </a:solidFill>
            </a:ln>
          </c:spPr>
          <c:marker>
            <c:symbol val="none"/>
          </c:marker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B-B58A-4108-AED4-026CB95FC8D6}"/>
              </c:ext>
            </c:extLst>
          </c:dPt>
          <c:dPt>
            <c:idx val="16"/>
            <c:bubble3D val="0"/>
            <c:spPr>
              <a:ln w="19050">
                <a:solidFill>
                  <a:srgbClr val="4472C4">
                    <a:lumMod val="40000"/>
                    <a:lumOff val="60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5D-E53A-4457-BCE3-EA7C3DC8C5DB}"/>
              </c:ext>
            </c:extLst>
          </c:dPt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C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D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E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1F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0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1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2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3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4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5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6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7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8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9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A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B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C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D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E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2F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data'!$V$31:$AU$31</c:f>
              <c:numCache>
                <c:formatCode>0</c:formatCode>
                <c:ptCount val="26"/>
                <c:pt idx="0">
                  <c:v>2065.5120650000003</c:v>
                </c:pt>
                <c:pt idx="1">
                  <c:v>2063.7521399999996</c:v>
                </c:pt>
                <c:pt idx="2">
                  <c:v>2089.0699210000002</c:v>
                </c:pt>
                <c:pt idx="3">
                  <c:v>1962.6390350000001</c:v>
                </c:pt>
                <c:pt idx="4">
                  <c:v>1742.1399049999993</c:v>
                </c:pt>
                <c:pt idx="5">
                  <c:v>1786.1339889999995</c:v>
                </c:pt>
                <c:pt idx="6">
                  <c:v>1763.2253219999998</c:v>
                </c:pt>
                <c:pt idx="7">
                  <c:v>1712.176477</c:v>
                </c:pt>
                <c:pt idx="8">
                  <c:v>1656.2680009999997</c:v>
                </c:pt>
                <c:pt idx="9">
                  <c:v>1588.9564050000004</c:v>
                </c:pt>
                <c:pt idx="10">
                  <c:v>1599.417197</c:v>
                </c:pt>
                <c:pt idx="11">
                  <c:v>1576.2760029999995</c:v>
                </c:pt>
                <c:pt idx="12">
                  <c:v>1590.4549450000002</c:v>
                </c:pt>
                <c:pt idx="13">
                  <c:v>1527.1202519999997</c:v>
                </c:pt>
                <c:pt idx="14">
                  <c:v>1385.330179</c:v>
                </c:pt>
                <c:pt idx="15">
                  <c:v>1224.6716559999995</c:v>
                </c:pt>
                <c:pt idx="16">
                  <c:v>1307.5373069999998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30-B58A-4108-AED4-026CB95FC8D6}"/>
            </c:ext>
          </c:extLst>
        </c:ser>
        <c:ser>
          <c:idx val="0"/>
          <c:order val="4"/>
          <c:tx>
            <c:strRef>
              <c:f>'Additional data'!$B$22</c:f>
              <c:strCache>
                <c:ptCount val="1"/>
                <c:pt idx="0">
                  <c:v>Aviation (international + domestic - see box)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2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3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4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5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6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7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8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9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A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B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C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D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E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5F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0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1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2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3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4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65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data'!$V$22:$AU$22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6-B58A-4108-AED4-026CB95FC8D6}"/>
            </c:ext>
          </c:extLst>
        </c:ser>
        <c:ser>
          <c:idx val="1"/>
          <c:order val="5"/>
          <c:tx>
            <c:strRef>
              <c:f>'Additional data'!$A$25</c:f>
              <c:strCache>
                <c:ptCount val="1"/>
                <c:pt idx="0">
                  <c:v>Land use and forestry</c:v>
                </c:pt>
              </c:strCache>
            </c:strRef>
          </c:tx>
          <c:spPr>
            <a:ln w="19050">
              <a:solidFill>
                <a:srgbClr val="A8423F"/>
              </a:solidFill>
            </a:ln>
          </c:spPr>
          <c:marker>
            <c:symbol val="none"/>
          </c:marker>
          <c:dPt>
            <c:idx val="2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1-B58A-4108-AED4-026CB95FC8D6}"/>
              </c:ext>
            </c:extLst>
          </c:dPt>
          <c:dPt>
            <c:idx val="2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2-B58A-4108-AED4-026CB95FC8D6}"/>
              </c:ext>
            </c:extLst>
          </c:dPt>
          <c:dPt>
            <c:idx val="2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3-B58A-4108-AED4-026CB95FC8D6}"/>
              </c:ext>
            </c:extLst>
          </c:dPt>
          <c:dPt>
            <c:idx val="2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4-B58A-4108-AED4-026CB95FC8D6}"/>
              </c:ext>
            </c:extLst>
          </c:dPt>
          <c:dPt>
            <c:idx val="2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5-B58A-4108-AED4-026CB95FC8D6}"/>
              </c:ext>
            </c:extLst>
          </c:dPt>
          <c:dPt>
            <c:idx val="3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6-B58A-4108-AED4-026CB95FC8D6}"/>
              </c:ext>
            </c:extLst>
          </c:dPt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7-B58A-4108-AED4-026CB95FC8D6}"/>
              </c:ext>
            </c:extLst>
          </c:dPt>
          <c:dPt>
            <c:idx val="3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8-B58A-4108-AED4-026CB95FC8D6}"/>
              </c:ext>
            </c:extLst>
          </c:dPt>
          <c:dPt>
            <c:idx val="3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9-B58A-4108-AED4-026CB95FC8D6}"/>
              </c:ext>
            </c:extLst>
          </c:dPt>
          <c:dPt>
            <c:idx val="3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A-B58A-4108-AED4-026CB95FC8D6}"/>
              </c:ext>
            </c:extLst>
          </c:dPt>
          <c:dPt>
            <c:idx val="3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B-B58A-4108-AED4-026CB95FC8D6}"/>
              </c:ext>
            </c:extLst>
          </c:dPt>
          <c:dPt>
            <c:idx val="36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C-B58A-4108-AED4-026CB95FC8D6}"/>
              </c:ext>
            </c:extLst>
          </c:dPt>
          <c:dPt>
            <c:idx val="37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D-B58A-4108-AED4-026CB95FC8D6}"/>
              </c:ext>
            </c:extLst>
          </c:dPt>
          <c:dPt>
            <c:idx val="38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E-B58A-4108-AED4-026CB95FC8D6}"/>
              </c:ext>
            </c:extLst>
          </c:dPt>
          <c:dPt>
            <c:idx val="39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3F-B58A-4108-AED4-026CB95FC8D6}"/>
              </c:ext>
            </c:extLst>
          </c:dPt>
          <c:dPt>
            <c:idx val="40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0-B58A-4108-AED4-026CB95FC8D6}"/>
              </c:ext>
            </c:extLst>
          </c:dPt>
          <c:dPt>
            <c:idx val="4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1-B58A-4108-AED4-026CB95FC8D6}"/>
              </c:ext>
            </c:extLst>
          </c:dPt>
          <c:dPt>
            <c:idx val="42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2-B58A-4108-AED4-026CB95FC8D6}"/>
              </c:ext>
            </c:extLst>
          </c:dPt>
          <c:dPt>
            <c:idx val="43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3-B58A-4108-AED4-026CB95FC8D6}"/>
              </c:ext>
            </c:extLst>
          </c:dPt>
          <c:dPt>
            <c:idx val="44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4-B58A-4108-AED4-026CB95FC8D6}"/>
              </c:ext>
            </c:extLst>
          </c:dPt>
          <c:dPt>
            <c:idx val="45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5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data'!$V$25:$AU$25</c:f>
              <c:numCache>
                <c:formatCode>0</c:formatCode>
                <c:ptCount val="26"/>
                <c:pt idx="0">
                  <c:v>-309.75217882000004</c:v>
                </c:pt>
                <c:pt idx="1">
                  <c:v>-332.92581492000005</c:v>
                </c:pt>
                <c:pt idx="2">
                  <c:v>-286.27382396000002</c:v>
                </c:pt>
                <c:pt idx="3">
                  <c:v>-329.97562711</c:v>
                </c:pt>
                <c:pt idx="4">
                  <c:v>-336.03036738000003</c:v>
                </c:pt>
                <c:pt idx="5">
                  <c:v>-322.32515961000001</c:v>
                </c:pt>
                <c:pt idx="6">
                  <c:v>-320.69671255000003</c:v>
                </c:pt>
                <c:pt idx="7">
                  <c:v>-327.45366094999997</c:v>
                </c:pt>
                <c:pt idx="8">
                  <c:v>-327.84214020000007</c:v>
                </c:pt>
                <c:pt idx="9">
                  <c:v>-310.13071701000001</c:v>
                </c:pt>
                <c:pt idx="10">
                  <c:v>-302.74756264000001</c:v>
                </c:pt>
                <c:pt idx="11">
                  <c:v>-296.93047705999999</c:v>
                </c:pt>
                <c:pt idx="12">
                  <c:v>-243.99906293000004</c:v>
                </c:pt>
                <c:pt idx="13">
                  <c:v>-250.68002451999996</c:v>
                </c:pt>
                <c:pt idx="14">
                  <c:v>-237.21103047</c:v>
                </c:pt>
                <c:pt idx="15">
                  <c:v>-229.52787860000001</c:v>
                </c:pt>
                <c:pt idx="16">
                  <c:v>-211.75385001000001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6-B58A-4108-AED4-026CB95FC8D6}"/>
            </c:ext>
          </c:extLst>
        </c:ser>
        <c:ser>
          <c:idx val="6"/>
          <c:order val="6"/>
          <c:tx>
            <c:strRef>
              <c:f>'Additional data'!$A$29</c:f>
              <c:strCache>
                <c:ptCount val="1"/>
                <c:pt idx="0">
                  <c:v>Effort Sharing:  "with existing measures"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55-7451-4194-AE42-FE6E5EF58A38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47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data'!$V$29:$AU$29</c:f>
              <c:numCache>
                <c:formatCode>General</c:formatCode>
                <c:ptCount val="26"/>
                <c:pt idx="15" formatCode="0">
                  <c:v>2095.5053754985652</c:v>
                </c:pt>
                <c:pt idx="16" formatCode="0">
                  <c:v>2106.6297063293077</c:v>
                </c:pt>
                <c:pt idx="17" formatCode="0">
                  <c:v>2110.2647593835832</c:v>
                </c:pt>
                <c:pt idx="18" formatCode="0">
                  <c:v>2104.7260878161537</c:v>
                </c:pt>
                <c:pt idx="19" formatCode="0">
                  <c:v>2099.0200372337085</c:v>
                </c:pt>
                <c:pt idx="20" formatCode="0">
                  <c:v>2091.5778178301348</c:v>
                </c:pt>
                <c:pt idx="21" formatCode="0">
                  <c:v>2061.8832236417561</c:v>
                </c:pt>
                <c:pt idx="22" formatCode="0">
                  <c:v>2032.6521939678828</c:v>
                </c:pt>
                <c:pt idx="23" formatCode="0">
                  <c:v>2000.7339543914138</c:v>
                </c:pt>
                <c:pt idx="24" formatCode="0">
                  <c:v>1969.8939806505698</c:v>
                </c:pt>
                <c:pt idx="25" formatCode="0">
                  <c:v>1935.0806302541985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B58A-4108-AED4-026CB95FC8D6}"/>
            </c:ext>
          </c:extLst>
        </c:ser>
        <c:ser>
          <c:idx val="7"/>
          <c:order val="7"/>
          <c:tx>
            <c:strRef>
              <c:f>'Additional data'!$A$32</c:f>
              <c:strCache>
                <c:ptCount val="1"/>
                <c:pt idx="0">
                  <c:v>ETS:  "with existing measures"</c:v>
                </c:pt>
              </c:strCache>
            </c:strRef>
          </c:tx>
          <c:spPr>
            <a:ln w="19050">
              <a:solidFill>
                <a:srgbClr val="4472C4">
                  <a:lumMod val="60000"/>
                  <a:lumOff val="40000"/>
                </a:srgbClr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9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data'!$V$32:$AU$32</c:f>
              <c:numCache>
                <c:formatCode>0</c:formatCode>
                <c:ptCount val="26"/>
                <c:pt idx="15">
                  <c:v>1337.3930606661452</c:v>
                </c:pt>
                <c:pt idx="16">
                  <c:v>1381.7454201045873</c:v>
                </c:pt>
                <c:pt idx="17">
                  <c:v>1374.5966803596914</c:v>
                </c:pt>
                <c:pt idx="18">
                  <c:v>1361.7622170720833</c:v>
                </c:pt>
                <c:pt idx="19">
                  <c:v>1347.947167543</c:v>
                </c:pt>
                <c:pt idx="20">
                  <c:v>1328.7408331010258</c:v>
                </c:pt>
                <c:pt idx="21">
                  <c:v>1313.3992990182803</c:v>
                </c:pt>
                <c:pt idx="22">
                  <c:v>1295.6817106467402</c:v>
                </c:pt>
                <c:pt idx="23">
                  <c:v>1273.2517087919373</c:v>
                </c:pt>
                <c:pt idx="24">
                  <c:v>1246.6824139833157</c:v>
                </c:pt>
                <c:pt idx="25">
                  <c:v>1213.2185369693589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A-B58A-4108-AED4-026CB95FC8D6}"/>
            </c:ext>
          </c:extLst>
        </c:ser>
        <c:ser>
          <c:idx val="4"/>
          <c:order val="8"/>
          <c:tx>
            <c:strRef>
              <c:f>'Additional data'!$B$23</c:f>
              <c:strCache>
                <c:ptCount val="1"/>
                <c:pt idx="0">
                  <c:v>Projections "with existing measures", EU-27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Pt>
            <c:idx val="31"/>
            <c:bubble3D val="0"/>
            <c:spPr>
              <a:ln w="25400">
                <a:noFill/>
              </a:ln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68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data'!$V$23:$AU$23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9-B58A-4108-AED4-026CB95FC8D6}"/>
            </c:ext>
          </c:extLst>
        </c:ser>
        <c:ser>
          <c:idx val="5"/>
          <c:order val="9"/>
          <c:tx>
            <c:strRef>
              <c:f>'Additional data'!$A$26</c:f>
              <c:strCache>
                <c:ptCount val="1"/>
                <c:pt idx="0">
                  <c:v>LULUCF: "with existing measures"</c:v>
                </c:pt>
              </c:strCache>
            </c:strRef>
          </c:tx>
          <c:spPr>
            <a:ln w="22225">
              <a:solidFill>
                <a:srgbClr val="C00000"/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 xmlns:c15="http://schemas.microsoft.com/office/drawing/2012/chart">
              <c:ext xmlns:c16="http://schemas.microsoft.com/office/drawing/2014/chart" uri="{C3380CC4-5D6E-409C-BE32-E72D297353CC}">
                <c16:uniqueId val="{0000004B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data'!$V$26:$AU$26</c:f>
              <c:numCache>
                <c:formatCode>0</c:formatCode>
                <c:ptCount val="26"/>
                <c:pt idx="15" formatCode="#,##0">
                  <c:v>-198.03780855929534</c:v>
                </c:pt>
                <c:pt idx="16" formatCode="#,##0">
                  <c:v>-201.78793370187014</c:v>
                </c:pt>
                <c:pt idx="17" formatCode="#,##0">
                  <c:v>-201.00998566850038</c:v>
                </c:pt>
                <c:pt idx="18" formatCode="#,##0">
                  <c:v>-192.51849832894479</c:v>
                </c:pt>
                <c:pt idx="19" formatCode="#,##0">
                  <c:v>-209.72362144333118</c:v>
                </c:pt>
                <c:pt idx="20" formatCode="#,##0">
                  <c:v>-210.28921577422699</c:v>
                </c:pt>
                <c:pt idx="21" formatCode="#,##0">
                  <c:v>-209.42854438790613</c:v>
                </c:pt>
                <c:pt idx="22" formatCode="#,##0">
                  <c:v>-207.47963839747717</c:v>
                </c:pt>
                <c:pt idx="23" formatCode="#,##0">
                  <c:v>-205.46075244455454</c:v>
                </c:pt>
                <c:pt idx="24" formatCode="#,##0">
                  <c:v>-193.87834697556087</c:v>
                </c:pt>
                <c:pt idx="25" formatCode="#,##0">
                  <c:v>-190.25715816448673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4C-B58A-4108-AED4-026CB95FC8D6}"/>
            </c:ext>
          </c:extLst>
        </c:ser>
        <c:ser>
          <c:idx val="10"/>
          <c:order val="10"/>
          <c:tx>
            <c:strRef>
              <c:f>'Additional data'!$A$27</c:f>
              <c:strCache>
                <c:ptCount val="1"/>
                <c:pt idx="0">
                  <c:v>LULUCF:  "with additional measures"</c:v>
                </c:pt>
              </c:strCache>
            </c:strRef>
          </c:tx>
          <c:spPr>
            <a:ln w="22225"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data'!$V$27:$AU$27</c:f>
              <c:numCache>
                <c:formatCode>0</c:formatCode>
                <c:ptCount val="26"/>
                <c:pt idx="15" formatCode="#,##0">
                  <c:v>-202.46630785850618</c:v>
                </c:pt>
                <c:pt idx="16" formatCode="#,##0">
                  <c:v>-204.3054683834599</c:v>
                </c:pt>
                <c:pt idx="17" formatCode="#,##0">
                  <c:v>-204.63723073813188</c:v>
                </c:pt>
                <c:pt idx="18" formatCode="#,##0">
                  <c:v>-199.20474599760021</c:v>
                </c:pt>
                <c:pt idx="19" formatCode="#,##0">
                  <c:v>-221.03870737395002</c:v>
                </c:pt>
                <c:pt idx="20" formatCode="#,##0">
                  <c:v>-222.49146705807334</c:v>
                </c:pt>
                <c:pt idx="21" formatCode="#,##0">
                  <c:v>-221.00371573002531</c:v>
                </c:pt>
                <c:pt idx="22" formatCode="#,##0">
                  <c:v>-220.02385576625622</c:v>
                </c:pt>
                <c:pt idx="23" formatCode="#,##0">
                  <c:v>-219.4635904839208</c:v>
                </c:pt>
                <c:pt idx="24" formatCode="#,##0">
                  <c:v>-208.54974572407147</c:v>
                </c:pt>
                <c:pt idx="25" formatCode="#,##0">
                  <c:v>-208.81072127284625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A-B58A-4108-AED4-026CB95FC8D6}"/>
            </c:ext>
          </c:extLst>
        </c:ser>
        <c:ser>
          <c:idx val="11"/>
          <c:order val="11"/>
          <c:tx>
            <c:strRef>
              <c:f>'Additional data'!$B$24</c:f>
              <c:strCache>
                <c:ptCount val="1"/>
                <c:pt idx="0">
                  <c:v>Projections "with additional measures", EU-27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data'!$V$24:$AU$24</c:f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6B-B58A-4108-AED4-026CB95FC8D6}"/>
            </c:ext>
          </c:extLst>
        </c:ser>
        <c:ser>
          <c:idx val="12"/>
          <c:order val="12"/>
          <c:tx>
            <c:strRef>
              <c:f>'Additional data'!$A$30</c:f>
              <c:strCache>
                <c:ptCount val="1"/>
                <c:pt idx="0">
                  <c:v>Effort Sharing: "with additional measures"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dPt>
            <c:idx val="15"/>
            <c:bubble3D val="0"/>
            <c:spPr>
              <a:ln w="22225">
                <a:solidFill>
                  <a:sysClr val="window" lastClr="FFFFFF">
                    <a:lumMod val="50000"/>
                  </a:sysClr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4E-B58A-4108-AED4-026CB95FC8D6}"/>
              </c:ext>
            </c:extLst>
          </c:dPt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data'!$V$30:$AU$30</c:f>
              <c:numCache>
                <c:formatCode>0</c:formatCode>
                <c:ptCount val="26"/>
                <c:pt idx="15">
                  <c:v>2083.5501943150466</c:v>
                </c:pt>
                <c:pt idx="16">
                  <c:v>2073.0538860137558</c:v>
                </c:pt>
                <c:pt idx="17">
                  <c:v>2056.4488273425932</c:v>
                </c:pt>
                <c:pt idx="18">
                  <c:v>2029.5105805764824</c:v>
                </c:pt>
                <c:pt idx="19">
                  <c:v>2002.0501707180129</c:v>
                </c:pt>
                <c:pt idx="20">
                  <c:v>1972.947159156314</c:v>
                </c:pt>
                <c:pt idx="21">
                  <c:v>1929.2405818897726</c:v>
                </c:pt>
                <c:pt idx="22">
                  <c:v>1885.9572198584574</c:v>
                </c:pt>
                <c:pt idx="23">
                  <c:v>1840.0645723098103</c:v>
                </c:pt>
                <c:pt idx="24">
                  <c:v>1795.0641748872597</c:v>
                </c:pt>
                <c:pt idx="25">
                  <c:v>1745.6493651294313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B58A-4108-AED4-026CB95FC8D6}"/>
            </c:ext>
          </c:extLst>
        </c:ser>
        <c:ser>
          <c:idx val="13"/>
          <c:order val="13"/>
          <c:tx>
            <c:strRef>
              <c:f>'Additional data'!$A$33</c:f>
              <c:strCache>
                <c:ptCount val="1"/>
                <c:pt idx="0">
                  <c:v>ETS:  "with additional measures"</c:v>
                </c:pt>
              </c:strCache>
            </c:strRef>
          </c:tx>
          <c:spPr>
            <a:ln w="22225">
              <a:solidFill>
                <a:srgbClr val="4472C4">
                  <a:lumMod val="60000"/>
                  <a:lumOff val="40000"/>
                </a:srgbClr>
              </a:solidFill>
              <a:prstDash val="sysDot"/>
            </a:ln>
          </c:spPr>
          <c:marker>
            <c:symbol val="none"/>
          </c:marker>
          <c:cat>
            <c:numRef>
              <c:f>'Additional data'!$V$21:$AU$21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'Additional data'!$V$33:$AU$33</c:f>
              <c:numCache>
                <c:formatCode>General</c:formatCode>
                <c:ptCount val="26"/>
                <c:pt idx="15" formatCode="0">
                  <c:v>1317.7367457954633</c:v>
                </c:pt>
                <c:pt idx="16" formatCode="0">
                  <c:v>1349.9566752157009</c:v>
                </c:pt>
                <c:pt idx="17" formatCode="0">
                  <c:v>1330.9082514691986</c:v>
                </c:pt>
                <c:pt idx="18" formatCode="0">
                  <c:v>1306.2438226072377</c:v>
                </c:pt>
                <c:pt idx="19" formatCode="0">
                  <c:v>1280.4187312984529</c:v>
                </c:pt>
                <c:pt idx="20" formatCode="0">
                  <c:v>1249.0294898537111</c:v>
                </c:pt>
                <c:pt idx="21" formatCode="0">
                  <c:v>1224.5045054407424</c:v>
                </c:pt>
                <c:pt idx="22" formatCode="0">
                  <c:v>1197.8878672337305</c:v>
                </c:pt>
                <c:pt idx="23" formatCode="0">
                  <c:v>1166.652394671228</c:v>
                </c:pt>
                <c:pt idx="24" formatCode="0">
                  <c:v>1131.0069376799731</c:v>
                </c:pt>
                <c:pt idx="25" formatCode="0">
                  <c:v>1087.596059396684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50-B58A-4108-AED4-026CB95FC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227456"/>
        <c:axId val="372229632"/>
        <c:extLst>
          <c:ext xmlns:c15="http://schemas.microsoft.com/office/drawing/2012/chart" uri="{02D57815-91ED-43cb-92C2-25804820EDAC}">
            <c15:filteredLineSeries>
              <c15:ser>
                <c:idx val="14"/>
                <c:order val="14"/>
                <c:tx>
                  <c:strRef>
                    <c:extLst>
                      <c:ext uri="{02D57815-91ED-43cb-92C2-25804820EDAC}">
                        <c15:formulaRef>
                          <c15:sqref>'Additional data'!$A$27</c15:sqref>
                        </c15:formulaRef>
                      </c:ext>
                    </c:extLst>
                    <c:strCache>
                      <c:ptCount val="1"/>
                      <c:pt idx="0">
                        <c:v>LULUCF:  "with additional measures"</c:v>
                      </c:pt>
                    </c:strCache>
                  </c:strRef>
                </c:tx>
                <c:spPr>
                  <a:ln w="28575">
                    <a:noFill/>
                  </a:ln>
                </c:spPr>
                <c:val>
                  <c:numRef>
                    <c:extLst>
                      <c:ext uri="{02D57815-91ED-43cb-92C2-25804820EDAC}">
                        <c15:formulaRef>
                          <c15:sqref>'Additional data'!$V$27:$AU$27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5" formatCode="#,##0">
                        <c:v>-202.46630785850618</c:v>
                      </c:pt>
                      <c:pt idx="16" formatCode="#,##0">
                        <c:v>-204.3054683834599</c:v>
                      </c:pt>
                      <c:pt idx="17" formatCode="#,##0">
                        <c:v>-204.63723073813188</c:v>
                      </c:pt>
                      <c:pt idx="18" formatCode="#,##0">
                        <c:v>-199.20474599760021</c:v>
                      </c:pt>
                      <c:pt idx="19" formatCode="#,##0">
                        <c:v>-221.03870737395002</c:v>
                      </c:pt>
                      <c:pt idx="20" formatCode="#,##0">
                        <c:v>-222.49146705807334</c:v>
                      </c:pt>
                      <c:pt idx="21" formatCode="#,##0">
                        <c:v>-221.00371573002531</c:v>
                      </c:pt>
                      <c:pt idx="22" formatCode="#,##0">
                        <c:v>-220.02385576625622</c:v>
                      </c:pt>
                      <c:pt idx="23" formatCode="#,##0">
                        <c:v>-219.4635904839208</c:v>
                      </c:pt>
                      <c:pt idx="24" formatCode="#,##0">
                        <c:v>-208.54974572407147</c:v>
                      </c:pt>
                      <c:pt idx="25" formatCode="#,##0">
                        <c:v>-208.81072127284625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72-B58A-4108-AED4-026CB95FC8D6}"/>
                  </c:ext>
                </c:extLst>
              </c15:ser>
            </c15:filteredLineSeries>
          </c:ext>
        </c:extLst>
      </c:lineChart>
      <c:catAx>
        <c:axId val="37222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722296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72229632"/>
        <c:scaling>
          <c:orientation val="minMax"/>
          <c:max val="2500"/>
          <c:min val="-5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CO2e</a:t>
                </a:r>
              </a:p>
            </c:rich>
          </c:tx>
          <c:layout>
            <c:manualLayout>
              <c:xMode val="edge"/>
              <c:yMode val="edge"/>
              <c:x val="1.8814814814814815E-2"/>
              <c:y val="7.324444444444467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7222745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3.5473371762242516E-2"/>
          <c:y val="0.77631848368666867"/>
          <c:w val="0.95356012523184674"/>
          <c:h val="0.2233454618981120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511174</xdr:colOff>
      <xdr:row>16</xdr:row>
      <xdr:rowOff>3174</xdr:rowOff>
    </xdr:from>
    <xdr:to>
      <xdr:col>12</xdr:col>
      <xdr:colOff>76199</xdr:colOff>
      <xdr:row>49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3</xdr:row>
          <xdr:rowOff>69850</xdr:rowOff>
        </xdr:from>
        <xdr:to>
          <xdr:col>0</xdr:col>
          <xdr:colOff>3676650</xdr:colOff>
          <xdr:row>4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2908300</xdr:colOff>
          <xdr:row>2</xdr:row>
          <xdr:rowOff>31750</xdr:rowOff>
        </xdr:from>
        <xdr:to>
          <xdr:col>1</xdr:col>
          <xdr:colOff>114300</xdr:colOff>
          <xdr:row>3</xdr:row>
          <xdr:rowOff>133350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4</xdr:row>
          <xdr:rowOff>107950</xdr:rowOff>
        </xdr:from>
        <xdr:to>
          <xdr:col>1</xdr:col>
          <xdr:colOff>152400</xdr:colOff>
          <xdr:row>6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>
    <xdr:from>
      <xdr:col>6</xdr:col>
      <xdr:colOff>510493</xdr:colOff>
      <xdr:row>37</xdr:row>
      <xdr:rowOff>149338</xdr:rowOff>
    </xdr:from>
    <xdr:to>
      <xdr:col>17</xdr:col>
      <xdr:colOff>518582</xdr:colOff>
      <xdr:row>61</xdr:row>
      <xdr:rowOff>91281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.hermann\AppData\Local\Microsoft\Windows\Temporary%20Internet%20Files\Content.Outlook\BCQW0JKK\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e%20und%20Einstellungen\matthes\Felix\_%20%20Daten\Emissionsdaten%20national\CRF%202006%20Submission\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personal/melanie_sporer_eea_europa_eu/Documents/2.CSI010/Data/TP_2022_Dataset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Readme"/>
      <sheetName val="DBLINK_DATA"/>
      <sheetName val="DBLINK_AVAIL"/>
      <sheetName val="DBLINK_MAP"/>
      <sheetName val="DBLINK_INF"/>
      <sheetName val="T-Main National Targets"/>
      <sheetName val="F-MS target picture"/>
      <sheetName val="IF-Basics"/>
      <sheetName val="IF-ESD annual targets AR4"/>
      <sheetName val="IF-Inventory"/>
      <sheetName val="IF-GHG Proxy"/>
      <sheetName val="C-actual emissions"/>
      <sheetName val="C-ESD"/>
      <sheetName val="IF-ESD by sector WEM"/>
      <sheetName val="IF-ESD by sector WAM"/>
      <sheetName val="IF-ESD annual targets AR2"/>
      <sheetName val="IF-ETS stationary"/>
      <sheetName val="IF-ETS aviation"/>
      <sheetName val="IF-ETS ERCS"/>
      <sheetName val="C-Non-ETS wo scope correction"/>
      <sheetName val="C-Non-ETS scope corrected"/>
      <sheetName val="C-ETS stat with ERCS"/>
      <sheetName val="IF-ETS issued"/>
      <sheetName val="IF-ETS by sector WEM"/>
      <sheetName val="IF-ETS by sector WAM"/>
      <sheetName val="IF-MS projections WEM"/>
      <sheetName val="IF-MS projections WAM"/>
      <sheetName val="IF-RES share"/>
      <sheetName val="IF-RES Proxy"/>
      <sheetName val="IF-Gross FEC"/>
      <sheetName val="IF-RES shares by sector"/>
      <sheetName val="IF-RES trajectories"/>
      <sheetName val="IF-RES avoided emissions"/>
      <sheetName val="IF-GIC"/>
      <sheetName val="IF-FEC"/>
      <sheetName val="IF-FNEC"/>
      <sheetName val="IF-PEC"/>
      <sheetName val="IF-FEC Proxy"/>
      <sheetName val="IF-PEC Proxy"/>
      <sheetName val="C-PEC Linear Targets"/>
      <sheetName val="C-FEC Linear Targets"/>
      <sheetName val="IF-Population"/>
      <sheetName val="IF-GDP abs"/>
      <sheetName val="IF-heating degree days"/>
      <sheetName val="IF_PRIMES2013_PEC"/>
      <sheetName val="IF_PRIMES2013_FEC"/>
      <sheetName val="IF_PRIMES2007_PEC"/>
      <sheetName val="IF_PRIMES2007_FEC"/>
      <sheetName val="IF-PRIMES"/>
      <sheetName val="IF-cooling degree days"/>
      <sheetName val="C-Tab A2.1"/>
      <sheetName val="C-WEM developments"/>
      <sheetName val="C-WAM developments"/>
      <sheetName val="Lists"/>
      <sheetName val="Metadata- to go"/>
      <sheetName val="Metadata- prepa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AD7">
            <v>2431.8923490000002</v>
          </cell>
          <cell r="AE7">
            <v>2415.8419069999995</v>
          </cell>
          <cell r="AF7">
            <v>2399.3791100000008</v>
          </cell>
          <cell r="AG7">
            <v>2382.9163099999996</v>
          </cell>
          <cell r="AH7">
            <v>2318.7706290587021</v>
          </cell>
          <cell r="AI7">
            <v>2301.5942245624674</v>
          </cell>
          <cell r="AJ7">
            <v>2284.4178220662343</v>
          </cell>
          <cell r="AK7">
            <v>2267.2414165699997</v>
          </cell>
          <cell r="AL7">
            <v>2199.2342533694973</v>
          </cell>
          <cell r="AM7">
            <v>2119.5241010252012</v>
          </cell>
          <cell r="AN7">
            <v>2076.4387796809042</v>
          </cell>
          <cell r="AO7">
            <v>2033.3534583366088</v>
          </cell>
          <cell r="AP7">
            <v>1990.2681369923123</v>
          </cell>
          <cell r="AQ7">
            <v>1947.1828156480153</v>
          </cell>
          <cell r="AR7">
            <v>1904.097494303719</v>
          </cell>
          <cell r="AS7">
            <v>1861.0121729594227</v>
          </cell>
          <cell r="AT7">
            <v>1817.9268516151265</v>
          </cell>
          <cell r="AU7">
            <v>1774.8415302708304</v>
          </cell>
        </row>
      </sheetData>
      <sheetData sheetId="11" refreshError="1"/>
      <sheetData sheetId="12" refreshError="1"/>
      <sheetData sheetId="13" refreshError="1">
        <row r="227">
          <cell r="V227">
            <v>-309.75217882000004</v>
          </cell>
          <cell r="W227">
            <v>-332.92581492000005</v>
          </cell>
          <cell r="X227">
            <v>-286.27382396000002</v>
          </cell>
          <cell r="Y227">
            <v>-329.97562711</v>
          </cell>
          <cell r="Z227">
            <v>-336.03036738000003</v>
          </cell>
          <cell r="AA227">
            <v>-322.32515961000001</v>
          </cell>
          <cell r="AB227">
            <v>-320.69671255000003</v>
          </cell>
          <cell r="AC227">
            <v>-327.45366094999997</v>
          </cell>
          <cell r="AD227">
            <v>-327.84214020000007</v>
          </cell>
          <cell r="AE227">
            <v>-310.13071701000001</v>
          </cell>
          <cell r="AF227">
            <v>-302.74756264000001</v>
          </cell>
          <cell r="AG227">
            <v>-296.93047705999999</v>
          </cell>
          <cell r="AH227">
            <v>-243.99906293000004</v>
          </cell>
          <cell r="AI227">
            <v>-250.68002451999996</v>
          </cell>
          <cell r="AJ227">
            <v>-237.21103047</v>
          </cell>
          <cell r="AK227">
            <v>-229.52787860000001</v>
          </cell>
          <cell r="AL227">
            <v>-211.75385001000001</v>
          </cell>
        </row>
      </sheetData>
      <sheetData sheetId="14" refreshError="1">
        <row r="7">
          <cell r="V7">
            <v>2454.4112000000005</v>
          </cell>
          <cell r="W7">
            <v>2452.3189131000004</v>
          </cell>
          <cell r="X7">
            <v>2394.3158922000007</v>
          </cell>
          <cell r="Y7">
            <v>2425.7671751400012</v>
          </cell>
          <cell r="Z7">
            <v>2330.0481460099995</v>
          </cell>
          <cell r="AA7">
            <v>2373.8498690599999</v>
          </cell>
          <cell r="AB7">
            <v>2288.2487885500009</v>
          </cell>
          <cell r="AC7">
            <v>2265.3536052499999</v>
          </cell>
          <cell r="AD7">
            <v>2227.7490711061118</v>
          </cell>
          <cell r="AE7">
            <v>2153.7456846175182</v>
          </cell>
          <cell r="AF7">
            <v>2193.2066306695233</v>
          </cell>
          <cell r="AG7">
            <v>2221.0863591528268</v>
          </cell>
          <cell r="AH7">
            <v>2252.2060699503313</v>
          </cell>
          <cell r="AI7">
            <v>2220.8020930000007</v>
          </cell>
          <cell r="AJ7">
            <v>2208.6997211085632</v>
          </cell>
          <cell r="AK7">
            <v>2066.8194749999998</v>
          </cell>
          <cell r="AL7">
            <v>2137.9787431766617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7">
          <cell r="V7">
            <v>2065.5120650000003</v>
          </cell>
          <cell r="W7">
            <v>2063.7521399999996</v>
          </cell>
          <cell r="X7">
            <v>2089.0699210000002</v>
          </cell>
          <cell r="Y7">
            <v>1962.6390350000001</v>
          </cell>
          <cell r="Z7">
            <v>1742.1399049999993</v>
          </cell>
          <cell r="AA7">
            <v>1786.1339889999995</v>
          </cell>
          <cell r="AB7">
            <v>1763.2253219999998</v>
          </cell>
          <cell r="AC7">
            <v>1712.176477</v>
          </cell>
          <cell r="AD7">
            <v>1656.2680009999997</v>
          </cell>
          <cell r="AE7">
            <v>1588.9564050000004</v>
          </cell>
          <cell r="AF7">
            <v>1599.417197</v>
          </cell>
          <cell r="AG7">
            <v>1576.2760029999995</v>
          </cell>
          <cell r="AH7">
            <v>1590.4549450000002</v>
          </cell>
          <cell r="AI7">
            <v>1527.1202519999997</v>
          </cell>
          <cell r="AJ7">
            <v>1385.330179</v>
          </cell>
          <cell r="AK7">
            <v>1224.6716559999995</v>
          </cell>
          <cell r="AL7">
            <v>1307.5373069999998</v>
          </cell>
        </row>
      </sheetData>
      <sheetData sheetId="24" refreshError="1"/>
      <sheetData sheetId="25" refreshError="1"/>
      <sheetData sheetId="26" refreshError="1"/>
      <sheetData sheetId="27" refreshError="1">
        <row r="314">
          <cell r="AK314">
            <v>-198.03780855929534</v>
          </cell>
          <cell r="AL314">
            <v>-201.78793370187014</v>
          </cell>
          <cell r="AM314">
            <v>-201.00998566850038</v>
          </cell>
          <cell r="AN314">
            <v>-192.51849832894479</v>
          </cell>
          <cell r="AO314">
            <v>-209.72362144333118</v>
          </cell>
          <cell r="AP314">
            <v>-210.28921577422699</v>
          </cell>
          <cell r="AQ314">
            <v>-209.42854438790613</v>
          </cell>
          <cell r="AR314">
            <v>-207.47963839747717</v>
          </cell>
          <cell r="AS314">
            <v>-205.46075244455454</v>
          </cell>
          <cell r="AT314">
            <v>-193.87834697556087</v>
          </cell>
          <cell r="AU314">
            <v>-190.25715816448673</v>
          </cell>
        </row>
        <row r="358">
          <cell r="AK358">
            <v>2095.5053754985652</v>
          </cell>
          <cell r="AL358">
            <v>2106.6297063293077</v>
          </cell>
          <cell r="AM358">
            <v>2110.2647593835832</v>
          </cell>
          <cell r="AN358">
            <v>2104.7260878161537</v>
          </cell>
          <cell r="AO358">
            <v>2099.0200372337085</v>
          </cell>
          <cell r="AP358">
            <v>2091.5778178301348</v>
          </cell>
          <cell r="AQ358">
            <v>2061.8832236417561</v>
          </cell>
          <cell r="AR358">
            <v>2032.6521939678828</v>
          </cell>
          <cell r="AS358">
            <v>2000.7339543914138</v>
          </cell>
          <cell r="AT358">
            <v>1969.8939806505698</v>
          </cell>
          <cell r="AU358">
            <v>1935.0806302541985</v>
          </cell>
        </row>
        <row r="402">
          <cell r="AK402">
            <v>1337.3930606661452</v>
          </cell>
          <cell r="AL402">
            <v>1381.7454201045873</v>
          </cell>
          <cell r="AM402">
            <v>1374.5966803596914</v>
          </cell>
          <cell r="AN402">
            <v>1361.7622170720833</v>
          </cell>
          <cell r="AO402">
            <v>1347.947167543</v>
          </cell>
          <cell r="AP402">
            <v>1328.7408331010258</v>
          </cell>
          <cell r="AQ402">
            <v>1313.3992990182803</v>
          </cell>
          <cell r="AR402">
            <v>1295.6817106467402</v>
          </cell>
          <cell r="AS402">
            <v>1273.2517087919373</v>
          </cell>
          <cell r="AT402">
            <v>1246.6824139833157</v>
          </cell>
          <cell r="AU402">
            <v>1213.2185369693589</v>
          </cell>
        </row>
      </sheetData>
      <sheetData sheetId="28" refreshError="1">
        <row r="314">
          <cell r="AK314">
            <v>-202.46630785850618</v>
          </cell>
          <cell r="AL314">
            <v>-204.3054683834599</v>
          </cell>
          <cell r="AM314">
            <v>-204.63723073813188</v>
          </cell>
          <cell r="AN314">
            <v>-199.20474599760021</v>
          </cell>
          <cell r="AO314">
            <v>-221.03870737395002</v>
          </cell>
          <cell r="AP314">
            <v>-222.49146705807334</v>
          </cell>
          <cell r="AQ314">
            <v>-221.00371573002531</v>
          </cell>
          <cell r="AR314">
            <v>-220.02385576625622</v>
          </cell>
          <cell r="AS314">
            <v>-219.4635904839208</v>
          </cell>
          <cell r="AT314">
            <v>-208.54974572407147</v>
          </cell>
          <cell r="AU314">
            <v>-208.81072127284625</v>
          </cell>
        </row>
        <row r="358">
          <cell r="AK358">
            <v>2083.5501943150466</v>
          </cell>
          <cell r="AL358">
            <v>2073.0538860137558</v>
          </cell>
          <cell r="AM358">
            <v>2056.4488273425932</v>
          </cell>
          <cell r="AN358">
            <v>2029.5105805764824</v>
          </cell>
          <cell r="AO358">
            <v>2002.0501707180129</v>
          </cell>
          <cell r="AP358">
            <v>1972.947159156314</v>
          </cell>
          <cell r="AQ358">
            <v>1929.2405818897726</v>
          </cell>
          <cell r="AR358">
            <v>1885.9572198584574</v>
          </cell>
          <cell r="AS358">
            <v>1840.0645723098103</v>
          </cell>
          <cell r="AT358">
            <v>1795.0641748872597</v>
          </cell>
          <cell r="AU358">
            <v>1745.6493651294313</v>
          </cell>
        </row>
        <row r="402">
          <cell r="AK402">
            <v>1317.7367457954633</v>
          </cell>
          <cell r="AL402">
            <v>1349.9566752157009</v>
          </cell>
          <cell r="AM402">
            <v>1330.9082514691986</v>
          </cell>
          <cell r="AN402">
            <v>1306.2438226072377</v>
          </cell>
          <cell r="AO402">
            <v>1280.4187312984529</v>
          </cell>
          <cell r="AP402">
            <v>1249.0294898537111</v>
          </cell>
          <cell r="AQ402">
            <v>1224.5045054407424</v>
          </cell>
          <cell r="AR402">
            <v>1197.8878672337305</v>
          </cell>
          <cell r="AS402">
            <v>1166.652394671228</v>
          </cell>
          <cell r="AT402">
            <v>1131.0069376799731</v>
          </cell>
          <cell r="AU402">
            <v>1087.596059396684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28"/>
  <sheetViews>
    <sheetView tabSelected="1" zoomScale="50" zoomScaleNormal="50" workbookViewId="0">
      <selection activeCell="U46" sqref="U46"/>
    </sheetView>
  </sheetViews>
  <sheetFormatPr defaultColWidth="8.7265625" defaultRowHeight="10.5" x14ac:dyDescent="0.25"/>
  <cols>
    <col min="1" max="1" width="30.54296875" style="52" customWidth="1"/>
    <col min="2" max="27" width="10.453125" style="52" bestFit="1" customWidth="1"/>
    <col min="28" max="16384" width="8.7265625" style="52"/>
  </cols>
  <sheetData>
    <row r="1" spans="1:27" x14ac:dyDescent="0.25">
      <c r="A1" s="55" t="s">
        <v>14</v>
      </c>
      <c r="B1" s="55">
        <v>2005</v>
      </c>
      <c r="C1" s="55">
        <v>2006</v>
      </c>
      <c r="D1" s="55">
        <v>2007</v>
      </c>
      <c r="E1" s="55">
        <v>2008</v>
      </c>
      <c r="F1" s="55">
        <v>2009</v>
      </c>
      <c r="G1" s="55">
        <v>2010</v>
      </c>
      <c r="H1" s="55">
        <v>2011</v>
      </c>
      <c r="I1" s="55">
        <v>2012</v>
      </c>
      <c r="J1" s="55">
        <v>2013</v>
      </c>
      <c r="K1" s="55">
        <v>2014</v>
      </c>
      <c r="L1" s="55">
        <v>2015</v>
      </c>
      <c r="M1" s="55">
        <v>2016</v>
      </c>
      <c r="N1" s="55">
        <v>2017</v>
      </c>
      <c r="O1" s="55">
        <v>2018</v>
      </c>
      <c r="P1" s="55">
        <v>2019</v>
      </c>
      <c r="Q1" s="55">
        <v>2020</v>
      </c>
      <c r="R1" s="55">
        <v>2021</v>
      </c>
      <c r="S1" s="55">
        <v>2022</v>
      </c>
      <c r="T1" s="55">
        <v>2023</v>
      </c>
      <c r="U1" s="55">
        <v>2024</v>
      </c>
      <c r="V1" s="55">
        <v>2025</v>
      </c>
      <c r="W1" s="55">
        <v>2026</v>
      </c>
      <c r="X1" s="55">
        <v>2027</v>
      </c>
      <c r="Y1" s="55">
        <v>2028</v>
      </c>
      <c r="Z1" s="55">
        <v>2029</v>
      </c>
      <c r="AA1" s="55">
        <v>2030</v>
      </c>
    </row>
    <row r="2" spans="1:27" x14ac:dyDescent="0.25">
      <c r="A2" s="60" t="s">
        <v>25</v>
      </c>
      <c r="B2" s="80">
        <v>-309.75217882000004</v>
      </c>
      <c r="C2" s="80">
        <v>-332.92581492000005</v>
      </c>
      <c r="D2" s="80">
        <v>-286.27382396000002</v>
      </c>
      <c r="E2" s="80">
        <v>-329.97562711</v>
      </c>
      <c r="F2" s="80">
        <v>-336.03036738000003</v>
      </c>
      <c r="G2" s="80">
        <v>-322.32515961000001</v>
      </c>
      <c r="H2" s="80">
        <v>-320.69671255000003</v>
      </c>
      <c r="I2" s="80">
        <v>-327.45366094999997</v>
      </c>
      <c r="J2" s="80">
        <v>-327.84214020000007</v>
      </c>
      <c r="K2" s="80">
        <v>-310.13071701000001</v>
      </c>
      <c r="L2" s="80">
        <v>-302.74756264000001</v>
      </c>
      <c r="M2" s="80">
        <v>-296.93047705999999</v>
      </c>
      <c r="N2" s="80">
        <v>-243.99906293000004</v>
      </c>
      <c r="O2" s="80">
        <v>-250.68002451999996</v>
      </c>
      <c r="P2" s="80">
        <v>-237.21103047</v>
      </c>
      <c r="Q2" s="80">
        <v>-229.52787860000001</v>
      </c>
      <c r="R2" s="80">
        <v>-211.75385001000001</v>
      </c>
      <c r="S2" s="80"/>
      <c r="T2" s="80"/>
      <c r="U2" s="80"/>
      <c r="V2" s="80"/>
      <c r="W2" s="80"/>
      <c r="X2" s="80"/>
      <c r="Y2" s="80"/>
      <c r="Z2" s="80"/>
      <c r="AA2" s="80"/>
    </row>
    <row r="3" spans="1:27" x14ac:dyDescent="0.25">
      <c r="A3" s="52" t="s">
        <v>37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>
        <v>-198.03780855929534</v>
      </c>
      <c r="R3" s="80">
        <v>-201.78793370187014</v>
      </c>
      <c r="S3" s="80">
        <v>-201.00998566850038</v>
      </c>
      <c r="T3" s="80">
        <v>-192.51849832894479</v>
      </c>
      <c r="U3" s="80">
        <v>-209.72362144333118</v>
      </c>
      <c r="V3" s="80">
        <v>-210.28921577422699</v>
      </c>
      <c r="W3" s="80">
        <v>-209.42854438790613</v>
      </c>
      <c r="X3" s="80">
        <v>-207.47963839747717</v>
      </c>
      <c r="Y3" s="80">
        <v>-205.46075244455454</v>
      </c>
      <c r="Z3" s="80">
        <v>-193.87834697556087</v>
      </c>
      <c r="AA3" s="80">
        <v>-190.25715816448673</v>
      </c>
    </row>
    <row r="4" spans="1:27" x14ac:dyDescent="0.25">
      <c r="A4" s="52" t="s">
        <v>38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>
        <v>-202.46630785850618</v>
      </c>
      <c r="R4" s="80">
        <v>-204.3054683834599</v>
      </c>
      <c r="S4" s="80">
        <v>-204.63723073813188</v>
      </c>
      <c r="T4" s="80">
        <v>-199.20474599760021</v>
      </c>
      <c r="U4" s="80">
        <v>-221.03870737395002</v>
      </c>
      <c r="V4" s="80">
        <v>-222.49146705807334</v>
      </c>
      <c r="W4" s="80">
        <v>-221.00371573002531</v>
      </c>
      <c r="X4" s="80">
        <v>-220.02385576625622</v>
      </c>
      <c r="Y4" s="80">
        <v>-219.4635904839208</v>
      </c>
      <c r="Z4" s="80">
        <v>-208.54974572407147</v>
      </c>
      <c r="AA4" s="80">
        <v>-208.81072127284625</v>
      </c>
    </row>
    <row r="5" spans="1:27" x14ac:dyDescent="0.25">
      <c r="A5" s="60" t="s">
        <v>27</v>
      </c>
      <c r="B5" s="80">
        <v>2454.4112000000005</v>
      </c>
      <c r="C5" s="80">
        <v>2452.3189131000004</v>
      </c>
      <c r="D5" s="80">
        <v>2394.3158922000007</v>
      </c>
      <c r="E5" s="80">
        <v>2425.7671751400012</v>
      </c>
      <c r="F5" s="80">
        <v>2330.0481460099995</v>
      </c>
      <c r="G5" s="80">
        <v>2373.8498690599999</v>
      </c>
      <c r="H5" s="80">
        <v>2288.2487885500009</v>
      </c>
      <c r="I5" s="80">
        <v>2265.3536052499999</v>
      </c>
      <c r="J5" s="80">
        <v>2227.7490711061118</v>
      </c>
      <c r="K5" s="80">
        <v>2153.7456846175182</v>
      </c>
      <c r="L5" s="80">
        <v>2193.2066306695233</v>
      </c>
      <c r="M5" s="80">
        <v>2221.0863591528268</v>
      </c>
      <c r="N5" s="80">
        <v>2252.2060699503313</v>
      </c>
      <c r="O5" s="80">
        <v>2220.8020930000007</v>
      </c>
      <c r="P5" s="80">
        <v>2208.6997211085632</v>
      </c>
      <c r="Q5" s="80">
        <v>2066.8194749999998</v>
      </c>
      <c r="R5" s="80">
        <v>2137.9787431766617</v>
      </c>
      <c r="S5" s="80"/>
      <c r="T5" s="80"/>
      <c r="U5" s="80"/>
      <c r="V5" s="80"/>
      <c r="W5" s="80"/>
      <c r="X5" s="80"/>
      <c r="Y5" s="80"/>
      <c r="Z5" s="80"/>
      <c r="AA5" s="80"/>
    </row>
    <row r="6" spans="1:27" x14ac:dyDescent="0.25">
      <c r="A6" s="52" t="s">
        <v>39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>
        <v>2095.5053754985652</v>
      </c>
      <c r="R6" s="80">
        <v>2106.6297063293077</v>
      </c>
      <c r="S6" s="80">
        <v>2110.2647593835832</v>
      </c>
      <c r="T6" s="80">
        <v>2104.7260878161537</v>
      </c>
      <c r="U6" s="80">
        <v>2099.0200372337085</v>
      </c>
      <c r="V6" s="80">
        <v>2091.5778178301348</v>
      </c>
      <c r="W6" s="80">
        <v>2061.8832236417561</v>
      </c>
      <c r="X6" s="80">
        <v>2032.6521939678828</v>
      </c>
      <c r="Y6" s="80">
        <v>2000.7339543914138</v>
      </c>
      <c r="Z6" s="80">
        <v>1969.8939806505698</v>
      </c>
      <c r="AA6" s="80">
        <v>1935.0806302541985</v>
      </c>
    </row>
    <row r="7" spans="1:27" x14ac:dyDescent="0.25">
      <c r="A7" s="52" t="s">
        <v>40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>
        <v>2083.5501943150466</v>
      </c>
      <c r="R7" s="80">
        <v>2073.0538860137558</v>
      </c>
      <c r="S7" s="80">
        <v>2056.4488273425932</v>
      </c>
      <c r="T7" s="80">
        <v>2029.5105805764824</v>
      </c>
      <c r="U7" s="80">
        <v>2002.0501707180129</v>
      </c>
      <c r="V7" s="80">
        <v>1972.947159156314</v>
      </c>
      <c r="W7" s="80">
        <v>1929.2405818897726</v>
      </c>
      <c r="X7" s="80">
        <v>1885.9572198584574</v>
      </c>
      <c r="Y7" s="80">
        <v>1840.0645723098103</v>
      </c>
      <c r="Z7" s="80">
        <v>1795.0641748872597</v>
      </c>
      <c r="AA7" s="80">
        <v>1745.6493651294313</v>
      </c>
    </row>
    <row r="8" spans="1:27" x14ac:dyDescent="0.25">
      <c r="A8" s="60" t="s">
        <v>58</v>
      </c>
      <c r="B8" s="80">
        <v>2065.5120650000003</v>
      </c>
      <c r="C8" s="80">
        <v>2063.7521399999996</v>
      </c>
      <c r="D8" s="80">
        <v>2089.0699210000002</v>
      </c>
      <c r="E8" s="80">
        <v>1962.6390350000001</v>
      </c>
      <c r="F8" s="80">
        <v>1742.1399049999993</v>
      </c>
      <c r="G8" s="80">
        <v>1786.1339889999995</v>
      </c>
      <c r="H8" s="80">
        <v>1763.2253219999998</v>
      </c>
      <c r="I8" s="80">
        <v>1712.176477</v>
      </c>
      <c r="J8" s="80">
        <v>1656.2680009999997</v>
      </c>
      <c r="K8" s="80">
        <v>1588.9564050000004</v>
      </c>
      <c r="L8" s="80">
        <v>1599.417197</v>
      </c>
      <c r="M8" s="80">
        <v>1576.2760029999995</v>
      </c>
      <c r="N8" s="80">
        <v>1590.4549450000002</v>
      </c>
      <c r="O8" s="80">
        <v>1527.1202519999997</v>
      </c>
      <c r="P8" s="80">
        <v>1385.330179</v>
      </c>
      <c r="Q8" s="80">
        <v>1224.6716559999995</v>
      </c>
      <c r="R8" s="80">
        <v>1307.5373069999998</v>
      </c>
      <c r="S8" s="80"/>
      <c r="T8" s="80"/>
      <c r="U8" s="80"/>
      <c r="V8" s="80"/>
      <c r="W8" s="80"/>
      <c r="X8" s="80"/>
      <c r="Y8" s="80"/>
      <c r="Z8" s="80"/>
      <c r="AA8" s="80"/>
    </row>
    <row r="9" spans="1:27" x14ac:dyDescent="0.25">
      <c r="A9" s="52" t="s">
        <v>41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>
        <v>1337.3930606661452</v>
      </c>
      <c r="R9" s="80">
        <v>1381.7454201045873</v>
      </c>
      <c r="S9" s="80">
        <v>1374.5966803596914</v>
      </c>
      <c r="T9" s="80">
        <v>1361.7622170720833</v>
      </c>
      <c r="U9" s="80">
        <v>1347.947167543</v>
      </c>
      <c r="V9" s="80">
        <v>1328.7408331010258</v>
      </c>
      <c r="W9" s="80">
        <v>1313.3992990182803</v>
      </c>
      <c r="X9" s="80">
        <v>1295.6817106467402</v>
      </c>
      <c r="Y9" s="80">
        <v>1273.2517087919373</v>
      </c>
      <c r="Z9" s="80">
        <v>1246.6824139833157</v>
      </c>
      <c r="AA9" s="80">
        <v>1213.2185369693589</v>
      </c>
    </row>
    <row r="10" spans="1:27" x14ac:dyDescent="0.25">
      <c r="A10" s="52" t="s">
        <v>42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>
        <v>1317.7367457954633</v>
      </c>
      <c r="R10" s="80">
        <v>1349.9566752157009</v>
      </c>
      <c r="S10" s="80">
        <v>1330.9082514691986</v>
      </c>
      <c r="T10" s="80">
        <v>1306.2438226072377</v>
      </c>
      <c r="U10" s="80">
        <v>1280.4187312984529</v>
      </c>
      <c r="V10" s="80">
        <v>1249.0294898537111</v>
      </c>
      <c r="W10" s="80">
        <v>1224.5045054407424</v>
      </c>
      <c r="X10" s="80">
        <v>1197.8878672337305</v>
      </c>
      <c r="Y10" s="80">
        <v>1166.652394671228</v>
      </c>
      <c r="Z10" s="80">
        <v>1131.0069376799731</v>
      </c>
      <c r="AA10" s="80">
        <v>1087.596059396684</v>
      </c>
    </row>
    <row r="11" spans="1:27" x14ac:dyDescent="0.25">
      <c r="A11" s="52" t="s">
        <v>31</v>
      </c>
      <c r="B11" s="80"/>
      <c r="C11" s="80"/>
      <c r="D11" s="80"/>
      <c r="E11" s="80"/>
      <c r="F11" s="80"/>
      <c r="G11" s="80"/>
      <c r="H11" s="80"/>
      <c r="I11" s="80"/>
      <c r="J11" s="80">
        <v>2431.8923490000002</v>
      </c>
      <c r="K11" s="80">
        <v>2415.8419069999995</v>
      </c>
      <c r="L11" s="80">
        <v>2399.3791100000008</v>
      </c>
      <c r="M11" s="80">
        <v>2382.9163099999996</v>
      </c>
      <c r="N11" s="80">
        <v>2318.7706290587021</v>
      </c>
      <c r="O11" s="80">
        <v>2301.5942245624674</v>
      </c>
      <c r="P11" s="80">
        <v>2284.4178220662343</v>
      </c>
      <c r="Q11" s="80">
        <v>2267.2414165699997</v>
      </c>
      <c r="R11" s="80">
        <v>2199.2342533694973</v>
      </c>
      <c r="S11" s="80">
        <v>2119.5241010252012</v>
      </c>
      <c r="T11" s="80">
        <v>2076.4387796809042</v>
      </c>
      <c r="U11" s="80">
        <v>2033.3534583366088</v>
      </c>
      <c r="V11" s="80">
        <v>1990.2681369923123</v>
      </c>
      <c r="W11" s="80">
        <v>1947.1828156480153</v>
      </c>
      <c r="X11" s="80">
        <v>1904.097494303719</v>
      </c>
      <c r="Y11" s="80">
        <v>1861.0121729594227</v>
      </c>
      <c r="Z11" s="80">
        <v>1817.9268516151265</v>
      </c>
      <c r="AA11" s="80">
        <v>1774.8415302708304</v>
      </c>
    </row>
    <row r="12" spans="1:27" x14ac:dyDescent="0.25">
      <c r="A12" s="52" t="s">
        <v>32</v>
      </c>
      <c r="B12" s="80"/>
      <c r="C12" s="80"/>
      <c r="D12" s="80"/>
      <c r="E12" s="80"/>
      <c r="F12" s="80">
        <v>1933.137198079557</v>
      </c>
      <c r="G12" s="80">
        <v>1933.137198079557</v>
      </c>
      <c r="H12" s="80">
        <v>1899.5006108329726</v>
      </c>
      <c r="I12" s="80">
        <v>1865.8640235863886</v>
      </c>
      <c r="J12" s="80">
        <v>1832.2274363398042</v>
      </c>
      <c r="K12" s="80">
        <v>1798.59084909322</v>
      </c>
      <c r="L12" s="80">
        <v>1764.9542618466357</v>
      </c>
      <c r="M12" s="80">
        <v>1731.3176746000513</v>
      </c>
      <c r="N12" s="80">
        <v>1697.6810873534669</v>
      </c>
      <c r="O12" s="80">
        <v>1664.0445001068824</v>
      </c>
      <c r="P12" s="80">
        <v>1630.4079128602982</v>
      </c>
      <c r="Q12" s="80">
        <v>1596.771325613714</v>
      </c>
      <c r="R12" s="80">
        <v>1554.2423072559634</v>
      </c>
      <c r="S12" s="80">
        <v>1511.7132888982132</v>
      </c>
      <c r="T12" s="80">
        <v>1469.1842705404629</v>
      </c>
      <c r="U12" s="80">
        <v>1426.6552521827125</v>
      </c>
      <c r="V12" s="80">
        <v>1384.1262338249624</v>
      </c>
      <c r="W12" s="80">
        <v>1341.597215467212</v>
      </c>
      <c r="X12" s="80">
        <v>1299.0681971094616</v>
      </c>
      <c r="Y12" s="80">
        <v>1256.539178751711</v>
      </c>
      <c r="Z12" s="80">
        <v>1214.0101603939609</v>
      </c>
      <c r="AA12" s="80">
        <v>1171.4811420362105</v>
      </c>
    </row>
    <row r="13" spans="1:27" x14ac:dyDescent="0.25">
      <c r="A13" s="52" t="s">
        <v>43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</row>
    <row r="14" spans="1:27" x14ac:dyDescent="0.25"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</row>
    <row r="15" spans="1:27" x14ac:dyDescent="0.25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x14ac:dyDescent="0.25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</row>
    <row r="17" spans="2:27" x14ac:dyDescent="0.25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</row>
    <row r="28" spans="2:27" x14ac:dyDescent="0.25">
      <c r="D28" s="5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BP48"/>
  <sheetViews>
    <sheetView zoomScaleNormal="100" workbookViewId="0">
      <pane xSplit="6" ySplit="2" topLeftCell="L3" activePane="bottomRight" state="frozen"/>
      <selection pane="topRight" activeCell="G1" sqref="G1"/>
      <selection pane="bottomLeft" activeCell="A3" sqref="A3"/>
      <selection pane="bottomRight" activeCell="B13" sqref="B13:R13"/>
    </sheetView>
  </sheetViews>
  <sheetFormatPr defaultColWidth="11.54296875" defaultRowHeight="14.5" x14ac:dyDescent="0.35"/>
  <cols>
    <col min="1" max="1" width="56.1796875" customWidth="1"/>
    <col min="2" max="2" width="42.81640625" customWidth="1"/>
    <col min="3" max="3" width="10" hidden="1" customWidth="1"/>
    <col min="4" max="4" width="21.1796875" hidden="1" customWidth="1"/>
    <col min="5" max="5" width="14.54296875" hidden="1" customWidth="1"/>
    <col min="6" max="6" width="8.453125" hidden="1" customWidth="1"/>
    <col min="7" max="20" width="8.453125" customWidth="1"/>
    <col min="21" max="21" width="13.453125" customWidth="1"/>
    <col min="22" max="30" width="8.453125" customWidth="1"/>
    <col min="31" max="31" width="7.81640625" bestFit="1" customWidth="1"/>
    <col min="37" max="37" width="14.1796875" customWidth="1"/>
    <col min="38" max="38" width="14" bestFit="1" customWidth="1"/>
    <col min="39" max="39" width="13.81640625" bestFit="1" customWidth="1"/>
    <col min="40" max="47" width="12.7265625" bestFit="1" customWidth="1"/>
    <col min="49" max="50" width="14.453125" bestFit="1" customWidth="1"/>
  </cols>
  <sheetData>
    <row r="1" spans="1:18" ht="15" customHeight="1" x14ac:dyDescent="0.35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"/>
    </row>
    <row r="2" spans="1:18" x14ac:dyDescent="0.3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35">
      <c r="A5" s="1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35">
      <c r="A8" s="2" t="s">
        <v>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35">
      <c r="A9" s="3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5" x14ac:dyDescent="0.35">
      <c r="A11" s="2" t="s">
        <v>4</v>
      </c>
      <c r="B11" s="66" t="s">
        <v>34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8"/>
    </row>
    <row r="12" spans="1:18" x14ac:dyDescent="0.35">
      <c r="A12" s="2" t="s">
        <v>5</v>
      </c>
      <c r="B12" s="69" t="s">
        <v>6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1"/>
    </row>
    <row r="13" spans="1:18" x14ac:dyDescent="0.35">
      <c r="A13" s="2" t="s">
        <v>7</v>
      </c>
      <c r="B13" s="69" t="s">
        <v>8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1"/>
    </row>
    <row r="14" spans="1:18" x14ac:dyDescent="0.35">
      <c r="A14" s="2" t="s">
        <v>9</v>
      </c>
      <c r="B14" s="72" t="s">
        <v>10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</row>
    <row r="15" spans="1:18" x14ac:dyDescent="0.35">
      <c r="A15" s="73" t="s">
        <v>11</v>
      </c>
      <c r="B15" s="74" t="s">
        <v>35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6"/>
    </row>
    <row r="16" spans="1:18" x14ac:dyDescent="0.35">
      <c r="A16" s="73"/>
      <c r="B16" s="77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9"/>
    </row>
    <row r="17" spans="1:68" x14ac:dyDescent="0.35">
      <c r="A17" s="4" t="s">
        <v>12</v>
      </c>
      <c r="B17" s="61" t="s">
        <v>36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3"/>
    </row>
    <row r="18" spans="1:68" x14ac:dyDescent="0.35">
      <c r="A18" s="4" t="s">
        <v>13</v>
      </c>
      <c r="B18" s="61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3"/>
    </row>
    <row r="21" spans="1:68" x14ac:dyDescent="0.35">
      <c r="A21" s="5" t="s">
        <v>14</v>
      </c>
      <c r="B21" s="5" t="s">
        <v>33</v>
      </c>
      <c r="C21" s="5" t="s">
        <v>15</v>
      </c>
      <c r="D21" s="5" t="s">
        <v>16</v>
      </c>
      <c r="E21" s="5" t="s">
        <v>17</v>
      </c>
      <c r="F21" s="5" t="s">
        <v>18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 t="s">
        <v>48</v>
      </c>
      <c r="V21" s="6">
        <v>2005</v>
      </c>
      <c r="W21" s="6">
        <v>2006</v>
      </c>
      <c r="X21" s="6">
        <v>2007</v>
      </c>
      <c r="Y21" s="6">
        <v>2008</v>
      </c>
      <c r="Z21" s="6">
        <v>2009</v>
      </c>
      <c r="AA21" s="6">
        <v>2010</v>
      </c>
      <c r="AB21" s="6">
        <v>2011</v>
      </c>
      <c r="AC21" s="6">
        <v>2012</v>
      </c>
      <c r="AD21" s="6">
        <v>2013</v>
      </c>
      <c r="AE21" s="6">
        <v>2014</v>
      </c>
      <c r="AF21" s="6">
        <v>2015</v>
      </c>
      <c r="AG21" s="6">
        <v>2016</v>
      </c>
      <c r="AH21" s="42">
        <v>2017</v>
      </c>
      <c r="AI21" s="42">
        <v>2018</v>
      </c>
      <c r="AJ21" s="42">
        <v>2019</v>
      </c>
      <c r="AK21" s="42">
        <v>2020</v>
      </c>
      <c r="AL21" s="42">
        <v>2021</v>
      </c>
      <c r="AM21" s="42">
        <v>2022</v>
      </c>
      <c r="AN21" s="42">
        <v>2023</v>
      </c>
      <c r="AO21" s="42">
        <v>2024</v>
      </c>
      <c r="AP21" s="42">
        <v>2025</v>
      </c>
      <c r="AQ21" s="42">
        <v>2026</v>
      </c>
      <c r="AR21" s="42">
        <v>2027</v>
      </c>
      <c r="AS21" s="42">
        <v>2028</v>
      </c>
      <c r="AT21" s="42">
        <v>2029</v>
      </c>
      <c r="AU21" s="42">
        <v>2030</v>
      </c>
      <c r="AV21" s="7"/>
      <c r="AW21" s="7"/>
      <c r="AX21" s="7"/>
      <c r="AY21" s="7"/>
      <c r="AZ21" s="7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8"/>
    </row>
    <row r="22" spans="1:68" hidden="1" x14ac:dyDescent="0.35">
      <c r="A22" s="8"/>
      <c r="B22" s="9" t="s">
        <v>19</v>
      </c>
      <c r="C22" s="9"/>
      <c r="D22" s="9" t="s">
        <v>10</v>
      </c>
      <c r="E22" s="9" t="s">
        <v>20</v>
      </c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>
        <v>112.65546000000001</v>
      </c>
      <c r="W22" s="10">
        <v>117.75235999999998</v>
      </c>
      <c r="X22" s="10">
        <v>122.97843999999995</v>
      </c>
      <c r="Y22" s="10">
        <v>124.00514999999999</v>
      </c>
      <c r="Z22" s="10">
        <v>114.25542000000002</v>
      </c>
      <c r="AA22" s="10">
        <v>115.82522999999998</v>
      </c>
      <c r="AB22" s="10">
        <v>118.08067000000004</v>
      </c>
      <c r="AC22" s="10">
        <v>115.86338999999998</v>
      </c>
      <c r="AD22" s="10">
        <v>115.6044</v>
      </c>
      <c r="AE22" s="10">
        <v>117.28109000000001</v>
      </c>
      <c r="AF22" s="10">
        <v>121.20169000000001</v>
      </c>
      <c r="AG22" s="10">
        <v>128.18508999999997</v>
      </c>
      <c r="AH22" s="10">
        <v>137.66151000000002</v>
      </c>
      <c r="AI22" s="10">
        <v>144.11000000000004</v>
      </c>
      <c r="AJ22" s="10">
        <v>147.92815349332892</v>
      </c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</row>
    <row r="23" spans="1:68" hidden="1" x14ac:dyDescent="0.35">
      <c r="A23" s="8"/>
      <c r="B23" s="11" t="s">
        <v>21</v>
      </c>
      <c r="C23" s="9"/>
      <c r="D23" s="9"/>
      <c r="E23" s="9" t="s">
        <v>22</v>
      </c>
      <c r="F23" s="8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3">
        <v>64</v>
      </c>
      <c r="AG23" s="13">
        <v>66</v>
      </c>
      <c r="AH23" s="13">
        <v>68</v>
      </c>
      <c r="AI23" s="13">
        <v>70</v>
      </c>
      <c r="AJ23" s="13">
        <v>72</v>
      </c>
      <c r="AK23" s="13">
        <v>74</v>
      </c>
      <c r="AL23" s="13">
        <v>76</v>
      </c>
      <c r="AM23" s="13">
        <v>78</v>
      </c>
      <c r="AN23" s="13">
        <v>80</v>
      </c>
      <c r="AO23" s="13">
        <v>82</v>
      </c>
      <c r="AP23" s="13">
        <v>84</v>
      </c>
      <c r="AQ23" s="13">
        <v>86</v>
      </c>
      <c r="AR23" s="13">
        <v>88</v>
      </c>
      <c r="AS23" s="13">
        <v>90</v>
      </c>
      <c r="AT23" s="13">
        <v>92</v>
      </c>
      <c r="AU23" s="13">
        <v>94</v>
      </c>
      <c r="AV23" s="13"/>
      <c r="AW23" s="13"/>
      <c r="AX23" s="13"/>
      <c r="AY23" s="13"/>
      <c r="AZ23" s="13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</row>
    <row r="24" spans="1:68" hidden="1" x14ac:dyDescent="0.35">
      <c r="A24" s="8"/>
      <c r="B24" s="11" t="s">
        <v>23</v>
      </c>
      <c r="C24" s="9"/>
      <c r="D24" s="9"/>
      <c r="E24" s="9" t="s">
        <v>24</v>
      </c>
      <c r="F24" s="8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3">
        <v>64</v>
      </c>
      <c r="AG24" s="13">
        <v>66</v>
      </c>
      <c r="AH24" s="13">
        <v>68</v>
      </c>
      <c r="AI24" s="13">
        <v>70</v>
      </c>
      <c r="AJ24" s="13">
        <v>72</v>
      </c>
      <c r="AK24" s="13">
        <v>74</v>
      </c>
      <c r="AL24" s="13">
        <v>76</v>
      </c>
      <c r="AM24" s="13">
        <v>78</v>
      </c>
      <c r="AN24" s="13">
        <v>80</v>
      </c>
      <c r="AO24" s="13">
        <v>82</v>
      </c>
      <c r="AP24" s="13">
        <v>84</v>
      </c>
      <c r="AQ24" s="13">
        <v>86</v>
      </c>
      <c r="AR24" s="13">
        <v>88</v>
      </c>
      <c r="AS24" s="13">
        <v>90</v>
      </c>
      <c r="AT24" s="13">
        <v>92</v>
      </c>
      <c r="AU24" s="13">
        <v>94</v>
      </c>
      <c r="AV24" s="13"/>
      <c r="AW24" s="13"/>
      <c r="AX24" s="13"/>
      <c r="AY24" s="13"/>
      <c r="AZ24" s="13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</row>
    <row r="25" spans="1:68" s="22" customFormat="1" x14ac:dyDescent="0.35">
      <c r="A25" s="56" t="s">
        <v>25</v>
      </c>
      <c r="C25" s="23"/>
      <c r="D25" s="23" t="s">
        <v>10</v>
      </c>
      <c r="E25" s="23" t="s">
        <v>26</v>
      </c>
      <c r="F25" s="23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>
        <f>'[4]C-actual emissions'!V227</f>
        <v>-309.75217882000004</v>
      </c>
      <c r="W25" s="24">
        <f>'[4]C-actual emissions'!W227</f>
        <v>-332.92581492000005</v>
      </c>
      <c r="X25" s="24">
        <f>'[4]C-actual emissions'!X227</f>
        <v>-286.27382396000002</v>
      </c>
      <c r="Y25" s="24">
        <f>'[4]C-actual emissions'!Y227</f>
        <v>-329.97562711</v>
      </c>
      <c r="Z25" s="24">
        <f>'[4]C-actual emissions'!Z227</f>
        <v>-336.03036738000003</v>
      </c>
      <c r="AA25" s="24">
        <f>'[4]C-actual emissions'!AA227</f>
        <v>-322.32515961000001</v>
      </c>
      <c r="AB25" s="24">
        <f>'[4]C-actual emissions'!AB227</f>
        <v>-320.69671255000003</v>
      </c>
      <c r="AC25" s="24">
        <f>'[4]C-actual emissions'!AC227</f>
        <v>-327.45366094999997</v>
      </c>
      <c r="AD25" s="24">
        <f>'[4]C-actual emissions'!AD227</f>
        <v>-327.84214020000007</v>
      </c>
      <c r="AE25" s="24">
        <f>'[4]C-actual emissions'!AE227</f>
        <v>-310.13071701000001</v>
      </c>
      <c r="AF25" s="24">
        <f>'[4]C-actual emissions'!AF227</f>
        <v>-302.74756264000001</v>
      </c>
      <c r="AG25" s="24">
        <f>'[4]C-actual emissions'!AG227</f>
        <v>-296.93047705999999</v>
      </c>
      <c r="AH25" s="24">
        <f>'[4]C-actual emissions'!AH227</f>
        <v>-243.99906293000004</v>
      </c>
      <c r="AI25" s="24">
        <f>'[4]C-actual emissions'!AI227</f>
        <v>-250.68002451999996</v>
      </c>
      <c r="AJ25" s="24">
        <f>'[4]C-actual emissions'!AJ227</f>
        <v>-237.21103047</v>
      </c>
      <c r="AK25" s="24">
        <f>'[4]C-actual emissions'!AK227</f>
        <v>-229.52787860000001</v>
      </c>
      <c r="AL25" s="24">
        <f>'[4]C-actual emissions'!AL227</f>
        <v>-211.75385001000001</v>
      </c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</row>
    <row r="26" spans="1:68" s="22" customFormat="1" x14ac:dyDescent="0.35">
      <c r="A26" s="57" t="s">
        <v>37</v>
      </c>
      <c r="C26" s="23"/>
      <c r="D26" s="23"/>
      <c r="E26" s="23" t="s">
        <v>22</v>
      </c>
      <c r="F26" s="23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J26" s="46"/>
      <c r="AK26" s="46">
        <f>'[4]IF-MS projections WEM'!AK314</f>
        <v>-198.03780855929534</v>
      </c>
      <c r="AL26" s="46">
        <f>'[4]IF-MS projections WEM'!AL314</f>
        <v>-201.78793370187014</v>
      </c>
      <c r="AM26" s="46">
        <f>'[4]IF-MS projections WEM'!AM314</f>
        <v>-201.00998566850038</v>
      </c>
      <c r="AN26" s="46">
        <f>'[4]IF-MS projections WEM'!AN314</f>
        <v>-192.51849832894479</v>
      </c>
      <c r="AO26" s="46">
        <f>'[4]IF-MS projections WEM'!AO314</f>
        <v>-209.72362144333118</v>
      </c>
      <c r="AP26" s="46">
        <f>'[4]IF-MS projections WEM'!AP314</f>
        <v>-210.28921577422699</v>
      </c>
      <c r="AQ26" s="46">
        <f>'[4]IF-MS projections WEM'!AQ314</f>
        <v>-209.42854438790613</v>
      </c>
      <c r="AR26" s="46">
        <f>'[4]IF-MS projections WEM'!AR314</f>
        <v>-207.47963839747717</v>
      </c>
      <c r="AS26" s="46">
        <f>'[4]IF-MS projections WEM'!AS314</f>
        <v>-205.46075244455454</v>
      </c>
      <c r="AT26" s="46">
        <f>'[4]IF-MS projections WEM'!AT314</f>
        <v>-193.87834697556087</v>
      </c>
      <c r="AU26" s="46">
        <f>'[4]IF-MS projections WEM'!AU314</f>
        <v>-190.25715816448673</v>
      </c>
      <c r="AV26" s="26"/>
      <c r="AW26" s="26"/>
      <c r="AX26" s="26"/>
      <c r="AY26" s="26"/>
      <c r="AZ26" s="26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</row>
    <row r="27" spans="1:68" s="27" customFormat="1" x14ac:dyDescent="0.35">
      <c r="A27" s="58" t="s">
        <v>38</v>
      </c>
      <c r="C27" s="28"/>
      <c r="D27" s="28"/>
      <c r="E27" s="28" t="s">
        <v>24</v>
      </c>
      <c r="F27" s="28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J27" s="47"/>
      <c r="AK27" s="47">
        <f>'[4]IF-MS projections WAM'!AK314</f>
        <v>-202.46630785850618</v>
      </c>
      <c r="AL27" s="47">
        <f>'[4]IF-MS projections WAM'!AL314</f>
        <v>-204.3054683834599</v>
      </c>
      <c r="AM27" s="47">
        <f>'[4]IF-MS projections WAM'!AM314</f>
        <v>-204.63723073813188</v>
      </c>
      <c r="AN27" s="47">
        <f>'[4]IF-MS projections WAM'!AN314</f>
        <v>-199.20474599760021</v>
      </c>
      <c r="AO27" s="47">
        <f>'[4]IF-MS projections WAM'!AO314</f>
        <v>-221.03870737395002</v>
      </c>
      <c r="AP27" s="47">
        <f>'[4]IF-MS projections WAM'!AP314</f>
        <v>-222.49146705807334</v>
      </c>
      <c r="AQ27" s="47">
        <f>'[4]IF-MS projections WAM'!AQ314</f>
        <v>-221.00371573002531</v>
      </c>
      <c r="AR27" s="47">
        <f>'[4]IF-MS projections WAM'!AR314</f>
        <v>-220.02385576625622</v>
      </c>
      <c r="AS27" s="47">
        <f>'[4]IF-MS projections WAM'!AS314</f>
        <v>-219.4635904839208</v>
      </c>
      <c r="AT27" s="47">
        <f>'[4]IF-MS projections WAM'!AT314</f>
        <v>-208.54974572407147</v>
      </c>
      <c r="AU27" s="47">
        <f>'[4]IF-MS projections WAM'!AU314</f>
        <v>-208.81072127284625</v>
      </c>
      <c r="AV27" s="30"/>
      <c r="AW27" s="30"/>
      <c r="AX27" s="30"/>
      <c r="AY27" s="30"/>
      <c r="AZ27" s="30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</row>
    <row r="28" spans="1:68" s="22" customFormat="1" x14ac:dyDescent="0.35">
      <c r="A28" s="59" t="s">
        <v>27</v>
      </c>
      <c r="C28" s="23"/>
      <c r="D28" s="23" t="s">
        <v>10</v>
      </c>
      <c r="E28" s="23" t="s">
        <v>20</v>
      </c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50">
        <v>2469.2830780707709</v>
      </c>
      <c r="V28" s="37">
        <f>'[4]C-ESD'!V7</f>
        <v>2454.4112000000005</v>
      </c>
      <c r="W28" s="37">
        <f>'[4]C-ESD'!W7</f>
        <v>2452.3189131000004</v>
      </c>
      <c r="X28" s="37">
        <f>'[4]C-ESD'!X7</f>
        <v>2394.3158922000007</v>
      </c>
      <c r="Y28" s="37">
        <f>'[4]C-ESD'!Y7</f>
        <v>2425.7671751400012</v>
      </c>
      <c r="Z28" s="37">
        <f>'[4]C-ESD'!Z7</f>
        <v>2330.0481460099995</v>
      </c>
      <c r="AA28" s="37">
        <f>'[4]C-ESD'!AA7</f>
        <v>2373.8498690599999</v>
      </c>
      <c r="AB28" s="37">
        <f>'[4]C-ESD'!AB7</f>
        <v>2288.2487885500009</v>
      </c>
      <c r="AC28" s="37">
        <f>'[4]C-ESD'!AC7</f>
        <v>2265.3536052499999</v>
      </c>
      <c r="AD28" s="37">
        <f>'[4]C-ESD'!AD7</f>
        <v>2227.7490711061118</v>
      </c>
      <c r="AE28" s="37">
        <f>'[4]C-ESD'!AE7</f>
        <v>2153.7456846175182</v>
      </c>
      <c r="AF28" s="37">
        <f>'[4]C-ESD'!AF7</f>
        <v>2193.2066306695233</v>
      </c>
      <c r="AG28" s="37">
        <f>'[4]C-ESD'!AG7</f>
        <v>2221.0863591528268</v>
      </c>
      <c r="AH28" s="37">
        <f>'[4]C-ESD'!AH7</f>
        <v>2252.2060699503313</v>
      </c>
      <c r="AI28" s="37">
        <f>'[4]C-ESD'!AI7</f>
        <v>2220.8020930000007</v>
      </c>
      <c r="AJ28" s="37">
        <f>'[4]C-ESD'!AJ7</f>
        <v>2208.6997211085632</v>
      </c>
      <c r="AK28" s="37">
        <f>'[4]C-ESD'!AK7</f>
        <v>2066.8194749999998</v>
      </c>
      <c r="AL28" s="37">
        <f>'[4]C-ESD'!AL7</f>
        <v>2137.9787431766617</v>
      </c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</row>
    <row r="29" spans="1:68" s="22" customFormat="1" x14ac:dyDescent="0.35">
      <c r="A29" s="57" t="s">
        <v>39</v>
      </c>
      <c r="C29" s="23"/>
      <c r="D29" s="23"/>
      <c r="E29" s="23" t="s">
        <v>28</v>
      </c>
      <c r="F29" s="23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AD29" s="31"/>
      <c r="AE29" s="31"/>
      <c r="AF29" s="31"/>
      <c r="AG29" s="31"/>
      <c r="AH29" s="31"/>
      <c r="AI29" s="31"/>
      <c r="AJ29" s="38"/>
      <c r="AK29" s="48">
        <f>'[4]IF-MS projections WEM'!AK358</f>
        <v>2095.5053754985652</v>
      </c>
      <c r="AL29" s="48">
        <f>'[4]IF-MS projections WEM'!AL358</f>
        <v>2106.6297063293077</v>
      </c>
      <c r="AM29" s="48">
        <f>'[4]IF-MS projections WEM'!AM358</f>
        <v>2110.2647593835832</v>
      </c>
      <c r="AN29" s="48">
        <f>'[4]IF-MS projections WEM'!AN358</f>
        <v>2104.7260878161537</v>
      </c>
      <c r="AO29" s="48">
        <f>'[4]IF-MS projections WEM'!AO358</f>
        <v>2099.0200372337085</v>
      </c>
      <c r="AP29" s="48">
        <f>'[4]IF-MS projections WEM'!AP358</f>
        <v>2091.5778178301348</v>
      </c>
      <c r="AQ29" s="48">
        <f>'[4]IF-MS projections WEM'!AQ358</f>
        <v>2061.8832236417561</v>
      </c>
      <c r="AR29" s="48">
        <f>'[4]IF-MS projections WEM'!AR358</f>
        <v>2032.6521939678828</v>
      </c>
      <c r="AS29" s="48">
        <f>'[4]IF-MS projections WEM'!AS358</f>
        <v>2000.7339543914138</v>
      </c>
      <c r="AT29" s="48">
        <f>'[4]IF-MS projections WEM'!AT358</f>
        <v>1969.8939806505698</v>
      </c>
      <c r="AU29" s="48">
        <f>'[4]IF-MS projections WEM'!AU358</f>
        <v>1935.0806302541985</v>
      </c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23"/>
    </row>
    <row r="30" spans="1:68" s="27" customFormat="1" x14ac:dyDescent="0.35">
      <c r="A30" s="58" t="s">
        <v>40</v>
      </c>
      <c r="C30" s="28"/>
      <c r="D30" s="28"/>
      <c r="E30" s="28" t="s">
        <v>24</v>
      </c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1"/>
      <c r="AE30" s="21"/>
      <c r="AJ30" s="39"/>
      <c r="AK30" s="48">
        <f>'[4]IF-MS projections WAM'!AK358</f>
        <v>2083.5501943150466</v>
      </c>
      <c r="AL30" s="48">
        <f>'[4]IF-MS projections WAM'!AL358</f>
        <v>2073.0538860137558</v>
      </c>
      <c r="AM30" s="48">
        <f>'[4]IF-MS projections WAM'!AM358</f>
        <v>2056.4488273425932</v>
      </c>
      <c r="AN30" s="48">
        <f>'[4]IF-MS projections WAM'!AN358</f>
        <v>2029.5105805764824</v>
      </c>
      <c r="AO30" s="48">
        <f>'[4]IF-MS projections WAM'!AO358</f>
        <v>2002.0501707180129</v>
      </c>
      <c r="AP30" s="48">
        <f>'[4]IF-MS projections WAM'!AP358</f>
        <v>1972.947159156314</v>
      </c>
      <c r="AQ30" s="48">
        <f>'[4]IF-MS projections WAM'!AQ358</f>
        <v>1929.2405818897726</v>
      </c>
      <c r="AR30" s="48">
        <f>'[4]IF-MS projections WAM'!AR358</f>
        <v>1885.9572198584574</v>
      </c>
      <c r="AS30" s="48">
        <f>'[4]IF-MS projections WAM'!AS358</f>
        <v>1840.0645723098103</v>
      </c>
      <c r="AT30" s="48">
        <f>'[4]IF-MS projections WAM'!AT358</f>
        <v>1795.0641748872597</v>
      </c>
      <c r="AU30" s="48">
        <f>'[4]IF-MS projections WAM'!AU358</f>
        <v>1745.6493651294313</v>
      </c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8"/>
    </row>
    <row r="31" spans="1:68" s="22" customFormat="1" x14ac:dyDescent="0.35">
      <c r="A31" s="59" t="s">
        <v>29</v>
      </c>
      <c r="C31" s="25"/>
      <c r="D31" s="23" t="s">
        <v>10</v>
      </c>
      <c r="E31" s="23" t="s">
        <v>30</v>
      </c>
      <c r="F31" s="23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>
        <f>'[4]C-ETS stat with ERCS'!V7</f>
        <v>2065.5120650000003</v>
      </c>
      <c r="W31" s="24">
        <f>'[4]C-ETS stat with ERCS'!W7</f>
        <v>2063.7521399999996</v>
      </c>
      <c r="X31" s="24">
        <f>'[4]C-ETS stat with ERCS'!X7</f>
        <v>2089.0699210000002</v>
      </c>
      <c r="Y31" s="24">
        <f>'[4]C-ETS stat with ERCS'!Y7</f>
        <v>1962.6390350000001</v>
      </c>
      <c r="Z31" s="24">
        <f>'[4]C-ETS stat with ERCS'!Z7</f>
        <v>1742.1399049999993</v>
      </c>
      <c r="AA31" s="24">
        <f>'[4]C-ETS stat with ERCS'!AA7</f>
        <v>1786.1339889999995</v>
      </c>
      <c r="AB31" s="24">
        <f>'[4]C-ETS stat with ERCS'!AB7</f>
        <v>1763.2253219999998</v>
      </c>
      <c r="AC31" s="24">
        <f>'[4]C-ETS stat with ERCS'!AC7</f>
        <v>1712.176477</v>
      </c>
      <c r="AD31" s="24">
        <f>'[4]C-ETS stat with ERCS'!AD7</f>
        <v>1656.2680009999997</v>
      </c>
      <c r="AE31" s="24">
        <f>'[4]C-ETS stat with ERCS'!AE7</f>
        <v>1588.9564050000004</v>
      </c>
      <c r="AF31" s="24">
        <f>'[4]C-ETS stat with ERCS'!AF7</f>
        <v>1599.417197</v>
      </c>
      <c r="AG31" s="24">
        <f>'[4]C-ETS stat with ERCS'!AG7</f>
        <v>1576.2760029999995</v>
      </c>
      <c r="AH31" s="24">
        <f>'[4]C-ETS stat with ERCS'!AH7</f>
        <v>1590.4549450000002</v>
      </c>
      <c r="AI31" s="24">
        <f>'[4]C-ETS stat with ERCS'!AI7</f>
        <v>1527.1202519999997</v>
      </c>
      <c r="AJ31" s="24">
        <f>'[4]C-ETS stat with ERCS'!AJ7</f>
        <v>1385.330179</v>
      </c>
      <c r="AK31" s="24">
        <f>'[4]C-ETS stat with ERCS'!AK7</f>
        <v>1224.6716559999995</v>
      </c>
      <c r="AL31" s="24">
        <f>'[4]C-ETS stat with ERCS'!AL7</f>
        <v>1307.5373069999998</v>
      </c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</row>
    <row r="32" spans="1:68" s="22" customFormat="1" x14ac:dyDescent="0.35">
      <c r="A32" s="57" t="s">
        <v>41</v>
      </c>
      <c r="C32" s="25"/>
      <c r="D32" s="23"/>
      <c r="E32" s="23" t="s">
        <v>28</v>
      </c>
      <c r="F32" s="2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31"/>
      <c r="AE32" s="31"/>
      <c r="AJ32" s="31"/>
      <c r="AK32" s="31">
        <f>'[4]IF-MS projections WEM'!AK402</f>
        <v>1337.3930606661452</v>
      </c>
      <c r="AL32" s="31">
        <f>'[4]IF-MS projections WEM'!AL402</f>
        <v>1381.7454201045873</v>
      </c>
      <c r="AM32" s="31">
        <f>'[4]IF-MS projections WEM'!AM402</f>
        <v>1374.5966803596914</v>
      </c>
      <c r="AN32" s="31">
        <f>'[4]IF-MS projections WEM'!AN402</f>
        <v>1361.7622170720833</v>
      </c>
      <c r="AO32" s="31">
        <f>'[4]IF-MS projections WEM'!AO402</f>
        <v>1347.947167543</v>
      </c>
      <c r="AP32" s="31">
        <f>'[4]IF-MS projections WEM'!AP402</f>
        <v>1328.7408331010258</v>
      </c>
      <c r="AQ32" s="31">
        <f>'[4]IF-MS projections WEM'!AQ402</f>
        <v>1313.3992990182803</v>
      </c>
      <c r="AR32" s="31">
        <f>'[4]IF-MS projections WEM'!AR402</f>
        <v>1295.6817106467402</v>
      </c>
      <c r="AS32" s="31">
        <f>'[4]IF-MS projections WEM'!AS402</f>
        <v>1273.2517087919373</v>
      </c>
      <c r="AT32" s="31">
        <f>'[4]IF-MS projections WEM'!AT402</f>
        <v>1246.6824139833157</v>
      </c>
      <c r="AU32" s="31">
        <f>'[4]IF-MS projections WEM'!AU402</f>
        <v>1213.2185369693589</v>
      </c>
      <c r="AV32" s="31"/>
      <c r="AW32" s="31"/>
      <c r="AX32" s="31"/>
      <c r="AY32" s="31"/>
      <c r="AZ32" s="31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</row>
    <row r="33" spans="1:68" s="27" customFormat="1" x14ac:dyDescent="0.35">
      <c r="A33" s="58" t="s">
        <v>42</v>
      </c>
      <c r="C33" s="28"/>
      <c r="D33" s="28"/>
      <c r="E33" s="28" t="s">
        <v>24</v>
      </c>
      <c r="F33" s="28"/>
      <c r="G33" s="28"/>
      <c r="H33" s="28"/>
      <c r="I33" s="28"/>
      <c r="J33" s="28"/>
      <c r="K33" s="28"/>
      <c r="L33" s="36"/>
      <c r="M33" s="28"/>
      <c r="N33" s="28"/>
      <c r="O33" s="28"/>
      <c r="P33" s="28"/>
      <c r="Q33" s="28"/>
      <c r="R33" s="28"/>
      <c r="S33" s="28"/>
      <c r="T33" s="28"/>
      <c r="U33" s="28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J33" s="21"/>
      <c r="AK33" s="21">
        <f>'[4]IF-MS projections WAM'!AK402</f>
        <v>1317.7367457954633</v>
      </c>
      <c r="AL33" s="21">
        <f>'[4]IF-MS projections WAM'!AL402</f>
        <v>1349.9566752157009</v>
      </c>
      <c r="AM33" s="21">
        <f>'[4]IF-MS projections WAM'!AM402</f>
        <v>1330.9082514691986</v>
      </c>
      <c r="AN33" s="21">
        <f>'[4]IF-MS projections WAM'!AN402</f>
        <v>1306.2438226072377</v>
      </c>
      <c r="AO33" s="21">
        <f>'[4]IF-MS projections WAM'!AO402</f>
        <v>1280.4187312984529</v>
      </c>
      <c r="AP33" s="21">
        <f>'[4]IF-MS projections WAM'!AP402</f>
        <v>1249.0294898537111</v>
      </c>
      <c r="AQ33" s="21">
        <f>'[4]IF-MS projections WAM'!AQ402</f>
        <v>1224.5045054407424</v>
      </c>
      <c r="AR33" s="21">
        <f>'[4]IF-MS projections WAM'!AR402</f>
        <v>1197.8878672337305</v>
      </c>
      <c r="AS33" s="21">
        <f>'[4]IF-MS projections WAM'!AS402</f>
        <v>1166.652394671228</v>
      </c>
      <c r="AT33" s="21">
        <f>'[4]IF-MS projections WAM'!AT402</f>
        <v>1131.0069376799731</v>
      </c>
      <c r="AU33" s="21">
        <f>'[4]IF-MS projections WAM'!AU402</f>
        <v>1087.596059396684</v>
      </c>
      <c r="AV33" s="36"/>
      <c r="AW33" s="36"/>
      <c r="AX33" s="36"/>
      <c r="AY33" s="36"/>
      <c r="AZ33" s="36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36"/>
    </row>
    <row r="34" spans="1:68" s="22" customFormat="1" x14ac:dyDescent="0.35">
      <c r="A34" s="57" t="s">
        <v>31</v>
      </c>
      <c r="B34" s="40" t="s">
        <v>45</v>
      </c>
      <c r="C34" s="23"/>
      <c r="D34" s="23"/>
      <c r="E34" s="23"/>
      <c r="F34" s="23"/>
      <c r="G34" s="23"/>
      <c r="H34" s="23"/>
      <c r="I34" s="23"/>
      <c r="J34" s="23"/>
      <c r="K34" s="33"/>
      <c r="L34" s="32"/>
      <c r="M34" s="34"/>
      <c r="N34" s="23"/>
      <c r="O34" s="23"/>
      <c r="P34" s="23"/>
      <c r="Q34" s="23"/>
      <c r="R34" s="23"/>
      <c r="S34" s="23"/>
      <c r="T34" s="23"/>
      <c r="U34" s="23"/>
      <c r="V34" s="32"/>
      <c r="W34" s="32"/>
      <c r="X34" s="32"/>
      <c r="Y34" s="32"/>
      <c r="Z34" s="32"/>
      <c r="AA34" s="32"/>
      <c r="AB34" s="32"/>
      <c r="AC34" s="32"/>
      <c r="AD34" s="24">
        <f>'[4]IF-ESD annual targets AR4'!AD7</f>
        <v>2431.8923490000002</v>
      </c>
      <c r="AE34" s="24">
        <f>'[4]IF-ESD annual targets AR4'!AE7</f>
        <v>2415.8419069999995</v>
      </c>
      <c r="AF34" s="24">
        <f>'[4]IF-ESD annual targets AR4'!AF7</f>
        <v>2399.3791100000008</v>
      </c>
      <c r="AG34" s="24">
        <f>'[4]IF-ESD annual targets AR4'!AG7</f>
        <v>2382.9163099999996</v>
      </c>
      <c r="AH34" s="24">
        <f>'[4]IF-ESD annual targets AR4'!AH7</f>
        <v>2318.7706290587021</v>
      </c>
      <c r="AI34" s="24">
        <f>'[4]IF-ESD annual targets AR4'!AI7</f>
        <v>2301.5942245624674</v>
      </c>
      <c r="AJ34" s="24">
        <f>'[4]IF-ESD annual targets AR4'!AJ7</f>
        <v>2284.4178220662343</v>
      </c>
      <c r="AK34" s="24">
        <f>'[4]IF-ESD annual targets AR4'!AK7</f>
        <v>2267.2414165699997</v>
      </c>
      <c r="AL34" s="24">
        <f>'[4]IF-ESD annual targets AR4'!AL7</f>
        <v>2199.2342533694973</v>
      </c>
      <c r="AM34" s="24">
        <f>'[4]IF-ESD annual targets AR4'!AM7</f>
        <v>2119.5241010252012</v>
      </c>
      <c r="AN34" s="24">
        <f>'[4]IF-ESD annual targets AR4'!AN7</f>
        <v>2076.4387796809042</v>
      </c>
      <c r="AO34" s="24">
        <f>'[4]IF-ESD annual targets AR4'!AO7</f>
        <v>2033.3534583366088</v>
      </c>
      <c r="AP34" s="24">
        <f>'[4]IF-ESD annual targets AR4'!AP7</f>
        <v>1990.2681369923123</v>
      </c>
      <c r="AQ34" s="24">
        <f>'[4]IF-ESD annual targets AR4'!AQ7</f>
        <v>1947.1828156480153</v>
      </c>
      <c r="AR34" s="24">
        <f>'[4]IF-ESD annual targets AR4'!AR7</f>
        <v>1904.097494303719</v>
      </c>
      <c r="AS34" s="24">
        <f>'[4]IF-ESD annual targets AR4'!AS7</f>
        <v>1861.0121729594227</v>
      </c>
      <c r="AT34" s="24">
        <f>'[4]IF-ESD annual targets AR4'!AT7</f>
        <v>1817.9268516151265</v>
      </c>
      <c r="AU34" s="24">
        <f>'[4]IF-ESD annual targets AR4'!AU7</f>
        <v>1774.8415302708304</v>
      </c>
      <c r="AV34" s="32"/>
      <c r="AW34" s="43">
        <f>V28*0.7</f>
        <v>1718.0878400000001</v>
      </c>
      <c r="AX34" s="44">
        <f>(AU34-V28)/V28</f>
        <v>-0.27687686143591994</v>
      </c>
      <c r="AY34" s="32"/>
      <c r="AZ34" s="32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32"/>
    </row>
    <row r="35" spans="1:68" s="27" customFormat="1" x14ac:dyDescent="0.35">
      <c r="A35" s="58" t="s">
        <v>32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35"/>
      <c r="W35" s="35"/>
      <c r="X35" s="35"/>
      <c r="Y35" s="35"/>
      <c r="Z35" s="35">
        <v>1933.137198079557</v>
      </c>
      <c r="AA35" s="35">
        <v>1933.137198079557</v>
      </c>
      <c r="AB35" s="35">
        <v>1899.5006108329726</v>
      </c>
      <c r="AC35" s="35">
        <v>1865.8640235863886</v>
      </c>
      <c r="AD35" s="35">
        <v>1832.2274363398042</v>
      </c>
      <c r="AE35" s="35">
        <v>1798.59084909322</v>
      </c>
      <c r="AF35" s="35">
        <v>1764.9542618466357</v>
      </c>
      <c r="AG35" s="35">
        <v>1731.3176746000513</v>
      </c>
      <c r="AH35" s="35">
        <v>1697.6810873534669</v>
      </c>
      <c r="AI35" s="35">
        <v>1664.0445001068824</v>
      </c>
      <c r="AJ35" s="35">
        <v>1630.4079128602982</v>
      </c>
      <c r="AK35" s="35">
        <v>1596.771325613714</v>
      </c>
      <c r="AL35" s="35">
        <v>1554.2423072559634</v>
      </c>
      <c r="AM35" s="35">
        <v>1511.7132888982132</v>
      </c>
      <c r="AN35" s="35">
        <v>1469.1842705404629</v>
      </c>
      <c r="AO35" s="35">
        <v>1426.6552521827125</v>
      </c>
      <c r="AP35" s="35">
        <v>1384.1262338249624</v>
      </c>
      <c r="AQ35" s="35">
        <v>1341.597215467212</v>
      </c>
      <c r="AR35" s="35">
        <v>1299.0681971094616</v>
      </c>
      <c r="AS35" s="35">
        <v>1256.539178751711</v>
      </c>
      <c r="AT35" s="35">
        <v>1214.0101603939609</v>
      </c>
      <c r="AU35" s="35">
        <v>1171.4811420362105</v>
      </c>
      <c r="AV35" s="30"/>
      <c r="AW35" s="30"/>
      <c r="AX35" s="30"/>
      <c r="AY35" s="30"/>
      <c r="AZ35" s="30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36"/>
    </row>
    <row r="36" spans="1:68" x14ac:dyDescent="0.35">
      <c r="A36" s="9" t="s">
        <v>43</v>
      </c>
      <c r="B36" s="41" t="s">
        <v>44</v>
      </c>
      <c r="C36" s="9"/>
      <c r="D36" s="9"/>
      <c r="E36" s="9"/>
      <c r="F36" s="9"/>
      <c r="G36" s="14"/>
      <c r="H36" s="14"/>
      <c r="I36" s="14"/>
      <c r="J36" s="14"/>
      <c r="K36" s="17"/>
      <c r="L36" s="15"/>
      <c r="M36" s="18"/>
      <c r="N36" s="9"/>
      <c r="O36" s="9"/>
      <c r="P36" s="9"/>
      <c r="Q36" s="9"/>
      <c r="R36" s="9"/>
      <c r="S36" s="9"/>
      <c r="T36" s="9"/>
      <c r="U36" s="9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>
        <f>V28*0.6</f>
        <v>1472.6467200000002</v>
      </c>
      <c r="AX36" s="45">
        <f>(AW36-V28)/V28</f>
        <v>-0.4</v>
      </c>
      <c r="AY36" s="16"/>
      <c r="AZ36" s="16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16"/>
    </row>
    <row r="37" spans="1:68" x14ac:dyDescent="0.35">
      <c r="A37" s="9"/>
      <c r="B37" s="9"/>
      <c r="C37" s="9"/>
      <c r="D37" s="9"/>
      <c r="E37" s="9"/>
      <c r="F37" s="9"/>
      <c r="G37" s="15"/>
      <c r="H37" s="15"/>
      <c r="I37" s="15"/>
      <c r="J37" s="15"/>
      <c r="K37" s="15"/>
      <c r="L37" s="15"/>
      <c r="M37" s="15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9"/>
      <c r="AL37" s="16"/>
      <c r="AM37" s="16"/>
      <c r="AN37" s="16"/>
      <c r="AO37" s="16"/>
      <c r="AP37" s="16"/>
      <c r="AQ37" s="16"/>
      <c r="AR37" s="16"/>
      <c r="AS37" s="16"/>
      <c r="AT37" s="16"/>
      <c r="AU37" s="19"/>
      <c r="AV37" s="16"/>
      <c r="AW37" s="16"/>
      <c r="AX37" s="16"/>
      <c r="AY37" s="16"/>
      <c r="AZ37" s="16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16"/>
    </row>
    <row r="38" spans="1:68" x14ac:dyDescent="0.35">
      <c r="A38" s="9"/>
      <c r="B38" s="9"/>
      <c r="C38" s="9"/>
      <c r="D38" s="9"/>
      <c r="E38" s="9"/>
      <c r="F38" s="9"/>
      <c r="G38" s="14"/>
      <c r="H38" s="14"/>
      <c r="I38" s="14"/>
      <c r="J38" s="14"/>
      <c r="K38" s="17"/>
      <c r="L38" s="15"/>
      <c r="M38" s="18"/>
      <c r="N38" s="9"/>
      <c r="O38" s="9"/>
      <c r="P38" s="9"/>
      <c r="Q38" s="9"/>
      <c r="R38" s="9"/>
      <c r="S38" s="9"/>
      <c r="T38" s="9"/>
      <c r="U38" s="9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49" t="s">
        <v>46</v>
      </c>
      <c r="AM38" s="16"/>
      <c r="AN38" s="16"/>
      <c r="AO38" s="16"/>
      <c r="AP38" s="16"/>
      <c r="AQ38" s="16"/>
      <c r="AR38" s="16"/>
      <c r="AS38" s="16"/>
      <c r="AT38" s="16"/>
      <c r="AU38" s="19"/>
      <c r="AV38" s="16"/>
      <c r="AW38" s="16"/>
      <c r="AX38" s="16"/>
      <c r="AY38" s="16"/>
      <c r="AZ38" s="16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16"/>
    </row>
    <row r="39" spans="1:68" x14ac:dyDescent="0.35">
      <c r="A39" s="9"/>
      <c r="B39" s="9"/>
      <c r="C39" s="9"/>
      <c r="D39" s="9"/>
      <c r="E39" s="9"/>
      <c r="F39" s="9"/>
      <c r="G39" s="14"/>
      <c r="H39" s="14"/>
      <c r="I39" s="14"/>
      <c r="J39" s="14"/>
      <c r="K39" s="17"/>
      <c r="L39" s="15"/>
      <c r="M39" s="18"/>
      <c r="N39" s="9"/>
      <c r="O39" s="9"/>
      <c r="P39" s="9"/>
      <c r="Q39" s="9"/>
      <c r="R39" s="9"/>
      <c r="S39" s="9"/>
      <c r="T39" s="9"/>
      <c r="U39" s="9"/>
      <c r="V39" s="16"/>
      <c r="W39" s="16"/>
      <c r="X39" s="16"/>
      <c r="Y39" s="16"/>
      <c r="Z39" s="16"/>
      <c r="AA39" s="16"/>
      <c r="AB39" s="16"/>
      <c r="AC39" s="16"/>
      <c r="AD39" s="16"/>
      <c r="AE39" s="9"/>
      <c r="AF39" s="16"/>
      <c r="AG39" s="19"/>
      <c r="AH39" s="16"/>
      <c r="AI39" s="16"/>
      <c r="AJ39" s="16">
        <v>1000</v>
      </c>
      <c r="AK39" s="9" t="s">
        <v>47</v>
      </c>
      <c r="AL39" s="45">
        <f>(AK28-V28)/V28</f>
        <v>-0.15791637725577548</v>
      </c>
      <c r="AM39" s="45">
        <f>(U28-AK28)/U28</f>
        <v>0.16298803755833954</v>
      </c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16"/>
    </row>
    <row r="40" spans="1:68" x14ac:dyDescent="0.35">
      <c r="A40" s="9"/>
      <c r="B40" s="9"/>
      <c r="C40" s="9"/>
      <c r="D40" s="9"/>
      <c r="E40" s="9"/>
      <c r="F40" s="9"/>
      <c r="G40" s="14"/>
      <c r="H40" s="14"/>
      <c r="I40" s="14"/>
      <c r="J40" s="14"/>
      <c r="K40" s="17"/>
      <c r="L40" s="15"/>
      <c r="M40" s="18"/>
      <c r="N40" s="9"/>
      <c r="O40" s="9"/>
      <c r="P40" s="9"/>
      <c r="Q40" s="9"/>
      <c r="R40" s="9"/>
      <c r="S40" s="9"/>
      <c r="T40" s="9"/>
      <c r="U40" s="9"/>
      <c r="V40" s="16"/>
      <c r="W40" s="16"/>
      <c r="X40" s="16"/>
      <c r="Y40" s="16"/>
      <c r="Z40" s="16"/>
      <c r="AA40" s="16"/>
      <c r="AB40" s="16"/>
      <c r="AC40" s="16"/>
      <c r="AD40" s="16"/>
      <c r="AE40" s="9"/>
      <c r="AF40" s="16"/>
      <c r="AG40" s="19"/>
      <c r="AH40" s="16"/>
      <c r="AI40" s="16"/>
      <c r="AJ40" s="16"/>
      <c r="AK40" s="16" t="s">
        <v>49</v>
      </c>
      <c r="AL40" s="45">
        <f>(AL28-V28)/V28</f>
        <v>-0.12892397851808152</v>
      </c>
      <c r="AM40" s="45">
        <f>(AL28-U28)/U28</f>
        <v>-0.13417025283020784</v>
      </c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16"/>
    </row>
    <row r="41" spans="1:68" x14ac:dyDescent="0.3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6"/>
      <c r="W41" s="16"/>
      <c r="X41" s="16"/>
      <c r="Y41" s="16"/>
      <c r="Z41" s="16"/>
      <c r="AA41" s="16"/>
      <c r="AB41" s="16"/>
      <c r="AC41" s="16"/>
      <c r="AD41" s="16"/>
      <c r="AE41" s="9"/>
      <c r="AF41" s="16"/>
      <c r="AG41" s="19"/>
      <c r="AH41" s="16"/>
      <c r="AI41" s="16"/>
      <c r="AJ41" s="16"/>
      <c r="AK41" s="16" t="s">
        <v>50</v>
      </c>
      <c r="AL41" s="45">
        <f>(AL31-V31)/V31</f>
        <v>-0.36696699614775691</v>
      </c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</row>
    <row r="42" spans="1:68" x14ac:dyDescent="0.35">
      <c r="AK42" s="16" t="s">
        <v>51</v>
      </c>
      <c r="AL42" s="20">
        <f>(AK31-V31)/V31</f>
        <v>-0.40708569233169822</v>
      </c>
    </row>
    <row r="43" spans="1:68" x14ac:dyDescent="0.35">
      <c r="AK43" s="51" t="s">
        <v>52</v>
      </c>
      <c r="AL43" s="20">
        <f>(AU30-V28)/V28</f>
        <v>-0.28877061629712619</v>
      </c>
      <c r="AM43" s="20">
        <f>(AU30-U28)/U28</f>
        <v>-0.29305417405067558</v>
      </c>
    </row>
    <row r="44" spans="1:68" x14ac:dyDescent="0.35">
      <c r="AK44" s="51" t="s">
        <v>53</v>
      </c>
    </row>
    <row r="45" spans="1:68" x14ac:dyDescent="0.35">
      <c r="AK45" s="16" t="s">
        <v>54</v>
      </c>
      <c r="AL45" s="20" t="e">
        <f>AL31/#REF!</f>
        <v>#REF!</v>
      </c>
    </row>
    <row r="46" spans="1:68" x14ac:dyDescent="0.35">
      <c r="AK46" s="16" t="s">
        <v>55</v>
      </c>
      <c r="AL46" s="20" t="e">
        <f>AL31/#REF!</f>
        <v>#REF!</v>
      </c>
    </row>
    <row r="47" spans="1:68" x14ac:dyDescent="0.35">
      <c r="AK47" s="16" t="s">
        <v>56</v>
      </c>
      <c r="AL47" s="20">
        <f>(AK31-AJ31)/AJ31</f>
        <v>-0.11597128643798968</v>
      </c>
    </row>
    <row r="48" spans="1:68" x14ac:dyDescent="0.35">
      <c r="AK48" s="16" t="s">
        <v>57</v>
      </c>
      <c r="AL48" s="20">
        <f>(AL31-AK31)/AK31</f>
        <v>6.7663565653715368E-2</v>
      </c>
    </row>
  </sheetData>
  <mergeCells count="9">
    <mergeCell ref="B17:R17"/>
    <mergeCell ref="B18:R18"/>
    <mergeCell ref="A1:Q2"/>
    <mergeCell ref="B11:R11"/>
    <mergeCell ref="B12:R12"/>
    <mergeCell ref="B13:R13"/>
    <mergeCell ref="B14:R14"/>
    <mergeCell ref="A15:A16"/>
    <mergeCell ref="B15:R16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2914650</xdr:colOff>
                    <xdr:row>3</xdr:row>
                    <xdr:rowOff>69850</xdr:rowOff>
                  </from>
                  <to>
                    <xdr:col>0</xdr:col>
                    <xdr:colOff>3676650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2908300</xdr:colOff>
                    <xdr:row>2</xdr:row>
                    <xdr:rowOff>31750</xdr:rowOff>
                  </from>
                  <to>
                    <xdr:col>1</xdr:col>
                    <xdr:colOff>114300</xdr:colOff>
                    <xdr:row>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2914650</xdr:colOff>
                    <xdr:row>4</xdr:row>
                    <xdr:rowOff>107950</xdr:rowOff>
                  </from>
                  <to>
                    <xdr:col>1</xdr:col>
                    <xdr:colOff>152400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Additional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Irune Axpe</cp:lastModifiedBy>
  <dcterms:created xsi:type="dcterms:W3CDTF">2021-09-08T08:30:18Z</dcterms:created>
  <dcterms:modified xsi:type="dcterms:W3CDTF">2022-10-25T05:17:54Z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73576ca058f34fc9b0b66afc18e9cc5a</vt:lpwstr>
  </property>
</Properties>
</file>