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8840" windowHeight="12585" tabRatio="664" activeTab="1"/>
  </bookViews>
  <sheets>
    <sheet name="Original Data" sheetId="14" r:id="rId1"/>
    <sheet name="DATA AND CHART" sheetId="15" r:id="rId2"/>
    <sheet name="Draft" sheetId="16" r:id="rId3"/>
  </sheets>
  <externalReferences>
    <externalReference r:id="rId4"/>
  </externalReferences>
  <definedNames>
    <definedName name="_xlnm._FilterDatabase" localSheetId="1" hidden="1">'DATA AND CHART'!#REF!</definedName>
    <definedName name="YearProxy">[1]Parameters!$C$6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14" l="1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70" i="14"/>
  <c r="J4" i="14"/>
  <c r="K4" i="14" s="1"/>
  <c r="P4" i="14" s="1"/>
  <c r="F6" i="14"/>
  <c r="O4" i="14" l="1"/>
  <c r="R42" i="14"/>
  <c r="S42" i="14"/>
  <c r="T42" i="14"/>
  <c r="R43" i="14"/>
  <c r="S43" i="14"/>
  <c r="T43" i="14"/>
  <c r="R44" i="14"/>
  <c r="S44" i="14"/>
  <c r="T44" i="14"/>
  <c r="R45" i="14"/>
  <c r="S45" i="14"/>
  <c r="T45" i="14"/>
  <c r="R46" i="14"/>
  <c r="S46" i="14"/>
  <c r="T46" i="14"/>
  <c r="R47" i="14"/>
  <c r="S47" i="14"/>
  <c r="T47" i="14"/>
  <c r="R48" i="14"/>
  <c r="S48" i="14"/>
  <c r="T48" i="14"/>
  <c r="R49" i="14"/>
  <c r="S49" i="14"/>
  <c r="T49" i="14"/>
  <c r="R50" i="14"/>
  <c r="S50" i="14"/>
  <c r="T50" i="14"/>
  <c r="R51" i="14"/>
  <c r="S51" i="14"/>
  <c r="T51" i="14"/>
  <c r="R52" i="14"/>
  <c r="S52" i="14"/>
  <c r="T52" i="14"/>
  <c r="R53" i="14"/>
  <c r="S53" i="14"/>
  <c r="T53" i="14"/>
  <c r="R54" i="14"/>
  <c r="S54" i="14"/>
  <c r="T54" i="14"/>
  <c r="R55" i="14"/>
  <c r="S55" i="14"/>
  <c r="T55" i="14"/>
  <c r="R56" i="14"/>
  <c r="S56" i="14"/>
  <c r="T56" i="14"/>
  <c r="R57" i="14"/>
  <c r="S57" i="14"/>
  <c r="T57" i="14"/>
  <c r="R58" i="14"/>
  <c r="S58" i="14"/>
  <c r="T58" i="14"/>
  <c r="R59" i="14"/>
  <c r="S59" i="14"/>
  <c r="T59" i="14"/>
  <c r="R60" i="14"/>
  <c r="S60" i="14"/>
  <c r="T60" i="14"/>
  <c r="R61" i="14"/>
  <c r="S61" i="14"/>
  <c r="T61" i="14"/>
  <c r="R62" i="14"/>
  <c r="S62" i="14"/>
  <c r="T62" i="14"/>
  <c r="R63" i="14"/>
  <c r="S63" i="14"/>
  <c r="T63" i="14"/>
  <c r="R64" i="14"/>
  <c r="S64" i="14"/>
  <c r="T64" i="14"/>
  <c r="R65" i="14"/>
  <c r="S65" i="14"/>
  <c r="T65" i="14"/>
  <c r="R66" i="14"/>
  <c r="S66" i="14"/>
  <c r="T66" i="14"/>
  <c r="R67" i="14"/>
  <c r="S67" i="14"/>
  <c r="T67" i="14"/>
  <c r="R70" i="14"/>
  <c r="S70" i="14"/>
  <c r="T70" i="14"/>
  <c r="T41" i="14"/>
  <c r="S41" i="14"/>
  <c r="R41" i="14"/>
  <c r="N70" i="14"/>
  <c r="M70" i="14"/>
  <c r="L70" i="14"/>
  <c r="N67" i="14"/>
  <c r="M67" i="14"/>
  <c r="L67" i="14"/>
  <c r="N66" i="14"/>
  <c r="M66" i="14"/>
  <c r="L66" i="14"/>
  <c r="N65" i="14"/>
  <c r="M65" i="14"/>
  <c r="L65" i="14"/>
  <c r="N64" i="14"/>
  <c r="M64" i="14"/>
  <c r="L64" i="14"/>
  <c r="N63" i="14"/>
  <c r="M63" i="14"/>
  <c r="L63" i="14"/>
  <c r="N62" i="14"/>
  <c r="M62" i="14"/>
  <c r="L62" i="14"/>
  <c r="N61" i="14"/>
  <c r="M61" i="14"/>
  <c r="L61" i="14"/>
  <c r="N60" i="14"/>
  <c r="M60" i="14"/>
  <c r="L60" i="14"/>
  <c r="N59" i="14"/>
  <c r="M59" i="14"/>
  <c r="L59" i="14"/>
  <c r="N58" i="14"/>
  <c r="M58" i="14"/>
  <c r="L58" i="14"/>
  <c r="N57" i="14"/>
  <c r="M57" i="14"/>
  <c r="L57" i="14"/>
  <c r="N56" i="14"/>
  <c r="M56" i="14"/>
  <c r="L56" i="14"/>
  <c r="N55" i="14"/>
  <c r="M55" i="14"/>
  <c r="L55" i="14"/>
  <c r="N54" i="14"/>
  <c r="M54" i="14"/>
  <c r="L54" i="14"/>
  <c r="N53" i="14"/>
  <c r="M53" i="14"/>
  <c r="L53" i="14"/>
  <c r="N52" i="14"/>
  <c r="M52" i="14"/>
  <c r="L52" i="14"/>
  <c r="N51" i="14"/>
  <c r="M51" i="14"/>
  <c r="L51" i="14"/>
  <c r="N50" i="14"/>
  <c r="M50" i="14"/>
  <c r="L50" i="14"/>
  <c r="N49" i="14"/>
  <c r="M49" i="14"/>
  <c r="L49" i="14"/>
  <c r="N48" i="14"/>
  <c r="M48" i="14"/>
  <c r="L48" i="14"/>
  <c r="N47" i="14"/>
  <c r="M47" i="14"/>
  <c r="L47" i="14"/>
  <c r="N46" i="14"/>
  <c r="M46" i="14"/>
  <c r="L46" i="14"/>
  <c r="N45" i="14"/>
  <c r="M45" i="14"/>
  <c r="L45" i="14"/>
  <c r="N44" i="14"/>
  <c r="M44" i="14"/>
  <c r="L44" i="14"/>
  <c r="N43" i="14"/>
  <c r="M43" i="14"/>
  <c r="L43" i="14"/>
  <c r="N42" i="14"/>
  <c r="M42" i="14"/>
  <c r="L42" i="14"/>
  <c r="N41" i="14"/>
  <c r="M41" i="14"/>
  <c r="L41" i="14"/>
  <c r="U70" i="14" l="1"/>
  <c r="V70" i="14" s="1"/>
  <c r="U67" i="14" l="1"/>
  <c r="V67" i="14" s="1"/>
  <c r="U66" i="14"/>
  <c r="V66" i="14" s="1"/>
  <c r="U65" i="14"/>
  <c r="V65" i="14" s="1"/>
  <c r="U64" i="14"/>
  <c r="V64" i="14" s="1"/>
  <c r="U63" i="14"/>
  <c r="V63" i="14" s="1"/>
  <c r="U62" i="14"/>
  <c r="V62" i="14" s="1"/>
  <c r="U61" i="14"/>
  <c r="V61" i="14" s="1"/>
  <c r="U60" i="14"/>
  <c r="V60" i="14" s="1"/>
  <c r="U59" i="14"/>
  <c r="V59" i="14" s="1"/>
  <c r="U58" i="14"/>
  <c r="V58" i="14" s="1"/>
  <c r="U57" i="14"/>
  <c r="V57" i="14" s="1"/>
  <c r="U56" i="14"/>
  <c r="V56" i="14" s="1"/>
  <c r="U55" i="14"/>
  <c r="V55" i="14" s="1"/>
  <c r="U54" i="14"/>
  <c r="V54" i="14" s="1"/>
  <c r="U53" i="14"/>
  <c r="V53" i="14" s="1"/>
  <c r="U52" i="14"/>
  <c r="V52" i="14" s="1"/>
  <c r="U51" i="14"/>
  <c r="V51" i="14" s="1"/>
  <c r="U50" i="14"/>
  <c r="V50" i="14" s="1"/>
  <c r="U49" i="14"/>
  <c r="V49" i="14" s="1"/>
  <c r="U48" i="14"/>
  <c r="V48" i="14" s="1"/>
  <c r="U47" i="14"/>
  <c r="V47" i="14" s="1"/>
  <c r="U46" i="14"/>
  <c r="V46" i="14" s="1"/>
  <c r="U45" i="14"/>
  <c r="V45" i="14" s="1"/>
  <c r="U44" i="14"/>
  <c r="V44" i="14" s="1"/>
  <c r="U43" i="14"/>
  <c r="V43" i="14" s="1"/>
  <c r="U42" i="14"/>
  <c r="V42" i="14" s="1"/>
  <c r="U41" i="14"/>
  <c r="V41" i="14" s="1"/>
  <c r="O42" i="14"/>
  <c r="P42" i="14" s="1"/>
  <c r="O43" i="14"/>
  <c r="P43" i="14" s="1"/>
  <c r="O44" i="14"/>
  <c r="P44" i="14" s="1"/>
  <c r="O45" i="14"/>
  <c r="P45" i="14" s="1"/>
  <c r="O46" i="14"/>
  <c r="P46" i="14" s="1"/>
  <c r="O47" i="14"/>
  <c r="P47" i="14" s="1"/>
  <c r="O48" i="14"/>
  <c r="P48" i="14" s="1"/>
  <c r="O49" i="14"/>
  <c r="P49" i="14" s="1"/>
  <c r="O50" i="14"/>
  <c r="P50" i="14" s="1"/>
  <c r="O51" i="14"/>
  <c r="P51" i="14" s="1"/>
  <c r="O52" i="14"/>
  <c r="P52" i="14" s="1"/>
  <c r="O53" i="14"/>
  <c r="P53" i="14" s="1"/>
  <c r="O54" i="14"/>
  <c r="P54" i="14" s="1"/>
  <c r="O55" i="14"/>
  <c r="P55" i="14" s="1"/>
  <c r="O56" i="14"/>
  <c r="P56" i="14" s="1"/>
  <c r="O57" i="14"/>
  <c r="P57" i="14" s="1"/>
  <c r="O58" i="14"/>
  <c r="P58" i="14" s="1"/>
  <c r="O59" i="14"/>
  <c r="P59" i="14" s="1"/>
  <c r="O60" i="14"/>
  <c r="P60" i="14" s="1"/>
  <c r="O61" i="14"/>
  <c r="P61" i="14" s="1"/>
  <c r="O62" i="14"/>
  <c r="P62" i="14" s="1"/>
  <c r="O63" i="14"/>
  <c r="P63" i="14" s="1"/>
  <c r="O64" i="14"/>
  <c r="P64" i="14" s="1"/>
  <c r="O65" i="14"/>
  <c r="P65" i="14" s="1"/>
  <c r="O66" i="14"/>
  <c r="P66" i="14" s="1"/>
  <c r="O67" i="14"/>
  <c r="P67" i="14" s="1"/>
  <c r="O70" i="14"/>
  <c r="P70" i="14" s="1"/>
  <c r="O41" i="14"/>
  <c r="P41" i="14" s="1"/>
  <c r="P73" i="14" l="1"/>
  <c r="P72" i="14"/>
  <c r="V73" i="14"/>
  <c r="V72" i="14"/>
  <c r="G70" i="14"/>
  <c r="F70" i="14"/>
  <c r="G67" i="14"/>
  <c r="F67" i="14"/>
  <c r="G66" i="14"/>
  <c r="F66" i="14"/>
  <c r="G65" i="14"/>
  <c r="F65" i="14"/>
  <c r="G64" i="14"/>
  <c r="F64" i="14"/>
  <c r="G63" i="14"/>
  <c r="F63" i="14"/>
  <c r="G62" i="14"/>
  <c r="F62" i="14"/>
  <c r="G61" i="14"/>
  <c r="F61" i="14"/>
  <c r="G60" i="14"/>
  <c r="F60" i="14"/>
  <c r="G59" i="14"/>
  <c r="F59" i="14"/>
  <c r="G58" i="14"/>
  <c r="F58" i="14"/>
  <c r="G57" i="14"/>
  <c r="F57" i="14"/>
  <c r="G56" i="14"/>
  <c r="F56" i="14"/>
  <c r="G55" i="14"/>
  <c r="F55" i="14"/>
  <c r="G54" i="14"/>
  <c r="F54" i="14"/>
  <c r="G53" i="14"/>
  <c r="F53" i="14"/>
  <c r="G49" i="14"/>
  <c r="F49" i="14"/>
  <c r="G52" i="14"/>
  <c r="F52" i="14"/>
  <c r="G51" i="14"/>
  <c r="F51" i="14"/>
  <c r="G50" i="14"/>
  <c r="F50" i="14"/>
  <c r="G48" i="14"/>
  <c r="F48" i="14"/>
  <c r="G47" i="14"/>
  <c r="F47" i="14"/>
  <c r="G46" i="14"/>
  <c r="F46" i="14"/>
  <c r="G45" i="14"/>
  <c r="F45" i="14"/>
  <c r="G44" i="14"/>
  <c r="F44" i="14"/>
  <c r="G43" i="14"/>
  <c r="F43" i="14"/>
  <c r="G42" i="14"/>
  <c r="F42" i="14"/>
  <c r="G41" i="14"/>
  <c r="K6" i="14" s="1"/>
  <c r="F41" i="14"/>
  <c r="I35" i="14"/>
  <c r="G35" i="14"/>
  <c r="F35" i="14"/>
  <c r="I32" i="14"/>
  <c r="G32" i="14"/>
  <c r="F32" i="14"/>
  <c r="I31" i="14"/>
  <c r="G31" i="14"/>
  <c r="F31" i="14"/>
  <c r="I30" i="14"/>
  <c r="G30" i="14"/>
  <c r="F30" i="14"/>
  <c r="I29" i="14"/>
  <c r="G29" i="14"/>
  <c r="F29" i="14"/>
  <c r="I28" i="14"/>
  <c r="G28" i="14"/>
  <c r="F28" i="14"/>
  <c r="I27" i="14"/>
  <c r="G27" i="14"/>
  <c r="F27" i="14"/>
  <c r="I26" i="14"/>
  <c r="G26" i="14"/>
  <c r="F26" i="14"/>
  <c r="I25" i="14"/>
  <c r="G25" i="14"/>
  <c r="F25" i="14"/>
  <c r="I24" i="14"/>
  <c r="G24" i="14"/>
  <c r="F24" i="14"/>
  <c r="I23" i="14"/>
  <c r="G23" i="14"/>
  <c r="F23" i="14"/>
  <c r="I22" i="14"/>
  <c r="G22" i="14"/>
  <c r="F22" i="14"/>
  <c r="I21" i="14"/>
  <c r="G21" i="14"/>
  <c r="F21" i="14"/>
  <c r="I20" i="14"/>
  <c r="G20" i="14"/>
  <c r="F20" i="14"/>
  <c r="I19" i="14"/>
  <c r="G19" i="14"/>
  <c r="F19" i="14"/>
  <c r="I18" i="14"/>
  <c r="G18" i="14"/>
  <c r="F18" i="14"/>
  <c r="I14" i="14"/>
  <c r="G14" i="14"/>
  <c r="F14" i="14"/>
  <c r="I17" i="14"/>
  <c r="G17" i="14"/>
  <c r="F17" i="14"/>
  <c r="I16" i="14"/>
  <c r="G16" i="14"/>
  <c r="F16" i="14"/>
  <c r="I15" i="14"/>
  <c r="G15" i="14"/>
  <c r="F15" i="14"/>
  <c r="I13" i="14"/>
  <c r="G13" i="14"/>
  <c r="F13" i="14"/>
  <c r="I12" i="14"/>
  <c r="G12" i="14"/>
  <c r="F12" i="14"/>
  <c r="I11" i="14"/>
  <c r="G11" i="14"/>
  <c r="F11" i="14"/>
  <c r="I10" i="14"/>
  <c r="G10" i="14"/>
  <c r="F10" i="14"/>
  <c r="I9" i="14"/>
  <c r="G9" i="14"/>
  <c r="F9" i="14"/>
  <c r="I8" i="14"/>
  <c r="G8" i="14"/>
  <c r="F8" i="14"/>
  <c r="I7" i="14"/>
  <c r="G7" i="14"/>
  <c r="F7" i="14"/>
  <c r="I6" i="14"/>
  <c r="G6" i="14"/>
  <c r="J6" i="14" l="1"/>
  <c r="J8" i="14"/>
  <c r="J10" i="14"/>
  <c r="J12" i="14"/>
  <c r="J15" i="14"/>
  <c r="J17" i="14"/>
  <c r="J18" i="14"/>
  <c r="J20" i="14"/>
  <c r="J22" i="14"/>
  <c r="J24" i="14"/>
  <c r="J26" i="14"/>
  <c r="J28" i="14"/>
  <c r="J30" i="14"/>
  <c r="J32" i="14"/>
  <c r="K10" i="14"/>
  <c r="K15" i="14"/>
  <c r="K18" i="14"/>
  <c r="K22" i="14"/>
  <c r="K26" i="14"/>
  <c r="K30" i="14"/>
  <c r="K7" i="14"/>
  <c r="K23" i="14"/>
  <c r="K27" i="14"/>
  <c r="K31" i="14"/>
  <c r="K35" i="14"/>
  <c r="J7" i="14"/>
  <c r="J9" i="14"/>
  <c r="J11" i="14"/>
  <c r="J13" i="14"/>
  <c r="J16" i="14"/>
  <c r="J14" i="14"/>
  <c r="J19" i="14"/>
  <c r="J21" i="14"/>
  <c r="J23" i="14"/>
  <c r="J25" i="14"/>
  <c r="J27" i="14"/>
  <c r="J29" i="14"/>
  <c r="J31" i="14"/>
  <c r="K19" i="14"/>
  <c r="K8" i="14"/>
  <c r="K12" i="14"/>
  <c r="K17" i="14"/>
  <c r="K20" i="14"/>
  <c r="K24" i="14"/>
  <c r="K28" i="14"/>
  <c r="K32" i="14"/>
  <c r="K16" i="14"/>
  <c r="J35" i="14"/>
  <c r="K11" i="14"/>
  <c r="K9" i="14"/>
  <c r="K13" i="14"/>
  <c r="K14" i="14"/>
  <c r="K21" i="14"/>
  <c r="K25" i="14"/>
  <c r="K37" i="14" s="1"/>
  <c r="K29" i="14"/>
  <c r="J38" i="14" l="1"/>
  <c r="J37" i="14"/>
  <c r="K38" i="14"/>
</calcChain>
</file>

<file path=xl/sharedStrings.xml><?xml version="1.0" encoding="utf-8"?>
<sst xmlns="http://schemas.openxmlformats.org/spreadsheetml/2006/main" count="156" uniqueCount="79">
  <si>
    <t>FEC</t>
  </si>
  <si>
    <t>Figure 2</t>
  </si>
  <si>
    <t>Summary Table</t>
  </si>
  <si>
    <t>Final energy consumptiom</t>
  </si>
  <si>
    <t>Primary energy consumption</t>
  </si>
  <si>
    <t>Final energy consumption 2005</t>
  </si>
  <si>
    <t>% above (+) below (-) 2005</t>
  </si>
  <si>
    <t>sort order</t>
  </si>
  <si>
    <t>AT</t>
  </si>
  <si>
    <t>EL</t>
  </si>
  <si>
    <t>BE</t>
  </si>
  <si>
    <t>IT</t>
  </si>
  <si>
    <t>BG</t>
  </si>
  <si>
    <t>ES</t>
  </si>
  <si>
    <t>CY</t>
  </si>
  <si>
    <t>FR</t>
  </si>
  <si>
    <t>CZ</t>
  </si>
  <si>
    <t>PT</t>
  </si>
  <si>
    <t>DE</t>
  </si>
  <si>
    <t>NL</t>
  </si>
  <si>
    <t>DK</t>
  </si>
  <si>
    <t>EE</t>
  </si>
  <si>
    <t>SE</t>
  </si>
  <si>
    <t>HR</t>
  </si>
  <si>
    <t>FI</t>
  </si>
  <si>
    <t>SK</t>
  </si>
  <si>
    <t>RO</t>
  </si>
  <si>
    <t>HU</t>
  </si>
  <si>
    <t>IE</t>
  </si>
  <si>
    <t>LT</t>
  </si>
  <si>
    <t>LU</t>
  </si>
  <si>
    <t>LV</t>
  </si>
  <si>
    <t>SI</t>
  </si>
  <si>
    <t>MT</t>
  </si>
  <si>
    <t>PL</t>
  </si>
  <si>
    <t>Primary energy consumption 2005</t>
  </si>
  <si>
    <t>PEC</t>
  </si>
  <si>
    <t>EU 27</t>
  </si>
  <si>
    <t>ktoe</t>
  </si>
  <si>
    <t>Final energy consumption 2021</t>
  </si>
  <si>
    <t>Primary energy consumption 2021</t>
  </si>
  <si>
    <t>2021 percentage change caompared to 2005</t>
  </si>
  <si>
    <t>Final energy consumption 2022</t>
  </si>
  <si>
    <t>2022 percentage change compared to 2005</t>
  </si>
  <si>
    <t>Primary energy consumption 2022</t>
  </si>
  <si>
    <t>Increase</t>
  </si>
  <si>
    <t>Decrease</t>
  </si>
  <si>
    <t>EEA early estimate (proxy)</t>
  </si>
  <si>
    <t>Eurostat</t>
  </si>
  <si>
    <t>Source:</t>
  </si>
  <si>
    <t>For indicator Fig 2. Pasted values to change sorting</t>
  </si>
  <si>
    <t>Countries</t>
  </si>
  <si>
    <t>Malta</t>
  </si>
  <si>
    <t>Poland</t>
  </si>
  <si>
    <t>Lithuania</t>
  </si>
  <si>
    <t>Hungary</t>
  </si>
  <si>
    <t>Romania</t>
  </si>
  <si>
    <t>Czechia</t>
  </si>
  <si>
    <t>Estonia</t>
  </si>
  <si>
    <t>Bulgaria</t>
  </si>
  <si>
    <t>Slovakia</t>
  </si>
  <si>
    <t>Latvia</t>
  </si>
  <si>
    <t>Belgium</t>
  </si>
  <si>
    <t>Croatia</t>
  </si>
  <si>
    <t>Finland</t>
  </si>
  <si>
    <t>Austria</t>
  </si>
  <si>
    <t>Germany</t>
  </si>
  <si>
    <t>Cyprus</t>
  </si>
  <si>
    <t>Sweden</t>
  </si>
  <si>
    <t>Slovenia</t>
  </si>
  <si>
    <t>Ireland</t>
  </si>
  <si>
    <t>Luxembourg</t>
  </si>
  <si>
    <t>Denmark</t>
  </si>
  <si>
    <t>Portugal</t>
  </si>
  <si>
    <t>France</t>
  </si>
  <si>
    <t>Italy</t>
  </si>
  <si>
    <t>Spain</t>
  </si>
  <si>
    <t>Netherlands</t>
  </si>
  <si>
    <t>Greece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</si>
</sst>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6" tint="-0.499984740745262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3" xfId="0" applyBorder="1"/>
    <xf numFmtId="0" fontId="0" fillId="0" borderId="0" xfId="0" applyAlignment="1">
      <alignment wrapText="1"/>
    </xf>
    <xf numFmtId="0" fontId="2" fillId="0" borderId="3" xfId="0" applyFont="1" applyBorder="1"/>
    <xf numFmtId="164" fontId="0" fillId="2" borderId="0" xfId="0" applyNumberFormat="1" applyFill="1"/>
    <xf numFmtId="10" fontId="0" fillId="0" borderId="0" xfId="4" applyNumberFormat="1" applyFont="1" applyFill="1"/>
    <xf numFmtId="0" fontId="4" fillId="0" borderId="3" xfId="0" applyFont="1" applyBorder="1"/>
    <xf numFmtId="10" fontId="0" fillId="0" borderId="0" xfId="4" applyNumberFormat="1" applyFont="1" applyBorder="1"/>
    <xf numFmtId="10" fontId="0" fillId="0" borderId="0" xfId="4" applyNumberFormat="1" applyFont="1"/>
    <xf numFmtId="0" fontId="4" fillId="0" borderId="4" xfId="0" applyFont="1" applyBorder="1"/>
    <xf numFmtId="10" fontId="0" fillId="0" borderId="5" xfId="4" applyNumberFormat="1" applyFont="1" applyBorder="1"/>
    <xf numFmtId="1" fontId="2" fillId="0" borderId="0" xfId="0" applyNumberFormat="1" applyFont="1"/>
    <xf numFmtId="0" fontId="8" fillId="0" borderId="0" xfId="0" applyFont="1"/>
    <xf numFmtId="3" fontId="9" fillId="0" borderId="6" xfId="0" applyNumberFormat="1" applyFont="1" applyBorder="1"/>
    <xf numFmtId="0" fontId="9" fillId="0" borderId="7" xfId="0" applyFont="1" applyBorder="1"/>
    <xf numFmtId="3" fontId="0" fillId="0" borderId="0" xfId="0" applyNumberFormat="1"/>
    <xf numFmtId="0" fontId="10" fillId="0" borderId="0" xfId="0" applyFont="1"/>
    <xf numFmtId="3" fontId="10" fillId="0" borderId="6" xfId="0" applyNumberFormat="1" applyFont="1" applyBorder="1"/>
    <xf numFmtId="0" fontId="10" fillId="0" borderId="7" xfId="0" applyFont="1" applyBorder="1"/>
    <xf numFmtId="3" fontId="10" fillId="0" borderId="0" xfId="0" applyNumberFormat="1" applyFont="1"/>
    <xf numFmtId="165" fontId="0" fillId="0" borderId="0" xfId="4" applyNumberFormat="1" applyFont="1"/>
    <xf numFmtId="10" fontId="11" fillId="0" borderId="0" xfId="4" applyNumberFormat="1" applyFont="1" applyFill="1"/>
    <xf numFmtId="0" fontId="4" fillId="0" borderId="1" xfId="0" applyFont="1" applyBorder="1"/>
    <xf numFmtId="164" fontId="0" fillId="3" borderId="0" xfId="0" applyNumberFormat="1" applyFill="1"/>
    <xf numFmtId="0" fontId="0" fillId="3" borderId="0" xfId="0" applyFill="1"/>
    <xf numFmtId="0" fontId="7" fillId="3" borderId="0" xfId="0" applyFont="1" applyFill="1"/>
    <xf numFmtId="2" fontId="0" fillId="3" borderId="0" xfId="0" applyNumberFormat="1" applyFill="1"/>
    <xf numFmtId="165" fontId="10" fillId="0" borderId="0" xfId="4" applyNumberFormat="1" applyFont="1"/>
    <xf numFmtId="10" fontId="10" fillId="0" borderId="0" xfId="4" applyNumberFormat="1" applyFont="1"/>
    <xf numFmtId="0" fontId="0" fillId="0" borderId="2" xfId="0" applyBorder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2" fontId="0" fillId="4" borderId="0" xfId="0" applyNumberFormat="1" applyFill="1"/>
    <xf numFmtId="0" fontId="0" fillId="5" borderId="0" xfId="0" applyFill="1" applyAlignment="1">
      <alignment horizontal="right"/>
    </xf>
    <xf numFmtId="2" fontId="0" fillId="5" borderId="0" xfId="0" applyNumberFormat="1" applyFill="1"/>
    <xf numFmtId="0" fontId="2" fillId="6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5">
    <cellStyle name="Normal" xfId="0" builtinId="0"/>
    <cellStyle name="Normal 2" xfId="1"/>
    <cellStyle name="Normal 2 2" xfId="3"/>
    <cellStyle name="Normal 3" xfId="2"/>
    <cellStyle name="Percent" xfId="4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Primary Energy Consumption of EU Member States and their 2020 targets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'Original Data'!$E$39</c:f>
              <c:strCache>
                <c:ptCount val="1"/>
                <c:pt idx="0">
                  <c:v>Primary energy consumption 2022</c:v>
                </c:pt>
              </c:strCache>
            </c:strRef>
          </c:tx>
          <c:invertIfNegative val="0"/>
          <c:cat>
            <c:strRef>
              <c:f>'Original Data'!$N$6:$N$32</c:f>
              <c:strCache>
                <c:ptCount val="27"/>
                <c:pt idx="0">
                  <c:v>EL</c:v>
                </c:pt>
                <c:pt idx="1">
                  <c:v>NL</c:v>
                </c:pt>
                <c:pt idx="2">
                  <c:v>ES</c:v>
                </c:pt>
                <c:pt idx="3">
                  <c:v>IT</c:v>
                </c:pt>
                <c:pt idx="4">
                  <c:v>FR</c:v>
                </c:pt>
                <c:pt idx="5">
                  <c:v>PT</c:v>
                </c:pt>
                <c:pt idx="6">
                  <c:v>DK</c:v>
                </c:pt>
                <c:pt idx="7">
                  <c:v>LU</c:v>
                </c:pt>
                <c:pt idx="8">
                  <c:v>IE</c:v>
                </c:pt>
                <c:pt idx="9">
                  <c:v>SI</c:v>
                </c:pt>
                <c:pt idx="10">
                  <c:v>SE</c:v>
                </c:pt>
                <c:pt idx="11">
                  <c:v>CY</c:v>
                </c:pt>
                <c:pt idx="12">
                  <c:v>DE</c:v>
                </c:pt>
                <c:pt idx="13">
                  <c:v>AT</c:v>
                </c:pt>
                <c:pt idx="14">
                  <c:v>FI</c:v>
                </c:pt>
                <c:pt idx="15">
                  <c:v>HR</c:v>
                </c:pt>
                <c:pt idx="16">
                  <c:v>BE</c:v>
                </c:pt>
                <c:pt idx="17">
                  <c:v>LV</c:v>
                </c:pt>
                <c:pt idx="18">
                  <c:v>SK</c:v>
                </c:pt>
                <c:pt idx="19">
                  <c:v>BG</c:v>
                </c:pt>
                <c:pt idx="20">
                  <c:v>EE</c:v>
                </c:pt>
                <c:pt idx="21">
                  <c:v>CZ</c:v>
                </c:pt>
                <c:pt idx="22">
                  <c:v>RO</c:v>
                </c:pt>
                <c:pt idx="23">
                  <c:v>HU</c:v>
                </c:pt>
                <c:pt idx="24">
                  <c:v>LT</c:v>
                </c:pt>
                <c:pt idx="25">
                  <c:v>PL</c:v>
                </c:pt>
                <c:pt idx="26">
                  <c:v>MT</c:v>
                </c:pt>
              </c:strCache>
            </c:strRef>
          </c:cat>
          <c:val>
            <c:numRef>
              <c:f>'Original Data'!$P$6:$P$32</c:f>
              <c:numCache>
                <c:formatCode>0.00%</c:formatCode>
                <c:ptCount val="27"/>
                <c:pt idx="0">
                  <c:v>-0.29004820041456159</c:v>
                </c:pt>
                <c:pt idx="1">
                  <c:v>-0.21477963585192639</c:v>
                </c:pt>
                <c:pt idx="2">
                  <c:v>-0.17538245675198594</c:v>
                </c:pt>
                <c:pt idx="3">
                  <c:v>-0.21131368272984019</c:v>
                </c:pt>
                <c:pt idx="4" formatCode="General">
                  <c:v>-0.21991624101221474</c:v>
                </c:pt>
                <c:pt idx="5">
                  <c:v>-0.19602799410905136</c:v>
                </c:pt>
                <c:pt idx="6">
                  <c:v>-0.18637178414259536</c:v>
                </c:pt>
                <c:pt idx="7">
                  <c:v>-0.17528469621078913</c:v>
                </c:pt>
                <c:pt idx="8">
                  <c:v>-1.905638280394395E-2</c:v>
                </c:pt>
                <c:pt idx="9">
                  <c:v>-0.11886605740040768</c:v>
                </c:pt>
                <c:pt idx="10">
                  <c:v>-0.1070898109917674</c:v>
                </c:pt>
                <c:pt idx="11">
                  <c:v>-1.2404417971671022E-2</c:v>
                </c:pt>
                <c:pt idx="12">
                  <c:v>-0.21242724988566763</c:v>
                </c:pt>
                <c:pt idx="13">
                  <c:v>-7.9284518101048973E-2</c:v>
                </c:pt>
                <c:pt idx="14">
                  <c:v>-0.1090061779344742</c:v>
                </c:pt>
                <c:pt idx="15">
                  <c:v>-9.3549721093808769E-2</c:v>
                </c:pt>
                <c:pt idx="16">
                  <c:v>-0.13382492481838337</c:v>
                </c:pt>
                <c:pt idx="17">
                  <c:v>-4.395046573109207E-2</c:v>
                </c:pt>
                <c:pt idx="18">
                  <c:v>-8.1487716209294625E-2</c:v>
                </c:pt>
                <c:pt idx="19">
                  <c:v>2.2149448494233059E-2</c:v>
                </c:pt>
                <c:pt idx="20">
                  <c:v>-0.11416966161232145</c:v>
                </c:pt>
                <c:pt idx="21">
                  <c:v>-6.5581449060633346E-2</c:v>
                </c:pt>
                <c:pt idx="22">
                  <c:v>-0.11893697663927094</c:v>
                </c:pt>
                <c:pt idx="23">
                  <c:v>-0.10234729851474111</c:v>
                </c:pt>
                <c:pt idx="24">
                  <c:v>-0.20901165297443947</c:v>
                </c:pt>
                <c:pt idx="25">
                  <c:v>0.18111580933520677</c:v>
                </c:pt>
                <c:pt idx="26">
                  <c:v>-4.7952378508301141E-2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0-4187-8C7C-5198B385B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n-U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3000000000000000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layout/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Final Energy Consumption of EU Member States and their 2020 targets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'Original Data'!$E$4</c:f>
              <c:strCache>
                <c:ptCount val="1"/>
                <c:pt idx="0">
                  <c:v>Final energy consumption 2022</c:v>
                </c:pt>
              </c:strCache>
            </c:strRef>
          </c:tx>
          <c:invertIfNegative val="0"/>
          <c:cat>
            <c:strRef>
              <c:f>'Original Data'!$N$6:$N$32</c:f>
              <c:strCache>
                <c:ptCount val="27"/>
                <c:pt idx="0">
                  <c:v>EL</c:v>
                </c:pt>
                <c:pt idx="1">
                  <c:v>NL</c:v>
                </c:pt>
                <c:pt idx="2">
                  <c:v>ES</c:v>
                </c:pt>
                <c:pt idx="3">
                  <c:v>IT</c:v>
                </c:pt>
                <c:pt idx="4">
                  <c:v>FR</c:v>
                </c:pt>
                <c:pt idx="5">
                  <c:v>PT</c:v>
                </c:pt>
                <c:pt idx="6">
                  <c:v>DK</c:v>
                </c:pt>
                <c:pt idx="7">
                  <c:v>LU</c:v>
                </c:pt>
                <c:pt idx="8">
                  <c:v>IE</c:v>
                </c:pt>
                <c:pt idx="9">
                  <c:v>SI</c:v>
                </c:pt>
                <c:pt idx="10">
                  <c:v>SE</c:v>
                </c:pt>
                <c:pt idx="11">
                  <c:v>CY</c:v>
                </c:pt>
                <c:pt idx="12">
                  <c:v>DE</c:v>
                </c:pt>
                <c:pt idx="13">
                  <c:v>AT</c:v>
                </c:pt>
                <c:pt idx="14">
                  <c:v>FI</c:v>
                </c:pt>
                <c:pt idx="15">
                  <c:v>HR</c:v>
                </c:pt>
                <c:pt idx="16">
                  <c:v>BE</c:v>
                </c:pt>
                <c:pt idx="17">
                  <c:v>LV</c:v>
                </c:pt>
                <c:pt idx="18">
                  <c:v>SK</c:v>
                </c:pt>
                <c:pt idx="19">
                  <c:v>BG</c:v>
                </c:pt>
                <c:pt idx="20">
                  <c:v>EE</c:v>
                </c:pt>
                <c:pt idx="21">
                  <c:v>CZ</c:v>
                </c:pt>
                <c:pt idx="22">
                  <c:v>RO</c:v>
                </c:pt>
                <c:pt idx="23">
                  <c:v>HU</c:v>
                </c:pt>
                <c:pt idx="24">
                  <c:v>LT</c:v>
                </c:pt>
                <c:pt idx="25">
                  <c:v>PL</c:v>
                </c:pt>
                <c:pt idx="26">
                  <c:v>MT</c:v>
                </c:pt>
              </c:strCache>
            </c:strRef>
          </c:cat>
          <c:val>
            <c:numRef>
              <c:f>'Original Data'!$O$6:$O$32</c:f>
              <c:numCache>
                <c:formatCode>0.00%</c:formatCode>
                <c:ptCount val="27"/>
                <c:pt idx="0">
                  <c:v>-0.28611871092520225</c:v>
                </c:pt>
                <c:pt idx="1">
                  <c:v>-0.2081370388505388</c:v>
                </c:pt>
                <c:pt idx="2">
                  <c:v>-0.16475681596590708</c:v>
                </c:pt>
                <c:pt idx="3">
                  <c:v>-0.15872024855353084</c:v>
                </c:pt>
                <c:pt idx="4" formatCode="General">
                  <c:v>-0.15464901062789604</c:v>
                </c:pt>
                <c:pt idx="5">
                  <c:v>-0.14640943976742071</c:v>
                </c:pt>
                <c:pt idx="6">
                  <c:v>-0.11040957056255685</c:v>
                </c:pt>
                <c:pt idx="7">
                  <c:v>-0.10946575185202501</c:v>
                </c:pt>
                <c:pt idx="8">
                  <c:v>-0.10337842886389847</c:v>
                </c:pt>
                <c:pt idx="9">
                  <c:v>-9.6827693431121187E-2</c:v>
                </c:pt>
                <c:pt idx="10">
                  <c:v>-7.7027926865913865E-2</c:v>
                </c:pt>
                <c:pt idx="11">
                  <c:v>-6.8450755716378375E-2</c:v>
                </c:pt>
                <c:pt idx="12">
                  <c:v>-6.4330204754604159E-2</c:v>
                </c:pt>
                <c:pt idx="13">
                  <c:v>-5.7036793074098591E-2</c:v>
                </c:pt>
                <c:pt idx="14">
                  <c:v>-5.1420385508249344E-2</c:v>
                </c:pt>
                <c:pt idx="15">
                  <c:v>-4.7074407650703032E-2</c:v>
                </c:pt>
                <c:pt idx="16">
                  <c:v>-3.8401761410129187E-2</c:v>
                </c:pt>
                <c:pt idx="17">
                  <c:v>-1.8978238223134825E-2</c:v>
                </c:pt>
                <c:pt idx="18">
                  <c:v>-1.590165785414277E-2</c:v>
                </c:pt>
                <c:pt idx="19">
                  <c:v>-4.0115101254954988E-3</c:v>
                </c:pt>
                <c:pt idx="20">
                  <c:v>1.3947216146545927E-3</c:v>
                </c:pt>
                <c:pt idx="21">
                  <c:v>3.9441208594142019E-3</c:v>
                </c:pt>
                <c:pt idx="22">
                  <c:v>9.0971693384698238E-3</c:v>
                </c:pt>
                <c:pt idx="23">
                  <c:v>4.4003738601289921E-2</c:v>
                </c:pt>
                <c:pt idx="24">
                  <c:v>0.15921131841786873</c:v>
                </c:pt>
                <c:pt idx="25">
                  <c:v>0.32274473504673806</c:v>
                </c:pt>
                <c:pt idx="26">
                  <c:v>0.47930956508630418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D4-4E3F-B64A-465C4BAAC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n-U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3000000000000000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layout/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Final energy consumption 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CHART'!$A$2:$A$28</c:f>
              <c:strCache>
                <c:ptCount val="27"/>
                <c:pt idx="0">
                  <c:v>Malta</c:v>
                </c:pt>
                <c:pt idx="1">
                  <c:v>Poland</c:v>
                </c:pt>
                <c:pt idx="2">
                  <c:v>Lithuania</c:v>
                </c:pt>
                <c:pt idx="3">
                  <c:v>Hungary</c:v>
                </c:pt>
                <c:pt idx="4">
                  <c:v>Romania</c:v>
                </c:pt>
                <c:pt idx="5">
                  <c:v>Czechia</c:v>
                </c:pt>
                <c:pt idx="6">
                  <c:v>Estonia</c:v>
                </c:pt>
                <c:pt idx="7">
                  <c:v>Bulgaria</c:v>
                </c:pt>
                <c:pt idx="8">
                  <c:v>Slovakia</c:v>
                </c:pt>
                <c:pt idx="9">
                  <c:v>Latvia</c:v>
                </c:pt>
                <c:pt idx="10">
                  <c:v>Belgium</c:v>
                </c:pt>
                <c:pt idx="11">
                  <c:v>Croatia</c:v>
                </c:pt>
                <c:pt idx="12">
                  <c:v>Finland</c:v>
                </c:pt>
                <c:pt idx="13">
                  <c:v>Austria</c:v>
                </c:pt>
                <c:pt idx="14">
                  <c:v>Germany</c:v>
                </c:pt>
                <c:pt idx="15">
                  <c:v>Cyprus</c:v>
                </c:pt>
                <c:pt idx="16">
                  <c:v>Sweden</c:v>
                </c:pt>
                <c:pt idx="17">
                  <c:v>Slovenia</c:v>
                </c:pt>
                <c:pt idx="18">
                  <c:v>Ireland</c:v>
                </c:pt>
                <c:pt idx="19">
                  <c:v>Luxembourg</c:v>
                </c:pt>
                <c:pt idx="20">
                  <c:v>Denmark</c:v>
                </c:pt>
                <c:pt idx="21">
                  <c:v>Portugal</c:v>
                </c:pt>
                <c:pt idx="22">
                  <c:v>France</c:v>
                </c:pt>
                <c:pt idx="23">
                  <c:v>Italy</c:v>
                </c:pt>
                <c:pt idx="24">
                  <c:v>Spain</c:v>
                </c:pt>
                <c:pt idx="25">
                  <c:v>Netherlands</c:v>
                </c:pt>
                <c:pt idx="26">
                  <c:v>Greece</c:v>
                </c:pt>
              </c:strCache>
            </c:strRef>
          </c:cat>
          <c:val>
            <c:numRef>
              <c:f>'DATA AND CHART'!$B$2:$B$28</c:f>
              <c:numCache>
                <c:formatCode>0.00</c:formatCode>
                <c:ptCount val="27"/>
                <c:pt idx="0">
                  <c:v>47.930956508630402</c:v>
                </c:pt>
                <c:pt idx="1">
                  <c:v>32.274473504673807</c:v>
                </c:pt>
                <c:pt idx="2">
                  <c:v>15.921131841786874</c:v>
                </c:pt>
                <c:pt idx="3">
                  <c:v>4.4003738601289921</c:v>
                </c:pt>
                <c:pt idx="4">
                  <c:v>0.90971693384698238</c:v>
                </c:pt>
                <c:pt idx="5">
                  <c:v>0.39441208594142019</c:v>
                </c:pt>
                <c:pt idx="6">
                  <c:v>0.13947216146545927</c:v>
                </c:pt>
                <c:pt idx="7">
                  <c:v>-0.40115101254954988</c:v>
                </c:pt>
                <c:pt idx="8">
                  <c:v>-1.590165785414277</c:v>
                </c:pt>
                <c:pt idx="9">
                  <c:v>-1.8978238223134825</c:v>
                </c:pt>
                <c:pt idx="10">
                  <c:v>-3.8401761410129187</c:v>
                </c:pt>
                <c:pt idx="11">
                  <c:v>-4.7074407650703032</c:v>
                </c:pt>
                <c:pt idx="12">
                  <c:v>-5.1420385508249344</c:v>
                </c:pt>
                <c:pt idx="13">
                  <c:v>-5.7036793074098586</c:v>
                </c:pt>
                <c:pt idx="14">
                  <c:v>-6.4330204754604159</c:v>
                </c:pt>
                <c:pt idx="15">
                  <c:v>-6.8450755716378371</c:v>
                </c:pt>
                <c:pt idx="16">
                  <c:v>-7.7027926865913869</c:v>
                </c:pt>
                <c:pt idx="17">
                  <c:v>-9.6827693431121187</c:v>
                </c:pt>
                <c:pt idx="18">
                  <c:v>-10.337842886389847</c:v>
                </c:pt>
                <c:pt idx="19">
                  <c:v>-10.946575185202502</c:v>
                </c:pt>
                <c:pt idx="20">
                  <c:v>-11.040957056255685</c:v>
                </c:pt>
                <c:pt idx="21">
                  <c:v>-14.640943976742072</c:v>
                </c:pt>
                <c:pt idx="22">
                  <c:v>-15.464901062789604</c:v>
                </c:pt>
                <c:pt idx="23">
                  <c:v>-15.872024855353084</c:v>
                </c:pt>
                <c:pt idx="24">
                  <c:v>-16.475681596590707</c:v>
                </c:pt>
                <c:pt idx="25">
                  <c:v>-20.813703885053879</c:v>
                </c:pt>
                <c:pt idx="26">
                  <c:v>-28.611871092520225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A-4269-9A50-46AA24C55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6350368"/>
        <c:axId val="1236349120"/>
      </c:barChart>
      <c:catAx>
        <c:axId val="1236350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236349120"/>
        <c:crosses val="autoZero"/>
        <c:auto val="1"/>
        <c:lblAlgn val="ctr"/>
        <c:lblOffset val="100"/>
        <c:noMultiLvlLbl val="0"/>
      </c:catAx>
      <c:valAx>
        <c:axId val="1236349120"/>
        <c:scaling>
          <c:orientation val="minMax"/>
          <c:max val="50"/>
          <c:min val="-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2363503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AND CHART'!$C$1</c:f>
              <c:strCache>
                <c:ptCount val="1"/>
                <c:pt idx="0">
                  <c:v>Primary energy consumption 2022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CHART'!$A$2:$A$28</c:f>
              <c:strCache>
                <c:ptCount val="27"/>
                <c:pt idx="0">
                  <c:v>Malta</c:v>
                </c:pt>
                <c:pt idx="1">
                  <c:v>Poland</c:v>
                </c:pt>
                <c:pt idx="2">
                  <c:v>Lithuania</c:v>
                </c:pt>
                <c:pt idx="3">
                  <c:v>Hungary</c:v>
                </c:pt>
                <c:pt idx="4">
                  <c:v>Romania</c:v>
                </c:pt>
                <c:pt idx="5">
                  <c:v>Czechia</c:v>
                </c:pt>
                <c:pt idx="6">
                  <c:v>Estonia</c:v>
                </c:pt>
                <c:pt idx="7">
                  <c:v>Bulgaria</c:v>
                </c:pt>
                <c:pt idx="8">
                  <c:v>Slovakia</c:v>
                </c:pt>
                <c:pt idx="9">
                  <c:v>Latvia</c:v>
                </c:pt>
                <c:pt idx="10">
                  <c:v>Belgium</c:v>
                </c:pt>
                <c:pt idx="11">
                  <c:v>Croatia</c:v>
                </c:pt>
                <c:pt idx="12">
                  <c:v>Finland</c:v>
                </c:pt>
                <c:pt idx="13">
                  <c:v>Austria</c:v>
                </c:pt>
                <c:pt idx="14">
                  <c:v>Germany</c:v>
                </c:pt>
                <c:pt idx="15">
                  <c:v>Cyprus</c:v>
                </c:pt>
                <c:pt idx="16">
                  <c:v>Sweden</c:v>
                </c:pt>
                <c:pt idx="17">
                  <c:v>Slovenia</c:v>
                </c:pt>
                <c:pt idx="18">
                  <c:v>Ireland</c:v>
                </c:pt>
                <c:pt idx="19">
                  <c:v>Luxembourg</c:v>
                </c:pt>
                <c:pt idx="20">
                  <c:v>Denmark</c:v>
                </c:pt>
                <c:pt idx="21">
                  <c:v>Portugal</c:v>
                </c:pt>
                <c:pt idx="22">
                  <c:v>France</c:v>
                </c:pt>
                <c:pt idx="23">
                  <c:v>Italy</c:v>
                </c:pt>
                <c:pt idx="24">
                  <c:v>Spain</c:v>
                </c:pt>
                <c:pt idx="25">
                  <c:v>Netherlands</c:v>
                </c:pt>
                <c:pt idx="26">
                  <c:v>Greece</c:v>
                </c:pt>
              </c:strCache>
            </c:strRef>
          </c:cat>
          <c:val>
            <c:numRef>
              <c:f>'DATA AND CHART'!$C$2:$C$28</c:f>
              <c:numCache>
                <c:formatCode>0.00</c:formatCode>
                <c:ptCount val="27"/>
                <c:pt idx="0">
                  <c:v>-4.7952378508301097</c:v>
                </c:pt>
                <c:pt idx="1">
                  <c:v>18.111580933520678</c:v>
                </c:pt>
                <c:pt idx="2">
                  <c:v>-20.901165297443946</c:v>
                </c:pt>
                <c:pt idx="3">
                  <c:v>-10.234729851474111</c:v>
                </c:pt>
                <c:pt idx="4">
                  <c:v>-11.893697663927094</c:v>
                </c:pt>
                <c:pt idx="5">
                  <c:v>-6.558144906063335</c:v>
                </c:pt>
                <c:pt idx="6">
                  <c:v>-11.416966161232144</c:v>
                </c:pt>
                <c:pt idx="7">
                  <c:v>2.2149448494233059</c:v>
                </c:pt>
                <c:pt idx="8">
                  <c:v>-8.1487716209294625</c:v>
                </c:pt>
                <c:pt idx="9">
                  <c:v>-4.395046573109207</c:v>
                </c:pt>
                <c:pt idx="10">
                  <c:v>-13.382492481838337</c:v>
                </c:pt>
                <c:pt idx="11">
                  <c:v>-9.3549721093808778</c:v>
                </c:pt>
                <c:pt idx="12">
                  <c:v>-10.90061779344742</c:v>
                </c:pt>
                <c:pt idx="13">
                  <c:v>-7.9284518101048977</c:v>
                </c:pt>
                <c:pt idx="14">
                  <c:v>-21.242724988566763</c:v>
                </c:pt>
                <c:pt idx="15">
                  <c:v>-1.2404417971671022</c:v>
                </c:pt>
                <c:pt idx="16">
                  <c:v>-10.708981099176739</c:v>
                </c:pt>
                <c:pt idx="17">
                  <c:v>-11.886605740040768</c:v>
                </c:pt>
                <c:pt idx="18">
                  <c:v>-1.905638280394395</c:v>
                </c:pt>
                <c:pt idx="19">
                  <c:v>-17.528469621078912</c:v>
                </c:pt>
                <c:pt idx="20">
                  <c:v>-18.637178414259537</c:v>
                </c:pt>
                <c:pt idx="21">
                  <c:v>-19.602799410905135</c:v>
                </c:pt>
                <c:pt idx="22">
                  <c:v>-21.991624101221475</c:v>
                </c:pt>
                <c:pt idx="23">
                  <c:v>-21.13136827298402</c:v>
                </c:pt>
                <c:pt idx="24">
                  <c:v>-17.538245675198596</c:v>
                </c:pt>
                <c:pt idx="25">
                  <c:v>-21.47796358519264</c:v>
                </c:pt>
                <c:pt idx="26">
                  <c:v>-29.00482004145616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E-4F0D-8C16-709402D8C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6350368"/>
        <c:axId val="1236349120"/>
      </c:barChart>
      <c:catAx>
        <c:axId val="1236350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236349120"/>
        <c:crosses val="autoZero"/>
        <c:auto val="1"/>
        <c:lblAlgn val="ctr"/>
        <c:lblOffset val="100"/>
        <c:noMultiLvlLbl val="0"/>
      </c:catAx>
      <c:valAx>
        <c:axId val="1236349120"/>
        <c:scaling>
          <c:orientation val="minMax"/>
          <c:max val="50"/>
          <c:min val="-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2363503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7325975" y="6953250"/>
    <xdr:ext cx="9877425" cy="607002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16944975" y="666750"/>
    <xdr:ext cx="9877425" cy="6070023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91281</xdr:colOff>
      <xdr:row>0</xdr:row>
      <xdr:rowOff>0</xdr:rowOff>
    </xdr:from>
    <xdr:to>
      <xdr:col>12</xdr:col>
      <xdr:colOff>269876</xdr:colOff>
      <xdr:row>36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200524-1225-4016-9039-2F323606C0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277091</xdr:colOff>
      <xdr:row>0</xdr:row>
      <xdr:rowOff>0</xdr:rowOff>
    </xdr:from>
    <xdr:to>
      <xdr:col>20</xdr:col>
      <xdr:colOff>455686</xdr:colOff>
      <xdr:row>36</xdr:row>
      <xdr:rowOff>119062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62CCDA0-DB79-454C-A4F0-F2C9E04FD9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23</xdr:col>
      <xdr:colOff>493562</xdr:colOff>
      <xdr:row>32</xdr:row>
      <xdr:rowOff>56405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90500"/>
          <a:ext cx="13904762" cy="5961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vi\OneDrive%20-%20European%20Environment%20Agency\Indicators\ENER016\Proxies%20marketa\EnEff%20Proxy%202019Calculation_v8_30_09_2020_withoutlin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S Input"/>
      <sheetName val="Index"/>
      <sheetName val="MS Stats list"/>
      <sheetName val="Parameters"/>
      <sheetName val="PEC Total"/>
      <sheetName val="PEC Fossil"/>
      <sheetName val="PEC Solid"/>
      <sheetName val="PEC Liquid"/>
      <sheetName val="PEC Gaseous"/>
      <sheetName val="PEC Nuclear"/>
      <sheetName val="PEC Waste"/>
      <sheetName val="PEC Electricity"/>
      <sheetName val="PEC RES"/>
      <sheetName val="GFEC Total"/>
      <sheetName val="FEC Total"/>
      <sheetName val="FEC Industry"/>
      <sheetName val="FEC Transport"/>
      <sheetName val="FEC Other"/>
      <sheetName val="FEC Transport foss"/>
      <sheetName val="FEC Transport RES"/>
    </sheetNames>
    <sheetDataSet>
      <sheetData sheetId="0" refreshError="1"/>
      <sheetData sheetId="1" refreshError="1"/>
      <sheetData sheetId="2" refreshError="1"/>
      <sheetData sheetId="3" refreshError="1">
        <row r="6">
          <cell r="C6">
            <v>2019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3"/>
  <sheetViews>
    <sheetView zoomScale="85" zoomScaleNormal="85" workbookViewId="0">
      <selection activeCell="E39" sqref="E39"/>
    </sheetView>
  </sheetViews>
  <sheetFormatPr defaultColWidth="8.85546875" defaultRowHeight="15" x14ac:dyDescent="0.25"/>
  <cols>
    <col min="1" max="1" width="4.5703125" customWidth="1"/>
    <col min="3" max="5" width="12.5703125" customWidth="1"/>
    <col min="6" max="8" width="15.140625" customWidth="1"/>
    <col min="10" max="14" width="12.5703125" customWidth="1"/>
    <col min="20" max="20" width="9.5703125" bestFit="1" customWidth="1"/>
    <col min="22" max="22" width="11.5703125" customWidth="1"/>
  </cols>
  <sheetData>
    <row r="1" spans="2:16" ht="18.75" x14ac:dyDescent="0.3">
      <c r="B1" s="1" t="s">
        <v>1</v>
      </c>
    </row>
    <row r="2" spans="2:16" ht="18.75" x14ac:dyDescent="0.3">
      <c r="I2" s="3" t="s">
        <v>2</v>
      </c>
      <c r="N2" s="17" t="s">
        <v>50</v>
      </c>
    </row>
    <row r="3" spans="2:16" x14ac:dyDescent="0.25">
      <c r="B3" t="s">
        <v>49</v>
      </c>
      <c r="C3" t="s">
        <v>48</v>
      </c>
      <c r="D3" t="s">
        <v>48</v>
      </c>
      <c r="E3" t="s">
        <v>47</v>
      </c>
      <c r="H3" s="3"/>
      <c r="I3" s="27"/>
      <c r="J3" s="34" t="s">
        <v>3</v>
      </c>
      <c r="K3" s="34" t="s">
        <v>4</v>
      </c>
      <c r="N3" s="27"/>
      <c r="O3" s="34" t="s">
        <v>3</v>
      </c>
      <c r="P3" s="34" t="s">
        <v>4</v>
      </c>
    </row>
    <row r="4" spans="2:16" ht="90" x14ac:dyDescent="0.25">
      <c r="C4" s="4" t="s">
        <v>5</v>
      </c>
      <c r="D4" s="5" t="s">
        <v>39</v>
      </c>
      <c r="E4" s="5" t="s">
        <v>42</v>
      </c>
      <c r="F4" s="4" t="s">
        <v>41</v>
      </c>
      <c r="G4" s="4" t="s">
        <v>43</v>
      </c>
      <c r="H4" s="4"/>
      <c r="I4" s="6"/>
      <c r="J4" s="7" t="str">
        <f>G4</f>
        <v>2022 percentage change compared to 2005</v>
      </c>
      <c r="K4" s="7" t="str">
        <f>J4</f>
        <v>2022 percentage change compared to 2005</v>
      </c>
      <c r="L4" s="7"/>
      <c r="N4" s="6"/>
      <c r="O4" s="7" t="str">
        <f>J4</f>
        <v>2022 percentage change compared to 2005</v>
      </c>
      <c r="P4" s="7" t="str">
        <f>K4</f>
        <v>2022 percentage change compared to 2005</v>
      </c>
    </row>
    <row r="5" spans="2:16" x14ac:dyDescent="0.25">
      <c r="C5" s="2" t="s">
        <v>38</v>
      </c>
      <c r="D5" s="2" t="s">
        <v>38</v>
      </c>
      <c r="E5" s="2" t="s">
        <v>38</v>
      </c>
      <c r="F5" s="2" t="s">
        <v>6</v>
      </c>
      <c r="G5" s="2"/>
      <c r="H5" s="2"/>
      <c r="I5" s="8" t="s">
        <v>7</v>
      </c>
      <c r="N5" s="8" t="s">
        <v>7</v>
      </c>
    </row>
    <row r="6" spans="2:16" x14ac:dyDescent="0.25">
      <c r="B6" t="s">
        <v>8</v>
      </c>
      <c r="C6" s="35">
        <v>27861.15</v>
      </c>
      <c r="D6" s="36">
        <v>27818.789797172103</v>
      </c>
      <c r="E6" s="9">
        <v>26272.03935264358</v>
      </c>
      <c r="F6" s="10">
        <f t="shared" ref="F6:F32" si="0">D6/$C6-1</f>
        <v>-1.5204039613547771E-3</v>
      </c>
      <c r="G6" s="10">
        <f t="shared" ref="G6:G32" si="1">E6/$C6-1</f>
        <v>-5.7036793074098591E-2</v>
      </c>
      <c r="H6" s="10"/>
      <c r="I6" s="11" t="str">
        <f t="shared" ref="I6:I32" si="2">B6</f>
        <v>AT</v>
      </c>
      <c r="J6" s="12">
        <f t="shared" ref="J6:J32" si="3">G6</f>
        <v>-5.7036793074098591E-2</v>
      </c>
      <c r="K6" s="12">
        <f t="shared" ref="K6:K32" si="4">G41</f>
        <v>-7.9284518101048973E-2</v>
      </c>
      <c r="L6" s="13"/>
      <c r="N6" t="s">
        <v>9</v>
      </c>
      <c r="O6" s="12">
        <v>-0.28611871092520225</v>
      </c>
      <c r="P6" s="12">
        <v>-0.29004820041456159</v>
      </c>
    </row>
    <row r="7" spans="2:16" x14ac:dyDescent="0.25">
      <c r="B7" t="s">
        <v>10</v>
      </c>
      <c r="C7" s="35">
        <v>36841.961000000003</v>
      </c>
      <c r="D7" s="36">
        <v>35862.865766217597</v>
      </c>
      <c r="E7" s="9">
        <v>35427.164803796717</v>
      </c>
      <c r="F7" s="10">
        <f t="shared" si="0"/>
        <v>-2.6575546122053706E-2</v>
      </c>
      <c r="G7" s="10">
        <f t="shared" si="1"/>
        <v>-3.8401761410129187E-2</v>
      </c>
      <c r="H7" s="10"/>
      <c r="I7" s="11" t="str">
        <f t="shared" si="2"/>
        <v>BE</v>
      </c>
      <c r="J7" s="12">
        <f t="shared" si="3"/>
        <v>-3.8401761410129187E-2</v>
      </c>
      <c r="K7" s="12">
        <f t="shared" si="4"/>
        <v>-0.13382492481838337</v>
      </c>
      <c r="L7" s="13"/>
      <c r="N7" t="s">
        <v>19</v>
      </c>
      <c r="O7" s="12">
        <v>-0.2081370388505388</v>
      </c>
      <c r="P7" s="12">
        <v>-0.21477963585192639</v>
      </c>
    </row>
    <row r="8" spans="2:16" x14ac:dyDescent="0.25">
      <c r="B8" t="s">
        <v>12</v>
      </c>
      <c r="C8" s="35">
        <v>10137.732</v>
      </c>
      <c r="D8" s="36">
        <v>10173.21763972485</v>
      </c>
      <c r="E8" s="9">
        <v>10097.064385432441</v>
      </c>
      <c r="F8" s="10">
        <f t="shared" si="0"/>
        <v>3.5003529117607624E-3</v>
      </c>
      <c r="G8" s="10">
        <f t="shared" si="1"/>
        <v>-4.0115101254954988E-3</v>
      </c>
      <c r="H8" s="10"/>
      <c r="I8" s="11" t="str">
        <f t="shared" si="2"/>
        <v>BG</v>
      </c>
      <c r="J8" s="12">
        <f t="shared" si="3"/>
        <v>-4.0115101254954988E-3</v>
      </c>
      <c r="K8" s="12">
        <f t="shared" si="4"/>
        <v>2.2149448494233059E-2</v>
      </c>
      <c r="L8" s="13"/>
      <c r="N8" t="s">
        <v>13</v>
      </c>
      <c r="O8" s="12">
        <v>-0.16475681596590708</v>
      </c>
      <c r="P8" s="12">
        <v>-0.17538245675198594</v>
      </c>
    </row>
    <row r="9" spans="2:16" x14ac:dyDescent="0.25">
      <c r="B9" t="s">
        <v>14</v>
      </c>
      <c r="C9" s="35">
        <v>1834</v>
      </c>
      <c r="D9" s="36">
        <v>1688.6796390560798</v>
      </c>
      <c r="E9" s="9">
        <v>1708.4613140161621</v>
      </c>
      <c r="F9" s="10">
        <f t="shared" si="0"/>
        <v>-7.9236838028309831E-2</v>
      </c>
      <c r="G9" s="10">
        <f t="shared" si="1"/>
        <v>-6.8450755716378375E-2</v>
      </c>
      <c r="H9" s="10"/>
      <c r="I9" s="11" t="str">
        <f t="shared" si="2"/>
        <v>CY</v>
      </c>
      <c r="J9" s="12">
        <f t="shared" si="3"/>
        <v>-6.8450755716378375E-2</v>
      </c>
      <c r="K9" s="12">
        <f t="shared" si="4"/>
        <v>-1.2404417971671022E-2</v>
      </c>
      <c r="L9" s="13"/>
      <c r="N9" t="s">
        <v>11</v>
      </c>
      <c r="O9" s="12">
        <v>-0.15872024855353084</v>
      </c>
      <c r="P9" s="12">
        <v>-0.21131368272984019</v>
      </c>
    </row>
    <row r="10" spans="2:16" x14ac:dyDescent="0.25">
      <c r="B10" t="s">
        <v>16</v>
      </c>
      <c r="C10" s="35">
        <v>26148.534</v>
      </c>
      <c r="D10" s="36">
        <v>26175.277144740601</v>
      </c>
      <c r="E10" s="9">
        <v>26251.666978392503</v>
      </c>
      <c r="F10" s="10">
        <f t="shared" si="0"/>
        <v>1.0227397352602363E-3</v>
      </c>
      <c r="G10" s="10">
        <f t="shared" si="1"/>
        <v>3.9441208594142019E-3</v>
      </c>
      <c r="H10" s="10"/>
      <c r="I10" s="11" t="str">
        <f t="shared" si="2"/>
        <v>CZ</v>
      </c>
      <c r="J10" s="12">
        <f t="shared" si="3"/>
        <v>3.9441208594142019E-3</v>
      </c>
      <c r="K10" s="12">
        <f t="shared" si="4"/>
        <v>-6.5581449060633346E-2</v>
      </c>
      <c r="L10" s="13"/>
      <c r="N10" t="s">
        <v>15</v>
      </c>
      <c r="O10">
        <v>-0.15464901062789604</v>
      </c>
      <c r="P10">
        <v>-0.21991624101221474</v>
      </c>
    </row>
    <row r="11" spans="2:16" x14ac:dyDescent="0.25">
      <c r="B11" t="s">
        <v>18</v>
      </c>
      <c r="C11" s="35">
        <v>219694.69099999999</v>
      </c>
      <c r="D11" s="36">
        <v>209876.04388869781</v>
      </c>
      <c r="E11" s="9">
        <v>205561.68654447049</v>
      </c>
      <c r="F11" s="10">
        <f t="shared" si="0"/>
        <v>-4.4692236606219016E-2</v>
      </c>
      <c r="G11" s="10">
        <f t="shared" si="1"/>
        <v>-6.4330204754604159E-2</v>
      </c>
      <c r="H11" s="10"/>
      <c r="I11" s="11" t="str">
        <f t="shared" si="2"/>
        <v>DE</v>
      </c>
      <c r="J11" s="12">
        <f t="shared" si="3"/>
        <v>-6.4330204754604159E-2</v>
      </c>
      <c r="K11" s="12">
        <f t="shared" si="4"/>
        <v>-0.21242724988566763</v>
      </c>
      <c r="L11" s="13"/>
      <c r="N11" t="s">
        <v>17</v>
      </c>
      <c r="O11" s="12">
        <v>-0.14640943976742071</v>
      </c>
      <c r="P11" s="12">
        <v>-0.19602799410905136</v>
      </c>
    </row>
    <row r="12" spans="2:16" x14ac:dyDescent="0.25">
      <c r="B12" t="s">
        <v>20</v>
      </c>
      <c r="C12" s="35">
        <v>15501.724</v>
      </c>
      <c r="D12" s="36">
        <v>13798.49492290054</v>
      </c>
      <c r="E12" s="9">
        <v>13790.185310180719</v>
      </c>
      <c r="F12" s="10">
        <f t="shared" si="0"/>
        <v>-0.10987352613809021</v>
      </c>
      <c r="G12" s="10">
        <f t="shared" si="1"/>
        <v>-0.11040957056255685</v>
      </c>
      <c r="H12" s="10"/>
      <c r="I12" s="11" t="str">
        <f t="shared" si="2"/>
        <v>DK</v>
      </c>
      <c r="J12" s="12">
        <f t="shared" si="3"/>
        <v>-0.11040957056255685</v>
      </c>
      <c r="K12" s="12">
        <f t="shared" si="4"/>
        <v>-0.18637178414259536</v>
      </c>
      <c r="L12" s="13"/>
      <c r="N12" t="s">
        <v>20</v>
      </c>
      <c r="O12" s="12">
        <v>-0.11040957056255685</v>
      </c>
      <c r="P12" s="12">
        <v>-0.18637178414259536</v>
      </c>
    </row>
    <row r="13" spans="2:16" x14ac:dyDescent="0.25">
      <c r="B13" t="s">
        <v>21</v>
      </c>
      <c r="C13" s="35">
        <v>2860.86</v>
      </c>
      <c r="D13" s="36">
        <v>2833.6129999999998</v>
      </c>
      <c r="E13" s="9">
        <v>2864.8501032785007</v>
      </c>
      <c r="F13" s="10">
        <f t="shared" si="0"/>
        <v>-9.5240591989822487E-3</v>
      </c>
      <c r="G13" s="10">
        <f t="shared" si="1"/>
        <v>1.3947216146545927E-3</v>
      </c>
      <c r="H13" s="10"/>
      <c r="I13" s="11" t="str">
        <f t="shared" si="2"/>
        <v>EE</v>
      </c>
      <c r="J13" s="12">
        <f t="shared" si="3"/>
        <v>1.3947216146545927E-3</v>
      </c>
      <c r="K13" s="12">
        <f t="shared" si="4"/>
        <v>-0.11416966161232145</v>
      </c>
      <c r="L13" s="13"/>
      <c r="N13" t="s">
        <v>30</v>
      </c>
      <c r="O13" s="12">
        <v>-0.10946575185202501</v>
      </c>
      <c r="P13" s="12">
        <v>-0.17528469621078913</v>
      </c>
    </row>
    <row r="14" spans="2:16" x14ac:dyDescent="0.25">
      <c r="B14" t="s">
        <v>13</v>
      </c>
      <c r="C14" s="35">
        <v>98117.652000000002</v>
      </c>
      <c r="D14" s="36">
        <v>80329.028816566293</v>
      </c>
      <c r="E14" s="9">
        <v>81952.100066429091</v>
      </c>
      <c r="F14" s="10">
        <f t="shared" si="0"/>
        <v>-0.18129890820699324</v>
      </c>
      <c r="G14" s="10">
        <f t="shared" si="1"/>
        <v>-0.16475681596590708</v>
      </c>
      <c r="H14" s="10"/>
      <c r="I14" s="11" t="str">
        <f t="shared" si="2"/>
        <v>ES</v>
      </c>
      <c r="J14" s="12">
        <f t="shared" si="3"/>
        <v>-0.16475681596590708</v>
      </c>
      <c r="K14" s="12">
        <f t="shared" si="4"/>
        <v>-0.17538245675198594</v>
      </c>
      <c r="L14" s="13"/>
      <c r="N14" t="s">
        <v>28</v>
      </c>
      <c r="O14" s="12">
        <v>-0.10337842886389847</v>
      </c>
      <c r="P14" s="12">
        <v>-1.905638280394395E-2</v>
      </c>
    </row>
    <row r="15" spans="2:16" x14ac:dyDescent="0.25">
      <c r="B15" t="s">
        <v>24</v>
      </c>
      <c r="C15" s="35">
        <v>25218.55</v>
      </c>
      <c r="D15" s="36">
        <v>24926.278970574171</v>
      </c>
      <c r="E15" s="9">
        <v>23921.802437040937</v>
      </c>
      <c r="F15" s="10">
        <f t="shared" si="0"/>
        <v>-1.1589525544721146E-2</v>
      </c>
      <c r="G15" s="10">
        <f t="shared" si="1"/>
        <v>-5.1420385508249344E-2</v>
      </c>
      <c r="H15" s="10"/>
      <c r="I15" s="11" t="str">
        <f t="shared" si="2"/>
        <v>FI</v>
      </c>
      <c r="J15" s="12">
        <f t="shared" si="3"/>
        <v>-5.1420385508249344E-2</v>
      </c>
      <c r="K15" s="12">
        <f t="shared" si="4"/>
        <v>-0.1090061779344742</v>
      </c>
      <c r="L15" s="13"/>
      <c r="N15" t="s">
        <v>32</v>
      </c>
      <c r="O15" s="12">
        <v>-9.6827693431121187E-2</v>
      </c>
      <c r="P15" s="12">
        <v>-0.11886605740040768</v>
      </c>
    </row>
    <row r="16" spans="2:16" x14ac:dyDescent="0.25">
      <c r="B16" t="s">
        <v>15</v>
      </c>
      <c r="C16" s="35">
        <v>160128.62599999999</v>
      </c>
      <c r="D16" s="36">
        <v>143556.9528448456</v>
      </c>
      <c r="E16" s="9">
        <v>135364.89241589559</v>
      </c>
      <c r="F16" s="10">
        <f t="shared" si="0"/>
        <v>-0.10348976050762093</v>
      </c>
      <c r="G16" s="10">
        <f t="shared" si="1"/>
        <v>-0.15464901062789604</v>
      </c>
      <c r="H16" s="10"/>
      <c r="I16" s="11" t="str">
        <f t="shared" si="2"/>
        <v>FR</v>
      </c>
      <c r="J16" s="12">
        <f t="shared" si="3"/>
        <v>-0.15464901062789604</v>
      </c>
      <c r="K16" s="12">
        <f t="shared" si="4"/>
        <v>-0.21991624101221474</v>
      </c>
      <c r="L16" s="13"/>
      <c r="N16" t="s">
        <v>22</v>
      </c>
      <c r="O16" s="12">
        <v>-7.7027926865913865E-2</v>
      </c>
      <c r="P16" s="12">
        <v>-0.1070898109917674</v>
      </c>
    </row>
    <row r="17" spans="2:16" x14ac:dyDescent="0.25">
      <c r="B17" t="s">
        <v>9</v>
      </c>
      <c r="C17" s="35">
        <v>21022.402999999998</v>
      </c>
      <c r="D17" s="36">
        <v>15169.22254504633</v>
      </c>
      <c r="E17" s="9">
        <v>15007.500153089894</v>
      </c>
      <c r="F17" s="10">
        <f t="shared" si="0"/>
        <v>-0.27842585145730814</v>
      </c>
      <c r="G17" s="10">
        <f t="shared" si="1"/>
        <v>-0.28611871092520225</v>
      </c>
      <c r="H17" s="10"/>
      <c r="I17" s="11" t="str">
        <f t="shared" si="2"/>
        <v>EL</v>
      </c>
      <c r="J17" s="12">
        <f t="shared" si="3"/>
        <v>-0.28611871092520225</v>
      </c>
      <c r="K17" s="12">
        <f t="shared" si="4"/>
        <v>-0.29004820041456159</v>
      </c>
      <c r="L17" s="13"/>
      <c r="N17" t="s">
        <v>14</v>
      </c>
      <c r="O17" s="12">
        <v>-6.8450755716378375E-2</v>
      </c>
      <c r="P17" s="12">
        <v>-1.2404417971671022E-2</v>
      </c>
    </row>
    <row r="18" spans="2:16" x14ac:dyDescent="0.25">
      <c r="B18" t="s">
        <v>23</v>
      </c>
      <c r="C18" s="35">
        <v>7245.4769999999999</v>
      </c>
      <c r="D18" s="36">
        <v>6969.9657056463202</v>
      </c>
      <c r="E18" s="9">
        <v>6904.4004620782071</v>
      </c>
      <c r="F18" s="10">
        <f t="shared" si="0"/>
        <v>-3.8025280371972725E-2</v>
      </c>
      <c r="G18" s="10">
        <f t="shared" si="1"/>
        <v>-4.7074407650703032E-2</v>
      </c>
      <c r="H18" s="10"/>
      <c r="I18" s="11" t="str">
        <f t="shared" si="2"/>
        <v>HR</v>
      </c>
      <c r="J18" s="12">
        <f t="shared" si="3"/>
        <v>-4.7074407650703032E-2</v>
      </c>
      <c r="K18" s="12">
        <f t="shared" si="4"/>
        <v>-9.3549721093808769E-2</v>
      </c>
      <c r="L18" s="13"/>
      <c r="N18" t="s">
        <v>18</v>
      </c>
      <c r="O18" s="12">
        <v>-6.4330204754604159E-2</v>
      </c>
      <c r="P18" s="12">
        <v>-0.21242724988566763</v>
      </c>
    </row>
    <row r="19" spans="2:16" x14ac:dyDescent="0.25">
      <c r="B19" t="s">
        <v>27</v>
      </c>
      <c r="C19" s="35">
        <v>18741.555</v>
      </c>
      <c r="D19" s="36">
        <v>19148.853220884681</v>
      </c>
      <c r="E19" s="9">
        <v>19566.253487201699</v>
      </c>
      <c r="F19" s="10">
        <f t="shared" si="0"/>
        <v>2.1732360035476184E-2</v>
      </c>
      <c r="G19" s="10">
        <f t="shared" si="1"/>
        <v>4.4003738601289921E-2</v>
      </c>
      <c r="H19" s="10"/>
      <c r="I19" s="11" t="str">
        <f t="shared" si="2"/>
        <v>HU</v>
      </c>
      <c r="J19" s="12">
        <f t="shared" si="3"/>
        <v>4.4003738601289921E-2</v>
      </c>
      <c r="K19" s="12">
        <f t="shared" si="4"/>
        <v>-0.10234729851474111</v>
      </c>
      <c r="L19" s="13"/>
      <c r="N19" t="s">
        <v>8</v>
      </c>
      <c r="O19" s="12">
        <v>-5.7036793074098591E-2</v>
      </c>
      <c r="P19" s="12">
        <v>-7.9284518101048973E-2</v>
      </c>
    </row>
    <row r="20" spans="2:16" x14ac:dyDescent="0.25">
      <c r="B20" t="s">
        <v>28</v>
      </c>
      <c r="C20" s="35">
        <v>12614.44</v>
      </c>
      <c r="D20" s="36">
        <v>11400.20866618897</v>
      </c>
      <c r="E20" s="9">
        <v>11310.379011802084</v>
      </c>
      <c r="F20" s="10">
        <f t="shared" si="0"/>
        <v>-9.6257252308547203E-2</v>
      </c>
      <c r="G20" s="10">
        <f t="shared" si="1"/>
        <v>-0.10337842886389847</v>
      </c>
      <c r="H20" s="10"/>
      <c r="I20" s="11" t="str">
        <f t="shared" si="2"/>
        <v>IE</v>
      </c>
      <c r="J20" s="12">
        <f t="shared" si="3"/>
        <v>-0.10337842886389847</v>
      </c>
      <c r="K20" s="12">
        <f t="shared" si="4"/>
        <v>-1.905638280394395E-2</v>
      </c>
      <c r="L20" s="13"/>
      <c r="N20" t="s">
        <v>24</v>
      </c>
      <c r="O20" s="12">
        <v>-5.1420385508249344E-2</v>
      </c>
      <c r="P20" s="12">
        <v>-0.1090061779344742</v>
      </c>
    </row>
    <row r="21" spans="2:16" x14ac:dyDescent="0.25">
      <c r="B21" t="s">
        <v>11</v>
      </c>
      <c r="C21" s="35">
        <v>137215.73000000001</v>
      </c>
      <c r="D21" s="36">
        <v>113271.4322527945</v>
      </c>
      <c r="E21" s="9">
        <v>115436.81522894584</v>
      </c>
      <c r="F21" s="10">
        <f t="shared" si="0"/>
        <v>-0.17450111402829327</v>
      </c>
      <c r="G21" s="10">
        <f t="shared" si="1"/>
        <v>-0.15872024855353084</v>
      </c>
      <c r="H21" s="10"/>
      <c r="I21" s="11" t="str">
        <f t="shared" si="2"/>
        <v>IT</v>
      </c>
      <c r="J21" s="12">
        <f t="shared" si="3"/>
        <v>-0.15872024855353084</v>
      </c>
      <c r="K21" s="12">
        <f t="shared" si="4"/>
        <v>-0.21131368272984019</v>
      </c>
      <c r="L21" s="13"/>
      <c r="N21" t="s">
        <v>23</v>
      </c>
      <c r="O21" s="12">
        <v>-4.7074407650703032E-2</v>
      </c>
      <c r="P21" s="12">
        <v>-9.3549721093808769E-2</v>
      </c>
    </row>
    <row r="22" spans="2:16" x14ac:dyDescent="0.25">
      <c r="B22" t="s">
        <v>29</v>
      </c>
      <c r="C22" s="35">
        <v>4668.8410000000003</v>
      </c>
      <c r="D22" s="36">
        <v>5660.7782990350606</v>
      </c>
      <c r="E22" s="9">
        <v>5412.1733310934014</v>
      </c>
      <c r="F22" s="10">
        <f t="shared" si="0"/>
        <v>0.21245900193111322</v>
      </c>
      <c r="G22" s="10">
        <f t="shared" si="1"/>
        <v>0.15921131841786873</v>
      </c>
      <c r="H22" s="10"/>
      <c r="I22" s="11" t="str">
        <f t="shared" si="2"/>
        <v>LT</v>
      </c>
      <c r="J22" s="12">
        <f t="shared" si="3"/>
        <v>0.15921131841786873</v>
      </c>
      <c r="K22" s="12">
        <f t="shared" si="4"/>
        <v>-0.20901165297443947</v>
      </c>
      <c r="L22" s="13"/>
      <c r="N22" t="s">
        <v>10</v>
      </c>
      <c r="O22" s="12">
        <v>-3.8401761410129187E-2</v>
      </c>
      <c r="P22" s="12">
        <v>-0.13382492481838337</v>
      </c>
    </row>
    <row r="23" spans="2:16" x14ac:dyDescent="0.25">
      <c r="B23" t="s">
        <v>30</v>
      </c>
      <c r="C23" s="35">
        <v>4478.3829999999998</v>
      </c>
      <c r="D23" s="36">
        <v>4062.5690839782201</v>
      </c>
      <c r="E23" s="9">
        <v>3988.1534378236724</v>
      </c>
      <c r="F23" s="10">
        <f t="shared" si="0"/>
        <v>-9.2849118983744705E-2</v>
      </c>
      <c r="G23" s="10">
        <f t="shared" si="1"/>
        <v>-0.10946575185202501</v>
      </c>
      <c r="H23" s="10"/>
      <c r="I23" s="11" t="str">
        <f t="shared" si="2"/>
        <v>LU</v>
      </c>
      <c r="J23" s="12">
        <f t="shared" si="3"/>
        <v>-0.10946575185202501</v>
      </c>
      <c r="K23" s="12">
        <f t="shared" si="4"/>
        <v>-0.17528469621078913</v>
      </c>
      <c r="L23" s="13"/>
      <c r="N23" t="s">
        <v>31</v>
      </c>
      <c r="O23" s="12">
        <v>-1.8978238223134825E-2</v>
      </c>
      <c r="P23" s="12">
        <v>-4.395046573109207E-2</v>
      </c>
    </row>
    <row r="24" spans="2:16" x14ac:dyDescent="0.25">
      <c r="B24" t="s">
        <v>31</v>
      </c>
      <c r="C24" s="35">
        <v>4018.27</v>
      </c>
      <c r="D24" s="36">
        <v>4057.4418703544497</v>
      </c>
      <c r="E24" s="9">
        <v>3942.0103146951242</v>
      </c>
      <c r="F24" s="10">
        <f t="shared" si="0"/>
        <v>9.7484415816879721E-3</v>
      </c>
      <c r="G24" s="10">
        <f t="shared" si="1"/>
        <v>-1.8978238223134825E-2</v>
      </c>
      <c r="H24" s="10"/>
      <c r="I24" s="11" t="str">
        <f t="shared" si="2"/>
        <v>LV</v>
      </c>
      <c r="J24" s="12">
        <f t="shared" si="3"/>
        <v>-1.8978238223134825E-2</v>
      </c>
      <c r="K24" s="12">
        <f t="shared" si="4"/>
        <v>-4.395046573109207E-2</v>
      </c>
      <c r="L24" s="13"/>
      <c r="N24" t="s">
        <v>25</v>
      </c>
      <c r="O24" s="12">
        <v>-1.590165785414277E-2</v>
      </c>
      <c r="P24" s="12">
        <v>-8.1487716209294625E-2</v>
      </c>
    </row>
    <row r="25" spans="2:16" x14ac:dyDescent="0.25">
      <c r="B25" t="s">
        <v>33</v>
      </c>
      <c r="C25" s="35">
        <v>464.34500000000003</v>
      </c>
      <c r="D25" s="36">
        <v>593.92232406611197</v>
      </c>
      <c r="E25" s="9">
        <v>686.91</v>
      </c>
      <c r="F25" s="10">
        <f t="shared" si="0"/>
        <v>0.27905398801777115</v>
      </c>
      <c r="G25" s="10">
        <f t="shared" si="1"/>
        <v>0.47930956508630418</v>
      </c>
      <c r="H25" s="10"/>
      <c r="I25" s="11" t="str">
        <f t="shared" si="2"/>
        <v>MT</v>
      </c>
      <c r="J25" s="12">
        <f t="shared" si="3"/>
        <v>0.47930956508630418</v>
      </c>
      <c r="K25" s="12">
        <f t="shared" si="4"/>
        <v>-4.7952378508301141E-2</v>
      </c>
      <c r="L25" s="13"/>
      <c r="N25" t="s">
        <v>12</v>
      </c>
      <c r="O25" s="12">
        <v>-4.0115101254954988E-3</v>
      </c>
      <c r="P25" s="12">
        <v>2.2149448494233059E-2</v>
      </c>
    </row>
    <row r="26" spans="2:16" x14ac:dyDescent="0.25">
      <c r="B26" t="s">
        <v>19</v>
      </c>
      <c r="C26" s="35">
        <v>54407.232000000004</v>
      </c>
      <c r="D26" s="36">
        <v>46852.294378905099</v>
      </c>
      <c r="E26" s="9">
        <v>43083.071839465723</v>
      </c>
      <c r="F26" s="10">
        <f t="shared" si="0"/>
        <v>-0.13885906971144768</v>
      </c>
      <c r="G26" s="10">
        <f t="shared" si="1"/>
        <v>-0.2081370388505388</v>
      </c>
      <c r="H26" s="10"/>
      <c r="I26" s="11" t="str">
        <f t="shared" si="2"/>
        <v>NL</v>
      </c>
      <c r="J26" s="12">
        <f t="shared" si="3"/>
        <v>-0.2081370388505388</v>
      </c>
      <c r="K26" s="12">
        <f t="shared" si="4"/>
        <v>-0.21477963585192639</v>
      </c>
      <c r="L26" s="13"/>
      <c r="N26" t="s">
        <v>21</v>
      </c>
      <c r="O26" s="12">
        <v>1.3947216146545927E-3</v>
      </c>
      <c r="P26" s="12">
        <v>-0.11416966161232145</v>
      </c>
    </row>
    <row r="27" spans="2:16" x14ac:dyDescent="0.25">
      <c r="B27" t="s">
        <v>34</v>
      </c>
      <c r="C27" s="35">
        <v>58490.817999999999</v>
      </c>
      <c r="D27" s="36">
        <v>75153.809072513599</v>
      </c>
      <c r="E27" s="9">
        <v>77368.421558076981</v>
      </c>
      <c r="F27" s="10">
        <f t="shared" si="0"/>
        <v>0.28488216855701354</v>
      </c>
      <c r="G27" s="10">
        <f t="shared" si="1"/>
        <v>0.32274473504673806</v>
      </c>
      <c r="H27" s="10"/>
      <c r="I27" s="11" t="str">
        <f t="shared" si="2"/>
        <v>PL</v>
      </c>
      <c r="J27" s="12">
        <f t="shared" si="3"/>
        <v>0.32274473504673806</v>
      </c>
      <c r="K27" s="12">
        <f t="shared" si="4"/>
        <v>0.18111580933520677</v>
      </c>
      <c r="L27" s="13"/>
      <c r="N27" t="s">
        <v>16</v>
      </c>
      <c r="O27" s="12">
        <v>3.9441208594142019E-3</v>
      </c>
      <c r="P27" s="12">
        <v>-6.5581449060633346E-2</v>
      </c>
    </row>
    <row r="28" spans="2:16" x14ac:dyDescent="0.25">
      <c r="B28" t="s">
        <v>17</v>
      </c>
      <c r="C28" s="35">
        <v>19011.310000000001</v>
      </c>
      <c r="D28" s="36">
        <v>15683.10248992069</v>
      </c>
      <c r="E28" s="9">
        <v>16227.874753655238</v>
      </c>
      <c r="F28" s="10">
        <f t="shared" si="0"/>
        <v>-0.17506460680927882</v>
      </c>
      <c r="G28" s="10">
        <f t="shared" si="1"/>
        <v>-0.14640943976742071</v>
      </c>
      <c r="H28" s="10"/>
      <c r="I28" s="11" t="str">
        <f t="shared" si="2"/>
        <v>PT</v>
      </c>
      <c r="J28" s="12">
        <f t="shared" si="3"/>
        <v>-0.14640943976742071</v>
      </c>
      <c r="K28" s="12">
        <f t="shared" si="4"/>
        <v>-0.19602799410905136</v>
      </c>
      <c r="L28" s="13"/>
      <c r="N28" t="s">
        <v>26</v>
      </c>
      <c r="O28" s="12">
        <v>9.0971693384698238E-3</v>
      </c>
      <c r="P28" s="12">
        <v>-0.11893697663927094</v>
      </c>
    </row>
    <row r="29" spans="2:16" x14ac:dyDescent="0.25">
      <c r="B29" t="s">
        <v>26</v>
      </c>
      <c r="C29" s="35">
        <v>24600.038</v>
      </c>
      <c r="D29" s="36">
        <v>25372.688999999998</v>
      </c>
      <c r="E29" s="9">
        <v>24823.828711418791</v>
      </c>
      <c r="F29" s="10">
        <f t="shared" si="0"/>
        <v>3.1408528718532835E-2</v>
      </c>
      <c r="G29" s="10">
        <f t="shared" si="1"/>
        <v>9.0971693384698238E-3</v>
      </c>
      <c r="H29" s="10"/>
      <c r="I29" s="11" t="str">
        <f t="shared" si="2"/>
        <v>RO</v>
      </c>
      <c r="J29" s="12">
        <f t="shared" si="3"/>
        <v>9.0971693384698238E-3</v>
      </c>
      <c r="K29" s="12">
        <f t="shared" si="4"/>
        <v>-0.11893697663927094</v>
      </c>
      <c r="L29" s="13"/>
      <c r="N29" t="s">
        <v>27</v>
      </c>
      <c r="O29" s="12">
        <v>4.4003738601289921E-2</v>
      </c>
      <c r="P29" s="12">
        <v>-0.10234729851474111</v>
      </c>
    </row>
    <row r="30" spans="2:16" x14ac:dyDescent="0.25">
      <c r="B30" t="s">
        <v>22</v>
      </c>
      <c r="C30" s="35">
        <v>33243.838000000003</v>
      </c>
      <c r="D30" s="36">
        <v>31683.917318142696</v>
      </c>
      <c r="E30" s="9">
        <v>30683.134077793715</v>
      </c>
      <c r="F30" s="10">
        <f t="shared" si="0"/>
        <v>-4.692360376251703E-2</v>
      </c>
      <c r="G30" s="10">
        <f t="shared" si="1"/>
        <v>-7.7027926865913865E-2</v>
      </c>
      <c r="H30" s="10"/>
      <c r="I30" s="11" t="str">
        <f t="shared" si="2"/>
        <v>SE</v>
      </c>
      <c r="J30" s="12">
        <f t="shared" si="3"/>
        <v>-7.7027926865913865E-2</v>
      </c>
      <c r="K30" s="12">
        <f t="shared" si="4"/>
        <v>-0.1070898109917674</v>
      </c>
      <c r="L30" s="13"/>
      <c r="N30" t="s">
        <v>29</v>
      </c>
      <c r="O30" s="12">
        <v>0.15921131841786873</v>
      </c>
      <c r="P30" s="12">
        <v>-0.20901165297443947</v>
      </c>
    </row>
    <row r="31" spans="2:16" x14ac:dyDescent="0.25">
      <c r="B31" t="s">
        <v>32</v>
      </c>
      <c r="C31" s="35">
        <v>5131.6890000000003</v>
      </c>
      <c r="D31" s="36">
        <v>4719.9823354351802</v>
      </c>
      <c r="E31" s="9">
        <v>4634.7993907241434</v>
      </c>
      <c r="F31" s="10">
        <f t="shared" si="0"/>
        <v>-8.0228296096045537E-2</v>
      </c>
      <c r="G31" s="10">
        <f t="shared" si="1"/>
        <v>-9.6827693431121187E-2</v>
      </c>
      <c r="H31" s="10"/>
      <c r="I31" s="11" t="str">
        <f t="shared" si="2"/>
        <v>SI</v>
      </c>
      <c r="J31" s="12">
        <f t="shared" si="3"/>
        <v>-9.6827693431121187E-2</v>
      </c>
      <c r="K31" s="12">
        <f t="shared" si="4"/>
        <v>-0.11886605740040768</v>
      </c>
      <c r="L31" s="13"/>
      <c r="N31" t="s">
        <v>34</v>
      </c>
      <c r="O31" s="12">
        <v>0.32274473504673806</v>
      </c>
      <c r="P31" s="12">
        <v>0.18111580933520677</v>
      </c>
    </row>
    <row r="32" spans="2:16" x14ac:dyDescent="0.25">
      <c r="B32" t="s">
        <v>25</v>
      </c>
      <c r="C32" s="35">
        <v>11557.519</v>
      </c>
      <c r="D32" s="36">
        <v>11586.685176554889</v>
      </c>
      <c r="E32" s="9">
        <v>11373.735287219246</v>
      </c>
      <c r="F32" s="10">
        <f t="shared" si="0"/>
        <v>2.5235672599706049E-3</v>
      </c>
      <c r="G32" s="10">
        <f t="shared" si="1"/>
        <v>-1.590165785414277E-2</v>
      </c>
      <c r="H32" s="10"/>
      <c r="I32" s="11" t="str">
        <f t="shared" si="2"/>
        <v>SK</v>
      </c>
      <c r="J32" s="12">
        <f t="shared" si="3"/>
        <v>-1.590165785414277E-2</v>
      </c>
      <c r="K32" s="12">
        <f t="shared" si="4"/>
        <v>-8.1487716209294625E-2</v>
      </c>
      <c r="L32" s="13"/>
      <c r="N32" t="s">
        <v>33</v>
      </c>
      <c r="O32" s="15">
        <v>0.47930956508630418</v>
      </c>
      <c r="P32" s="15">
        <v>-4.7952378508301141E-2</v>
      </c>
    </row>
    <row r="33" spans="2:22" x14ac:dyDescent="0.25">
      <c r="B33" s="29"/>
      <c r="C33" s="31"/>
      <c r="D33" s="28"/>
      <c r="E33" s="28"/>
      <c r="F33" s="26"/>
      <c r="G33" s="26"/>
      <c r="H33" s="26"/>
      <c r="I33" s="11"/>
      <c r="J33" s="12"/>
      <c r="K33" s="12"/>
      <c r="L33" s="13"/>
      <c r="O33" s="12"/>
      <c r="P33" s="12"/>
    </row>
    <row r="34" spans="2:22" x14ac:dyDescent="0.25">
      <c r="B34" s="30"/>
      <c r="C34" s="31"/>
      <c r="D34" s="28"/>
      <c r="E34" s="28"/>
      <c r="F34" s="26"/>
      <c r="G34" s="26"/>
      <c r="H34" s="26"/>
      <c r="I34" s="11"/>
      <c r="J34" s="12"/>
      <c r="K34" s="12"/>
      <c r="L34" s="13"/>
      <c r="N34" s="6"/>
    </row>
    <row r="35" spans="2:22" x14ac:dyDescent="0.25">
      <c r="B35" s="30" t="s">
        <v>37</v>
      </c>
      <c r="C35" s="31">
        <v>1041257.368</v>
      </c>
      <c r="D35" s="28">
        <v>968426.11616996245</v>
      </c>
      <c r="E35" s="28">
        <v>953659.81615101208</v>
      </c>
      <c r="F35" s="26">
        <f>D35/$C35-1</f>
        <v>-6.9945485206917235E-2</v>
      </c>
      <c r="G35" s="26">
        <f>E35/$C35-1</f>
        <v>-8.4126705405447755E-2</v>
      </c>
      <c r="H35" s="26"/>
      <c r="I35" s="14" t="str">
        <f>B35</f>
        <v>EU 27</v>
      </c>
      <c r="J35" s="15">
        <f>G35</f>
        <v>-8.4126705405447755E-2</v>
      </c>
      <c r="K35" s="15">
        <f>G70</f>
        <v>-0.15939652487678613</v>
      </c>
      <c r="L35" s="13"/>
      <c r="N35" s="3"/>
      <c r="O35" s="12"/>
      <c r="P35" s="12"/>
    </row>
    <row r="36" spans="2:22" x14ac:dyDescent="0.25">
      <c r="B36" s="16"/>
      <c r="I36" s="3"/>
    </row>
    <row r="37" spans="2:22" x14ac:dyDescent="0.25">
      <c r="B37" s="16"/>
      <c r="I37" t="s">
        <v>45</v>
      </c>
      <c r="J37">
        <f>COUNTIF(J6:J32,"&lt;"&amp;0)</f>
        <v>20</v>
      </c>
      <c r="K37">
        <f>COUNTIF(K6:K32,"&lt;"&amp;0)</f>
        <v>25</v>
      </c>
    </row>
    <row r="38" spans="2:22" x14ac:dyDescent="0.25">
      <c r="B38" t="s">
        <v>49</v>
      </c>
      <c r="C38" t="s">
        <v>48</v>
      </c>
      <c r="D38" t="s">
        <v>48</v>
      </c>
      <c r="E38" t="s">
        <v>47</v>
      </c>
      <c r="I38" t="s">
        <v>46</v>
      </c>
      <c r="J38">
        <f>COUNTIF(J6:J32,"&gt;"&amp;0)</f>
        <v>7</v>
      </c>
      <c r="K38">
        <f>COUNTIF(K6:K32,"&gt;"&amp;0)</f>
        <v>2</v>
      </c>
    </row>
    <row r="39" spans="2:22" ht="75" x14ac:dyDescent="0.25">
      <c r="C39" s="4" t="s">
        <v>35</v>
      </c>
      <c r="D39" s="5" t="s">
        <v>40</v>
      </c>
      <c r="E39" s="5" t="s">
        <v>44</v>
      </c>
      <c r="F39" s="4" t="s">
        <v>41</v>
      </c>
      <c r="G39" s="4" t="s">
        <v>43</v>
      </c>
      <c r="H39" s="4"/>
      <c r="I39" s="3"/>
      <c r="L39" s="43" t="s">
        <v>36</v>
      </c>
      <c r="M39" s="43"/>
      <c r="N39" s="43"/>
      <c r="P39" s="2"/>
      <c r="Q39" s="2"/>
      <c r="R39" s="43" t="s">
        <v>0</v>
      </c>
      <c r="S39" s="43"/>
      <c r="T39" s="43"/>
      <c r="U39" s="43"/>
    </row>
    <row r="40" spans="2:22" x14ac:dyDescent="0.25">
      <c r="B40" s="2"/>
      <c r="C40" s="2" t="s">
        <v>38</v>
      </c>
      <c r="D40" s="2" t="s">
        <v>38</v>
      </c>
      <c r="E40" s="2" t="s">
        <v>38</v>
      </c>
      <c r="F40" s="2" t="s">
        <v>6</v>
      </c>
      <c r="G40" s="2"/>
      <c r="H40" s="2"/>
      <c r="I40" s="3"/>
      <c r="L40">
        <v>2005</v>
      </c>
      <c r="M40">
        <v>2021</v>
      </c>
      <c r="N40">
        <v>2022</v>
      </c>
      <c r="R40">
        <v>2005</v>
      </c>
      <c r="S40">
        <v>2021</v>
      </c>
      <c r="T40">
        <v>2022</v>
      </c>
    </row>
    <row r="41" spans="2:22" x14ac:dyDescent="0.25">
      <c r="B41" t="s">
        <v>8</v>
      </c>
      <c r="C41" s="36">
        <v>32714.21</v>
      </c>
      <c r="D41" s="36">
        <v>31551.267673354298</v>
      </c>
      <c r="E41" s="9">
        <v>30120.479625093481</v>
      </c>
      <c r="F41" s="10">
        <f t="shared" ref="F41:F67" si="5">D41/$C41-1</f>
        <v>-3.5548537673558367E-2</v>
      </c>
      <c r="G41" s="10">
        <f t="shared" ref="G41:G67" si="6">E41/$C41-1</f>
        <v>-7.9284518101048973E-2</v>
      </c>
      <c r="H41" s="10"/>
      <c r="K41" s="19" t="str">
        <f t="shared" ref="K41:K70" si="7">B41</f>
        <v>AT</v>
      </c>
      <c r="L41" s="18">
        <f t="shared" ref="L41:L67" si="8">C41</f>
        <v>32714.21</v>
      </c>
      <c r="M41" s="18">
        <f t="shared" ref="M41:M67" si="9">D41</f>
        <v>31551.267673354298</v>
      </c>
      <c r="N41" s="18">
        <f t="shared" ref="N41:N67" si="10">E41</f>
        <v>30120.479625093481</v>
      </c>
      <c r="O41" s="20">
        <f t="shared" ref="O41:O70" si="11">N41-M41</f>
        <v>-1430.7880482608161</v>
      </c>
      <c r="P41" s="25">
        <f t="shared" ref="P41:P70" si="12">O41/M41</f>
        <v>-4.5348036822911761E-2</v>
      </c>
      <c r="Q41" s="25"/>
      <c r="R41" s="18">
        <f t="shared" ref="R41:R67" si="13">C6</f>
        <v>27861.15</v>
      </c>
      <c r="S41" s="18">
        <f t="shared" ref="S41:S67" si="14">D6</f>
        <v>27818.789797172103</v>
      </c>
      <c r="T41" s="18">
        <f t="shared" ref="T41:T67" si="15">E6</f>
        <v>26272.03935264358</v>
      </c>
      <c r="U41" s="20">
        <f>T41-S41</f>
        <v>-1546.7504445285231</v>
      </c>
      <c r="V41" s="13">
        <f>U41/S41</f>
        <v>-5.5600924979337413E-2</v>
      </c>
    </row>
    <row r="42" spans="2:22" x14ac:dyDescent="0.25">
      <c r="B42" t="s">
        <v>10</v>
      </c>
      <c r="C42" s="36">
        <v>51621.512999999999</v>
      </c>
      <c r="D42" s="36">
        <v>48756.23976621763</v>
      </c>
      <c r="E42" s="9">
        <v>44713.267903763801</v>
      </c>
      <c r="F42" s="10">
        <f t="shared" si="5"/>
        <v>-5.5505409804287753E-2</v>
      </c>
      <c r="G42" s="10">
        <f t="shared" si="6"/>
        <v>-0.13382492481838337</v>
      </c>
      <c r="H42" s="10"/>
      <c r="K42" s="19" t="str">
        <f t="shared" si="7"/>
        <v>BE</v>
      </c>
      <c r="L42" s="18">
        <f t="shared" si="8"/>
        <v>51621.512999999999</v>
      </c>
      <c r="M42" s="18">
        <f t="shared" si="9"/>
        <v>48756.23976621763</v>
      </c>
      <c r="N42" s="18">
        <f t="shared" si="10"/>
        <v>44713.267903763801</v>
      </c>
      <c r="O42" s="20">
        <f t="shared" si="11"/>
        <v>-4042.9718624538291</v>
      </c>
      <c r="P42" s="25">
        <f t="shared" si="12"/>
        <v>-8.2922142516313066E-2</v>
      </c>
      <c r="Q42" s="25"/>
      <c r="R42" s="18">
        <f t="shared" si="13"/>
        <v>36841.961000000003</v>
      </c>
      <c r="S42" s="18">
        <f t="shared" si="14"/>
        <v>35862.865766217597</v>
      </c>
      <c r="T42" s="18">
        <f t="shared" si="15"/>
        <v>35427.164803796717</v>
      </c>
      <c r="U42" s="20">
        <f t="shared" ref="U42:U67" si="16">T42-S42</f>
        <v>-435.70096242088039</v>
      </c>
      <c r="V42" s="13">
        <f t="shared" ref="V42:V67" si="17">U42/S42</f>
        <v>-1.2149083825624043E-2</v>
      </c>
    </row>
    <row r="43" spans="2:22" x14ac:dyDescent="0.25">
      <c r="B43" t="s">
        <v>12</v>
      </c>
      <c r="C43" s="36">
        <v>19215.363000000001</v>
      </c>
      <c r="D43" s="36">
        <v>18578.091639724851</v>
      </c>
      <c r="E43" s="9">
        <v>19640.972693066491</v>
      </c>
      <c r="F43" s="10">
        <f t="shared" si="5"/>
        <v>-3.3164679755211979E-2</v>
      </c>
      <c r="G43" s="10">
        <f t="shared" si="6"/>
        <v>2.2149448494233059E-2</v>
      </c>
      <c r="H43" s="10"/>
      <c r="K43" s="19" t="str">
        <f t="shared" si="7"/>
        <v>BG</v>
      </c>
      <c r="L43" s="18">
        <f t="shared" si="8"/>
        <v>19215.363000000001</v>
      </c>
      <c r="M43" s="18">
        <f t="shared" si="9"/>
        <v>18578.091639724851</v>
      </c>
      <c r="N43" s="18">
        <f t="shared" si="10"/>
        <v>19640.972693066491</v>
      </c>
      <c r="O43" s="20">
        <f t="shared" si="11"/>
        <v>1062.8810533416399</v>
      </c>
      <c r="P43" s="13">
        <f t="shared" si="12"/>
        <v>5.7211530331184306E-2</v>
      </c>
      <c r="Q43" s="25"/>
      <c r="R43" s="18">
        <f t="shared" si="13"/>
        <v>10137.732</v>
      </c>
      <c r="S43" s="18">
        <f t="shared" si="14"/>
        <v>10173.21763972485</v>
      </c>
      <c r="T43" s="18">
        <f t="shared" si="15"/>
        <v>10097.064385432441</v>
      </c>
      <c r="U43" s="20">
        <f t="shared" si="16"/>
        <v>-76.153254292408747</v>
      </c>
      <c r="V43" s="13">
        <f t="shared" si="17"/>
        <v>-7.4856605834364544E-3</v>
      </c>
    </row>
    <row r="44" spans="2:22" x14ac:dyDescent="0.25">
      <c r="B44" t="s">
        <v>14</v>
      </c>
      <c r="C44" s="36">
        <v>2475.4899999999998</v>
      </c>
      <c r="D44" s="36">
        <v>2311.7046390560799</v>
      </c>
      <c r="E44" s="9">
        <v>2444.7829873553078</v>
      </c>
      <c r="F44" s="10">
        <f t="shared" si="5"/>
        <v>-6.6162804513013485E-2</v>
      </c>
      <c r="G44" s="10">
        <f t="shared" si="6"/>
        <v>-1.2404417971671022E-2</v>
      </c>
      <c r="H44" s="10"/>
      <c r="K44" s="19" t="str">
        <f t="shared" si="7"/>
        <v>CY</v>
      </c>
      <c r="L44" s="18">
        <f t="shared" si="8"/>
        <v>2475.4899999999998</v>
      </c>
      <c r="M44" s="18">
        <f t="shared" si="9"/>
        <v>2311.7046390560799</v>
      </c>
      <c r="N44" s="18">
        <f t="shared" si="10"/>
        <v>2444.7829873553078</v>
      </c>
      <c r="O44" s="20">
        <f t="shared" si="11"/>
        <v>133.07834829922786</v>
      </c>
      <c r="P44" s="13">
        <f t="shared" si="12"/>
        <v>5.7567193512042564E-2</v>
      </c>
      <c r="Q44" s="25"/>
      <c r="R44" s="18">
        <f t="shared" si="13"/>
        <v>1834</v>
      </c>
      <c r="S44" s="18">
        <f t="shared" si="14"/>
        <v>1688.6796390560798</v>
      </c>
      <c r="T44" s="18">
        <f t="shared" si="15"/>
        <v>1708.4613140161621</v>
      </c>
      <c r="U44" s="20">
        <f t="shared" si="16"/>
        <v>19.781674960082228</v>
      </c>
      <c r="V44" s="13">
        <f t="shared" si="17"/>
        <v>1.1714285233603917E-2</v>
      </c>
    </row>
    <row r="45" spans="2:22" x14ac:dyDescent="0.25">
      <c r="B45" t="s">
        <v>16</v>
      </c>
      <c r="C45" s="36">
        <v>42513.188000000002</v>
      </c>
      <c r="D45" s="36">
        <v>39569.439097544659</v>
      </c>
      <c r="E45" s="9">
        <v>39725.111526772875</v>
      </c>
      <c r="F45" s="10">
        <f t="shared" si="5"/>
        <v>-6.9243193487520727E-2</v>
      </c>
      <c r="G45" s="10">
        <f t="shared" si="6"/>
        <v>-6.5581449060633346E-2</v>
      </c>
      <c r="H45" s="10"/>
      <c r="K45" s="19" t="str">
        <f t="shared" si="7"/>
        <v>CZ</v>
      </c>
      <c r="L45" s="18">
        <f t="shared" si="8"/>
        <v>42513.188000000002</v>
      </c>
      <c r="M45" s="18">
        <f t="shared" si="9"/>
        <v>39569.439097544659</v>
      </c>
      <c r="N45" s="18">
        <f t="shared" si="10"/>
        <v>39725.111526772875</v>
      </c>
      <c r="O45" s="20">
        <f t="shared" si="11"/>
        <v>155.67242922821606</v>
      </c>
      <c r="P45" s="13">
        <f t="shared" si="12"/>
        <v>3.9341580972239703E-3</v>
      </c>
      <c r="Q45" s="25"/>
      <c r="R45" s="18">
        <f t="shared" si="13"/>
        <v>26148.534</v>
      </c>
      <c r="S45" s="18">
        <f t="shared" si="14"/>
        <v>26175.277144740601</v>
      </c>
      <c r="T45" s="18">
        <f t="shared" si="15"/>
        <v>26251.666978392503</v>
      </c>
      <c r="U45" s="20">
        <f t="shared" si="16"/>
        <v>76.389833651901426</v>
      </c>
      <c r="V45" s="13">
        <f t="shared" si="17"/>
        <v>2.9183963642291535E-3</v>
      </c>
    </row>
    <row r="46" spans="2:22" x14ac:dyDescent="0.25">
      <c r="B46" t="s">
        <v>18</v>
      </c>
      <c r="C46" s="36">
        <v>321617.14399999997</v>
      </c>
      <c r="D46" s="36">
        <v>268687.38337422366</v>
      </c>
      <c r="E46" s="9">
        <v>253296.89858399722</v>
      </c>
      <c r="F46" s="10">
        <f t="shared" si="5"/>
        <v>-0.16457381583419672</v>
      </c>
      <c r="G46" s="10">
        <f t="shared" si="6"/>
        <v>-0.21242724988566763</v>
      </c>
      <c r="H46" s="10"/>
      <c r="K46" s="19" t="str">
        <f t="shared" si="7"/>
        <v>DE</v>
      </c>
      <c r="L46" s="18">
        <f t="shared" si="8"/>
        <v>321617.14399999997</v>
      </c>
      <c r="M46" s="18">
        <f t="shared" si="9"/>
        <v>268687.38337422366</v>
      </c>
      <c r="N46" s="18">
        <f t="shared" si="10"/>
        <v>253296.89858399722</v>
      </c>
      <c r="O46" s="20">
        <f t="shared" si="11"/>
        <v>-15390.484790226445</v>
      </c>
      <c r="P46" s="13">
        <f t="shared" si="12"/>
        <v>-5.7280265998909272E-2</v>
      </c>
      <c r="Q46" s="25"/>
      <c r="R46" s="18">
        <f t="shared" si="13"/>
        <v>219694.69099999999</v>
      </c>
      <c r="S46" s="18">
        <f t="shared" si="14"/>
        <v>209876.04388869781</v>
      </c>
      <c r="T46" s="18">
        <f t="shared" si="15"/>
        <v>205561.68654447049</v>
      </c>
      <c r="U46" s="20">
        <f t="shared" si="16"/>
        <v>-4314.3573442273191</v>
      </c>
      <c r="V46" s="13">
        <f t="shared" si="17"/>
        <v>-2.0556692723421661E-2</v>
      </c>
    </row>
    <row r="47" spans="2:22" x14ac:dyDescent="0.25">
      <c r="B47" t="s">
        <v>20</v>
      </c>
      <c r="C47" s="36">
        <v>19443.080999999998</v>
      </c>
      <c r="D47" s="36">
        <v>16369.386662271889</v>
      </c>
      <c r="E47" s="9">
        <v>15819.439304801002</v>
      </c>
      <c r="F47" s="10">
        <f t="shared" si="5"/>
        <v>-0.15808679384342994</v>
      </c>
      <c r="G47" s="10">
        <f t="shared" si="6"/>
        <v>-0.18637178414259536</v>
      </c>
      <c r="H47" s="10"/>
      <c r="K47" s="19" t="str">
        <f t="shared" si="7"/>
        <v>DK</v>
      </c>
      <c r="L47" s="18">
        <f t="shared" si="8"/>
        <v>19443.080999999998</v>
      </c>
      <c r="M47" s="18">
        <f t="shared" si="9"/>
        <v>16369.386662271889</v>
      </c>
      <c r="N47" s="18">
        <f t="shared" si="10"/>
        <v>15819.439304801002</v>
      </c>
      <c r="O47" s="20">
        <f t="shared" si="11"/>
        <v>-549.94735747088635</v>
      </c>
      <c r="P47" s="13">
        <f t="shared" si="12"/>
        <v>-3.3596088162447975E-2</v>
      </c>
      <c r="Q47" s="25"/>
      <c r="R47" s="18">
        <f t="shared" si="13"/>
        <v>15501.724</v>
      </c>
      <c r="S47" s="18">
        <f t="shared" si="14"/>
        <v>13798.49492290054</v>
      </c>
      <c r="T47" s="18">
        <f t="shared" si="15"/>
        <v>13790.185310180719</v>
      </c>
      <c r="U47" s="20">
        <f t="shared" si="16"/>
        <v>-8.3096127198205068</v>
      </c>
      <c r="V47" s="13">
        <f t="shared" si="17"/>
        <v>-6.0221152859429167E-4</v>
      </c>
    </row>
    <row r="48" spans="2:22" x14ac:dyDescent="0.25">
      <c r="B48" t="s">
        <v>21</v>
      </c>
      <c r="C48" s="36">
        <v>5280.0379999999996</v>
      </c>
      <c r="D48" s="36">
        <v>4451.3979999999992</v>
      </c>
      <c r="E48" s="9">
        <v>4677.2178482398012</v>
      </c>
      <c r="F48" s="10">
        <f t="shared" si="5"/>
        <v>-0.15693826445946035</v>
      </c>
      <c r="G48" s="10">
        <f t="shared" si="6"/>
        <v>-0.11416966161232145</v>
      </c>
      <c r="H48" s="10"/>
      <c r="K48" s="19" t="str">
        <f t="shared" si="7"/>
        <v>EE</v>
      </c>
      <c r="L48" s="18">
        <f t="shared" si="8"/>
        <v>5280.0379999999996</v>
      </c>
      <c r="M48" s="18">
        <f t="shared" si="9"/>
        <v>4451.3979999999992</v>
      </c>
      <c r="N48" s="18">
        <f t="shared" si="10"/>
        <v>4677.2178482398012</v>
      </c>
      <c r="O48" s="20">
        <f t="shared" si="11"/>
        <v>225.81984823980201</v>
      </c>
      <c r="P48" s="13">
        <f t="shared" si="12"/>
        <v>5.0730096082130166E-2</v>
      </c>
      <c r="Q48" s="25"/>
      <c r="R48" s="18">
        <f t="shared" si="13"/>
        <v>2860.86</v>
      </c>
      <c r="S48" s="18">
        <f t="shared" si="14"/>
        <v>2833.6129999999998</v>
      </c>
      <c r="T48" s="18">
        <f t="shared" si="15"/>
        <v>2864.8501032785007</v>
      </c>
      <c r="U48" s="20">
        <f t="shared" si="16"/>
        <v>31.237103278500854</v>
      </c>
      <c r="V48" s="13">
        <f t="shared" si="17"/>
        <v>1.1023771869518122E-2</v>
      </c>
    </row>
    <row r="49" spans="2:22" x14ac:dyDescent="0.25">
      <c r="B49" t="s">
        <v>13</v>
      </c>
      <c r="C49" s="36">
        <v>136034.99100000001</v>
      </c>
      <c r="D49" s="36">
        <v>112139.91481656631</v>
      </c>
      <c r="E49" s="9">
        <v>112176.8400741857</v>
      </c>
      <c r="F49" s="10">
        <f t="shared" si="5"/>
        <v>-0.17565389616142002</v>
      </c>
      <c r="G49" s="10">
        <f t="shared" si="6"/>
        <v>-0.17538245675198594</v>
      </c>
      <c r="H49" s="10"/>
      <c r="K49" s="19" t="str">
        <f t="shared" si="7"/>
        <v>ES</v>
      </c>
      <c r="L49" s="18">
        <f t="shared" si="8"/>
        <v>136034.99100000001</v>
      </c>
      <c r="M49" s="18">
        <f t="shared" si="9"/>
        <v>112139.91481656631</v>
      </c>
      <c r="N49" s="18">
        <f t="shared" si="10"/>
        <v>112176.8400741857</v>
      </c>
      <c r="O49" s="20">
        <f t="shared" si="11"/>
        <v>36.925257619397598</v>
      </c>
      <c r="P49" s="13">
        <f t="shared" si="12"/>
        <v>3.2927845254562891E-4</v>
      </c>
      <c r="Q49" s="25"/>
      <c r="R49" s="18">
        <f t="shared" si="13"/>
        <v>98117.652000000002</v>
      </c>
      <c r="S49" s="18">
        <f t="shared" si="14"/>
        <v>80329.028816566293</v>
      </c>
      <c r="T49" s="18">
        <f t="shared" si="15"/>
        <v>81952.100066429091</v>
      </c>
      <c r="U49" s="20">
        <f t="shared" si="16"/>
        <v>1623.0712498627981</v>
      </c>
      <c r="V49" s="13">
        <f t="shared" si="17"/>
        <v>2.0205289093798571E-2</v>
      </c>
    </row>
    <row r="50" spans="2:22" x14ac:dyDescent="0.25">
      <c r="B50" t="s">
        <v>24</v>
      </c>
      <c r="C50" s="36">
        <v>33560.19</v>
      </c>
      <c r="D50" s="36">
        <v>31504.488970574203</v>
      </c>
      <c r="E50" s="9">
        <v>29901.921957345239</v>
      </c>
      <c r="F50" s="10">
        <f t="shared" si="5"/>
        <v>-6.125415349036456E-2</v>
      </c>
      <c r="G50" s="10">
        <f t="shared" si="6"/>
        <v>-0.1090061779344742</v>
      </c>
      <c r="H50" s="10"/>
      <c r="K50" s="19" t="str">
        <f t="shared" si="7"/>
        <v>FI</v>
      </c>
      <c r="L50" s="18">
        <f t="shared" si="8"/>
        <v>33560.19</v>
      </c>
      <c r="M50" s="18">
        <f t="shared" si="9"/>
        <v>31504.488970574203</v>
      </c>
      <c r="N50" s="18">
        <f t="shared" si="10"/>
        <v>29901.921957345239</v>
      </c>
      <c r="O50" s="20">
        <f t="shared" si="11"/>
        <v>-1602.5670132289633</v>
      </c>
      <c r="P50" s="13">
        <f t="shared" si="12"/>
        <v>-5.0867894245984806E-2</v>
      </c>
      <c r="Q50" s="25"/>
      <c r="R50" s="18">
        <f t="shared" si="13"/>
        <v>25218.55</v>
      </c>
      <c r="S50" s="18">
        <f t="shared" si="14"/>
        <v>24926.278970574171</v>
      </c>
      <c r="T50" s="18">
        <f t="shared" si="15"/>
        <v>23921.802437040937</v>
      </c>
      <c r="U50" s="20">
        <f t="shared" si="16"/>
        <v>-1004.476533533234</v>
      </c>
      <c r="V50" s="13">
        <f t="shared" si="17"/>
        <v>-4.029789342881996E-2</v>
      </c>
    </row>
    <row r="51" spans="2:22" x14ac:dyDescent="0.25">
      <c r="B51" t="s">
        <v>15</v>
      </c>
      <c r="C51" s="36">
        <v>260868.73300000001</v>
      </c>
      <c r="D51" s="36">
        <v>224758.19020340111</v>
      </c>
      <c r="E51" s="9">
        <v>203499.46184102091</v>
      </c>
      <c r="F51" s="10">
        <f t="shared" si="5"/>
        <v>-0.13842418898319597</v>
      </c>
      <c r="G51" s="10">
        <f t="shared" si="6"/>
        <v>-0.21991624101221474</v>
      </c>
      <c r="H51" s="10"/>
      <c r="K51" s="19" t="str">
        <f t="shared" si="7"/>
        <v>FR</v>
      </c>
      <c r="L51" s="18">
        <f t="shared" si="8"/>
        <v>260868.73300000001</v>
      </c>
      <c r="M51" s="18">
        <f t="shared" si="9"/>
        <v>224758.19020340111</v>
      </c>
      <c r="N51" s="18">
        <f t="shared" si="10"/>
        <v>203499.46184102091</v>
      </c>
      <c r="O51" s="20">
        <f t="shared" si="11"/>
        <v>-21258.728362380207</v>
      </c>
      <c r="P51" s="13">
        <f t="shared" si="12"/>
        <v>-9.4584888511255294E-2</v>
      </c>
      <c r="Q51" s="25"/>
      <c r="R51" s="18">
        <f t="shared" si="13"/>
        <v>160128.62599999999</v>
      </c>
      <c r="S51" s="18">
        <f t="shared" si="14"/>
        <v>143556.9528448456</v>
      </c>
      <c r="T51" s="18">
        <f t="shared" si="15"/>
        <v>135364.89241589559</v>
      </c>
      <c r="U51" s="20">
        <f t="shared" si="16"/>
        <v>-8192.0604289500043</v>
      </c>
      <c r="V51" s="13">
        <f t="shared" si="17"/>
        <v>-5.7064880987017549E-2</v>
      </c>
    </row>
    <row r="52" spans="2:22" x14ac:dyDescent="0.25">
      <c r="B52" t="s">
        <v>9</v>
      </c>
      <c r="C52" s="36">
        <v>30291.437999999998</v>
      </c>
      <c r="D52" s="36">
        <v>20334.144545046332</v>
      </c>
      <c r="E52" s="9">
        <v>21505.460920130732</v>
      </c>
      <c r="F52" s="10">
        <f t="shared" si="5"/>
        <v>-0.32871643317011445</v>
      </c>
      <c r="G52" s="10">
        <f t="shared" si="6"/>
        <v>-0.29004820041456159</v>
      </c>
      <c r="H52" s="10"/>
      <c r="K52" s="19" t="str">
        <f t="shared" si="7"/>
        <v>EL</v>
      </c>
      <c r="L52" s="18">
        <f t="shared" si="8"/>
        <v>30291.437999999998</v>
      </c>
      <c r="M52" s="18">
        <f t="shared" si="9"/>
        <v>20334.144545046332</v>
      </c>
      <c r="N52" s="18">
        <f t="shared" si="10"/>
        <v>21505.460920130732</v>
      </c>
      <c r="O52" s="20">
        <f t="shared" si="11"/>
        <v>1171.3163750843996</v>
      </c>
      <c r="P52" s="13">
        <f t="shared" si="12"/>
        <v>5.760342523825266E-2</v>
      </c>
      <c r="Q52" s="25"/>
      <c r="R52" s="18">
        <f t="shared" si="13"/>
        <v>21022.402999999998</v>
      </c>
      <c r="S52" s="18">
        <f t="shared" si="14"/>
        <v>15169.22254504633</v>
      </c>
      <c r="T52" s="18">
        <f t="shared" si="15"/>
        <v>15007.500153089894</v>
      </c>
      <c r="U52" s="20">
        <f t="shared" si="16"/>
        <v>-161.7223919564367</v>
      </c>
      <c r="V52" s="13">
        <f t="shared" si="17"/>
        <v>-1.0661218231599406E-2</v>
      </c>
    </row>
    <row r="53" spans="2:22" x14ac:dyDescent="0.25">
      <c r="B53" t="s">
        <v>23</v>
      </c>
      <c r="C53" s="36">
        <v>9143.3700000000008</v>
      </c>
      <c r="D53" s="36">
        <v>8265.0787056463196</v>
      </c>
      <c r="E53" s="9">
        <v>8288.0102866425023</v>
      </c>
      <c r="F53" s="10">
        <f t="shared" si="5"/>
        <v>-9.605772208208585E-2</v>
      </c>
      <c r="G53" s="10">
        <f t="shared" si="6"/>
        <v>-9.3549721093808769E-2</v>
      </c>
      <c r="H53" s="10"/>
      <c r="K53" s="19" t="str">
        <f t="shared" si="7"/>
        <v>HR</v>
      </c>
      <c r="L53" s="18">
        <f t="shared" si="8"/>
        <v>9143.3700000000008</v>
      </c>
      <c r="M53" s="18">
        <f t="shared" si="9"/>
        <v>8265.0787056463196</v>
      </c>
      <c r="N53" s="18">
        <f t="shared" si="10"/>
        <v>8288.0102866425023</v>
      </c>
      <c r="O53" s="20">
        <f t="shared" si="11"/>
        <v>22.931580996182674</v>
      </c>
      <c r="P53" s="13">
        <f t="shared" si="12"/>
        <v>2.7745145343282549E-3</v>
      </c>
      <c r="Q53" s="25"/>
      <c r="R53" s="18">
        <f t="shared" si="13"/>
        <v>7245.4769999999999</v>
      </c>
      <c r="S53" s="18">
        <f t="shared" si="14"/>
        <v>6969.9657056463202</v>
      </c>
      <c r="T53" s="18">
        <f t="shared" si="15"/>
        <v>6904.4004620782071</v>
      </c>
      <c r="U53" s="20">
        <f t="shared" si="16"/>
        <v>-65.565243568113146</v>
      </c>
      <c r="V53" s="13">
        <f t="shared" si="17"/>
        <v>-9.4068244145016668E-3</v>
      </c>
    </row>
    <row r="54" spans="2:22" x14ac:dyDescent="0.25">
      <c r="B54" t="s">
        <v>27</v>
      </c>
      <c r="C54" s="36">
        <v>26340.712</v>
      </c>
      <c r="D54" s="36">
        <v>24932.675220884681</v>
      </c>
      <c r="E54" s="9">
        <v>23644.811285845175</v>
      </c>
      <c r="F54" s="10">
        <f t="shared" si="5"/>
        <v>-5.3454772942937878E-2</v>
      </c>
      <c r="G54" s="10">
        <f t="shared" si="6"/>
        <v>-0.10234729851474111</v>
      </c>
      <c r="H54" s="10"/>
      <c r="K54" s="19" t="str">
        <f t="shared" si="7"/>
        <v>HU</v>
      </c>
      <c r="L54" s="18">
        <f t="shared" si="8"/>
        <v>26340.712</v>
      </c>
      <c r="M54" s="18">
        <f t="shared" si="9"/>
        <v>24932.675220884681</v>
      </c>
      <c r="N54" s="18">
        <f t="shared" si="10"/>
        <v>23644.811285845175</v>
      </c>
      <c r="O54" s="20">
        <f t="shared" si="11"/>
        <v>-1287.863935039506</v>
      </c>
      <c r="P54" s="13">
        <f t="shared" si="12"/>
        <v>-5.1653660252259488E-2</v>
      </c>
      <c r="Q54" s="25"/>
      <c r="R54" s="18">
        <f t="shared" si="13"/>
        <v>18741.555</v>
      </c>
      <c r="S54" s="18">
        <f t="shared" si="14"/>
        <v>19148.853220884681</v>
      </c>
      <c r="T54" s="18">
        <f t="shared" si="15"/>
        <v>19566.253487201699</v>
      </c>
      <c r="U54" s="20">
        <f t="shared" si="16"/>
        <v>417.40026631701767</v>
      </c>
      <c r="V54" s="13">
        <f t="shared" si="17"/>
        <v>2.1797663886304188E-2</v>
      </c>
    </row>
    <row r="55" spans="2:22" x14ac:dyDescent="0.25">
      <c r="B55" t="s">
        <v>28</v>
      </c>
      <c r="C55" s="36">
        <v>14946.57</v>
      </c>
      <c r="D55" s="36">
        <v>13860.07766618897</v>
      </c>
      <c r="E55" s="9">
        <v>14661.742440474056</v>
      </c>
      <c r="F55" s="10">
        <f t="shared" si="5"/>
        <v>-7.2691750268525146E-2</v>
      </c>
      <c r="G55" s="10">
        <f t="shared" si="6"/>
        <v>-1.905638280394395E-2</v>
      </c>
      <c r="H55" s="10"/>
      <c r="K55" s="19" t="str">
        <f t="shared" si="7"/>
        <v>IE</v>
      </c>
      <c r="L55" s="18">
        <f t="shared" si="8"/>
        <v>14946.57</v>
      </c>
      <c r="M55" s="18">
        <f t="shared" si="9"/>
        <v>13860.07766618897</v>
      </c>
      <c r="N55" s="18">
        <f t="shared" si="10"/>
        <v>14661.742440474056</v>
      </c>
      <c r="O55" s="20">
        <f t="shared" si="11"/>
        <v>801.66477428508551</v>
      </c>
      <c r="P55" s="13">
        <f t="shared" si="12"/>
        <v>5.7839847192249889E-2</v>
      </c>
      <c r="Q55" s="25"/>
      <c r="R55" s="18">
        <f t="shared" si="13"/>
        <v>12614.44</v>
      </c>
      <c r="S55" s="18">
        <f t="shared" si="14"/>
        <v>11400.20866618897</v>
      </c>
      <c r="T55" s="18">
        <f t="shared" si="15"/>
        <v>11310.379011802084</v>
      </c>
      <c r="U55" s="20">
        <f t="shared" si="16"/>
        <v>-89.829654386885522</v>
      </c>
      <c r="V55" s="13">
        <f t="shared" si="17"/>
        <v>-7.879650014942674E-3</v>
      </c>
    </row>
    <row r="56" spans="2:22" x14ac:dyDescent="0.25">
      <c r="B56" t="s">
        <v>11</v>
      </c>
      <c r="C56" s="36">
        <v>180834.427</v>
      </c>
      <c r="D56" s="36">
        <v>145312.01025279451</v>
      </c>
      <c r="E56" s="9">
        <v>142621.63826628955</v>
      </c>
      <c r="F56" s="10">
        <f t="shared" si="5"/>
        <v>-0.19643613960302753</v>
      </c>
      <c r="G56" s="10">
        <f t="shared" si="6"/>
        <v>-0.21131368272984019</v>
      </c>
      <c r="H56" s="10"/>
      <c r="K56" s="19" t="str">
        <f t="shared" si="7"/>
        <v>IT</v>
      </c>
      <c r="L56" s="18">
        <f t="shared" si="8"/>
        <v>180834.427</v>
      </c>
      <c r="M56" s="18">
        <f t="shared" si="9"/>
        <v>145312.01025279451</v>
      </c>
      <c r="N56" s="18">
        <f t="shared" si="10"/>
        <v>142621.63826628955</v>
      </c>
      <c r="O56" s="20">
        <f t="shared" si="11"/>
        <v>-2690.3719865049643</v>
      </c>
      <c r="P56" s="13">
        <f t="shared" si="12"/>
        <v>-1.8514450263433922E-2</v>
      </c>
      <c r="Q56" s="25"/>
      <c r="R56" s="18">
        <f t="shared" si="13"/>
        <v>137215.73000000001</v>
      </c>
      <c r="S56" s="18">
        <f t="shared" si="14"/>
        <v>113271.4322527945</v>
      </c>
      <c r="T56" s="18">
        <f t="shared" si="15"/>
        <v>115436.81522894584</v>
      </c>
      <c r="U56" s="20">
        <f t="shared" si="16"/>
        <v>2165.3829761513334</v>
      </c>
      <c r="V56" s="13">
        <f t="shared" si="17"/>
        <v>1.9116761685494726E-2</v>
      </c>
    </row>
    <row r="57" spans="2:22" x14ac:dyDescent="0.25">
      <c r="B57" t="s">
        <v>29</v>
      </c>
      <c r="C57" s="36">
        <v>8047.9949999999999</v>
      </c>
      <c r="D57" s="36">
        <v>6626.9152990350613</v>
      </c>
      <c r="E57" s="9">
        <v>6365.8702619199757</v>
      </c>
      <c r="F57" s="10">
        <f t="shared" si="5"/>
        <v>-0.1765756192647906</v>
      </c>
      <c r="G57" s="10">
        <f t="shared" si="6"/>
        <v>-0.20901165297443947</v>
      </c>
      <c r="H57" s="10"/>
      <c r="K57" s="19" t="str">
        <f t="shared" si="7"/>
        <v>LT</v>
      </c>
      <c r="L57" s="18">
        <f t="shared" si="8"/>
        <v>8047.9949999999999</v>
      </c>
      <c r="M57" s="18">
        <f t="shared" si="9"/>
        <v>6626.9152990350613</v>
      </c>
      <c r="N57" s="18">
        <f t="shared" si="10"/>
        <v>6365.8702619199757</v>
      </c>
      <c r="O57" s="20">
        <f t="shared" si="11"/>
        <v>-261.04503711508551</v>
      </c>
      <c r="P57" s="13">
        <f t="shared" si="12"/>
        <v>-3.9391636279566759E-2</v>
      </c>
      <c r="Q57" s="25"/>
      <c r="R57" s="18">
        <f t="shared" si="13"/>
        <v>4668.8410000000003</v>
      </c>
      <c r="S57" s="18">
        <f t="shared" si="14"/>
        <v>5660.7782990350606</v>
      </c>
      <c r="T57" s="18">
        <f t="shared" si="15"/>
        <v>5412.1733310934014</v>
      </c>
      <c r="U57" s="20">
        <f t="shared" si="16"/>
        <v>-248.6049679416592</v>
      </c>
      <c r="V57" s="13">
        <f t="shared" si="17"/>
        <v>-4.3917100230552487E-2</v>
      </c>
    </row>
    <row r="58" spans="2:22" x14ac:dyDescent="0.25">
      <c r="B58" t="s">
        <v>30</v>
      </c>
      <c r="C58" s="36">
        <v>4773.7709999999997</v>
      </c>
      <c r="D58" s="36">
        <v>4187.0690839782164</v>
      </c>
      <c r="E58" s="9">
        <v>3937.0020004851249</v>
      </c>
      <c r="F58" s="10">
        <f t="shared" si="5"/>
        <v>-0.12290114377538919</v>
      </c>
      <c r="G58" s="10">
        <f t="shared" si="6"/>
        <v>-0.17528469621078913</v>
      </c>
      <c r="H58" s="10"/>
      <c r="K58" s="19" t="str">
        <f t="shared" si="7"/>
        <v>LU</v>
      </c>
      <c r="L58" s="18">
        <f t="shared" si="8"/>
        <v>4773.7709999999997</v>
      </c>
      <c r="M58" s="18">
        <f t="shared" si="9"/>
        <v>4187.0690839782164</v>
      </c>
      <c r="N58" s="18">
        <f t="shared" si="10"/>
        <v>3937.0020004851249</v>
      </c>
      <c r="O58" s="20">
        <f t="shared" si="11"/>
        <v>-250.06708349309156</v>
      </c>
      <c r="P58" s="13">
        <f t="shared" si="12"/>
        <v>-5.9723658358055542E-2</v>
      </c>
      <c r="Q58" s="25"/>
      <c r="R58" s="18">
        <f t="shared" si="13"/>
        <v>4478.3829999999998</v>
      </c>
      <c r="S58" s="18">
        <f t="shared" si="14"/>
        <v>4062.5690839782201</v>
      </c>
      <c r="T58" s="18">
        <f t="shared" si="15"/>
        <v>3988.1534378236724</v>
      </c>
      <c r="U58" s="20">
        <f t="shared" si="16"/>
        <v>-74.41564615454763</v>
      </c>
      <c r="V58" s="13">
        <f t="shared" si="17"/>
        <v>-1.8317386022560146E-2</v>
      </c>
    </row>
    <row r="59" spans="2:22" x14ac:dyDescent="0.25">
      <c r="B59" t="s">
        <v>31</v>
      </c>
      <c r="C59" s="36">
        <v>4492.0640000000003</v>
      </c>
      <c r="D59" s="36">
        <v>4466.7258703544503</v>
      </c>
      <c r="E59" s="9">
        <v>4294.635695106128</v>
      </c>
      <c r="F59" s="10">
        <f t="shared" si="5"/>
        <v>-5.6406430642016447E-3</v>
      </c>
      <c r="G59" s="10">
        <f t="shared" si="6"/>
        <v>-4.395046573109207E-2</v>
      </c>
      <c r="H59" s="10"/>
      <c r="K59" s="19" t="str">
        <f t="shared" si="7"/>
        <v>LV</v>
      </c>
      <c r="L59" s="18">
        <f t="shared" si="8"/>
        <v>4492.0640000000003</v>
      </c>
      <c r="M59" s="18">
        <f t="shared" si="9"/>
        <v>4466.7258703544503</v>
      </c>
      <c r="N59" s="18">
        <f t="shared" si="10"/>
        <v>4294.635695106128</v>
      </c>
      <c r="O59" s="20">
        <f t="shared" si="11"/>
        <v>-172.09017524832234</v>
      </c>
      <c r="P59" s="13">
        <f t="shared" si="12"/>
        <v>-3.8527140514818828E-2</v>
      </c>
      <c r="Q59" s="25"/>
      <c r="R59" s="18">
        <f t="shared" si="13"/>
        <v>4018.27</v>
      </c>
      <c r="S59" s="18">
        <f t="shared" si="14"/>
        <v>4057.4418703544497</v>
      </c>
      <c r="T59" s="18">
        <f t="shared" si="15"/>
        <v>3942.0103146951242</v>
      </c>
      <c r="U59" s="20">
        <f t="shared" si="16"/>
        <v>-115.43155565932557</v>
      </c>
      <c r="V59" s="13">
        <f t="shared" si="17"/>
        <v>-2.8449343046100549E-2</v>
      </c>
    </row>
    <row r="60" spans="2:22" x14ac:dyDescent="0.25">
      <c r="B60" t="s">
        <v>33</v>
      </c>
      <c r="C60" s="36">
        <v>915.721</v>
      </c>
      <c r="D60" s="36">
        <v>768.50732406611246</v>
      </c>
      <c r="E60" s="9">
        <v>871.81</v>
      </c>
      <c r="F60" s="10">
        <f t="shared" si="5"/>
        <v>-0.1607625859119618</v>
      </c>
      <c r="G60" s="10">
        <f t="shared" si="6"/>
        <v>-4.7952378508301141E-2</v>
      </c>
      <c r="H60" s="10"/>
      <c r="K60" s="19" t="str">
        <f t="shared" si="7"/>
        <v>MT</v>
      </c>
      <c r="L60" s="18">
        <f t="shared" si="8"/>
        <v>915.721</v>
      </c>
      <c r="M60" s="18">
        <f t="shared" si="9"/>
        <v>768.50732406611246</v>
      </c>
      <c r="N60" s="18">
        <f t="shared" si="10"/>
        <v>871.81</v>
      </c>
      <c r="O60" s="20">
        <f t="shared" si="11"/>
        <v>103.30267593388749</v>
      </c>
      <c r="P60" s="13">
        <f t="shared" si="12"/>
        <v>0.13441989776664856</v>
      </c>
      <c r="Q60" s="25"/>
      <c r="R60" s="18">
        <f t="shared" si="13"/>
        <v>464.34500000000003</v>
      </c>
      <c r="S60" s="18">
        <f t="shared" si="14"/>
        <v>593.92232406611197</v>
      </c>
      <c r="T60" s="18">
        <f t="shared" si="15"/>
        <v>686.91</v>
      </c>
      <c r="U60" s="20">
        <f t="shared" si="16"/>
        <v>92.987675933887999</v>
      </c>
      <c r="V60" s="13">
        <f t="shared" si="17"/>
        <v>0.15656538265353562</v>
      </c>
    </row>
    <row r="61" spans="2:22" x14ac:dyDescent="0.25">
      <c r="B61" t="s">
        <v>19</v>
      </c>
      <c r="C61" s="36">
        <v>70105.547999999995</v>
      </c>
      <c r="D61" s="36">
        <v>60833.584378905121</v>
      </c>
      <c r="E61" s="9">
        <v>55048.303929360249</v>
      </c>
      <c r="F61" s="10">
        <f t="shared" si="5"/>
        <v>-0.13225720197058977</v>
      </c>
      <c r="G61" s="10">
        <f t="shared" si="6"/>
        <v>-0.21477963585192639</v>
      </c>
      <c r="H61" s="10"/>
      <c r="K61" s="19" t="str">
        <f t="shared" si="7"/>
        <v>NL</v>
      </c>
      <c r="L61" s="18">
        <f t="shared" si="8"/>
        <v>70105.547999999995</v>
      </c>
      <c r="M61" s="18">
        <f t="shared" si="9"/>
        <v>60833.584378905121</v>
      </c>
      <c r="N61" s="18">
        <f t="shared" si="10"/>
        <v>55048.303929360249</v>
      </c>
      <c r="O61" s="20">
        <f t="shared" si="11"/>
        <v>-5785.2804495448727</v>
      </c>
      <c r="P61" s="25">
        <f t="shared" si="12"/>
        <v>-9.5100108083570334E-2</v>
      </c>
      <c r="Q61" s="25"/>
      <c r="R61" s="18">
        <f t="shared" si="13"/>
        <v>54407.232000000004</v>
      </c>
      <c r="S61" s="18">
        <f t="shared" si="14"/>
        <v>46852.294378905099</v>
      </c>
      <c r="T61" s="18">
        <f t="shared" si="15"/>
        <v>43083.071839465723</v>
      </c>
      <c r="U61" s="20">
        <f t="shared" si="16"/>
        <v>-3769.2225394393754</v>
      </c>
      <c r="V61" s="13">
        <f t="shared" si="17"/>
        <v>-8.0449049281489188E-2</v>
      </c>
    </row>
    <row r="62" spans="2:22" x14ac:dyDescent="0.25">
      <c r="B62" t="s">
        <v>34</v>
      </c>
      <c r="C62" s="36">
        <v>87955.4</v>
      </c>
      <c r="D62" s="36">
        <v>103950.38388707372</v>
      </c>
      <c r="E62" s="9">
        <v>103885.51345640184</v>
      </c>
      <c r="F62" s="10">
        <f t="shared" si="5"/>
        <v>0.18185334711767243</v>
      </c>
      <c r="G62" s="10">
        <f t="shared" si="6"/>
        <v>0.18111580933520677</v>
      </c>
      <c r="H62" s="10"/>
      <c r="K62" s="19" t="str">
        <f t="shared" si="7"/>
        <v>PL</v>
      </c>
      <c r="L62" s="18">
        <f t="shared" si="8"/>
        <v>87955.4</v>
      </c>
      <c r="M62" s="18">
        <f t="shared" si="9"/>
        <v>103950.38388707372</v>
      </c>
      <c r="N62" s="18">
        <f t="shared" si="10"/>
        <v>103885.51345640184</v>
      </c>
      <c r="O62" s="20">
        <f t="shared" si="11"/>
        <v>-64.870430671886425</v>
      </c>
      <c r="P62" s="25">
        <f t="shared" si="12"/>
        <v>-6.2405186249584496E-4</v>
      </c>
      <c r="Q62" s="25"/>
      <c r="R62" s="18">
        <f t="shared" si="13"/>
        <v>58490.817999999999</v>
      </c>
      <c r="S62" s="18">
        <f t="shared" si="14"/>
        <v>75153.809072513599</v>
      </c>
      <c r="T62" s="18">
        <f t="shared" si="15"/>
        <v>77368.421558076981</v>
      </c>
      <c r="U62" s="20">
        <f t="shared" si="16"/>
        <v>2214.6124855633825</v>
      </c>
      <c r="V62" s="13">
        <f t="shared" si="17"/>
        <v>2.9467734408865038E-2</v>
      </c>
    </row>
    <row r="63" spans="2:22" x14ac:dyDescent="0.25">
      <c r="B63" t="s">
        <v>17</v>
      </c>
      <c r="C63" s="36">
        <v>24851.128000000001</v>
      </c>
      <c r="D63" s="36">
        <v>19531.726489920689</v>
      </c>
      <c r="E63" s="9">
        <v>19979.611226812718</v>
      </c>
      <c r="F63" s="10">
        <f t="shared" si="5"/>
        <v>-0.21405070667533932</v>
      </c>
      <c r="G63" s="10">
        <f t="shared" si="6"/>
        <v>-0.19602799410905136</v>
      </c>
      <c r="H63" s="10"/>
      <c r="K63" s="19" t="str">
        <f t="shared" si="7"/>
        <v>PT</v>
      </c>
      <c r="L63" s="18">
        <f t="shared" si="8"/>
        <v>24851.128000000001</v>
      </c>
      <c r="M63" s="18">
        <f t="shared" si="9"/>
        <v>19531.726489920689</v>
      </c>
      <c r="N63" s="18">
        <f t="shared" si="10"/>
        <v>19979.611226812718</v>
      </c>
      <c r="O63" s="20">
        <f t="shared" si="11"/>
        <v>447.88473689202874</v>
      </c>
      <c r="P63" s="25">
        <f t="shared" si="12"/>
        <v>2.2931139094291477E-2</v>
      </c>
      <c r="Q63" s="25"/>
      <c r="R63" s="18">
        <f t="shared" si="13"/>
        <v>19011.310000000001</v>
      </c>
      <c r="S63" s="18">
        <f t="shared" si="14"/>
        <v>15683.10248992069</v>
      </c>
      <c r="T63" s="18">
        <f t="shared" si="15"/>
        <v>16227.874753655238</v>
      </c>
      <c r="U63" s="20">
        <f t="shared" si="16"/>
        <v>544.77226373454869</v>
      </c>
      <c r="V63" s="13">
        <f t="shared" si="17"/>
        <v>3.47362560491246E-2</v>
      </c>
    </row>
    <row r="64" spans="2:22" x14ac:dyDescent="0.25">
      <c r="B64" t="s">
        <v>26</v>
      </c>
      <c r="C64" s="36">
        <v>36059.756000000001</v>
      </c>
      <c r="D64" s="36">
        <v>33094.178999999996</v>
      </c>
      <c r="E64" s="9">
        <v>31770.917643010191</v>
      </c>
      <c r="F64" s="10">
        <f t="shared" si="5"/>
        <v>-8.22406285832884E-2</v>
      </c>
      <c r="G64" s="10">
        <f t="shared" si="6"/>
        <v>-0.11893697663927094</v>
      </c>
      <c r="H64" s="10"/>
      <c r="K64" s="19" t="str">
        <f t="shared" si="7"/>
        <v>RO</v>
      </c>
      <c r="L64" s="18">
        <f t="shared" si="8"/>
        <v>36059.756000000001</v>
      </c>
      <c r="M64" s="18">
        <f t="shared" si="9"/>
        <v>33094.178999999996</v>
      </c>
      <c r="N64" s="18">
        <f t="shared" si="10"/>
        <v>31770.917643010191</v>
      </c>
      <c r="O64" s="20">
        <f t="shared" si="11"/>
        <v>-1323.2613569898058</v>
      </c>
      <c r="P64" s="25">
        <f t="shared" si="12"/>
        <v>-3.9984716254475021E-2</v>
      </c>
      <c r="Q64" s="25"/>
      <c r="R64" s="18">
        <f t="shared" si="13"/>
        <v>24600.038</v>
      </c>
      <c r="S64" s="18">
        <f t="shared" si="14"/>
        <v>25372.688999999998</v>
      </c>
      <c r="T64" s="18">
        <f t="shared" si="15"/>
        <v>24823.828711418791</v>
      </c>
      <c r="U64" s="20">
        <f t="shared" si="16"/>
        <v>-548.86028858120699</v>
      </c>
      <c r="V64" s="13">
        <f t="shared" si="17"/>
        <v>-2.1631932215824937E-2</v>
      </c>
    </row>
    <row r="65" spans="2:22" x14ac:dyDescent="0.25">
      <c r="B65" t="s">
        <v>22</v>
      </c>
      <c r="C65" s="36">
        <v>48993.220999999998</v>
      </c>
      <c r="D65" s="36">
        <v>43500.354212859398</v>
      </c>
      <c r="E65" s="9">
        <v>43746.546223232108</v>
      </c>
      <c r="F65" s="10">
        <f t="shared" si="5"/>
        <v>-0.11211483293047009</v>
      </c>
      <c r="G65" s="10">
        <f t="shared" si="6"/>
        <v>-0.1070898109917674</v>
      </c>
      <c r="H65" s="10"/>
      <c r="K65" s="19" t="str">
        <f t="shared" si="7"/>
        <v>SE</v>
      </c>
      <c r="L65" s="18">
        <f t="shared" si="8"/>
        <v>48993.220999999998</v>
      </c>
      <c r="M65" s="18">
        <f t="shared" si="9"/>
        <v>43500.354212859398</v>
      </c>
      <c r="N65" s="18">
        <f t="shared" si="10"/>
        <v>43746.546223232108</v>
      </c>
      <c r="O65" s="20">
        <f t="shared" si="11"/>
        <v>246.19201037270977</v>
      </c>
      <c r="P65" s="25">
        <f t="shared" si="12"/>
        <v>5.6595403607065681E-3</v>
      </c>
      <c r="Q65" s="25"/>
      <c r="R65" s="18">
        <f t="shared" si="13"/>
        <v>33243.838000000003</v>
      </c>
      <c r="S65" s="18">
        <f t="shared" si="14"/>
        <v>31683.917318142696</v>
      </c>
      <c r="T65" s="18">
        <f t="shared" si="15"/>
        <v>30683.134077793715</v>
      </c>
      <c r="U65" s="20">
        <f t="shared" si="16"/>
        <v>-1000.7832403489811</v>
      </c>
      <c r="V65" s="13">
        <f t="shared" si="17"/>
        <v>-3.1586474308084284E-2</v>
      </c>
    </row>
    <row r="66" spans="2:22" x14ac:dyDescent="0.25">
      <c r="B66" t="s">
        <v>32</v>
      </c>
      <c r="C66" s="36">
        <v>7249.8019999999997</v>
      </c>
      <c r="D66" s="36">
        <v>6334.8273354351804</v>
      </c>
      <c r="E66" s="9">
        <v>6388.0466193264092</v>
      </c>
      <c r="F66" s="10">
        <f t="shared" si="5"/>
        <v>-0.1262068487614999</v>
      </c>
      <c r="G66" s="10">
        <f t="shared" si="6"/>
        <v>-0.11886605740040768</v>
      </c>
      <c r="H66" s="10"/>
      <c r="K66" s="19" t="str">
        <f t="shared" si="7"/>
        <v>SI</v>
      </c>
      <c r="L66" s="18">
        <f t="shared" si="8"/>
        <v>7249.8019999999997</v>
      </c>
      <c r="M66" s="18">
        <f t="shared" si="9"/>
        <v>6334.8273354351804</v>
      </c>
      <c r="N66" s="18">
        <f t="shared" si="10"/>
        <v>6388.0466193264092</v>
      </c>
      <c r="O66" s="20">
        <f t="shared" si="11"/>
        <v>53.21928389122877</v>
      </c>
      <c r="P66" s="25">
        <f t="shared" si="12"/>
        <v>8.4010630555841018E-3</v>
      </c>
      <c r="Q66" s="25"/>
      <c r="R66" s="18">
        <f t="shared" si="13"/>
        <v>5131.6890000000003</v>
      </c>
      <c r="S66" s="18">
        <f t="shared" si="14"/>
        <v>4719.9823354351802</v>
      </c>
      <c r="T66" s="18">
        <f t="shared" si="15"/>
        <v>4634.7993907241434</v>
      </c>
      <c r="U66" s="20">
        <f t="shared" si="16"/>
        <v>-85.182944711036725</v>
      </c>
      <c r="V66" s="13">
        <f t="shared" si="17"/>
        <v>-1.8047301590840149E-2</v>
      </c>
    </row>
    <row r="67" spans="2:22" x14ac:dyDescent="0.25">
      <c r="B67" t="s">
        <v>25</v>
      </c>
      <c r="C67" s="36">
        <v>17414.237000000001</v>
      </c>
      <c r="D67" s="36">
        <v>16433.691330658261</v>
      </c>
      <c r="E67" s="9">
        <v>15995.190597342602</v>
      </c>
      <c r="F67" s="10">
        <f t="shared" si="5"/>
        <v>-5.6307127859907991E-2</v>
      </c>
      <c r="G67" s="10">
        <f t="shared" si="6"/>
        <v>-8.1487716209294625E-2</v>
      </c>
      <c r="H67" s="10"/>
      <c r="K67" s="19" t="str">
        <f t="shared" si="7"/>
        <v>SK</v>
      </c>
      <c r="L67" s="18">
        <f t="shared" si="8"/>
        <v>17414.237000000001</v>
      </c>
      <c r="M67" s="18">
        <f t="shared" si="9"/>
        <v>16433.691330658261</v>
      </c>
      <c r="N67" s="18">
        <f t="shared" si="10"/>
        <v>15995.190597342602</v>
      </c>
      <c r="O67" s="20">
        <f t="shared" si="11"/>
        <v>-438.50073331565909</v>
      </c>
      <c r="P67" s="25">
        <f t="shared" si="12"/>
        <v>-2.6683033318120299E-2</v>
      </c>
      <c r="Q67" s="25"/>
      <c r="R67" s="18">
        <f t="shared" si="13"/>
        <v>11557.519</v>
      </c>
      <c r="S67" s="18">
        <f t="shared" si="14"/>
        <v>11586.685176554889</v>
      </c>
      <c r="T67" s="18">
        <f t="shared" si="15"/>
        <v>11373.735287219246</v>
      </c>
      <c r="U67" s="20">
        <f t="shared" si="16"/>
        <v>-212.94988933564309</v>
      </c>
      <c r="V67" s="13">
        <f t="shared" si="17"/>
        <v>-1.8378844862941227E-2</v>
      </c>
    </row>
    <row r="68" spans="2:22" x14ac:dyDescent="0.25">
      <c r="B68" s="29"/>
      <c r="C68" s="28"/>
      <c r="D68" s="28"/>
      <c r="E68" s="28"/>
      <c r="F68" s="26"/>
      <c r="G68" s="26"/>
      <c r="H68" s="26"/>
      <c r="K68" s="23"/>
      <c r="L68" s="22"/>
      <c r="M68" s="22"/>
      <c r="N68" s="22"/>
      <c r="O68" s="24"/>
      <c r="P68" s="32"/>
      <c r="Q68" s="32"/>
      <c r="R68" s="22"/>
      <c r="S68" s="22"/>
      <c r="T68" s="22"/>
      <c r="U68" s="24"/>
      <c r="V68" s="33"/>
    </row>
    <row r="69" spans="2:22" x14ac:dyDescent="0.25">
      <c r="B69" s="30"/>
      <c r="C69" s="28"/>
      <c r="D69" s="28"/>
      <c r="E69" s="28"/>
      <c r="F69" s="26"/>
      <c r="G69" s="26"/>
      <c r="H69" s="26"/>
      <c r="J69" s="21"/>
      <c r="K69" s="23"/>
      <c r="L69" s="22"/>
      <c r="M69" s="22"/>
      <c r="N69" s="22"/>
      <c r="O69" s="24"/>
      <c r="P69" s="32"/>
      <c r="Q69" s="25"/>
      <c r="R69" s="22"/>
      <c r="S69" s="22"/>
      <c r="T69" s="22"/>
      <c r="U69" s="24"/>
      <c r="V69" s="32"/>
    </row>
    <row r="70" spans="2:22" x14ac:dyDescent="0.25">
      <c r="B70" s="30" t="s">
        <v>37</v>
      </c>
      <c r="C70" s="28">
        <v>1497759.101</v>
      </c>
      <c r="D70" s="28">
        <v>1311109.4554457816</v>
      </c>
      <c r="E70" s="28">
        <v>1259021.5051980207</v>
      </c>
      <c r="F70" s="26">
        <f>D70/$C70-1</f>
        <v>-0.1246192698342472</v>
      </c>
      <c r="G70" s="26">
        <f>E70/$C70-1</f>
        <v>-0.15939652487678613</v>
      </c>
      <c r="H70" s="26"/>
      <c r="J70" s="21"/>
      <c r="K70" s="23" t="str">
        <f t="shared" si="7"/>
        <v>EU 27</v>
      </c>
      <c r="L70" s="22">
        <f>C70</f>
        <v>1497759.101</v>
      </c>
      <c r="M70" s="22">
        <f>D70</f>
        <v>1311109.4554457816</v>
      </c>
      <c r="N70" s="22">
        <f>E70</f>
        <v>1259021.5051980207</v>
      </c>
      <c r="O70" s="24">
        <f t="shared" si="11"/>
        <v>-52087.950247760862</v>
      </c>
      <c r="P70" s="32">
        <f t="shared" si="12"/>
        <v>-3.9728147815127138E-2</v>
      </c>
      <c r="Q70" s="25"/>
      <c r="R70" s="22">
        <f>C35</f>
        <v>1041257.368</v>
      </c>
      <c r="S70" s="22">
        <f>D35</f>
        <v>968426.11616996245</v>
      </c>
      <c r="T70" s="22">
        <f>E35</f>
        <v>953659.81615101208</v>
      </c>
      <c r="U70" s="24">
        <f t="shared" ref="U70" si="18">T70-S70</f>
        <v>-14766.300018950365</v>
      </c>
      <c r="V70" s="32">
        <f t="shared" ref="V70" si="19">U70/S70</f>
        <v>-1.5247730077075724E-2</v>
      </c>
    </row>
    <row r="71" spans="2:22" x14ac:dyDescent="0.25">
      <c r="J71" s="21"/>
      <c r="Q71" s="25"/>
    </row>
    <row r="72" spans="2:22" x14ac:dyDescent="0.25">
      <c r="J72" s="21"/>
      <c r="O72" t="s">
        <v>45</v>
      </c>
      <c r="P72">
        <f>COUNTIF(P41:P67,"&lt;"&amp;0)</f>
        <v>15</v>
      </c>
      <c r="Q72" s="25"/>
      <c r="U72" t="s">
        <v>45</v>
      </c>
      <c r="V72">
        <f>COUNTIF(V41:V67,"&lt;"&amp;0)</f>
        <v>18</v>
      </c>
    </row>
    <row r="73" spans="2:22" x14ac:dyDescent="0.25">
      <c r="O73" t="s">
        <v>46</v>
      </c>
      <c r="P73">
        <f>COUNTIF(P41:P67,"&gt;"&amp;0)</f>
        <v>12</v>
      </c>
      <c r="U73" t="s">
        <v>46</v>
      </c>
      <c r="V73">
        <f>COUNTIF(V41:V67,"&gt;"&amp;0)</f>
        <v>9</v>
      </c>
    </row>
  </sheetData>
  <sortState ref="N6:P32">
    <sortCondition ref="O6:O32"/>
  </sortState>
  <mergeCells count="2">
    <mergeCell ref="R39:U39"/>
    <mergeCell ref="L39:N39"/>
  </mergeCells>
  <phoneticPr fontId="12" type="noConversion"/>
  <conditionalFormatting sqref="F6:G35">
    <cfRule type="dataBar" priority="2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{E6A28FC9-7F99-448B-ACE9-9FD6FBD86847}</x14:id>
        </ext>
      </extLst>
    </cfRule>
  </conditionalFormatting>
  <conditionalFormatting sqref="F41:G70">
    <cfRule type="dataBar" priority="1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{33E5EDB1-5A4B-4216-A6B8-E0B5FC51D544}</x14:id>
        </ext>
      </extLst>
    </cfRule>
  </conditionalFormatting>
  <conditionalFormatting sqref="H6:H35">
    <cfRule type="dataBar" priority="2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{7B2B4E4E-AFBD-4C8E-86FB-664DA10D0EE4}</x14:id>
        </ext>
      </extLst>
    </cfRule>
  </conditionalFormatting>
  <conditionalFormatting sqref="H41:H70">
    <cfRule type="dataBar" priority="1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{523A105E-BC99-4D2E-BB08-86BEC369C489}</x14:id>
        </ext>
      </extLst>
    </cfRule>
  </conditionalFormatting>
  <conditionalFormatting sqref="O41:O68">
    <cfRule type="cellIs" dxfId="3" priority="11" operator="lessThan">
      <formula>0</formula>
    </cfRule>
    <cfRule type="cellIs" dxfId="2" priority="12" operator="greaterThan">
      <formula>0</formula>
    </cfRule>
  </conditionalFormatting>
  <conditionalFormatting sqref="P41:P6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1:U68">
    <cfRule type="cellIs" dxfId="1" priority="9" operator="lessThan">
      <formula>0</formula>
    </cfRule>
    <cfRule type="cellIs" dxfId="0" priority="10" operator="greaterThan">
      <formula>0</formula>
    </cfRule>
  </conditionalFormatting>
  <conditionalFormatting sqref="V41:V6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6A28FC9-7F99-448B-ACE9-9FD6FBD868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F6:G35</xm:sqref>
        </x14:conditionalFormatting>
        <x14:conditionalFormatting xmlns:xm="http://schemas.microsoft.com/office/excel/2006/main">
          <x14:cfRule type="dataBar" id="{33E5EDB1-5A4B-4216-A6B8-E0B5FC51D5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F41:G70</xm:sqref>
        </x14:conditionalFormatting>
        <x14:conditionalFormatting xmlns:xm="http://schemas.microsoft.com/office/excel/2006/main">
          <x14:cfRule type="dataBar" id="{7B2B4E4E-AFBD-4C8E-86FB-664DA10D0E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H6:H35</xm:sqref>
        </x14:conditionalFormatting>
        <x14:conditionalFormatting xmlns:xm="http://schemas.microsoft.com/office/excel/2006/main">
          <x14:cfRule type="dataBar" id="{523A105E-BC99-4D2E-BB08-86BEC369C4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H41:H70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32"/>
  <sheetViews>
    <sheetView tabSelected="1" zoomScale="55" zoomScaleNormal="55" workbookViewId="0">
      <selection activeCell="C15" sqref="C15"/>
    </sheetView>
  </sheetViews>
  <sheetFormatPr defaultColWidth="10.85546875" defaultRowHeight="15" x14ac:dyDescent="0.25"/>
  <cols>
    <col min="1" max="1" width="14.28515625" customWidth="1"/>
    <col min="2" max="2" width="28.140625" bestFit="1" customWidth="1"/>
    <col min="3" max="3" width="31" bestFit="1" customWidth="1"/>
  </cols>
  <sheetData>
    <row r="1" spans="1:3" s="7" customFormat="1" ht="30" x14ac:dyDescent="0.25">
      <c r="A1" s="42" t="s">
        <v>51</v>
      </c>
      <c r="B1" s="42" t="s">
        <v>42</v>
      </c>
      <c r="C1" s="42" t="s">
        <v>44</v>
      </c>
    </row>
    <row r="2" spans="1:3" x14ac:dyDescent="0.25">
      <c r="A2" s="37" t="s">
        <v>52</v>
      </c>
      <c r="B2" s="35">
        <v>47.930956508630402</v>
      </c>
      <c r="C2" s="35">
        <v>-4.7952378508301097</v>
      </c>
    </row>
    <row r="3" spans="1:3" x14ac:dyDescent="0.25">
      <c r="A3" s="37" t="s">
        <v>53</v>
      </c>
      <c r="B3" s="35">
        <v>32.274473504673807</v>
      </c>
      <c r="C3" s="35">
        <v>18.111580933520678</v>
      </c>
    </row>
    <row r="4" spans="1:3" x14ac:dyDescent="0.25">
      <c r="A4" s="37" t="s">
        <v>54</v>
      </c>
      <c r="B4" s="35">
        <v>15.921131841786874</v>
      </c>
      <c r="C4" s="35">
        <v>-20.901165297443946</v>
      </c>
    </row>
    <row r="5" spans="1:3" x14ac:dyDescent="0.25">
      <c r="A5" s="37" t="s">
        <v>55</v>
      </c>
      <c r="B5" s="35">
        <v>4.4003738601289921</v>
      </c>
      <c r="C5" s="35">
        <v>-10.234729851474111</v>
      </c>
    </row>
    <row r="6" spans="1:3" x14ac:dyDescent="0.25">
      <c r="A6" s="37" t="s">
        <v>56</v>
      </c>
      <c r="B6" s="35">
        <v>0.90971693384698238</v>
      </c>
      <c r="C6" s="35">
        <v>-11.893697663927094</v>
      </c>
    </row>
    <row r="7" spans="1:3" x14ac:dyDescent="0.25">
      <c r="A7" s="37" t="s">
        <v>57</v>
      </c>
      <c r="B7" s="35">
        <v>0.39441208594142019</v>
      </c>
      <c r="C7" s="35">
        <v>-6.558144906063335</v>
      </c>
    </row>
    <row r="8" spans="1:3" x14ac:dyDescent="0.25">
      <c r="A8" s="37" t="s">
        <v>58</v>
      </c>
      <c r="B8" s="35">
        <v>0.13947216146545927</v>
      </c>
      <c r="C8" s="35">
        <v>-11.416966161232144</v>
      </c>
    </row>
    <row r="9" spans="1:3" x14ac:dyDescent="0.25">
      <c r="A9" s="38" t="s">
        <v>59</v>
      </c>
      <c r="B9" s="39">
        <v>-0.40115101254954988</v>
      </c>
      <c r="C9" s="39">
        <v>2.2149448494233059</v>
      </c>
    </row>
    <row r="10" spans="1:3" x14ac:dyDescent="0.25">
      <c r="A10" s="37" t="s">
        <v>60</v>
      </c>
      <c r="B10" s="35">
        <v>-1.590165785414277</v>
      </c>
      <c r="C10" s="35">
        <v>-8.1487716209294625</v>
      </c>
    </row>
    <row r="11" spans="1:3" x14ac:dyDescent="0.25">
      <c r="A11" s="37" t="s">
        <v>61</v>
      </c>
      <c r="B11" s="35">
        <v>-1.8978238223134825</v>
      </c>
      <c r="C11" s="35">
        <v>-4.395046573109207</v>
      </c>
    </row>
    <row r="12" spans="1:3" x14ac:dyDescent="0.25">
      <c r="A12" s="37" t="s">
        <v>62</v>
      </c>
      <c r="B12" s="35">
        <v>-3.8401761410129187</v>
      </c>
      <c r="C12" s="35">
        <v>-13.382492481838337</v>
      </c>
    </row>
    <row r="13" spans="1:3" x14ac:dyDescent="0.25">
      <c r="A13" s="37" t="s">
        <v>63</v>
      </c>
      <c r="B13" s="35">
        <v>-4.7074407650703032</v>
      </c>
      <c r="C13" s="35">
        <v>-9.3549721093808778</v>
      </c>
    </row>
    <row r="14" spans="1:3" x14ac:dyDescent="0.25">
      <c r="A14" s="37" t="s">
        <v>64</v>
      </c>
      <c r="B14" s="35">
        <v>-5.1420385508249344</v>
      </c>
      <c r="C14" s="35">
        <v>-10.90061779344742</v>
      </c>
    </row>
    <row r="15" spans="1:3" x14ac:dyDescent="0.25">
      <c r="A15" s="37" t="s">
        <v>65</v>
      </c>
      <c r="B15" s="35">
        <v>-5.7036793074098586</v>
      </c>
      <c r="C15" s="35">
        <v>-7.9284518101048977</v>
      </c>
    </row>
    <row r="16" spans="1:3" x14ac:dyDescent="0.25">
      <c r="A16" s="37" t="s">
        <v>66</v>
      </c>
      <c r="B16" s="35">
        <v>-6.4330204754604159</v>
      </c>
      <c r="C16" s="35">
        <v>-21.242724988566763</v>
      </c>
    </row>
    <row r="17" spans="1:3" x14ac:dyDescent="0.25">
      <c r="A17" s="37" t="s">
        <v>67</v>
      </c>
      <c r="B17" s="35">
        <v>-6.8450755716378371</v>
      </c>
      <c r="C17" s="35">
        <v>-1.2404417971671022</v>
      </c>
    </row>
    <row r="18" spans="1:3" x14ac:dyDescent="0.25">
      <c r="A18" s="37" t="s">
        <v>68</v>
      </c>
      <c r="B18" s="35">
        <v>-7.7027926865913869</v>
      </c>
      <c r="C18" s="35">
        <v>-10.708981099176739</v>
      </c>
    </row>
    <row r="19" spans="1:3" x14ac:dyDescent="0.25">
      <c r="A19" s="37" t="s">
        <v>69</v>
      </c>
      <c r="B19" s="35">
        <v>-9.6827693431121187</v>
      </c>
      <c r="C19" s="35">
        <v>-11.886605740040768</v>
      </c>
    </row>
    <row r="20" spans="1:3" x14ac:dyDescent="0.25">
      <c r="A20" s="37" t="s">
        <v>70</v>
      </c>
      <c r="B20" s="35">
        <v>-10.337842886389847</v>
      </c>
      <c r="C20" s="35">
        <v>-1.905638280394395</v>
      </c>
    </row>
    <row r="21" spans="1:3" x14ac:dyDescent="0.25">
      <c r="A21" s="40" t="s">
        <v>71</v>
      </c>
      <c r="B21" s="41">
        <v>-10.946575185202502</v>
      </c>
      <c r="C21" s="41">
        <v>-17.528469621078912</v>
      </c>
    </row>
    <row r="22" spans="1:3" x14ac:dyDescent="0.25">
      <c r="A22" s="37" t="s">
        <v>72</v>
      </c>
      <c r="B22" s="35">
        <v>-11.040957056255685</v>
      </c>
      <c r="C22" s="35">
        <v>-18.637178414259537</v>
      </c>
    </row>
    <row r="23" spans="1:3" x14ac:dyDescent="0.25">
      <c r="A23" s="37" t="s">
        <v>73</v>
      </c>
      <c r="B23" s="35">
        <v>-14.640943976742072</v>
      </c>
      <c r="C23" s="35">
        <v>-19.602799410905135</v>
      </c>
    </row>
    <row r="24" spans="1:3" x14ac:dyDescent="0.25">
      <c r="A24" s="37" t="s">
        <v>74</v>
      </c>
      <c r="B24" s="35">
        <v>-15.464901062789604</v>
      </c>
      <c r="C24" s="35">
        <v>-21.991624101221475</v>
      </c>
    </row>
    <row r="25" spans="1:3" x14ac:dyDescent="0.25">
      <c r="A25" s="37" t="s">
        <v>75</v>
      </c>
      <c r="B25" s="35">
        <v>-15.872024855353084</v>
      </c>
      <c r="C25" s="35">
        <v>-21.13136827298402</v>
      </c>
    </row>
    <row r="26" spans="1:3" x14ac:dyDescent="0.25">
      <c r="A26" s="37" t="s">
        <v>76</v>
      </c>
      <c r="B26" s="35">
        <v>-16.475681596590707</v>
      </c>
      <c r="C26" s="35">
        <v>-17.538245675198596</v>
      </c>
    </row>
    <row r="27" spans="1:3" x14ac:dyDescent="0.25">
      <c r="A27" s="37" t="s">
        <v>77</v>
      </c>
      <c r="B27" s="35">
        <v>-20.813703885053879</v>
      </c>
      <c r="C27" s="35">
        <v>-21.47796358519264</v>
      </c>
    </row>
    <row r="28" spans="1:3" x14ac:dyDescent="0.25">
      <c r="A28" s="37" t="s">
        <v>78</v>
      </c>
      <c r="B28" s="35">
        <v>-28.611871092520225</v>
      </c>
      <c r="C28" s="35">
        <v>-29.00482004145616</v>
      </c>
    </row>
    <row r="32" spans="1:3" x14ac:dyDescent="0.25">
      <c r="B32" s="35"/>
      <c r="C32" s="35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4" sqref="H34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b36edd1-f22d-48fa-8c14-ce14ffa55440">
      <Terms xmlns="http://schemas.microsoft.com/office/infopath/2007/PartnerControls"/>
    </lcf76f155ced4ddcb4097134ff3c332f>
    <TaxCatchAll xmlns="9962651d-4d37-485e-88c7-c8ed15b3022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9ACD8FE689A844B2384B5229685DD9" ma:contentTypeVersion="16" ma:contentTypeDescription="Create a new document." ma:contentTypeScope="" ma:versionID="a2e6edfd844e8aa2b531becea1c1296e">
  <xsd:schema xmlns:xsd="http://www.w3.org/2001/XMLSchema" xmlns:xs="http://www.w3.org/2001/XMLSchema" xmlns:p="http://schemas.microsoft.com/office/2006/metadata/properties" xmlns:ns2="ab36edd1-f22d-48fa-8c14-ce14ffa55440" xmlns:ns3="9962651d-4d37-485e-88c7-c8ed15b30222" targetNamespace="http://schemas.microsoft.com/office/2006/metadata/properties" ma:root="true" ma:fieldsID="e91f5df770bc285c9e4a86f42f410b27" ns2:_="" ns3:_="">
    <xsd:import namespace="ab36edd1-f22d-48fa-8c14-ce14ffa55440"/>
    <xsd:import namespace="9962651d-4d37-485e-88c7-c8ed15b302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36edd1-f22d-48fa-8c14-ce14ffa554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62651d-4d37-485e-88c7-c8ed15b3022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de7c6e4-8fc2-4828-80e1-98a7b17a4eaa}" ma:internalName="TaxCatchAll" ma:showField="CatchAllData" ma:web="9962651d-4d37-485e-88c7-c8ed15b302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7EE31B-C4EE-4A2E-A4F9-C865700790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D10F55-5C5B-4BDF-B526-E7A4CC68B054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ab36edd1-f22d-48fa-8c14-ce14ffa55440"/>
    <ds:schemaRef ds:uri="9962651d-4d37-485e-88c7-c8ed15b3022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A19FD2F-0F32-4F3A-9D22-3883AA8CBB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36edd1-f22d-48fa-8c14-ce14ffa55440"/>
    <ds:schemaRef ds:uri="9962651d-4d37-485e-88c7-c8ed15b302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2023-10-10T12:22:53Z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0x010100079ACD8FE689A844B2384B5229685DD9</vt:lpwstr>
  </property>
  <property fmtid="{D5CDD505-2E9C-101B-9397-08002B2CF9AE}" pid="3" name="MediaServiceImageTags">
    <vt:lpwstr/>
  </property>
  <property fmtid="{D5CDD505-2E9C-101B-9397-08002B2CF9AE}" pid="4" name="ESRI_WORKBOOK_ID">
    <vt:lpwstr>33e0d0e16300435483ecd73cacb01a61</vt:lpwstr>
  </property>
</Properties>
</file>