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Fig1 EEA 32 index" sheetId="1" r:id="rId1"/>
    <sheet name="Fig1 data" sheetId="2" r:id="rId2"/>
  </sheets>
  <externalReferences>
    <externalReference r:id="rId3"/>
    <externalReference r:id="rId4"/>
  </externalReferences>
  <definedNames>
    <definedName name="_xlnm._FilterDatabase" localSheetId="1" hidden="1">'Fig1 data'!$B$3:$AG$9</definedName>
    <definedName name="FullPoll">[2]INFO!$K$2</definedName>
    <definedName name="InvYear">[2]INFO!$K$4</definedName>
    <definedName name="RepYear">[2]INFO!$K$5</definedName>
    <definedName name="ShortPoll">[2]INFO!$K$3</definedName>
  </definedNames>
  <calcPr calcId="145621"/>
</workbook>
</file>

<file path=xl/calcChain.xml><?xml version="1.0" encoding="utf-8"?>
<calcChain xmlns="http://schemas.openxmlformats.org/spreadsheetml/2006/main">
  <c r="C20" i="2" l="1"/>
  <c r="B20" i="2"/>
  <c r="X11" i="2"/>
  <c r="Y11" i="2" s="1"/>
  <c r="Z11" i="2" s="1"/>
  <c r="AA11" i="2" s="1"/>
  <c r="AB11" i="2" s="1"/>
  <c r="AC11" i="2" s="1"/>
  <c r="AD11" i="2" s="1"/>
  <c r="AE11" i="2" s="1"/>
  <c r="AF11" i="2" s="1"/>
  <c r="AG11" i="2" s="1"/>
  <c r="W11" i="2"/>
  <c r="Y9" i="2"/>
  <c r="W9" i="2"/>
  <c r="U9" i="2"/>
  <c r="S9" i="2"/>
  <c r="W7" i="2"/>
  <c r="V7" i="2"/>
  <c r="U7" i="2"/>
  <c r="T7" i="2"/>
  <c r="S7" i="2"/>
  <c r="R7" i="2"/>
  <c r="AF9" i="2" s="1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AA9" i="2" l="1"/>
  <c r="AC9" i="2"/>
  <c r="AE9" i="2"/>
  <c r="AG9" i="2"/>
  <c r="R9" i="2"/>
  <c r="T9" i="2"/>
  <c r="V9" i="2"/>
  <c r="X9" i="2"/>
  <c r="Z9" i="2"/>
  <c r="AB9" i="2"/>
  <c r="AD9" i="2"/>
</calcChain>
</file>

<file path=xl/sharedStrings.xml><?xml version="1.0" encoding="utf-8"?>
<sst xmlns="http://schemas.openxmlformats.org/spreadsheetml/2006/main" count="15" uniqueCount="15">
  <si>
    <t>Figure 1. Emission trends of sulphur oxides (EEA member countries, EU-27 Member States)</t>
  </si>
  <si>
    <t xml:space="preserve">   EEA32 index</t>
  </si>
  <si>
    <t xml:space="preserve">   EEA-32 emissions</t>
  </si>
  <si>
    <t xml:space="preserve">   EU-27 emissions</t>
  </si>
  <si>
    <t xml:space="preserve">   EU-27 index</t>
  </si>
  <si>
    <t xml:space="preserve">   EU-27 Gothenburg 2020 ceiling</t>
  </si>
  <si>
    <t xml:space="preserve">   EU-27 Gothenburg target path</t>
  </si>
  <si>
    <t xml:space="preserve">   EU-27 NECD 2010 ceiling</t>
  </si>
  <si>
    <t xml:space="preserve">   EU-27 NEC Directive target path</t>
  </si>
  <si>
    <t xml:space="preserve">   EU-27 Member State 'with measures' 2010 projections</t>
  </si>
  <si>
    <t xml:space="preserve">Geographical coverage: </t>
  </si>
  <si>
    <t>EEA-32</t>
  </si>
  <si>
    <t xml:space="preserve">Data source: </t>
  </si>
  <si>
    <t>EEA aggregated and gap-filled air emission dataset, based on 2012 officially reported national total and sectoral emissions to UNECE LRTAP Convention, the EU NEC Directive and EU-MM/UNFCCC.</t>
  </si>
  <si>
    <t xml:space="preserve">Note: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</si>
</sst>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1" fillId="0" borderId="1" xfId="0" applyNumberFormat="1" applyFont="1" applyBorder="1"/>
    <xf numFmtId="0" fontId="0" fillId="0" borderId="0" xfId="0" applyNumberFormat="1" applyBorder="1"/>
    <xf numFmtId="0" fontId="0" fillId="0" borderId="0" xfId="0" applyNumberFormat="1"/>
    <xf numFmtId="0" fontId="0" fillId="0" borderId="0" xfId="0" applyNumberFormat="1" applyFill="1" applyBorder="1"/>
    <xf numFmtId="0" fontId="2" fillId="0" borderId="0" xfId="1" applyNumberFormat="1" applyFill="1" applyBorder="1"/>
    <xf numFmtId="0" fontId="0" fillId="0" borderId="0" xfId="0" applyNumberFormat="1" applyFill="1"/>
    <xf numFmtId="0" fontId="0" fillId="0" borderId="1" xfId="0" applyNumberFormat="1" applyBorder="1"/>
    <xf numFmtId="164" fontId="0" fillId="0" borderId="1" xfId="0" applyNumberFormat="1" applyBorder="1"/>
    <xf numFmtId="0" fontId="2" fillId="0" borderId="0" xfId="0" applyNumberFormat="1" applyFont="1"/>
    <xf numFmtId="164" fontId="0" fillId="0" borderId="2" xfId="0" applyNumberFormat="1" applyBorder="1"/>
    <xf numFmtId="164" fontId="0" fillId="0" borderId="0" xfId="0" applyNumberFormat="1"/>
    <xf numFmtId="164" fontId="1" fillId="0" borderId="0" xfId="0" applyNumberFormat="1" applyFont="1"/>
    <xf numFmtId="164" fontId="1" fillId="0" borderId="1" xfId="0" applyNumberFormat="1" applyFont="1" applyBorder="1"/>
    <xf numFmtId="1" fontId="0" fillId="0" borderId="1" xfId="0" applyNumberFormat="1" applyFill="1" applyBorder="1"/>
    <xf numFmtId="0" fontId="2" fillId="0" borderId="0" xfId="0" applyFont="1"/>
    <xf numFmtId="0" fontId="2" fillId="0" borderId="1" xfId="0" applyNumberFormat="1" applyFont="1" applyBorder="1"/>
    <xf numFmtId="0" fontId="2" fillId="0" borderId="0" xfId="0" applyFont="1" applyBorder="1"/>
    <xf numFmtId="0" fontId="0" fillId="0" borderId="0" xfId="0" applyAlignment="1">
      <alignment horizontal="left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80991735537189E-2"/>
          <c:y val="0.10998307952622674"/>
          <c:w val="0.79067117492931183"/>
          <c:h val="0.71257469960865183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'Fig1 data'!$B$13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val="69FFFF">
                    <a:gamma/>
                    <a:tint val="9020"/>
                    <a:invGamma/>
                  </a:srgbClr>
                </a:gs>
                <a:gs pos="50000">
                  <a:srgbClr val="69FFFF"/>
                </a:gs>
                <a:gs pos="100000">
                  <a:srgbClr val="69FFFF">
                    <a:gamma/>
                    <a:tint val="902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'Fig1 data'!$C$13:$AG$13</c:f>
              <c:numCache>
                <c:formatCode>General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24480"/>
        <c:axId val="45556096"/>
      </c:barChart>
      <c:lineChart>
        <c:grouping val="standard"/>
        <c:varyColors val="0"/>
        <c:ser>
          <c:idx val="0"/>
          <c:order val="2"/>
          <c:tx>
            <c:strRef>
              <c:f>'Fig1 data'!$B$9</c:f>
              <c:strCache>
                <c:ptCount val="1"/>
                <c:pt idx="0">
                  <c:v>   EU-27 Gothenburg target path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'Fig1 data'!$C$3:$AG$3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'Fig1 data'!$C$9:$AG$9</c:f>
              <c:numCache>
                <c:formatCode>0.0</c:formatCode>
                <c:ptCount val="31"/>
                <c:pt idx="15">
                  <c:v>31.719177761397194</c:v>
                </c:pt>
                <c:pt idx="16">
                  <c:v>30.473395044623683</c:v>
                </c:pt>
                <c:pt idx="17">
                  <c:v>29.227612327850167</c:v>
                </c:pt>
                <c:pt idx="18">
                  <c:v>27.981829611076655</c:v>
                </c:pt>
                <c:pt idx="19">
                  <c:v>26.736046894303144</c:v>
                </c:pt>
                <c:pt idx="20">
                  <c:v>25.490264177529628</c:v>
                </c:pt>
                <c:pt idx="21">
                  <c:v>24.244481460756113</c:v>
                </c:pt>
                <c:pt idx="22">
                  <c:v>22.998698743982597</c:v>
                </c:pt>
                <c:pt idx="23">
                  <c:v>21.752916027209089</c:v>
                </c:pt>
                <c:pt idx="24">
                  <c:v>20.507133310435574</c:v>
                </c:pt>
                <c:pt idx="25">
                  <c:v>19.261350593662058</c:v>
                </c:pt>
                <c:pt idx="26">
                  <c:v>18.015567876888547</c:v>
                </c:pt>
                <c:pt idx="27">
                  <c:v>16.769785160115035</c:v>
                </c:pt>
                <c:pt idx="28">
                  <c:v>15.524002443341523</c:v>
                </c:pt>
                <c:pt idx="29">
                  <c:v>14.278219726568006</c:v>
                </c:pt>
                <c:pt idx="30">
                  <c:v>13.032437009794494</c:v>
                </c:pt>
              </c:numCache>
            </c:numRef>
          </c:val>
          <c:smooth val="1"/>
        </c:ser>
        <c:ser>
          <c:idx val="3"/>
          <c:order val="4"/>
          <c:tx>
            <c:strRef>
              <c:f>'Fig1 data'!$B$7</c:f>
              <c:strCache>
                <c:ptCount val="1"/>
                <c:pt idx="0">
                  <c:v>   EU-27 index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'Fig1 data'!$C$3:$AG$3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'Fig1 data'!$C$7:$U$7</c:f>
              <c:numCache>
                <c:formatCode>0.0</c:formatCode>
                <c:ptCount val="19"/>
                <c:pt idx="0">
                  <c:v>100</c:v>
                </c:pt>
                <c:pt idx="1">
                  <c:v>92.695280105547724</c:v>
                </c:pt>
                <c:pt idx="2">
                  <c:v>85.000844051958282</c:v>
                </c:pt>
                <c:pt idx="3">
                  <c:v>81.281974893085462</c:v>
                </c:pt>
                <c:pt idx="4">
                  <c:v>75.21676418858776</c:v>
                </c:pt>
                <c:pt idx="5">
                  <c:v>67.558488185868924</c:v>
                </c:pt>
                <c:pt idx="6">
                  <c:v>62.529049904143484</c:v>
                </c:pt>
                <c:pt idx="7">
                  <c:v>58.297456050659271</c:v>
                </c:pt>
                <c:pt idx="8">
                  <c:v>51.62737602241738</c:v>
                </c:pt>
                <c:pt idx="9">
                  <c:v>46.192359626204052</c:v>
                </c:pt>
                <c:pt idx="10">
                  <c:v>41.187604870232619</c:v>
                </c:pt>
                <c:pt idx="11">
                  <c:v>39.639173539985265</c:v>
                </c:pt>
                <c:pt idx="12">
                  <c:v>37.496542438691918</c:v>
                </c:pt>
                <c:pt idx="13">
                  <c:v>35.860679647785702</c:v>
                </c:pt>
                <c:pt idx="14">
                  <c:v>33.503535786558473</c:v>
                </c:pt>
                <c:pt idx="15">
                  <c:v>31.719177761397194</c:v>
                </c:pt>
                <c:pt idx="16">
                  <c:v>30.707558857513824</c:v>
                </c:pt>
                <c:pt idx="17">
                  <c:v>29.094602254264146</c:v>
                </c:pt>
                <c:pt idx="18">
                  <c:v>22.990552422582621</c:v>
                </c:pt>
              </c:numCache>
            </c:numRef>
          </c:val>
          <c:smooth val="1"/>
        </c:ser>
        <c:ser>
          <c:idx val="7"/>
          <c:order val="6"/>
          <c:tx>
            <c:strRef>
              <c:f>'Fig1 data'!$B$11</c:f>
              <c:strCache>
                <c:ptCount val="1"/>
                <c:pt idx="0">
                  <c:v>   EU-27 NEC Directive target path</c:v>
                </c:pt>
              </c:strCache>
            </c:strRef>
          </c:tx>
          <c:spPr>
            <a:ln w="28575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'Fig1 data'!$C$3:$AG$3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'Fig1 data'!$C$11:$AG$11</c:f>
              <c:numCache>
                <c:formatCode>0.0</c:formatCode>
                <c:ptCount val="31"/>
                <c:pt idx="20">
                  <c:v>33.379167264518664</c:v>
                </c:pt>
                <c:pt idx="21">
                  <c:v>33.379167264518664</c:v>
                </c:pt>
                <c:pt idx="22">
                  <c:v>33.379167264518664</c:v>
                </c:pt>
                <c:pt idx="23">
                  <c:v>33.379167264518664</c:v>
                </c:pt>
                <c:pt idx="24">
                  <c:v>33.379167264518664</c:v>
                </c:pt>
                <c:pt idx="25">
                  <c:v>33.379167264518664</c:v>
                </c:pt>
                <c:pt idx="26">
                  <c:v>33.379167264518664</c:v>
                </c:pt>
                <c:pt idx="27">
                  <c:v>33.379167264518664</c:v>
                </c:pt>
                <c:pt idx="28">
                  <c:v>33.379167264518664</c:v>
                </c:pt>
                <c:pt idx="29">
                  <c:v>33.379167264518664</c:v>
                </c:pt>
                <c:pt idx="30">
                  <c:v>33.379167264518664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08096"/>
        <c:axId val="34722560"/>
      </c:lineChart>
      <c:lineChart>
        <c:grouping val="standard"/>
        <c:varyColors val="0"/>
        <c:ser>
          <c:idx val="2"/>
          <c:order val="0"/>
          <c:tx>
            <c:strRef>
              <c:f>'Fig1 data'!$B$8</c:f>
              <c:strCache>
                <c:ptCount val="1"/>
                <c:pt idx="0">
                  <c:v>   EU-27 Gothenburg 2020 ceiling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1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cat>
            <c:numRef>
              <c:f>'Fig1 data'!$C$3:$AG$3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'Fig1 data'!$C$8:$AG$8</c:f>
              <c:numCache>
                <c:formatCode>0.0</c:formatCode>
                <c:ptCount val="31"/>
                <c:pt idx="30">
                  <c:v>3239.4495948137369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'Fig1 data'!$B$6</c:f>
              <c:strCache>
                <c:ptCount val="1"/>
                <c:pt idx="0">
                  <c:v>   EU-27 emissions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'Fig1 data'!$C$3:$AG$3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'Fig1 data'!$C$6:$AG$6</c:f>
              <c:numCache>
                <c:formatCode>0.0</c:formatCode>
                <c:ptCount val="31"/>
                <c:pt idx="0">
                  <c:v>24856.821424720001</c:v>
                </c:pt>
                <c:pt idx="1">
                  <c:v>23041.100244980003</c:v>
                </c:pt>
                <c:pt idx="2">
                  <c:v>21128.508015500003</c:v>
                </c:pt>
                <c:pt idx="3">
                  <c:v>20204.115349659998</c:v>
                </c:pt>
                <c:pt idx="4">
                  <c:v>18696.496755810003</c:v>
                </c:pt>
                <c:pt idx="5">
                  <c:v>16792.892765601999</c:v>
                </c:pt>
                <c:pt idx="6">
                  <c:v>15542.734273246999</c:v>
                </c:pt>
                <c:pt idx="7">
                  <c:v>14490.894545667001</c:v>
                </c:pt>
                <c:pt idx="8">
                  <c:v>12832.924664161001</c:v>
                </c:pt>
                <c:pt idx="9">
                  <c:v>11481.95234415</c:v>
                </c:pt>
                <c:pt idx="10">
                  <c:v>10237.929391713</c:v>
                </c:pt>
                <c:pt idx="11">
                  <c:v>9853.0385810689986</c:v>
                </c:pt>
                <c:pt idx="12">
                  <c:v>9320.4485944299995</c:v>
                </c:pt>
                <c:pt idx="13">
                  <c:v>8913.8251017410003</c:v>
                </c:pt>
                <c:pt idx="14">
                  <c:v>8327.9140614320004</c:v>
                </c:pt>
                <c:pt idx="15">
                  <c:v>7884.3793735399995</c:v>
                </c:pt>
                <c:pt idx="16">
                  <c:v>7632.9230691029998</c:v>
                </c:pt>
                <c:pt idx="17">
                  <c:v>7231.9933265749987</c:v>
                </c:pt>
                <c:pt idx="18">
                  <c:v>5714.720560238</c:v>
                </c:pt>
                <c:pt idx="19">
                  <c:v>4849.8152968209997</c:v>
                </c:pt>
                <c:pt idx="20">
                  <c:v>4574.4779114550001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'Fig1 data'!$B$5</c:f>
              <c:strCache>
                <c:ptCount val="1"/>
                <c:pt idx="0">
                  <c:v>   EEA-32 emissions</c:v>
                </c:pt>
              </c:strCache>
            </c:strRef>
          </c:tx>
          <c:spPr>
            <a:ln w="381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numRef>
              <c:f>'Fig1 data'!$C$3:$AG$3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'Fig1 data'!$C$5:$AG$5</c:f>
              <c:numCache>
                <c:formatCode>0.0</c:formatCode>
                <c:ptCount val="31"/>
                <c:pt idx="0">
                  <c:v>25805.580062003002</c:v>
                </c:pt>
                <c:pt idx="1">
                  <c:v>24039.153887998</c:v>
                </c:pt>
                <c:pt idx="2">
                  <c:v>22114.769825524992</c:v>
                </c:pt>
                <c:pt idx="3">
                  <c:v>21133.095877576998</c:v>
                </c:pt>
                <c:pt idx="4">
                  <c:v>19847.539864984999</c:v>
                </c:pt>
                <c:pt idx="5">
                  <c:v>17962.307318791001</c:v>
                </c:pt>
                <c:pt idx="6">
                  <c:v>16823.477424290995</c:v>
                </c:pt>
                <c:pt idx="7">
                  <c:v>15828.544078134997</c:v>
                </c:pt>
                <c:pt idx="8">
                  <c:v>14294.771945180999</c:v>
                </c:pt>
                <c:pt idx="9">
                  <c:v>12919.670221164004</c:v>
                </c:pt>
                <c:pt idx="10">
                  <c:v>11769.316736924004</c:v>
                </c:pt>
                <c:pt idx="11">
                  <c:v>11373.298917887996</c:v>
                </c:pt>
                <c:pt idx="12">
                  <c:v>10529.861337359</c:v>
                </c:pt>
                <c:pt idx="13">
                  <c:v>9868.551626855</c:v>
                </c:pt>
                <c:pt idx="14">
                  <c:v>9214.4313393960001</c:v>
                </c:pt>
                <c:pt idx="15">
                  <c:v>8844.1659789169971</c:v>
                </c:pt>
                <c:pt idx="16">
                  <c:v>8688.2754670760023</c:v>
                </c:pt>
                <c:pt idx="17">
                  <c:v>8329.4539411920014</c:v>
                </c:pt>
                <c:pt idx="18">
                  <c:v>6863.8010221219993</c:v>
                </c:pt>
                <c:pt idx="19">
                  <c:v>6012.5574440349983</c:v>
                </c:pt>
                <c:pt idx="20">
                  <c:v>6340.1675812549975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'Fig1 data'!$B$10</c:f>
              <c:strCache>
                <c:ptCount val="1"/>
                <c:pt idx="0">
                  <c:v>   EU-27 NECD 2010 ceiling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1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'Fig1 data'!$C$3:$AG$3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'Fig1 data'!$C$10:$AG$10</c:f>
              <c:numCache>
                <c:formatCode>0.0</c:formatCode>
                <c:ptCount val="31"/>
                <c:pt idx="20">
                  <c:v>8297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24480"/>
        <c:axId val="45556096"/>
      </c:lineChart>
      <c:catAx>
        <c:axId val="347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347225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34722560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Index (EU-27 1990 =100)</a:t>
                </a:r>
              </a:p>
            </c:rich>
          </c:tx>
          <c:layout>
            <c:manualLayout>
              <c:xMode val="edge"/>
              <c:yMode val="edge"/>
              <c:x val="0"/>
              <c:y val="2.53805327145009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34708096"/>
        <c:crosses val="autoZero"/>
        <c:crossBetween val="between"/>
        <c:minorUnit val="10"/>
      </c:valAx>
      <c:catAx>
        <c:axId val="34724480"/>
        <c:scaling>
          <c:orientation val="minMax"/>
        </c:scaling>
        <c:delete val="1"/>
        <c:axPos val="b"/>
        <c:majorTickMark val="out"/>
        <c:minorTickMark val="none"/>
        <c:tickLblPos val="nextTo"/>
        <c:crossAx val="45556096"/>
        <c:crosses val="autoZero"/>
        <c:auto val="1"/>
        <c:lblAlgn val="ctr"/>
        <c:lblOffset val="100"/>
        <c:noMultiLvlLbl val="0"/>
      </c:catAx>
      <c:valAx>
        <c:axId val="45556096"/>
        <c:scaling>
          <c:orientation val="minMax"/>
          <c:max val="29828.185710000002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Emissions (kt)</a:t>
                </a:r>
              </a:p>
            </c:rich>
          </c:tx>
          <c:layout>
            <c:manualLayout>
              <c:xMode val="edge"/>
              <c:yMode val="edge"/>
              <c:x val="0.76136363265472651"/>
              <c:y val="1.184437975917405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34724480"/>
        <c:crosses val="max"/>
        <c:crossBetween val="between"/>
        <c:minorUnit val="100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3.0240028286619616E-2"/>
          <c:y val="0.88742992304837531"/>
          <c:w val="0.92278155386017158"/>
          <c:h val="9.127920338748118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9563" cy="559593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temiri/Indicators/APE/2012_emiss_indicators_SOX_DRAFT_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temiri/Indicators/APE/2012_emiss_indicators_SOX_data_v0_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 EEA 32 index"/>
      <sheetName val="Fig1 data"/>
      <sheetName val="Fig2 EEA-32 change in emissions"/>
      <sheetName val="Fig2b EEA-32 change in emission"/>
      <sheetName val="Fig2 data"/>
      <sheetName val="Fig3 EEA-32 DTI"/>
      <sheetName val="Fig3 data"/>
      <sheetName val="Fig 4 EEA32 sector share"/>
      <sheetName val="Fig4 data"/>
      <sheetName val="Fig 5 EEA32 sector % Change"/>
      <sheetName val="Fig5 data"/>
      <sheetName val="Fig 6 EEA32 contrib to chang"/>
      <sheetName val="Fig6 data"/>
      <sheetName val="Fig 7 EEA32 stacked area"/>
      <sheetName val="Fig7 data"/>
    </sheetNames>
    <sheetDataSet>
      <sheetData sheetId="1">
        <row r="3">
          <cell r="C3">
            <v>1990</v>
          </cell>
          <cell r="D3">
            <v>1991</v>
          </cell>
          <cell r="E3">
            <v>1992</v>
          </cell>
          <cell r="F3">
            <v>1993</v>
          </cell>
          <cell r="G3">
            <v>1994</v>
          </cell>
          <cell r="H3">
            <v>1995</v>
          </cell>
          <cell r="I3">
            <v>1996</v>
          </cell>
          <cell r="J3">
            <v>1997</v>
          </cell>
          <cell r="K3">
            <v>1998</v>
          </cell>
          <cell r="L3">
            <v>1999</v>
          </cell>
          <cell r="M3">
            <v>2000</v>
          </cell>
          <cell r="N3">
            <v>2001</v>
          </cell>
          <cell r="O3">
            <v>2002</v>
          </cell>
          <cell r="P3">
            <v>2003</v>
          </cell>
          <cell r="Q3">
            <v>2004</v>
          </cell>
          <cell r="R3">
            <v>2005</v>
          </cell>
          <cell r="S3">
            <v>2006</v>
          </cell>
          <cell r="T3">
            <v>2007</v>
          </cell>
          <cell r="U3">
            <v>2008</v>
          </cell>
          <cell r="V3">
            <v>2009</v>
          </cell>
          <cell r="W3">
            <v>2010</v>
          </cell>
          <cell r="X3">
            <v>2011</v>
          </cell>
          <cell r="Y3">
            <v>2012</v>
          </cell>
          <cell r="Z3">
            <v>2013</v>
          </cell>
          <cell r="AA3">
            <v>2014</v>
          </cell>
          <cell r="AB3">
            <v>2015</v>
          </cell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5">
          <cell r="B5" t="str">
            <v xml:space="preserve">   EEA-32 emissions</v>
          </cell>
          <cell r="C5">
            <v>25805.580062003002</v>
          </cell>
          <cell r="D5">
            <v>24039.153887998</v>
          </cell>
          <cell r="E5">
            <v>22114.769825524992</v>
          </cell>
          <cell r="F5">
            <v>21133.095877576998</v>
          </cell>
          <cell r="G5">
            <v>19847.539864984999</v>
          </cell>
          <cell r="H5">
            <v>17962.307318791001</v>
          </cell>
          <cell r="I5">
            <v>16823.477424290995</v>
          </cell>
          <cell r="J5">
            <v>15828.544078134997</v>
          </cell>
          <cell r="K5">
            <v>14294.771945180999</v>
          </cell>
          <cell r="L5">
            <v>12919.670221164004</v>
          </cell>
          <cell r="M5">
            <v>11769.316736924004</v>
          </cell>
          <cell r="N5">
            <v>11373.298917887996</v>
          </cell>
          <cell r="O5">
            <v>10529.861337359</v>
          </cell>
          <cell r="P5">
            <v>9868.551626855</v>
          </cell>
          <cell r="Q5">
            <v>9214.4313393960001</v>
          </cell>
          <cell r="R5">
            <v>8844.1659789169971</v>
          </cell>
          <cell r="S5">
            <v>8688.2754670760023</v>
          </cell>
          <cell r="T5">
            <v>8329.4539411920014</v>
          </cell>
          <cell r="U5">
            <v>6863.8010221219993</v>
          </cell>
          <cell r="V5">
            <v>6012.5574440349983</v>
          </cell>
          <cell r="W5">
            <v>6340.1675812549975</v>
          </cell>
        </row>
        <row r="6">
          <cell r="B6" t="str">
            <v xml:space="preserve">   EU-27 emissions</v>
          </cell>
          <cell r="C6">
            <v>24856.821424720001</v>
          </cell>
          <cell r="D6">
            <v>23041.100244980003</v>
          </cell>
          <cell r="E6">
            <v>21128.508015500003</v>
          </cell>
          <cell r="F6">
            <v>20204.115349659998</v>
          </cell>
          <cell r="G6">
            <v>18696.496755810003</v>
          </cell>
          <cell r="H6">
            <v>16792.892765601999</v>
          </cell>
          <cell r="I6">
            <v>15542.734273246999</v>
          </cell>
          <cell r="J6">
            <v>14490.894545667001</v>
          </cell>
          <cell r="K6">
            <v>12832.924664161001</v>
          </cell>
          <cell r="L6">
            <v>11481.95234415</v>
          </cell>
          <cell r="M6">
            <v>10237.929391713</v>
          </cell>
          <cell r="N6">
            <v>9853.0385810689986</v>
          </cell>
          <cell r="O6">
            <v>9320.4485944299995</v>
          </cell>
          <cell r="P6">
            <v>8913.8251017410003</v>
          </cell>
          <cell r="Q6">
            <v>8327.9140614320004</v>
          </cell>
          <cell r="R6">
            <v>7884.3793735399995</v>
          </cell>
          <cell r="S6">
            <v>7632.9230691029998</v>
          </cell>
          <cell r="T6">
            <v>7231.9933265749987</v>
          </cell>
          <cell r="U6">
            <v>5714.720560238</v>
          </cell>
          <cell r="V6">
            <v>4849.8152968209997</v>
          </cell>
          <cell r="W6">
            <v>4574.4779114550001</v>
          </cell>
        </row>
        <row r="7">
          <cell r="B7" t="str">
            <v xml:space="preserve">   EU-27 index</v>
          </cell>
          <cell r="C7">
            <v>100</v>
          </cell>
          <cell r="D7">
            <v>92.695280105547724</v>
          </cell>
          <cell r="E7">
            <v>85.000844051958282</v>
          </cell>
          <cell r="F7">
            <v>81.281974893085462</v>
          </cell>
          <cell r="G7">
            <v>75.21676418858776</v>
          </cell>
          <cell r="H7">
            <v>67.558488185868924</v>
          </cell>
          <cell r="I7">
            <v>62.529049904143484</v>
          </cell>
          <cell r="J7">
            <v>58.297456050659271</v>
          </cell>
          <cell r="K7">
            <v>51.62737602241738</v>
          </cell>
          <cell r="L7">
            <v>46.192359626204052</v>
          </cell>
          <cell r="M7">
            <v>41.187604870232619</v>
          </cell>
          <cell r="N7">
            <v>39.639173539985265</v>
          </cell>
          <cell r="O7">
            <v>37.496542438691918</v>
          </cell>
          <cell r="P7">
            <v>35.860679647785702</v>
          </cell>
          <cell r="Q7">
            <v>33.503535786558473</v>
          </cell>
          <cell r="R7">
            <v>31.719177761397194</v>
          </cell>
          <cell r="S7">
            <v>30.707558857513824</v>
          </cell>
          <cell r="T7">
            <v>29.094602254264146</v>
          </cell>
          <cell r="U7">
            <v>22.990552422582621</v>
          </cell>
        </row>
        <row r="8">
          <cell r="B8" t="str">
            <v xml:space="preserve">   EU-27 Gothenburg 2020 ceiling</v>
          </cell>
          <cell r="AG8">
            <v>3239.4495948137369</v>
          </cell>
        </row>
        <row r="9">
          <cell r="B9" t="str">
            <v xml:space="preserve">   EU-27 Gothenburg target path</v>
          </cell>
          <cell r="R9">
            <v>31.719177761397194</v>
          </cell>
          <cell r="S9">
            <v>30.473395044623683</v>
          </cell>
          <cell r="T9">
            <v>29.227612327850167</v>
          </cell>
          <cell r="U9">
            <v>27.981829611076655</v>
          </cell>
          <cell r="V9">
            <v>26.736046894303144</v>
          </cell>
          <cell r="W9">
            <v>25.490264177529628</v>
          </cell>
          <cell r="X9">
            <v>24.244481460756113</v>
          </cell>
          <cell r="Y9">
            <v>22.998698743982597</v>
          </cell>
          <cell r="Z9">
            <v>21.752916027209089</v>
          </cell>
          <cell r="AA9">
            <v>20.507133310435574</v>
          </cell>
          <cell r="AB9">
            <v>19.261350593662058</v>
          </cell>
          <cell r="AC9">
            <v>18.015567876888547</v>
          </cell>
          <cell r="AD9">
            <v>16.769785160115035</v>
          </cell>
          <cell r="AE9">
            <v>15.524002443341523</v>
          </cell>
          <cell r="AF9">
            <v>14.278219726568006</v>
          </cell>
          <cell r="AG9">
            <v>13.032437009794494</v>
          </cell>
        </row>
        <row r="10">
          <cell r="B10" t="str">
            <v xml:space="preserve">   EU-27 NECD 2010 ceiling</v>
          </cell>
          <cell r="W10">
            <v>8297</v>
          </cell>
        </row>
        <row r="11">
          <cell r="B11" t="str">
            <v xml:space="preserve">   EU-27 NEC Directive target path</v>
          </cell>
          <cell r="W11">
            <v>33.379167264518664</v>
          </cell>
          <cell r="X11">
            <v>33.379167264518664</v>
          </cell>
          <cell r="Y11">
            <v>33.379167264518664</v>
          </cell>
          <cell r="Z11">
            <v>33.379167264518664</v>
          </cell>
          <cell r="AA11">
            <v>33.379167264518664</v>
          </cell>
          <cell r="AB11">
            <v>33.379167264518664</v>
          </cell>
          <cell r="AC11">
            <v>33.379167264518664</v>
          </cell>
          <cell r="AD11">
            <v>33.379167264518664</v>
          </cell>
          <cell r="AE11">
            <v>33.379167264518664</v>
          </cell>
          <cell r="AF11">
            <v>33.379167264518664</v>
          </cell>
          <cell r="AG11">
            <v>33.379167264518664</v>
          </cell>
        </row>
      </sheetData>
      <sheetData sheetId="4"/>
      <sheetData sheetId="6"/>
      <sheetData sheetId="8"/>
      <sheetData sheetId="10"/>
      <sheetData sheetId="12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ransposed Data"/>
      <sheetName val="Dataviewer"/>
      <sheetName val="ALL DATA"/>
      <sheetName val="Country totals"/>
      <sheetName val="DTI20"/>
      <sheetName val="Gothenburg"/>
      <sheetName val="NECD"/>
      <sheetName val="FSheet"/>
    </sheetNames>
    <sheetDataSet>
      <sheetData sheetId="0">
        <row r="2">
          <cell r="K2" t="str">
            <v>sulphur oxides</v>
          </cell>
        </row>
        <row r="3">
          <cell r="K3" t="str">
            <v>SOX</v>
          </cell>
        </row>
        <row r="4">
          <cell r="K4">
            <v>2010</v>
          </cell>
        </row>
        <row r="5">
          <cell r="K5">
            <v>2012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tabSelected="1" topLeftCell="B1" zoomScale="70" zoomScaleNormal="70" workbookViewId="0">
      <selection activeCell="AG8" sqref="AG8"/>
    </sheetView>
  </sheetViews>
  <sheetFormatPr defaultColWidth="5.85546875" defaultRowHeight="12.75" x14ac:dyDescent="0.2"/>
  <cols>
    <col min="1" max="1" width="5.85546875" style="3" hidden="1" customWidth="1"/>
    <col min="2" max="2" width="31.28515625" style="3" customWidth="1"/>
    <col min="3" max="33" width="7.85546875" style="3" customWidth="1"/>
    <col min="34" max="34" width="12.85546875" style="3" bestFit="1" customWidth="1"/>
    <col min="35" max="35" width="8.42578125" style="3" customWidth="1"/>
    <col min="36" max="36" width="8.7109375" style="3" customWidth="1"/>
    <col min="37" max="38" width="5.85546875" style="3" customWidth="1"/>
    <col min="39" max="39" width="12.140625" style="3" customWidth="1"/>
    <col min="40" max="40" width="12.28515625" style="3" bestFit="1" customWidth="1"/>
    <col min="41" max="43" width="7.7109375" style="3" customWidth="1"/>
    <col min="44" max="45" width="12.140625" style="3" customWidth="1"/>
    <col min="46" max="48" width="7.140625" style="3" customWidth="1"/>
    <col min="49" max="49" width="12.140625" style="3" customWidth="1"/>
    <col min="50" max="16384" width="5.85546875" style="3"/>
  </cols>
  <sheetData>
    <row r="1" spans="2:37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AH1" s="4"/>
      <c r="AI1" s="5"/>
      <c r="AJ1" s="5"/>
      <c r="AK1" s="6"/>
    </row>
    <row r="2" spans="2:37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AH2" s="4"/>
      <c r="AI2" s="5"/>
      <c r="AJ2" s="5"/>
      <c r="AK2" s="6"/>
    </row>
    <row r="3" spans="2:37" x14ac:dyDescent="0.2">
      <c r="B3" s="7"/>
      <c r="C3" s="1">
        <v>1990</v>
      </c>
      <c r="D3" s="1">
        <v>1991</v>
      </c>
      <c r="E3" s="1">
        <v>1992</v>
      </c>
      <c r="F3" s="1">
        <v>1993</v>
      </c>
      <c r="G3" s="1">
        <v>1994</v>
      </c>
      <c r="H3" s="1">
        <v>1995</v>
      </c>
      <c r="I3" s="1">
        <v>1996</v>
      </c>
      <c r="J3" s="1">
        <v>1997</v>
      </c>
      <c r="K3" s="1">
        <v>1998</v>
      </c>
      <c r="L3" s="1">
        <v>1999</v>
      </c>
      <c r="M3" s="1">
        <v>2000</v>
      </c>
      <c r="N3" s="1">
        <v>2001</v>
      </c>
      <c r="O3" s="1">
        <v>2002</v>
      </c>
      <c r="P3" s="1">
        <v>2003</v>
      </c>
      <c r="Q3" s="1">
        <v>2004</v>
      </c>
      <c r="R3" s="1">
        <v>2005</v>
      </c>
      <c r="S3" s="1">
        <v>2006</v>
      </c>
      <c r="T3" s="1">
        <v>2007</v>
      </c>
      <c r="U3" s="1">
        <v>2008</v>
      </c>
      <c r="V3" s="1">
        <v>2009</v>
      </c>
      <c r="W3" s="1">
        <v>2010</v>
      </c>
      <c r="X3" s="1">
        <v>2011</v>
      </c>
      <c r="Y3" s="1">
        <v>2012</v>
      </c>
      <c r="Z3" s="1">
        <v>2013</v>
      </c>
      <c r="AA3" s="1">
        <v>2014</v>
      </c>
      <c r="AB3" s="1">
        <v>2015</v>
      </c>
      <c r="AC3" s="1">
        <v>2016</v>
      </c>
      <c r="AD3" s="1">
        <v>2017</v>
      </c>
      <c r="AE3" s="1">
        <v>2018</v>
      </c>
      <c r="AF3" s="1">
        <v>2019</v>
      </c>
      <c r="AG3" s="1">
        <v>2020</v>
      </c>
      <c r="AJ3" s="5"/>
      <c r="AK3" s="6"/>
    </row>
    <row r="4" spans="2:37" x14ac:dyDescent="0.2">
      <c r="B4" s="1" t="s">
        <v>1</v>
      </c>
      <c r="C4" s="8">
        <v>100</v>
      </c>
      <c r="D4" s="8">
        <v>93.15486739782321</v>
      </c>
      <c r="E4" s="8">
        <v>85.697627305373075</v>
      </c>
      <c r="F4" s="8">
        <v>81.893512282229523</v>
      </c>
      <c r="G4" s="8">
        <v>76.911814488561646</v>
      </c>
      <c r="H4" s="8">
        <v>69.606291645578253</v>
      </c>
      <c r="I4" s="8">
        <v>65.193176762038561</v>
      </c>
      <c r="J4" s="8">
        <v>61.337679835538651</v>
      </c>
      <c r="K4" s="8">
        <v>55.394112090621441</v>
      </c>
      <c r="L4" s="8">
        <v>50.065412946044795</v>
      </c>
      <c r="M4" s="8">
        <v>45.607642644133158</v>
      </c>
      <c r="N4" s="8">
        <v>44.073021767235616</v>
      </c>
      <c r="O4" s="8">
        <v>40.804590759281247</v>
      </c>
      <c r="P4" s="8">
        <v>38.241929083337233</v>
      </c>
      <c r="Q4" s="8">
        <v>35.707127362595642</v>
      </c>
      <c r="R4" s="8">
        <v>34.272300632914053</v>
      </c>
      <c r="S4" s="8">
        <v>33.668204497634633</v>
      </c>
      <c r="T4" s="8">
        <v>32.277724124700335</v>
      </c>
      <c r="U4" s="8">
        <v>26.598127248565472</v>
      </c>
      <c r="V4" s="8">
        <v>23.299446978477686</v>
      </c>
      <c r="W4" s="8">
        <v>24.568979135603588</v>
      </c>
      <c r="X4"/>
      <c r="Y4"/>
      <c r="Z4"/>
      <c r="AA4"/>
      <c r="AB4"/>
      <c r="AC4"/>
      <c r="AD4"/>
      <c r="AE4"/>
      <c r="AF4"/>
      <c r="AG4"/>
      <c r="AJ4" s="5"/>
      <c r="AK4" s="6"/>
    </row>
    <row r="5" spans="2:37" x14ac:dyDescent="0.2">
      <c r="B5" s="1" t="s">
        <v>2</v>
      </c>
      <c r="C5" s="8">
        <v>25805.580062003002</v>
      </c>
      <c r="D5" s="8">
        <v>24039.153887998</v>
      </c>
      <c r="E5" s="8">
        <v>22114.769825524992</v>
      </c>
      <c r="F5" s="8">
        <v>21133.095877576998</v>
      </c>
      <c r="G5" s="8">
        <v>19847.539864984999</v>
      </c>
      <c r="H5" s="8">
        <v>17962.307318791001</v>
      </c>
      <c r="I5" s="8">
        <v>16823.477424290995</v>
      </c>
      <c r="J5" s="8">
        <v>15828.544078134997</v>
      </c>
      <c r="K5" s="8">
        <v>14294.771945180999</v>
      </c>
      <c r="L5" s="8">
        <v>12919.670221164004</v>
      </c>
      <c r="M5" s="8">
        <v>11769.316736924004</v>
      </c>
      <c r="N5" s="8">
        <v>11373.298917887996</v>
      </c>
      <c r="O5" s="8">
        <v>10529.861337359</v>
      </c>
      <c r="P5" s="8">
        <v>9868.551626855</v>
      </c>
      <c r="Q5" s="8">
        <v>9214.4313393960001</v>
      </c>
      <c r="R5" s="8">
        <v>8844.1659789169971</v>
      </c>
      <c r="S5" s="8">
        <v>8688.2754670760023</v>
      </c>
      <c r="T5" s="8">
        <v>8329.4539411920014</v>
      </c>
      <c r="U5" s="8">
        <v>6863.8010221219993</v>
      </c>
      <c r="V5" s="8">
        <v>6012.5574440349983</v>
      </c>
      <c r="W5" s="8">
        <v>6340.1675812549975</v>
      </c>
      <c r="X5"/>
      <c r="Y5"/>
      <c r="Z5"/>
      <c r="AA5"/>
      <c r="AB5"/>
      <c r="AC5"/>
      <c r="AD5"/>
      <c r="AE5"/>
      <c r="AF5"/>
      <c r="AG5"/>
      <c r="AJ5" s="5"/>
      <c r="AK5" s="6"/>
    </row>
    <row r="6" spans="2:37" s="9" customFormat="1" ht="13.5" customHeight="1" x14ac:dyDescent="0.2">
      <c r="B6" s="1" t="s">
        <v>3</v>
      </c>
      <c r="C6" s="8">
        <v>24856.821424720001</v>
      </c>
      <c r="D6" s="8">
        <v>23041.100244980003</v>
      </c>
      <c r="E6" s="8">
        <v>21128.508015500003</v>
      </c>
      <c r="F6" s="8">
        <v>20204.115349659998</v>
      </c>
      <c r="G6" s="8">
        <v>18696.496755810003</v>
      </c>
      <c r="H6" s="8">
        <v>16792.892765601999</v>
      </c>
      <c r="I6" s="8">
        <v>15542.734273246999</v>
      </c>
      <c r="J6" s="8">
        <v>14490.894545667001</v>
      </c>
      <c r="K6" s="8">
        <v>12832.924664161001</v>
      </c>
      <c r="L6" s="8">
        <v>11481.95234415</v>
      </c>
      <c r="M6" s="8">
        <v>10237.929391713</v>
      </c>
      <c r="N6" s="8">
        <v>9853.0385810689986</v>
      </c>
      <c r="O6" s="8">
        <v>9320.4485944299995</v>
      </c>
      <c r="P6" s="8">
        <v>8913.8251017410003</v>
      </c>
      <c r="Q6" s="8">
        <v>8327.9140614320004</v>
      </c>
      <c r="R6" s="8">
        <v>7884.3793735399995</v>
      </c>
      <c r="S6" s="8">
        <v>7632.9230691029998</v>
      </c>
      <c r="T6" s="8">
        <v>7231.9933265749987</v>
      </c>
      <c r="U6" s="8">
        <v>5714.720560238</v>
      </c>
      <c r="V6" s="8">
        <v>4849.8152968209997</v>
      </c>
      <c r="W6" s="8">
        <v>4574.4779114550001</v>
      </c>
      <c r="X6"/>
      <c r="Y6"/>
      <c r="Z6"/>
      <c r="AA6"/>
      <c r="AB6"/>
      <c r="AC6"/>
      <c r="AD6"/>
      <c r="AE6"/>
      <c r="AF6"/>
      <c r="AG6"/>
    </row>
    <row r="7" spans="2:37" x14ac:dyDescent="0.2">
      <c r="B7" s="1" t="s">
        <v>4</v>
      </c>
      <c r="C7" s="8">
        <f>C6/$C6*100</f>
        <v>100</v>
      </c>
      <c r="D7" s="8">
        <f t="shared" ref="D7:U7" si="0">D6/$C6*100</f>
        <v>92.695280105547724</v>
      </c>
      <c r="E7" s="8">
        <f t="shared" si="0"/>
        <v>85.000844051958282</v>
      </c>
      <c r="F7" s="8">
        <f t="shared" si="0"/>
        <v>81.281974893085462</v>
      </c>
      <c r="G7" s="8">
        <f t="shared" si="0"/>
        <v>75.21676418858776</v>
      </c>
      <c r="H7" s="8">
        <f t="shared" si="0"/>
        <v>67.558488185868924</v>
      </c>
      <c r="I7" s="8">
        <f t="shared" si="0"/>
        <v>62.529049904143484</v>
      </c>
      <c r="J7" s="8">
        <f t="shared" si="0"/>
        <v>58.297456050659271</v>
      </c>
      <c r="K7" s="8">
        <f t="shared" si="0"/>
        <v>51.62737602241738</v>
      </c>
      <c r="L7" s="8">
        <f t="shared" si="0"/>
        <v>46.192359626204052</v>
      </c>
      <c r="M7" s="8">
        <f t="shared" si="0"/>
        <v>41.187604870232619</v>
      </c>
      <c r="N7" s="8">
        <f t="shared" si="0"/>
        <v>39.639173539985265</v>
      </c>
      <c r="O7" s="8">
        <f t="shared" si="0"/>
        <v>37.496542438691918</v>
      </c>
      <c r="P7" s="8">
        <f t="shared" si="0"/>
        <v>35.860679647785702</v>
      </c>
      <c r="Q7" s="8">
        <f t="shared" si="0"/>
        <v>33.503535786558473</v>
      </c>
      <c r="R7" s="8">
        <f t="shared" si="0"/>
        <v>31.719177761397194</v>
      </c>
      <c r="S7" s="8">
        <f t="shared" si="0"/>
        <v>30.707558857513824</v>
      </c>
      <c r="T7" s="8">
        <f t="shared" si="0"/>
        <v>29.094602254264146</v>
      </c>
      <c r="U7" s="8">
        <f t="shared" si="0"/>
        <v>22.990552422582621</v>
      </c>
      <c r="V7" s="8">
        <f>V6/$C6*100</f>
        <v>19.511003494589534</v>
      </c>
      <c r="W7" s="8">
        <f>W6/$C6*100</f>
        <v>18.40331003426569</v>
      </c>
      <c r="X7"/>
      <c r="Y7"/>
      <c r="Z7"/>
      <c r="AA7"/>
      <c r="AB7"/>
      <c r="AC7"/>
      <c r="AD7"/>
      <c r="AE7"/>
      <c r="AF7"/>
      <c r="AG7"/>
      <c r="AJ7" s="5"/>
      <c r="AK7" s="6"/>
    </row>
    <row r="8" spans="2:37" ht="13.5" customHeight="1" x14ac:dyDescent="0.2">
      <c r="B8" s="1" t="s">
        <v>5</v>
      </c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3">
        <v>3239.4495948137369</v>
      </c>
    </row>
    <row r="9" spans="2:37" ht="13.5" customHeight="1" x14ac:dyDescent="0.2">
      <c r="B9" s="1" t="s">
        <v>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>
        <f>(1-(1-$AG8/$R6)*(R$3-$R$3)/($AG$3-$R$3))*$R$7</f>
        <v>31.719177761397194</v>
      </c>
      <c r="S9" s="8">
        <f t="shared" ref="S9:AG9" si="1">(1-(1-$AG8/$R6)*(S$3-$R$3)/($AG$3-$R$3))*$R$7</f>
        <v>30.473395044623683</v>
      </c>
      <c r="T9" s="8">
        <f t="shared" si="1"/>
        <v>29.227612327850167</v>
      </c>
      <c r="U9" s="8">
        <f t="shared" si="1"/>
        <v>27.981829611076655</v>
      </c>
      <c r="V9" s="8">
        <f t="shared" si="1"/>
        <v>26.736046894303144</v>
      </c>
      <c r="W9" s="8">
        <f t="shared" si="1"/>
        <v>25.490264177529628</v>
      </c>
      <c r="X9" s="8">
        <f t="shared" si="1"/>
        <v>24.244481460756113</v>
      </c>
      <c r="Y9" s="8">
        <f t="shared" si="1"/>
        <v>22.998698743982597</v>
      </c>
      <c r="Z9" s="8">
        <f t="shared" si="1"/>
        <v>21.752916027209089</v>
      </c>
      <c r="AA9" s="8">
        <f t="shared" si="1"/>
        <v>20.507133310435574</v>
      </c>
      <c r="AB9" s="8">
        <f t="shared" si="1"/>
        <v>19.261350593662058</v>
      </c>
      <c r="AC9" s="8">
        <f t="shared" si="1"/>
        <v>18.015567876888547</v>
      </c>
      <c r="AD9" s="8">
        <f t="shared" si="1"/>
        <v>16.769785160115035</v>
      </c>
      <c r="AE9" s="8">
        <f t="shared" si="1"/>
        <v>15.524002443341523</v>
      </c>
      <c r="AF9" s="8">
        <f t="shared" si="1"/>
        <v>14.278219726568006</v>
      </c>
      <c r="AG9" s="13">
        <f t="shared" si="1"/>
        <v>13.032437009794494</v>
      </c>
    </row>
    <row r="10" spans="2:37" ht="13.5" customHeight="1" x14ac:dyDescent="0.2">
      <c r="B10" s="1" t="s">
        <v>7</v>
      </c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>
        <v>8297</v>
      </c>
      <c r="X10"/>
      <c r="Y10"/>
      <c r="Z10"/>
      <c r="AA10"/>
      <c r="AB10"/>
      <c r="AC10"/>
      <c r="AD10"/>
      <c r="AE10"/>
      <c r="AF10"/>
      <c r="AG10"/>
    </row>
    <row r="11" spans="2:37" ht="13.5" customHeight="1" x14ac:dyDescent="0.2">
      <c r="B11" s="1" t="s">
        <v>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13">
        <f>(1-(1-$W10/$C$6)*(W$3-$C$3)/($W$3-$C$3))*100</f>
        <v>33.379167264518664</v>
      </c>
      <c r="X11" s="11">
        <f>W11</f>
        <v>33.379167264518664</v>
      </c>
      <c r="Y11" s="11">
        <f t="shared" ref="Y11:AG11" si="2">X11</f>
        <v>33.379167264518664</v>
      </c>
      <c r="Z11" s="11">
        <f t="shared" si="2"/>
        <v>33.379167264518664</v>
      </c>
      <c r="AA11" s="11">
        <f t="shared" si="2"/>
        <v>33.379167264518664</v>
      </c>
      <c r="AB11" s="11">
        <f t="shared" si="2"/>
        <v>33.379167264518664</v>
      </c>
      <c r="AC11" s="11">
        <f t="shared" si="2"/>
        <v>33.379167264518664</v>
      </c>
      <c r="AD11" s="11">
        <f t="shared" si="2"/>
        <v>33.379167264518664</v>
      </c>
      <c r="AE11" s="11">
        <f t="shared" si="2"/>
        <v>33.379167264518664</v>
      </c>
      <c r="AF11" s="11">
        <f t="shared" si="2"/>
        <v>33.379167264518664</v>
      </c>
      <c r="AG11" s="11">
        <f t="shared" si="2"/>
        <v>33.379167264518664</v>
      </c>
    </row>
    <row r="12" spans="2:37" ht="13.5" customHeight="1" x14ac:dyDescent="0.2">
      <c r="B12" s="1" t="s">
        <v>9</v>
      </c>
      <c r="C12" s="7"/>
      <c r="W12" s="14"/>
      <c r="X12"/>
      <c r="Y12"/>
      <c r="Z12"/>
      <c r="AA12"/>
      <c r="AB12"/>
      <c r="AC12"/>
      <c r="AD12"/>
      <c r="AE12"/>
      <c r="AF12"/>
      <c r="AG12"/>
    </row>
    <row r="13" spans="2:37" ht="13.5" customHeight="1" x14ac:dyDescent="0.2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2:37" x14ac:dyDescent="0.2">
      <c r="B14" s="1"/>
      <c r="C14" s="7"/>
    </row>
    <row r="15" spans="2:37" x14ac:dyDescent="0.2">
      <c r="B15" s="1"/>
      <c r="C15" s="7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2:37" x14ac:dyDescent="0.2">
      <c r="B16" s="16" t="s">
        <v>10</v>
      </c>
      <c r="C16" s="7" t="s">
        <v>11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2:15" x14ac:dyDescent="0.2">
      <c r="B17" s="17" t="s">
        <v>12</v>
      </c>
      <c r="C17" s="15" t="s">
        <v>13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 x14ac:dyDescent="0.2">
      <c r="B18" s="16" t="s">
        <v>14</v>
      </c>
      <c r="C18" s="16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 x14ac:dyDescent="0.2">
      <c r="B19" s="7"/>
      <c r="C19" s="7"/>
    </row>
    <row r="20" spans="2:15" x14ac:dyDescent="0.2">
      <c r="B20" s="3" t="str">
        <f>"Index EEA27: 120 = "</f>
        <v xml:space="preserve">Index EEA27: 120 = </v>
      </c>
      <c r="C20" s="3">
        <f>C6*1.2</f>
        <v>29828.185709664001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Fig1 data</vt:lpstr>
      <vt:lpstr>Fig1 EEA 32 index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Spyridoula</dc:creator>
  <cp:lastModifiedBy>Spyridoula</cp:lastModifiedBy>
  <dcterms:created xsi:type="dcterms:W3CDTF">2012-11-30T17:08:25Z</dcterms:created>
  <dcterms:modified xsi:type="dcterms:W3CDTF">2012-11-30T17:09:18Z</dcterms:modified>
</cp:coreProperties>
</file>