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Fig1 EEA 32 index" sheetId="1" r:id="rId1"/>
    <sheet name="Fig1 data" sheetId="2" r:id="rId2"/>
  </sheets>
  <externalReferences>
    <externalReference r:id="rId3"/>
    <externalReference r:id="rId4"/>
  </externalReferences>
  <definedNames>
    <definedName name="_xlnm._FilterDatabase" localSheetId="1" hidden="1">'Fig1 data'!$B$3:$AG$9</definedName>
    <definedName name="FullPoll">[2]INFO!$K$2</definedName>
    <definedName name="InvYear">[2]INFO!$K$4</definedName>
    <definedName name="RepYear">[2]INFO!$K$5</definedName>
    <definedName name="ShortPoll">[2]INFO!$K$3</definedName>
  </definedNames>
  <calcPr calcId="145621"/>
</workbook>
</file>

<file path=xl/calcChain.xml><?xml version="1.0" encoding="utf-8"?>
<calcChain xmlns="http://schemas.openxmlformats.org/spreadsheetml/2006/main">
  <c r="C20" i="2" l="1"/>
  <c r="B20" i="2"/>
  <c r="X11" i="2"/>
  <c r="Y11" i="2" s="1"/>
  <c r="Z11" i="2" s="1"/>
  <c r="AA11" i="2" s="1"/>
  <c r="AB11" i="2" s="1"/>
  <c r="AC11" i="2" s="1"/>
  <c r="AD11" i="2" s="1"/>
  <c r="AE11" i="2" s="1"/>
  <c r="AF11" i="2" s="1"/>
  <c r="AG11" i="2" s="1"/>
  <c r="W11" i="2"/>
  <c r="AG9" i="2"/>
  <c r="AE9" i="2"/>
  <c r="AC9" i="2"/>
  <c r="AA9" i="2"/>
  <c r="Y9" i="2"/>
  <c r="W9" i="2"/>
  <c r="U9" i="2"/>
  <c r="S9" i="2"/>
  <c r="W7" i="2"/>
  <c r="V7" i="2"/>
  <c r="U7" i="2"/>
  <c r="T7" i="2"/>
  <c r="S7" i="2"/>
  <c r="R7" i="2"/>
  <c r="AF9" i="2" s="1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R9" i="2" l="1"/>
  <c r="T9" i="2"/>
  <c r="V9" i="2"/>
  <c r="X9" i="2"/>
  <c r="Z9" i="2"/>
  <c r="AB9" i="2"/>
  <c r="AD9" i="2"/>
</calcChain>
</file>

<file path=xl/sharedStrings.xml><?xml version="1.0" encoding="utf-8"?>
<sst xmlns="http://schemas.openxmlformats.org/spreadsheetml/2006/main" count="15" uniqueCount="15">
  <si>
    <t>Figure 1. Emission trends of nitrogen oxides (EEA member countries, EU-27 Member States)</t>
  </si>
  <si>
    <t xml:space="preserve">   EEA32 index</t>
  </si>
  <si>
    <t xml:space="preserve">   EEA-32 emissions</t>
  </si>
  <si>
    <t xml:space="preserve">   EU-27 emissions</t>
  </si>
  <si>
    <t xml:space="preserve">   EU-27 index</t>
  </si>
  <si>
    <t xml:space="preserve">   EU-27 Gothenburg 2020 ceiling</t>
  </si>
  <si>
    <t xml:space="preserve">   EU-27 Gothenburg target path</t>
  </si>
  <si>
    <t xml:space="preserve">   EU-27 NECD 2010 ceiling</t>
  </si>
  <si>
    <t xml:space="preserve">   EU-27 NEC Directive target path</t>
  </si>
  <si>
    <t xml:space="preserve">   EU-27 Member State 'with measures' 2010 projections</t>
  </si>
  <si>
    <t xml:space="preserve">Geographical coverage: </t>
  </si>
  <si>
    <t>EEA-32</t>
  </si>
  <si>
    <t xml:space="preserve">Data source: </t>
  </si>
  <si>
    <t>EEA aggregated and gap-filled air emission dataset, based on 2012 officially reported national total and sectoral emissions to UNECE LRTAP Convention, the EU NEC Directive and EU-MM/UNFCCC.</t>
  </si>
  <si>
    <t xml:space="preserve">Note: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</si>
</sst>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0" borderId="1" xfId="0" applyNumberFormat="1" applyFont="1" applyBorder="1"/>
    <xf numFmtId="0" fontId="0" fillId="0" borderId="0" xfId="0" applyNumberFormat="1" applyBorder="1"/>
    <xf numFmtId="0" fontId="0" fillId="0" borderId="0" xfId="0" applyNumberFormat="1"/>
    <xf numFmtId="0" fontId="0" fillId="0" borderId="0" xfId="0" applyNumberFormat="1" applyFill="1" applyBorder="1"/>
    <xf numFmtId="0" fontId="1" fillId="0" borderId="0" xfId="1" applyNumberFormat="1" applyFill="1" applyBorder="1"/>
    <xf numFmtId="0" fontId="0" fillId="0" borderId="0" xfId="0" applyNumberFormat="1" applyFill="1"/>
    <xf numFmtId="0" fontId="0" fillId="0" borderId="1" xfId="0" applyNumberFormat="1" applyBorder="1"/>
    <xf numFmtId="164" fontId="0" fillId="0" borderId="1" xfId="0" applyNumberFormat="1" applyBorder="1"/>
    <xf numFmtId="0" fontId="1" fillId="0" borderId="0" xfId="0" applyNumberFormat="1" applyFont="1"/>
    <xf numFmtId="164" fontId="0" fillId="0" borderId="2" xfId="0" applyNumberFormat="1" applyBorder="1"/>
    <xf numFmtId="164" fontId="0" fillId="0" borderId="0" xfId="0" applyNumberFormat="1"/>
    <xf numFmtId="164" fontId="2" fillId="0" borderId="0" xfId="0" applyNumberFormat="1" applyFont="1"/>
    <xf numFmtId="164" fontId="2" fillId="0" borderId="1" xfId="0" applyNumberFormat="1" applyFont="1" applyBorder="1"/>
    <xf numFmtId="1" fontId="0" fillId="0" borderId="1" xfId="0" applyNumberFormat="1" applyFill="1" applyBorder="1"/>
    <xf numFmtId="0" fontId="1" fillId="0" borderId="0" xfId="0" applyFont="1"/>
    <xf numFmtId="0" fontId="1" fillId="0" borderId="1" xfId="0" applyNumberFormat="1" applyFont="1" applyBorder="1"/>
    <xf numFmtId="0" fontId="1" fillId="0" borderId="0" xfId="0" applyFont="1" applyBorder="1"/>
    <xf numFmtId="0" fontId="0" fillId="0" borderId="0" xfId="0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80991735537189E-2"/>
          <c:y val="0.10998307952622674"/>
          <c:w val="0.79067117492931183"/>
          <c:h val="0.71257469960865183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'Fig1 data'!$B$13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val="69FFFF">
                    <a:gamma/>
                    <a:tint val="9020"/>
                    <a:invGamma/>
                  </a:srgbClr>
                </a:gs>
                <a:gs pos="50000">
                  <a:srgbClr val="69FFFF"/>
                </a:gs>
                <a:gs pos="100000">
                  <a:srgbClr val="69FFFF">
                    <a:gamma/>
                    <a:tint val="902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'Fig1 data'!$C$13:$AG$13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27488"/>
        <c:axId val="28929024"/>
      </c:barChart>
      <c:lineChart>
        <c:grouping val="standard"/>
        <c:varyColors val="0"/>
        <c:ser>
          <c:idx val="0"/>
          <c:order val="2"/>
          <c:tx>
            <c:strRef>
              <c:f>'Fig1 data'!$B$9</c:f>
              <c:strCache>
                <c:ptCount val="1"/>
                <c:pt idx="0">
                  <c:v>   EU-27 Gothenburg target path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data'!$C$9:$AG$9</c:f>
              <c:numCache>
                <c:formatCode>0.0</c:formatCode>
                <c:ptCount val="31"/>
                <c:pt idx="15">
                  <c:v>67.588623253177019</c:v>
                </c:pt>
                <c:pt idx="16">
                  <c:v>65.683438077469177</c:v>
                </c:pt>
                <c:pt idx="17">
                  <c:v>63.778252901761313</c:v>
                </c:pt>
                <c:pt idx="18">
                  <c:v>61.873067726053463</c:v>
                </c:pt>
                <c:pt idx="19">
                  <c:v>59.967882550345614</c:v>
                </c:pt>
                <c:pt idx="20">
                  <c:v>58.062697374637771</c:v>
                </c:pt>
                <c:pt idx="21">
                  <c:v>56.157512198929915</c:v>
                </c:pt>
                <c:pt idx="22">
                  <c:v>54.252327023222065</c:v>
                </c:pt>
                <c:pt idx="23">
                  <c:v>52.347141847514216</c:v>
                </c:pt>
                <c:pt idx="24">
                  <c:v>50.441956671806359</c:v>
                </c:pt>
                <c:pt idx="25">
                  <c:v>48.536771496098517</c:v>
                </c:pt>
                <c:pt idx="26">
                  <c:v>46.63158632039066</c:v>
                </c:pt>
                <c:pt idx="27">
                  <c:v>44.726401144682804</c:v>
                </c:pt>
                <c:pt idx="28">
                  <c:v>42.821215968974961</c:v>
                </c:pt>
                <c:pt idx="29">
                  <c:v>40.916030793267112</c:v>
                </c:pt>
                <c:pt idx="30">
                  <c:v>39.010845617559262</c:v>
                </c:pt>
              </c:numCache>
            </c:numRef>
          </c:val>
          <c:smooth val="1"/>
        </c:ser>
        <c:ser>
          <c:idx val="3"/>
          <c:order val="4"/>
          <c:tx>
            <c:strRef>
              <c:f>'Fig1 data'!$B$7</c:f>
              <c:strCache>
                <c:ptCount val="1"/>
                <c:pt idx="0">
                  <c:v>   EU-27 index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data'!$C$7:$U$7</c:f>
              <c:numCache>
                <c:formatCode>0.0</c:formatCode>
                <c:ptCount val="19"/>
                <c:pt idx="0">
                  <c:v>100</c:v>
                </c:pt>
                <c:pt idx="1">
                  <c:v>98.412021110256504</c:v>
                </c:pt>
                <c:pt idx="2">
                  <c:v>95.518557224803558</c:v>
                </c:pt>
                <c:pt idx="3">
                  <c:v>91.724016947886298</c:v>
                </c:pt>
                <c:pt idx="4">
                  <c:v>87.705724504514549</c:v>
                </c:pt>
                <c:pt idx="5">
                  <c:v>85.81818473972325</c:v>
                </c:pt>
                <c:pt idx="6">
                  <c:v>84.446805751914567</c:v>
                </c:pt>
                <c:pt idx="7">
                  <c:v>81.506682277838067</c:v>
                </c:pt>
                <c:pt idx="8">
                  <c:v>78.94266692949121</c:v>
                </c:pt>
                <c:pt idx="9">
                  <c:v>76.32422064472577</c:v>
                </c:pt>
                <c:pt idx="10">
                  <c:v>73.757942752000147</c:v>
                </c:pt>
                <c:pt idx="11">
                  <c:v>72.229238614996788</c:v>
                </c:pt>
                <c:pt idx="12">
                  <c:v>70.739473474949776</c:v>
                </c:pt>
                <c:pt idx="13">
                  <c:v>70.247274228942373</c:v>
                </c:pt>
                <c:pt idx="14">
                  <c:v>69.069699883443562</c:v>
                </c:pt>
                <c:pt idx="15">
                  <c:v>67.588623253177019</c:v>
                </c:pt>
                <c:pt idx="16">
                  <c:v>65.768546607852358</c:v>
                </c:pt>
                <c:pt idx="17">
                  <c:v>64.202140572565696</c:v>
                </c:pt>
                <c:pt idx="18">
                  <c:v>59.128314607408392</c:v>
                </c:pt>
              </c:numCache>
            </c:numRef>
          </c:val>
          <c:smooth val="1"/>
        </c:ser>
        <c:ser>
          <c:idx val="7"/>
          <c:order val="6"/>
          <c:tx>
            <c:strRef>
              <c:f>'Fig1 data'!$B$11</c:f>
              <c:strCache>
                <c:ptCount val="1"/>
                <c:pt idx="0">
                  <c:v>   EU-27 NEC Directive target path</c:v>
                </c:pt>
              </c:strCache>
            </c:strRef>
          </c:tx>
          <c:spPr>
            <a:ln w="28575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data'!$C$11:$AG$11</c:f>
              <c:numCache>
                <c:formatCode>0.0</c:formatCode>
                <c:ptCount val="31"/>
                <c:pt idx="20">
                  <c:v>52.516573415814157</c:v>
                </c:pt>
                <c:pt idx="21">
                  <c:v>52.516573415814157</c:v>
                </c:pt>
                <c:pt idx="22">
                  <c:v>52.516573415814157</c:v>
                </c:pt>
                <c:pt idx="23">
                  <c:v>52.516573415814157</c:v>
                </c:pt>
                <c:pt idx="24">
                  <c:v>52.516573415814157</c:v>
                </c:pt>
                <c:pt idx="25">
                  <c:v>52.516573415814157</c:v>
                </c:pt>
                <c:pt idx="26">
                  <c:v>52.516573415814157</c:v>
                </c:pt>
                <c:pt idx="27">
                  <c:v>52.516573415814157</c:v>
                </c:pt>
                <c:pt idx="28">
                  <c:v>52.516573415814157</c:v>
                </c:pt>
                <c:pt idx="29">
                  <c:v>52.516573415814157</c:v>
                </c:pt>
                <c:pt idx="30">
                  <c:v>52.516573415814157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23392"/>
        <c:axId val="28925312"/>
      </c:lineChart>
      <c:lineChart>
        <c:grouping val="standard"/>
        <c:varyColors val="0"/>
        <c:ser>
          <c:idx val="2"/>
          <c:order val="0"/>
          <c:tx>
            <c:strRef>
              <c:f>'Fig1 data'!$B$8</c:f>
              <c:strCache>
                <c:ptCount val="1"/>
                <c:pt idx="0">
                  <c:v>   EU-27 Gothenburg 2020 ceiling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1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data'!$C$8:$AG$8</c:f>
              <c:numCache>
                <c:formatCode>0.0</c:formatCode>
                <c:ptCount val="31"/>
                <c:pt idx="30">
                  <c:v>6687.6915276640229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'Fig1 data'!$B$6</c:f>
              <c:strCache>
                <c:ptCount val="1"/>
                <c:pt idx="0">
                  <c:v>   EU-27 emissions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data'!$C$6:$AG$6</c:f>
              <c:numCache>
                <c:formatCode>0.0</c:formatCode>
                <c:ptCount val="31"/>
                <c:pt idx="0">
                  <c:v>17143.159605475998</c:v>
                </c:pt>
                <c:pt idx="1">
                  <c:v>16870.929849906002</c:v>
                </c:pt>
                <c:pt idx="2">
                  <c:v>16374.898717895998</c:v>
                </c:pt>
                <c:pt idx="3">
                  <c:v>15724.394621930001</c:v>
                </c:pt>
                <c:pt idx="4">
                  <c:v>15035.532334948002</c:v>
                </c:pt>
                <c:pt idx="5">
                  <c:v>14711.948380453003</c:v>
                </c:pt>
                <c:pt idx="6">
                  <c:v>14476.850691776999</c:v>
                </c:pt>
                <c:pt idx="7">
                  <c:v>13972.820632018</c:v>
                </c:pt>
                <c:pt idx="8">
                  <c:v>13533.267388541997</c:v>
                </c:pt>
                <c:pt idx="9">
                  <c:v>13084.382962761001</c:v>
                </c:pt>
                <c:pt idx="10">
                  <c:v>12644.441847691001</c:v>
                </c:pt>
                <c:pt idx="11">
                  <c:v>12382.373657589</c:v>
                </c:pt>
                <c:pt idx="12">
                  <c:v>12126.980841883998</c:v>
                </c:pt>
                <c:pt idx="13">
                  <c:v>12042.602339564</c:v>
                </c:pt>
                <c:pt idx="14">
                  <c:v>11840.728890041999</c:v>
                </c:pt>
                <c:pt idx="15">
                  <c:v>11586.825559436</c:v>
                </c:pt>
                <c:pt idx="16">
                  <c:v>11274.806915185998</c:v>
                </c:pt>
                <c:pt idx="17">
                  <c:v>11006.275428486999</c:v>
                </c:pt>
                <c:pt idx="18">
                  <c:v>10136.461345176</c:v>
                </c:pt>
                <c:pt idx="19">
                  <c:v>9293.4536463099994</c:v>
                </c:pt>
                <c:pt idx="20">
                  <c:v>9162.2642599049996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'Fig1 data'!$B$5</c:f>
              <c:strCache>
                <c:ptCount val="1"/>
                <c:pt idx="0">
                  <c:v>   EEA-32 emissions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none"/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data'!$C$5:$AG$5</c:f>
              <c:numCache>
                <c:formatCode>0.0</c:formatCode>
                <c:ptCount val="31"/>
                <c:pt idx="0">
                  <c:v>18150.014291790998</c:v>
                </c:pt>
                <c:pt idx="1">
                  <c:v>17877.375113221999</c:v>
                </c:pt>
                <c:pt idx="2">
                  <c:v>17395.171601633003</c:v>
                </c:pt>
                <c:pt idx="3">
                  <c:v>16819.043789618005</c:v>
                </c:pt>
                <c:pt idx="4">
                  <c:v>16147.402914382003</c:v>
                </c:pt>
                <c:pt idx="5">
                  <c:v>15881.077073917</c:v>
                </c:pt>
                <c:pt idx="6">
                  <c:v>15735.032621174998</c:v>
                </c:pt>
                <c:pt idx="7">
                  <c:v>15260.927957581001</c:v>
                </c:pt>
                <c:pt idx="8">
                  <c:v>14811.315481375997</c:v>
                </c:pt>
                <c:pt idx="9">
                  <c:v>14392.764031142</c:v>
                </c:pt>
                <c:pt idx="10">
                  <c:v>14029.210392988001</c:v>
                </c:pt>
                <c:pt idx="11">
                  <c:v>13716.402502085004</c:v>
                </c:pt>
                <c:pt idx="12">
                  <c:v>13481.733210477998</c:v>
                </c:pt>
                <c:pt idx="13">
                  <c:v>13454.261136378</c:v>
                </c:pt>
                <c:pt idx="14">
                  <c:v>13308.580680331001</c:v>
                </c:pt>
                <c:pt idx="15">
                  <c:v>12978.746581955003</c:v>
                </c:pt>
                <c:pt idx="16">
                  <c:v>12702.790142864</c:v>
                </c:pt>
                <c:pt idx="17">
                  <c:v>12514.509719082003</c:v>
                </c:pt>
                <c:pt idx="18">
                  <c:v>11292.348024168001</c:v>
                </c:pt>
                <c:pt idx="19">
                  <c:v>10336.208299748994</c:v>
                </c:pt>
                <c:pt idx="20">
                  <c:v>10532.354471692997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'Fig1 data'!$B$10</c:f>
              <c:strCache>
                <c:ptCount val="1"/>
                <c:pt idx="0">
                  <c:v>   EU-27 NECD 2010 ceiling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1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data'!$C$10:$AG$10</c:f>
              <c:numCache>
                <c:formatCode>0.0</c:formatCode>
                <c:ptCount val="31"/>
                <c:pt idx="20">
                  <c:v>9003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27488"/>
        <c:axId val="28929024"/>
      </c:lineChart>
      <c:catAx>
        <c:axId val="2892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892531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892531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GB"/>
                  <a:t>Index (EU-27 1990 =100)</a:t>
                </a:r>
              </a:p>
            </c:rich>
          </c:tx>
          <c:layout>
            <c:manualLayout>
              <c:xMode val="edge"/>
              <c:yMode val="edge"/>
              <c:x val="0"/>
              <c:y val="2.53805327145009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8923392"/>
        <c:crosses val="autoZero"/>
        <c:crossBetween val="between"/>
        <c:minorUnit val="10"/>
      </c:valAx>
      <c:catAx>
        <c:axId val="28927488"/>
        <c:scaling>
          <c:orientation val="minMax"/>
        </c:scaling>
        <c:delete val="1"/>
        <c:axPos val="b"/>
        <c:majorTickMark val="out"/>
        <c:minorTickMark val="none"/>
        <c:tickLblPos val="nextTo"/>
        <c:crossAx val="28929024"/>
        <c:crosses val="autoZero"/>
        <c:auto val="1"/>
        <c:lblAlgn val="ctr"/>
        <c:lblOffset val="100"/>
        <c:noMultiLvlLbl val="0"/>
      </c:catAx>
      <c:valAx>
        <c:axId val="28929024"/>
        <c:scaling>
          <c:orientation val="minMax"/>
          <c:max val="20571.791529999999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GB"/>
                  <a:t>Emissions (kt)</a:t>
                </a:r>
              </a:p>
            </c:rich>
          </c:tx>
          <c:layout>
            <c:manualLayout>
              <c:xMode val="edge"/>
              <c:yMode val="edge"/>
              <c:x val="0.76136363265472651"/>
              <c:y val="1.184437975917405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8927488"/>
        <c:crosses val="max"/>
        <c:crossBetween val="between"/>
        <c:minorUnit val="100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3.0240028286619616E-2"/>
          <c:y val="0.88742992304837531"/>
          <c:w val="0.92278155386017158"/>
          <c:h val="9.12792033874811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9563" cy="559593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emiri/Indicators/APE/2012_emiss_indicators_NOX_DRAFT_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temiri/Indicators/APE/2012_emiss_indicators_NOX_data_v0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 EEA 32 index"/>
      <sheetName val="Fig1 data"/>
      <sheetName val="Fig2 EEA-32 change in emissions"/>
      <sheetName val="Fig2b EEA-32 change in emission"/>
      <sheetName val="Fig2 data"/>
      <sheetName val="Fig3 EEA-32 DTI"/>
      <sheetName val="Fig3 data"/>
      <sheetName val="Fig 4 EEA32 sector share"/>
      <sheetName val="Fig4 data"/>
      <sheetName val="Fig 5 EEA32 sector % Change"/>
      <sheetName val="Fig5 data"/>
      <sheetName val="Fig 6 EEA32 contrib to chang"/>
      <sheetName val="Fig6 data"/>
      <sheetName val="Fig 7 EEA32 stacked area"/>
      <sheetName val="Fig7 data"/>
    </sheetNames>
    <sheetDataSet>
      <sheetData sheetId="1">
        <row r="3">
          <cell r="C3">
            <v>1990</v>
          </cell>
          <cell r="D3">
            <v>1991</v>
          </cell>
          <cell r="E3">
            <v>1992</v>
          </cell>
          <cell r="F3">
            <v>1993</v>
          </cell>
          <cell r="G3">
            <v>1994</v>
          </cell>
          <cell r="H3">
            <v>1995</v>
          </cell>
          <cell r="I3">
            <v>1996</v>
          </cell>
          <cell r="J3">
            <v>1997</v>
          </cell>
          <cell r="K3">
            <v>1998</v>
          </cell>
          <cell r="L3">
            <v>1999</v>
          </cell>
          <cell r="M3">
            <v>2000</v>
          </cell>
          <cell r="N3">
            <v>2001</v>
          </cell>
          <cell r="O3">
            <v>2002</v>
          </cell>
          <cell r="P3">
            <v>2003</v>
          </cell>
          <cell r="Q3">
            <v>2004</v>
          </cell>
          <cell r="R3">
            <v>2005</v>
          </cell>
          <cell r="S3">
            <v>2006</v>
          </cell>
          <cell r="T3">
            <v>2007</v>
          </cell>
          <cell r="U3">
            <v>2008</v>
          </cell>
          <cell r="V3">
            <v>2009</v>
          </cell>
          <cell r="W3">
            <v>2010</v>
          </cell>
          <cell r="X3">
            <v>2011</v>
          </cell>
          <cell r="Y3">
            <v>2012</v>
          </cell>
          <cell r="Z3">
            <v>2013</v>
          </cell>
          <cell r="AA3">
            <v>2014</v>
          </cell>
          <cell r="AB3">
            <v>2015</v>
          </cell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5">
          <cell r="B5" t="str">
            <v xml:space="preserve">   EEA-32 emissions</v>
          </cell>
          <cell r="C5">
            <v>18150.014291790998</v>
          </cell>
          <cell r="D5">
            <v>17877.375113221999</v>
          </cell>
          <cell r="E5">
            <v>17395.171601633003</v>
          </cell>
          <cell r="F5">
            <v>16819.043789618005</v>
          </cell>
          <cell r="G5">
            <v>16147.402914382003</v>
          </cell>
          <cell r="H5">
            <v>15881.077073917</v>
          </cell>
          <cell r="I5">
            <v>15735.032621174998</v>
          </cell>
          <cell r="J5">
            <v>15260.927957581001</v>
          </cell>
          <cell r="K5">
            <v>14811.315481375997</v>
          </cell>
          <cell r="L5">
            <v>14392.764031142</v>
          </cell>
          <cell r="M5">
            <v>14029.210392988001</v>
          </cell>
          <cell r="N5">
            <v>13716.402502085004</v>
          </cell>
          <cell r="O5">
            <v>13481.733210477998</v>
          </cell>
          <cell r="P5">
            <v>13454.261136378</v>
          </cell>
          <cell r="Q5">
            <v>13308.580680331001</v>
          </cell>
          <cell r="R5">
            <v>12978.746581955003</v>
          </cell>
          <cell r="S5">
            <v>12702.790142864</v>
          </cell>
          <cell r="T5">
            <v>12514.509719082003</v>
          </cell>
          <cell r="U5">
            <v>11292.348024168001</v>
          </cell>
          <cell r="V5">
            <v>10336.208299748994</v>
          </cell>
          <cell r="W5">
            <v>10532.354471692997</v>
          </cell>
        </row>
        <row r="6">
          <cell r="B6" t="str">
            <v xml:space="preserve">   EU-27 emissions</v>
          </cell>
          <cell r="C6">
            <v>17143.159605475998</v>
          </cell>
          <cell r="D6">
            <v>16870.929849906002</v>
          </cell>
          <cell r="E6">
            <v>16374.898717895998</v>
          </cell>
          <cell r="F6">
            <v>15724.394621930001</v>
          </cell>
          <cell r="G6">
            <v>15035.532334948002</v>
          </cell>
          <cell r="H6">
            <v>14711.948380453003</v>
          </cell>
          <cell r="I6">
            <v>14476.850691776999</v>
          </cell>
          <cell r="J6">
            <v>13972.820632018</v>
          </cell>
          <cell r="K6">
            <v>13533.267388541997</v>
          </cell>
          <cell r="L6">
            <v>13084.382962761001</v>
          </cell>
          <cell r="M6">
            <v>12644.441847691001</v>
          </cell>
          <cell r="N6">
            <v>12382.373657589</v>
          </cell>
          <cell r="O6">
            <v>12126.980841883998</v>
          </cell>
          <cell r="P6">
            <v>12042.602339564</v>
          </cell>
          <cell r="Q6">
            <v>11840.728890041999</v>
          </cell>
          <cell r="R6">
            <v>11586.825559436</v>
          </cell>
          <cell r="S6">
            <v>11274.806915185998</v>
          </cell>
          <cell r="T6">
            <v>11006.275428486999</v>
          </cell>
          <cell r="U6">
            <v>10136.461345176</v>
          </cell>
          <cell r="V6">
            <v>9293.4536463099994</v>
          </cell>
          <cell r="W6">
            <v>9162.2642599049996</v>
          </cell>
        </row>
        <row r="7">
          <cell r="B7" t="str">
            <v xml:space="preserve">   EU-27 index</v>
          </cell>
          <cell r="C7">
            <v>100</v>
          </cell>
          <cell r="D7">
            <v>98.412021110256504</v>
          </cell>
          <cell r="E7">
            <v>95.518557224803558</v>
          </cell>
          <cell r="F7">
            <v>91.724016947886298</v>
          </cell>
          <cell r="G7">
            <v>87.705724504514549</v>
          </cell>
          <cell r="H7">
            <v>85.81818473972325</v>
          </cell>
          <cell r="I7">
            <v>84.446805751914567</v>
          </cell>
          <cell r="J7">
            <v>81.506682277838067</v>
          </cell>
          <cell r="K7">
            <v>78.94266692949121</v>
          </cell>
          <cell r="L7">
            <v>76.32422064472577</v>
          </cell>
          <cell r="M7">
            <v>73.757942752000147</v>
          </cell>
          <cell r="N7">
            <v>72.229238614996788</v>
          </cell>
          <cell r="O7">
            <v>70.739473474949776</v>
          </cell>
          <cell r="P7">
            <v>70.247274228942373</v>
          </cell>
          <cell r="Q7">
            <v>69.069699883443562</v>
          </cell>
          <cell r="R7">
            <v>67.588623253177019</v>
          </cell>
          <cell r="S7">
            <v>65.768546607852358</v>
          </cell>
          <cell r="T7">
            <v>64.202140572565696</v>
          </cell>
          <cell r="U7">
            <v>59.128314607408392</v>
          </cell>
        </row>
        <row r="8">
          <cell r="B8" t="str">
            <v xml:space="preserve">   EU-27 Gothenburg 2020 ceiling</v>
          </cell>
          <cell r="AG8">
            <v>6687.6915276640229</v>
          </cell>
        </row>
        <row r="9">
          <cell r="B9" t="str">
            <v xml:space="preserve">   EU-27 Gothenburg target path</v>
          </cell>
          <cell r="R9">
            <v>67.588623253177019</v>
          </cell>
          <cell r="S9">
            <v>65.683438077469177</v>
          </cell>
          <cell r="T9">
            <v>63.778252901761313</v>
          </cell>
          <cell r="U9">
            <v>61.873067726053463</v>
          </cell>
          <cell r="V9">
            <v>59.967882550345614</v>
          </cell>
          <cell r="W9">
            <v>58.062697374637771</v>
          </cell>
          <cell r="X9">
            <v>56.157512198929915</v>
          </cell>
          <cell r="Y9">
            <v>54.252327023222065</v>
          </cell>
          <cell r="Z9">
            <v>52.347141847514216</v>
          </cell>
          <cell r="AA9">
            <v>50.441956671806359</v>
          </cell>
          <cell r="AB9">
            <v>48.536771496098517</v>
          </cell>
          <cell r="AC9">
            <v>46.63158632039066</v>
          </cell>
          <cell r="AD9">
            <v>44.726401144682804</v>
          </cell>
          <cell r="AE9">
            <v>42.821215968974961</v>
          </cell>
          <cell r="AF9">
            <v>40.916030793267112</v>
          </cell>
          <cell r="AG9">
            <v>39.010845617559262</v>
          </cell>
        </row>
        <row r="10">
          <cell r="B10" t="str">
            <v xml:space="preserve">   EU-27 NECD 2010 ceiling</v>
          </cell>
          <cell r="W10">
            <v>9003</v>
          </cell>
        </row>
        <row r="11">
          <cell r="B11" t="str">
            <v xml:space="preserve">   EU-27 NEC Directive target path</v>
          </cell>
          <cell r="W11">
            <v>52.516573415814157</v>
          </cell>
          <cell r="X11">
            <v>52.516573415814157</v>
          </cell>
          <cell r="Y11">
            <v>52.516573415814157</v>
          </cell>
          <cell r="Z11">
            <v>52.516573415814157</v>
          </cell>
          <cell r="AA11">
            <v>52.516573415814157</v>
          </cell>
          <cell r="AB11">
            <v>52.516573415814157</v>
          </cell>
          <cell r="AC11">
            <v>52.516573415814157</v>
          </cell>
          <cell r="AD11">
            <v>52.516573415814157</v>
          </cell>
          <cell r="AE11">
            <v>52.516573415814157</v>
          </cell>
          <cell r="AF11">
            <v>52.516573415814157</v>
          </cell>
          <cell r="AG11">
            <v>52.516573415814157</v>
          </cell>
        </row>
      </sheetData>
      <sheetData sheetId="4"/>
      <sheetData sheetId="6"/>
      <sheetData sheetId="8"/>
      <sheetData sheetId="10"/>
      <sheetData sheetId="12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ransposed Data"/>
      <sheetName val="Dataviewer"/>
      <sheetName val="ALL DATA"/>
      <sheetName val="Country totals"/>
      <sheetName val="DTI20"/>
      <sheetName val="Gothenburg"/>
      <sheetName val="NECD"/>
      <sheetName val="FSheet"/>
      <sheetName val="Pollutant specific data"/>
    </sheetNames>
    <sheetDataSet>
      <sheetData sheetId="0">
        <row r="2">
          <cell r="K2" t="str">
            <v>nitrogen oxides</v>
          </cell>
        </row>
        <row r="3">
          <cell r="K3" t="str">
            <v>Nox</v>
          </cell>
        </row>
        <row r="4">
          <cell r="K4">
            <v>2010</v>
          </cell>
        </row>
        <row r="5">
          <cell r="K5">
            <v>2012</v>
          </cell>
        </row>
      </sheetData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tabSelected="1" topLeftCell="B1" zoomScaleNormal="100" workbookViewId="0">
      <selection activeCell="B24" sqref="B24"/>
    </sheetView>
  </sheetViews>
  <sheetFormatPr defaultColWidth="5.85546875" defaultRowHeight="12.75" x14ac:dyDescent="0.2"/>
  <cols>
    <col min="1" max="1" width="5.85546875" style="3" hidden="1" customWidth="1"/>
    <col min="2" max="2" width="31.28515625" style="3" customWidth="1"/>
    <col min="3" max="33" width="7.85546875" style="3" customWidth="1"/>
    <col min="34" max="34" width="12.85546875" style="3" bestFit="1" customWidth="1"/>
    <col min="35" max="35" width="8.42578125" style="3" customWidth="1"/>
    <col min="36" max="36" width="8.7109375" style="3" customWidth="1"/>
    <col min="37" max="38" width="5.85546875" style="3" customWidth="1"/>
    <col min="39" max="39" width="12.140625" style="3" customWidth="1"/>
    <col min="40" max="40" width="12.28515625" style="3" bestFit="1" customWidth="1"/>
    <col min="41" max="43" width="7.7109375" style="3" customWidth="1"/>
    <col min="44" max="45" width="12.140625" style="3" customWidth="1"/>
    <col min="46" max="48" width="7.140625" style="3" customWidth="1"/>
    <col min="49" max="49" width="12.140625" style="3" customWidth="1"/>
    <col min="50" max="16384" width="5.85546875" style="3"/>
  </cols>
  <sheetData>
    <row r="1" spans="2:37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AH1" s="4"/>
      <c r="AI1" s="5"/>
      <c r="AJ1" s="5"/>
      <c r="AK1" s="6"/>
    </row>
    <row r="2" spans="2:37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AH2" s="4"/>
      <c r="AI2" s="5"/>
      <c r="AJ2" s="5"/>
      <c r="AK2" s="6"/>
    </row>
    <row r="3" spans="2:37" x14ac:dyDescent="0.2">
      <c r="B3" s="7"/>
      <c r="C3" s="1">
        <v>1990</v>
      </c>
      <c r="D3" s="1">
        <v>1991</v>
      </c>
      <c r="E3" s="1">
        <v>1992</v>
      </c>
      <c r="F3" s="1">
        <v>1993</v>
      </c>
      <c r="G3" s="1">
        <v>1994</v>
      </c>
      <c r="H3" s="1">
        <v>1995</v>
      </c>
      <c r="I3" s="1">
        <v>1996</v>
      </c>
      <c r="J3" s="1">
        <v>1997</v>
      </c>
      <c r="K3" s="1">
        <v>1998</v>
      </c>
      <c r="L3" s="1">
        <v>1999</v>
      </c>
      <c r="M3" s="1">
        <v>2000</v>
      </c>
      <c r="N3" s="1">
        <v>2001</v>
      </c>
      <c r="O3" s="1">
        <v>2002</v>
      </c>
      <c r="P3" s="1">
        <v>2003</v>
      </c>
      <c r="Q3" s="1">
        <v>2004</v>
      </c>
      <c r="R3" s="1">
        <v>2005</v>
      </c>
      <c r="S3" s="1">
        <v>2006</v>
      </c>
      <c r="T3" s="1">
        <v>2007</v>
      </c>
      <c r="U3" s="1">
        <v>2008</v>
      </c>
      <c r="V3" s="1">
        <v>2009</v>
      </c>
      <c r="W3" s="1">
        <v>2010</v>
      </c>
      <c r="X3" s="1">
        <v>2011</v>
      </c>
      <c r="Y3" s="1">
        <v>2012</v>
      </c>
      <c r="Z3" s="1">
        <v>2013</v>
      </c>
      <c r="AA3" s="1">
        <v>2014</v>
      </c>
      <c r="AB3" s="1">
        <v>2015</v>
      </c>
      <c r="AC3" s="1">
        <v>2016</v>
      </c>
      <c r="AD3" s="1">
        <v>2017</v>
      </c>
      <c r="AE3" s="1">
        <v>2018</v>
      </c>
      <c r="AF3" s="1">
        <v>2019</v>
      </c>
      <c r="AG3" s="1">
        <v>2020</v>
      </c>
      <c r="AJ3" s="5"/>
      <c r="AK3" s="6"/>
    </row>
    <row r="4" spans="2:37" x14ac:dyDescent="0.2">
      <c r="B4" s="1" t="s">
        <v>1</v>
      </c>
      <c r="C4" s="8">
        <v>100</v>
      </c>
      <c r="D4" s="8">
        <v>98.497856948287293</v>
      </c>
      <c r="E4" s="8">
        <v>95.841090381403149</v>
      </c>
      <c r="F4" s="8">
        <v>92.666834963457987</v>
      </c>
      <c r="G4" s="8">
        <v>88.966337187322495</v>
      </c>
      <c r="H4" s="8">
        <v>87.498978340197738</v>
      </c>
      <c r="I4" s="8">
        <v>86.694326341614698</v>
      </c>
      <c r="J4" s="8">
        <v>84.082181491632809</v>
      </c>
      <c r="K4" s="8">
        <v>81.604979716599729</v>
      </c>
      <c r="L4" s="8">
        <v>79.298912936127266</v>
      </c>
      <c r="M4" s="8">
        <v>77.29586416542503</v>
      </c>
      <c r="N4" s="8">
        <v>75.572406068510617</v>
      </c>
      <c r="O4" s="8">
        <v>74.279463331197476</v>
      </c>
      <c r="P4" s="8">
        <v>74.12810216057612</v>
      </c>
      <c r="Q4" s="8">
        <v>73.325455651846454</v>
      </c>
      <c r="R4" s="8">
        <v>71.508189323162739</v>
      </c>
      <c r="S4" s="8">
        <v>69.987769368365164</v>
      </c>
      <c r="T4" s="8">
        <v>68.950412478419608</v>
      </c>
      <c r="U4" s="8">
        <v>62.216744530473314</v>
      </c>
      <c r="V4" s="8">
        <v>56.948761216259314</v>
      </c>
      <c r="W4" s="8">
        <v>58.029455527517882</v>
      </c>
      <c r="X4"/>
      <c r="Y4"/>
      <c r="Z4"/>
      <c r="AA4"/>
      <c r="AB4"/>
      <c r="AC4"/>
      <c r="AD4"/>
      <c r="AE4"/>
      <c r="AF4"/>
      <c r="AG4"/>
      <c r="AJ4" s="5"/>
      <c r="AK4" s="6"/>
    </row>
    <row r="5" spans="2:37" x14ac:dyDescent="0.2">
      <c r="B5" s="1" t="s">
        <v>2</v>
      </c>
      <c r="C5" s="8">
        <v>18150.014291790998</v>
      </c>
      <c r="D5" s="8">
        <v>17877.375113221999</v>
      </c>
      <c r="E5" s="8">
        <v>17395.171601633003</v>
      </c>
      <c r="F5" s="8">
        <v>16819.043789618005</v>
      </c>
      <c r="G5" s="8">
        <v>16147.402914382003</v>
      </c>
      <c r="H5" s="8">
        <v>15881.077073917</v>
      </c>
      <c r="I5" s="8">
        <v>15735.032621174998</v>
      </c>
      <c r="J5" s="8">
        <v>15260.927957581001</v>
      </c>
      <c r="K5" s="8">
        <v>14811.315481375997</v>
      </c>
      <c r="L5" s="8">
        <v>14392.764031142</v>
      </c>
      <c r="M5" s="8">
        <v>14029.210392988001</v>
      </c>
      <c r="N5" s="8">
        <v>13716.402502085004</v>
      </c>
      <c r="O5" s="8">
        <v>13481.733210477998</v>
      </c>
      <c r="P5" s="8">
        <v>13454.261136378</v>
      </c>
      <c r="Q5" s="8">
        <v>13308.580680331001</v>
      </c>
      <c r="R5" s="8">
        <v>12978.746581955003</v>
      </c>
      <c r="S5" s="8">
        <v>12702.790142864</v>
      </c>
      <c r="T5" s="8">
        <v>12514.509719082003</v>
      </c>
      <c r="U5" s="8">
        <v>11292.348024168001</v>
      </c>
      <c r="V5" s="8">
        <v>10336.208299748994</v>
      </c>
      <c r="W5" s="8">
        <v>10532.354471692997</v>
      </c>
      <c r="X5"/>
      <c r="Y5"/>
      <c r="Z5"/>
      <c r="AA5"/>
      <c r="AB5"/>
      <c r="AC5"/>
      <c r="AD5"/>
      <c r="AE5"/>
      <c r="AF5"/>
      <c r="AG5"/>
      <c r="AJ5" s="5"/>
      <c r="AK5" s="6"/>
    </row>
    <row r="6" spans="2:37" s="9" customFormat="1" ht="13.5" customHeight="1" x14ac:dyDescent="0.2">
      <c r="B6" s="1" t="s">
        <v>3</v>
      </c>
      <c r="C6" s="8">
        <v>17143.159605475998</v>
      </c>
      <c r="D6" s="8">
        <v>16870.929849906002</v>
      </c>
      <c r="E6" s="8">
        <v>16374.898717895998</v>
      </c>
      <c r="F6" s="8">
        <v>15724.394621930001</v>
      </c>
      <c r="G6" s="8">
        <v>15035.532334948002</v>
      </c>
      <c r="H6" s="8">
        <v>14711.948380453003</v>
      </c>
      <c r="I6" s="8">
        <v>14476.850691776999</v>
      </c>
      <c r="J6" s="8">
        <v>13972.820632018</v>
      </c>
      <c r="K6" s="8">
        <v>13533.267388541997</v>
      </c>
      <c r="L6" s="8">
        <v>13084.382962761001</v>
      </c>
      <c r="M6" s="8">
        <v>12644.441847691001</v>
      </c>
      <c r="N6" s="8">
        <v>12382.373657589</v>
      </c>
      <c r="O6" s="8">
        <v>12126.980841883998</v>
      </c>
      <c r="P6" s="8">
        <v>12042.602339564</v>
      </c>
      <c r="Q6" s="8">
        <v>11840.728890041999</v>
      </c>
      <c r="R6" s="8">
        <v>11586.825559436</v>
      </c>
      <c r="S6" s="8">
        <v>11274.806915185998</v>
      </c>
      <c r="T6" s="8">
        <v>11006.275428486999</v>
      </c>
      <c r="U6" s="8">
        <v>10136.461345176</v>
      </c>
      <c r="V6" s="8">
        <v>9293.4536463099994</v>
      </c>
      <c r="W6" s="8">
        <v>9162.2642599049996</v>
      </c>
      <c r="X6"/>
      <c r="Y6"/>
      <c r="Z6"/>
      <c r="AA6"/>
      <c r="AB6"/>
      <c r="AC6"/>
      <c r="AD6"/>
      <c r="AE6"/>
      <c r="AF6"/>
      <c r="AG6"/>
    </row>
    <row r="7" spans="2:37" x14ac:dyDescent="0.2">
      <c r="B7" s="1" t="s">
        <v>4</v>
      </c>
      <c r="C7" s="8">
        <f>C6/$C6*100</f>
        <v>100</v>
      </c>
      <c r="D7" s="8">
        <f t="shared" ref="D7:U7" si="0">D6/$C6*100</f>
        <v>98.412021110256504</v>
      </c>
      <c r="E7" s="8">
        <f t="shared" si="0"/>
        <v>95.518557224803558</v>
      </c>
      <c r="F7" s="8">
        <f t="shared" si="0"/>
        <v>91.724016947886298</v>
      </c>
      <c r="G7" s="8">
        <f t="shared" si="0"/>
        <v>87.705724504514549</v>
      </c>
      <c r="H7" s="8">
        <f t="shared" si="0"/>
        <v>85.81818473972325</v>
      </c>
      <c r="I7" s="8">
        <f t="shared" si="0"/>
        <v>84.446805751914567</v>
      </c>
      <c r="J7" s="8">
        <f t="shared" si="0"/>
        <v>81.506682277838067</v>
      </c>
      <c r="K7" s="8">
        <f t="shared" si="0"/>
        <v>78.94266692949121</v>
      </c>
      <c r="L7" s="8">
        <f t="shared" si="0"/>
        <v>76.32422064472577</v>
      </c>
      <c r="M7" s="8">
        <f t="shared" si="0"/>
        <v>73.757942752000147</v>
      </c>
      <c r="N7" s="8">
        <f t="shared" si="0"/>
        <v>72.229238614996788</v>
      </c>
      <c r="O7" s="8">
        <f t="shared" si="0"/>
        <v>70.739473474949776</v>
      </c>
      <c r="P7" s="8">
        <f t="shared" si="0"/>
        <v>70.247274228942373</v>
      </c>
      <c r="Q7" s="8">
        <f t="shared" si="0"/>
        <v>69.069699883443562</v>
      </c>
      <c r="R7" s="8">
        <f t="shared" si="0"/>
        <v>67.588623253177019</v>
      </c>
      <c r="S7" s="8">
        <f t="shared" si="0"/>
        <v>65.768546607852358</v>
      </c>
      <c r="T7" s="8">
        <f t="shared" si="0"/>
        <v>64.202140572565696</v>
      </c>
      <c r="U7" s="8">
        <f t="shared" si="0"/>
        <v>59.128314607408392</v>
      </c>
      <c r="V7" s="8">
        <f>V6/$C6*100</f>
        <v>54.210856459280791</v>
      </c>
      <c r="W7" s="8">
        <f>W6/$C6*100</f>
        <v>53.44559854052995</v>
      </c>
      <c r="X7"/>
      <c r="Y7"/>
      <c r="Z7"/>
      <c r="AA7"/>
      <c r="AB7"/>
      <c r="AC7"/>
      <c r="AD7"/>
      <c r="AE7"/>
      <c r="AF7"/>
      <c r="AG7"/>
      <c r="AJ7" s="5"/>
      <c r="AK7" s="6"/>
    </row>
    <row r="8" spans="2:37" ht="13.5" customHeight="1" x14ac:dyDescent="0.2">
      <c r="B8" s="1" t="s">
        <v>5</v>
      </c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3">
        <v>6687.6915276640229</v>
      </c>
    </row>
    <row r="9" spans="2:37" ht="13.5" customHeight="1" x14ac:dyDescent="0.2">
      <c r="B9" s="1" t="s">
        <v>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>
        <f>(1-(1-$AG8/$R6)*(R$3-$R$3)/($AG$3-$R$3))*$R$7</f>
        <v>67.588623253177019</v>
      </c>
      <c r="S9" s="8">
        <f t="shared" ref="S9:AG9" si="1">(1-(1-$AG8/$R6)*(S$3-$R$3)/($AG$3-$R$3))*$R$7</f>
        <v>65.683438077469177</v>
      </c>
      <c r="T9" s="8">
        <f t="shared" si="1"/>
        <v>63.778252901761313</v>
      </c>
      <c r="U9" s="8">
        <f t="shared" si="1"/>
        <v>61.873067726053463</v>
      </c>
      <c r="V9" s="8">
        <f t="shared" si="1"/>
        <v>59.967882550345614</v>
      </c>
      <c r="W9" s="8">
        <f t="shared" si="1"/>
        <v>58.062697374637771</v>
      </c>
      <c r="X9" s="8">
        <f t="shared" si="1"/>
        <v>56.157512198929915</v>
      </c>
      <c r="Y9" s="8">
        <f t="shared" si="1"/>
        <v>54.252327023222065</v>
      </c>
      <c r="Z9" s="8">
        <f t="shared" si="1"/>
        <v>52.347141847514216</v>
      </c>
      <c r="AA9" s="8">
        <f t="shared" si="1"/>
        <v>50.441956671806359</v>
      </c>
      <c r="AB9" s="8">
        <f t="shared" si="1"/>
        <v>48.536771496098517</v>
      </c>
      <c r="AC9" s="8">
        <f t="shared" si="1"/>
        <v>46.63158632039066</v>
      </c>
      <c r="AD9" s="8">
        <f t="shared" si="1"/>
        <v>44.726401144682804</v>
      </c>
      <c r="AE9" s="8">
        <f t="shared" si="1"/>
        <v>42.821215968974961</v>
      </c>
      <c r="AF9" s="8">
        <f t="shared" si="1"/>
        <v>40.916030793267112</v>
      </c>
      <c r="AG9" s="13">
        <f t="shared" si="1"/>
        <v>39.010845617559262</v>
      </c>
    </row>
    <row r="10" spans="2:37" ht="13.5" customHeight="1" x14ac:dyDescent="0.2">
      <c r="B10" s="1" t="s">
        <v>7</v>
      </c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2">
        <v>9003</v>
      </c>
      <c r="X10"/>
      <c r="Y10"/>
      <c r="Z10"/>
      <c r="AA10"/>
      <c r="AB10"/>
      <c r="AC10"/>
      <c r="AD10"/>
      <c r="AE10"/>
      <c r="AF10"/>
      <c r="AG10"/>
    </row>
    <row r="11" spans="2:37" ht="13.5" customHeight="1" x14ac:dyDescent="0.2">
      <c r="B11" s="1" t="s">
        <v>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13">
        <f>(1-(1-$W10/$C$6)*(W$3-$C$3)/($W$3-$C$3))*100</f>
        <v>52.516573415814157</v>
      </c>
      <c r="X11" s="11">
        <f>W11</f>
        <v>52.516573415814157</v>
      </c>
      <c r="Y11" s="11">
        <f t="shared" ref="Y11:AG11" si="2">X11</f>
        <v>52.516573415814157</v>
      </c>
      <c r="Z11" s="11">
        <f t="shared" si="2"/>
        <v>52.516573415814157</v>
      </c>
      <c r="AA11" s="11">
        <f t="shared" si="2"/>
        <v>52.516573415814157</v>
      </c>
      <c r="AB11" s="11">
        <f t="shared" si="2"/>
        <v>52.516573415814157</v>
      </c>
      <c r="AC11" s="11">
        <f t="shared" si="2"/>
        <v>52.516573415814157</v>
      </c>
      <c r="AD11" s="11">
        <f t="shared" si="2"/>
        <v>52.516573415814157</v>
      </c>
      <c r="AE11" s="11">
        <f t="shared" si="2"/>
        <v>52.516573415814157</v>
      </c>
      <c r="AF11" s="11">
        <f t="shared" si="2"/>
        <v>52.516573415814157</v>
      </c>
      <c r="AG11" s="11">
        <f t="shared" si="2"/>
        <v>52.516573415814157</v>
      </c>
    </row>
    <row r="12" spans="2:37" ht="13.5" customHeight="1" x14ac:dyDescent="0.2">
      <c r="B12" s="1" t="s">
        <v>9</v>
      </c>
      <c r="C12" s="7"/>
      <c r="W12" s="14">
        <v>5412</v>
      </c>
      <c r="X12"/>
      <c r="Y12"/>
      <c r="Z12"/>
      <c r="AA12"/>
      <c r="AB12"/>
      <c r="AC12"/>
      <c r="AD12"/>
      <c r="AE12"/>
      <c r="AF12"/>
      <c r="AG12"/>
    </row>
    <row r="13" spans="2:37" ht="13.5" customHeight="1" x14ac:dyDescent="0.2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2:37" x14ac:dyDescent="0.2">
      <c r="B14" s="1"/>
      <c r="C14" s="7"/>
    </row>
    <row r="15" spans="2:37" x14ac:dyDescent="0.2">
      <c r="B15" s="1"/>
      <c r="C15" s="7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2:37" x14ac:dyDescent="0.2">
      <c r="B16" s="16" t="s">
        <v>10</v>
      </c>
      <c r="C16" s="7" t="s">
        <v>11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2:15" x14ac:dyDescent="0.2">
      <c r="B17" s="17" t="s">
        <v>12</v>
      </c>
      <c r="C17" s="15" t="s">
        <v>13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2:15" x14ac:dyDescent="0.2">
      <c r="B18" s="16" t="s">
        <v>14</v>
      </c>
      <c r="C18" s="16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2:15" x14ac:dyDescent="0.2">
      <c r="B19" s="7"/>
      <c r="C19" s="7"/>
    </row>
    <row r="20" spans="2:15" x14ac:dyDescent="0.2">
      <c r="B20" s="3" t="str">
        <f>"Index EEA27: 120 = "</f>
        <v xml:space="preserve">Index EEA27: 120 = </v>
      </c>
      <c r="C20" s="3">
        <f>C6*1.2</f>
        <v>20571.791526571196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Fig1 data</vt:lpstr>
      <vt:lpstr>Fig1 EEA 32 index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2012-11-29T16:21:45Z</dcterms:created>
  <dcterms:modified xsi:type="dcterms:W3CDTF">2012-11-29T16:58:39Z</dcterms:modified>
</cp:coreProperties>
</file>