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10.xml" ContentType="application/vnd.openxmlformats-officedocument.drawing+xml"/>
  <Override PartName="/xl/chartsheets/sheet8.xml" ContentType="application/vnd.openxmlformats-officedocument.spreadsheetml.chartsheet+xml"/>
  <Override PartName="/xl/drawings/drawing12.xml" ContentType="application/vnd.openxmlformats-officedocument.drawing+xml"/>
  <Override PartName="/xl/chartsheets/sheet9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5.xml" ContentType="application/vnd.openxmlformats-officedocument.drawing+xml"/>
  <Override PartName="/xl/chartsheets/sheet11.xml" ContentType="application/vnd.openxmlformats-officedocument.spreadsheetml.chartsheet+xml"/>
  <Override PartName="/xl/drawings/drawing17.xml" ContentType="application/vnd.openxmlformats-officedocument.drawing+xml"/>
  <Override PartName="/xl/worksheets/sheet3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19.xml" ContentType="application/vnd.openxmlformats-officedocument.drawing+xml"/>
  <Override PartName="/xl/chartsheets/sheet13.xml" ContentType="application/vnd.openxmlformats-officedocument.spreadsheetml.chart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255" windowWidth="9570" windowHeight="6285" tabRatio="601" firstSheet="8" activeTab="10"/>
  </bookViews>
  <sheets>
    <sheet name="AC index" sheetId="1" r:id="rId1"/>
    <sheet name="CC index" sheetId="2" r:id="rId2"/>
    <sheet name="AC pie complex" sheetId="3" r:id="rId3"/>
    <sheet name="CC pie complex" sheetId="4" r:id="rId4"/>
    <sheet name="AC sector % Change " sheetId="5" r:id="rId5"/>
    <sheet name="CC sector % Change" sheetId="6" r:id="rId6"/>
    <sheet name="AC sector contr to change" sheetId="7" r:id="rId7"/>
    <sheet name="CC sector contr to change" sheetId="8" r:id="rId8"/>
    <sheet name="NH3 by sector" sheetId="9" r:id="rId9"/>
    <sheet name="AC Data by Sector" sheetId="10" r:id="rId10"/>
    <sheet name=" Country totals" sheetId="11" r:id="rId11"/>
    <sheet name="AC % change in NH3 emission" sheetId="12" r:id="rId12"/>
    <sheet name="ACC+CC3 % change " sheetId="13" r:id="rId13"/>
    <sheet name="DTI" sheetId="14" r:id="rId14"/>
    <sheet name="AC DTI plot" sheetId="15" r:id="rId15"/>
    <sheet name="AC+CC3 DTI plot" sheetId="16" r:id="rId16"/>
  </sheets>
  <externalReferences>
    <externalReference r:id="rId19"/>
    <externalReference r:id="rId20"/>
    <externalReference r:id="rId21"/>
  </externalReferences>
  <definedNames/>
  <calcPr fullCalcOnLoad="1"/>
</workbook>
</file>

<file path=xl/sharedStrings.xml><?xml version="1.0" encoding="utf-8"?>
<sst xmlns="http://schemas.openxmlformats.org/spreadsheetml/2006/main" count="277" uniqueCount="68">
  <si>
    <t>NH3 Country Totals (kt)</t>
  </si>
  <si>
    <t>&lt;&lt;--Copy --|--Paste---&gt;&gt;</t>
  </si>
  <si>
    <t>Energy Industries</t>
  </si>
  <si>
    <t>Fugitive Emissions</t>
  </si>
  <si>
    <t>Industry (Energy)</t>
  </si>
  <si>
    <t>Industry (Processes)</t>
  </si>
  <si>
    <t>Other (Energy)</t>
  </si>
  <si>
    <t>Other (Non Energy)</t>
  </si>
  <si>
    <t>Road Transport</t>
  </si>
  <si>
    <t>Other Transport</t>
  </si>
  <si>
    <t>Agriculture</t>
  </si>
  <si>
    <t>Waste</t>
  </si>
  <si>
    <t>NH3</t>
  </si>
  <si>
    <t>2010 NECD Target (October 2001)</t>
  </si>
  <si>
    <t>Ammonia Emissions</t>
  </si>
  <si>
    <t>Change</t>
  </si>
  <si>
    <t>Other</t>
  </si>
  <si>
    <t>Bulgaria</t>
  </si>
  <si>
    <t>Czech Republic</t>
  </si>
  <si>
    <t xml:space="preserve">Estonia </t>
  </si>
  <si>
    <t>Hungary</t>
  </si>
  <si>
    <t>Latvia</t>
  </si>
  <si>
    <t>Lithuania</t>
  </si>
  <si>
    <t>Poland</t>
  </si>
  <si>
    <t>Slovak Republic</t>
  </si>
  <si>
    <t>Slovenia</t>
  </si>
  <si>
    <t>-</t>
  </si>
  <si>
    <t>AC without Malta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</si>
  <si>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</si>
  <si>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</si>
  <si>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</si>
  <si>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</si>
  <si>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</si>
  <si>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</si>
  <si>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</si>
  <si>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</si>
  <si>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</si>
  <si>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% Change</t>
  </si>
  <si>
    <t>Contibution by sector</t>
  </si>
  <si>
    <t>CC3</t>
  </si>
  <si>
    <t>NH3 Data by sector (kt)</t>
  </si>
  <si>
    <t>AC</t>
  </si>
  <si>
    <t>Cyprus</t>
  </si>
  <si>
    <t>CY</t>
  </si>
  <si>
    <t>CZ</t>
  </si>
  <si>
    <t>Estonia</t>
  </si>
  <si>
    <t>EE</t>
  </si>
  <si>
    <t>HU</t>
  </si>
  <si>
    <t>LV</t>
  </si>
  <si>
    <t>LT</t>
  </si>
  <si>
    <t>Malta</t>
  </si>
  <si>
    <t>MT</t>
  </si>
  <si>
    <t>PL</t>
  </si>
  <si>
    <t>SK</t>
  </si>
  <si>
    <t>SL</t>
  </si>
  <si>
    <t>2010 Targets SO2</t>
  </si>
  <si>
    <t>Distance to Targets 2010 SO2</t>
  </si>
  <si>
    <t>2010: CLRTAP Gothenburg Protocol, 1 Dec. 1999</t>
  </si>
  <si>
    <t>1990-2001</t>
  </si>
  <si>
    <t>BG</t>
  </si>
  <si>
    <t>Romania</t>
  </si>
  <si>
    <t>RO</t>
  </si>
  <si>
    <t>Turkey</t>
  </si>
  <si>
    <t>TR</t>
  </si>
  <si>
    <t>DTI</t>
  </si>
  <si>
    <t>Czech Rep</t>
  </si>
  <si>
    <t>Contribution by sector</t>
  </si>
  <si>
    <t>total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</si>
</sst>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.0_-;\-* #,##0.0_-;_-* &quot;-&quot;??_-;_-@_-"/>
    <numFmt numFmtId="182" formatCode="0.0%"/>
    <numFmt numFmtId="183" formatCode="0.000%"/>
    <numFmt numFmtId="184" formatCode="0.0000%"/>
    <numFmt numFmtId="185" formatCode="_-* #,##0.000_-;\-* #,##0.000_-;_-* &quot;-&quot;??_-;_-@_-"/>
    <numFmt numFmtId="186" formatCode="0.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00%"/>
    <numFmt numFmtId="193" formatCode="0.000000%"/>
    <numFmt numFmtId="194" formatCode="0.0000000%"/>
    <numFmt numFmtId="195" formatCode="0.00000000%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sz val="10"/>
      <color indexed="8"/>
      <name val="MS Sans Serif"/>
      <family val="0"/>
    </font>
    <font>
      <sz val="8"/>
      <name val="Arial"/>
      <family val="0"/>
    </font>
    <font>
      <b/>
      <sz val="8"/>
      <name val="Arial"/>
      <family val="2"/>
    </font>
    <font>
      <sz val="14"/>
      <name val="Arial"/>
      <family val="2"/>
    </font>
    <font>
      <sz val="32.75"/>
      <name val="Wingdings"/>
      <family val="0"/>
    </font>
    <font>
      <sz val="13"/>
      <name val="Arial"/>
      <family val="2"/>
    </font>
    <font>
      <b/>
      <sz val="13"/>
      <name val="Arial"/>
      <family val="2"/>
    </font>
    <font>
      <sz val="40.75"/>
      <name val="Wingding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u val="single"/>
      <sz val="8"/>
      <name val="Arial"/>
      <family val="2"/>
    </font>
    <font>
      <sz val="9"/>
      <color indexed="8"/>
      <name val="Arial CE"/>
      <family val="2"/>
    </font>
    <font>
      <sz val="9"/>
      <color indexed="10"/>
      <name val="Avenir 55"/>
      <family val="0"/>
    </font>
    <font>
      <sz val="7"/>
      <name val="Arial"/>
      <family val="2"/>
    </font>
    <font>
      <sz val="12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color indexed="10"/>
      <name val="Avenir 55"/>
      <family val="0"/>
    </font>
    <font>
      <sz val="8"/>
      <color indexed="8"/>
      <name val="Arial"/>
      <family val="0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2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16" fillId="0" borderId="0" xfId="0" applyFont="1" applyBorder="1" applyAlignment="1">
      <alignment horizontal="right"/>
    </xf>
    <xf numFmtId="0" fontId="18" fillId="2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9" fontId="16" fillId="0" borderId="0" xfId="22" applyFont="1" applyAlignment="1">
      <alignment/>
    </xf>
    <xf numFmtId="0" fontId="16" fillId="0" borderId="1" xfId="0" applyFont="1" applyFill="1" applyBorder="1" applyAlignment="1">
      <alignment horizontal="right"/>
    </xf>
    <xf numFmtId="0" fontId="16" fillId="0" borderId="2" xfId="0" applyFont="1" applyFill="1" applyBorder="1" applyAlignment="1">
      <alignment horizontal="left"/>
    </xf>
    <xf numFmtId="0" fontId="16" fillId="0" borderId="3" xfId="0" applyFont="1" applyFill="1" applyBorder="1" applyAlignment="1">
      <alignment/>
    </xf>
    <xf numFmtId="0" fontId="20" fillId="0" borderId="0" xfId="21" applyFont="1" applyFill="1" applyBorder="1" applyAlignment="1">
      <alignment horizontal="left" wrapText="1"/>
      <protection/>
    </xf>
    <xf numFmtId="1" fontId="16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1" fontId="19" fillId="0" borderId="0" xfId="0" applyNumberFormat="1" applyFont="1" applyFill="1" applyAlignment="1">
      <alignment/>
    </xf>
    <xf numFmtId="1" fontId="16" fillId="0" borderId="0" xfId="0" applyNumberFormat="1" applyFont="1" applyFill="1" applyAlignment="1">
      <alignment/>
    </xf>
    <xf numFmtId="1" fontId="16" fillId="0" borderId="0" xfId="0" applyNumberFormat="1" applyFont="1" applyBorder="1" applyAlignment="1">
      <alignment/>
    </xf>
    <xf numFmtId="10" fontId="16" fillId="3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/>
    </xf>
    <xf numFmtId="9" fontId="16" fillId="0" borderId="0" xfId="22" applyFont="1" applyFill="1" applyBorder="1" applyAlignment="1">
      <alignment/>
    </xf>
    <xf numFmtId="180" fontId="19" fillId="3" borderId="0" xfId="0" applyNumberFormat="1" applyFont="1" applyFill="1" applyBorder="1" applyAlignment="1">
      <alignment/>
    </xf>
    <xf numFmtId="180" fontId="19" fillId="0" borderId="0" xfId="0" applyNumberFormat="1" applyFont="1" applyBorder="1" applyAlignment="1">
      <alignment/>
    </xf>
    <xf numFmtId="180" fontId="16" fillId="0" borderId="0" xfId="0" applyNumberFormat="1" applyFont="1" applyBorder="1" applyAlignment="1">
      <alignment/>
    </xf>
    <xf numFmtId="182" fontId="16" fillId="3" borderId="0" xfId="22" applyNumberFormat="1" applyFont="1" applyFill="1" applyBorder="1" applyAlignment="1">
      <alignment/>
    </xf>
    <xf numFmtId="2" fontId="16" fillId="3" borderId="4" xfId="0" applyNumberFormat="1" applyFont="1" applyFill="1" applyBorder="1" applyAlignment="1">
      <alignment/>
    </xf>
    <xf numFmtId="9" fontId="16" fillId="3" borderId="5" xfId="22" applyFont="1" applyFill="1" applyBorder="1" applyAlignment="1">
      <alignment/>
    </xf>
    <xf numFmtId="9" fontId="16" fillId="0" borderId="5" xfId="22" applyFont="1" applyFill="1" applyBorder="1" applyAlignment="1">
      <alignment/>
    </xf>
    <xf numFmtId="9" fontId="16" fillId="0" borderId="6" xfId="22" applyFont="1" applyFill="1" applyBorder="1" applyAlignment="1">
      <alignment/>
    </xf>
    <xf numFmtId="1" fontId="16" fillId="0" borderId="7" xfId="0" applyNumberFormat="1" applyFont="1" applyFill="1" applyBorder="1" applyAlignment="1">
      <alignment/>
    </xf>
    <xf numFmtId="0" fontId="18" fillId="0" borderId="8" xfId="0" applyFont="1" applyFill="1" applyBorder="1" applyAlignment="1">
      <alignment/>
    </xf>
    <xf numFmtId="0" fontId="18" fillId="0" borderId="9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1" fontId="16" fillId="0" borderId="11" xfId="0" applyNumberFormat="1" applyFont="1" applyFill="1" applyBorder="1" applyAlignment="1">
      <alignment/>
    </xf>
    <xf numFmtId="1" fontId="16" fillId="0" borderId="12" xfId="0" applyNumberFormat="1" applyFont="1" applyFill="1" applyBorder="1" applyAlignment="1">
      <alignment/>
    </xf>
    <xf numFmtId="1" fontId="16" fillId="0" borderId="13" xfId="0" applyNumberFormat="1" applyFont="1" applyFill="1" applyBorder="1" applyAlignment="1">
      <alignment/>
    </xf>
    <xf numFmtId="1" fontId="16" fillId="0" borderId="14" xfId="0" applyNumberFormat="1" applyFont="1" applyFill="1" applyBorder="1" applyAlignment="1">
      <alignment/>
    </xf>
    <xf numFmtId="1" fontId="16" fillId="0" borderId="15" xfId="0" applyNumberFormat="1" applyFont="1" applyFill="1" applyBorder="1" applyAlignment="1">
      <alignment/>
    </xf>
    <xf numFmtId="0" fontId="16" fillId="0" borderId="16" xfId="0" applyFont="1" applyFill="1" applyBorder="1" applyAlignment="1">
      <alignment/>
    </xf>
    <xf numFmtId="1" fontId="18" fillId="0" borderId="16" xfId="0" applyNumberFormat="1" applyFont="1" applyFill="1" applyBorder="1" applyAlignment="1">
      <alignment/>
    </xf>
    <xf numFmtId="0" fontId="21" fillId="0" borderId="1" xfId="0" applyFont="1" applyBorder="1" applyAlignment="1">
      <alignment/>
    </xf>
    <xf numFmtId="0" fontId="16" fillId="0" borderId="3" xfId="0" applyFont="1" applyBorder="1" applyAlignment="1">
      <alignment/>
    </xf>
    <xf numFmtId="1" fontId="18" fillId="0" borderId="16" xfId="0" applyNumberFormat="1" applyFont="1" applyBorder="1" applyAlignment="1">
      <alignment/>
    </xf>
    <xf numFmtId="1" fontId="18" fillId="0" borderId="0" xfId="0" applyNumberFormat="1" applyFont="1" applyBorder="1" applyAlignment="1">
      <alignment/>
    </xf>
    <xf numFmtId="0" fontId="21" fillId="0" borderId="0" xfId="0" applyFont="1" applyFill="1" applyBorder="1" applyAlignment="1">
      <alignment/>
    </xf>
    <xf numFmtId="0" fontId="16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 quotePrefix="1">
      <alignment/>
    </xf>
    <xf numFmtId="0" fontId="17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7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8" fillId="0" borderId="0" xfId="0" applyFont="1" applyAlignment="1">
      <alignment/>
    </xf>
    <xf numFmtId="0" fontId="23" fillId="0" borderId="0" xfId="0" applyFont="1" applyAlignment="1">
      <alignment/>
    </xf>
    <xf numFmtId="0" fontId="23" fillId="2" borderId="0" xfId="0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6" xfId="0" applyFont="1" applyBorder="1" applyAlignment="1">
      <alignment/>
    </xf>
    <xf numFmtId="0" fontId="24" fillId="0" borderId="5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left"/>
    </xf>
    <xf numFmtId="0" fontId="25" fillId="0" borderId="4" xfId="0" applyFont="1" applyBorder="1" applyAlignment="1">
      <alignment horizontal="center" wrapText="1"/>
    </xf>
    <xf numFmtId="0" fontId="25" fillId="0" borderId="5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5" fillId="0" borderId="4" xfId="0" applyFont="1" applyBorder="1" applyAlignment="1">
      <alignment horizontal="left" wrapText="1"/>
    </xf>
    <xf numFmtId="0" fontId="25" fillId="0" borderId="0" xfId="0" applyFont="1" applyBorder="1" applyAlignment="1">
      <alignment horizontal="left" wrapText="1"/>
    </xf>
    <xf numFmtId="0" fontId="25" fillId="0" borderId="4" xfId="0" applyFont="1" applyBorder="1" applyAlignment="1">
      <alignment wrapText="1"/>
    </xf>
    <xf numFmtId="0" fontId="19" fillId="0" borderId="4" xfId="0" applyFont="1" applyFill="1" applyBorder="1" applyAlignment="1">
      <alignment vertical="top" wrapText="1"/>
    </xf>
    <xf numFmtId="0" fontId="16" fillId="0" borderId="4" xfId="0" applyFont="1" applyFill="1" applyBorder="1" applyAlignment="1">
      <alignment/>
    </xf>
    <xf numFmtId="0" fontId="16" fillId="0" borderId="7" xfId="0" applyFont="1" applyFill="1" applyBorder="1" applyAlignment="1">
      <alignment/>
    </xf>
    <xf numFmtId="180" fontId="19" fillId="2" borderId="0" xfId="0" applyNumberFormat="1" applyFont="1" applyFill="1" applyBorder="1" applyAlignment="1">
      <alignment/>
    </xf>
    <xf numFmtId="1" fontId="16" fillId="0" borderId="4" xfId="0" applyNumberFormat="1" applyFont="1" applyBorder="1" applyAlignment="1">
      <alignment horizontal="left"/>
    </xf>
    <xf numFmtId="9" fontId="16" fillId="0" borderId="0" xfId="22" applyFont="1" applyBorder="1" applyAlignment="1">
      <alignment horizontal="center"/>
    </xf>
    <xf numFmtId="9" fontId="16" fillId="0" borderId="5" xfId="22" applyFont="1" applyBorder="1" applyAlignment="1">
      <alignment horizontal="center"/>
    </xf>
    <xf numFmtId="1" fontId="16" fillId="0" borderId="7" xfId="0" applyNumberFormat="1" applyFont="1" applyBorder="1" applyAlignment="1">
      <alignment horizontal="left"/>
    </xf>
    <xf numFmtId="9" fontId="16" fillId="0" borderId="18" xfId="22" applyFont="1" applyBorder="1" applyAlignment="1">
      <alignment horizontal="center"/>
    </xf>
    <xf numFmtId="9" fontId="16" fillId="0" borderId="6" xfId="22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1" fontId="16" fillId="0" borderId="4" xfId="0" applyNumberFormat="1" applyFont="1" applyBorder="1" applyAlignment="1">
      <alignment horizontal="center"/>
    </xf>
    <xf numFmtId="1" fontId="17" fillId="0" borderId="5" xfId="0" applyNumberFormat="1" applyFont="1" applyFill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17" fillId="0" borderId="0" xfId="0" applyFont="1" applyBorder="1" applyAlignment="1" quotePrefix="1">
      <alignment horizontal="left"/>
    </xf>
    <xf numFmtId="9" fontId="16" fillId="0" borderId="0" xfId="22" applyNumberFormat="1" applyFont="1" applyFill="1" applyBorder="1" applyAlignment="1">
      <alignment/>
    </xf>
    <xf numFmtId="1" fontId="16" fillId="0" borderId="7" xfId="0" applyNumberFormat="1" applyFont="1" applyBorder="1" applyAlignment="1">
      <alignment horizontal="center"/>
    </xf>
    <xf numFmtId="1" fontId="17" fillId="0" borderId="6" xfId="0" applyNumberFormat="1" applyFont="1" applyFill="1" applyBorder="1" applyAlignment="1">
      <alignment horizontal="center"/>
    </xf>
    <xf numFmtId="0" fontId="16" fillId="4" borderId="0" xfId="0" applyFont="1" applyFill="1" applyBorder="1" applyAlignment="1">
      <alignment/>
    </xf>
    <xf numFmtId="0" fontId="16" fillId="4" borderId="4" xfId="0" applyFont="1" applyFill="1" applyBorder="1" applyAlignment="1">
      <alignment/>
    </xf>
    <xf numFmtId="9" fontId="16" fillId="4" borderId="0" xfId="22" applyFont="1" applyFill="1" applyBorder="1" applyAlignment="1">
      <alignment horizontal="center"/>
    </xf>
    <xf numFmtId="9" fontId="16" fillId="4" borderId="5" xfId="22" applyFont="1" applyFill="1" applyBorder="1" applyAlignment="1">
      <alignment horizontal="center"/>
    </xf>
    <xf numFmtId="1" fontId="16" fillId="4" borderId="4" xfId="0" applyNumberFormat="1" applyFont="1" applyFill="1" applyBorder="1" applyAlignment="1">
      <alignment horizontal="left"/>
    </xf>
    <xf numFmtId="9" fontId="16" fillId="4" borderId="0" xfId="22" applyNumberFormat="1" applyFont="1" applyFill="1" applyBorder="1" applyAlignment="1">
      <alignment horizontal="center"/>
    </xf>
    <xf numFmtId="9" fontId="16" fillId="4" borderId="18" xfId="22" applyFont="1" applyFill="1" applyBorder="1" applyAlignment="1">
      <alignment horizontal="center"/>
    </xf>
    <xf numFmtId="9" fontId="16" fillId="4" borderId="6" xfId="22" applyFont="1" applyFill="1" applyBorder="1" applyAlignment="1">
      <alignment horizontal="center"/>
    </xf>
    <xf numFmtId="182" fontId="16" fillId="4" borderId="0" xfId="22" applyNumberFormat="1" applyFont="1" applyFill="1" applyBorder="1" applyAlignment="1">
      <alignment horizontal="center"/>
    </xf>
    <xf numFmtId="0" fontId="16" fillId="4" borderId="1" xfId="0" applyFont="1" applyFill="1" applyBorder="1" applyAlignment="1">
      <alignment/>
    </xf>
    <xf numFmtId="9" fontId="16" fillId="4" borderId="2" xfId="22" applyFont="1" applyFill="1" applyBorder="1" applyAlignment="1">
      <alignment horizontal="center"/>
    </xf>
    <xf numFmtId="9" fontId="16" fillId="4" borderId="3" xfId="22" applyFont="1" applyFill="1" applyBorder="1" applyAlignment="1">
      <alignment horizontal="center"/>
    </xf>
    <xf numFmtId="1" fontId="16" fillId="4" borderId="7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1" fontId="18" fillId="4" borderId="0" xfId="0" applyNumberFormat="1" applyFont="1" applyFill="1" applyBorder="1" applyAlignment="1">
      <alignment vertical="top"/>
    </xf>
    <xf numFmtId="1" fontId="16" fillId="4" borderId="0" xfId="0" applyNumberFormat="1" applyFont="1" applyFill="1" applyBorder="1" applyAlignment="1">
      <alignment/>
    </xf>
    <xf numFmtId="0" fontId="16" fillId="4" borderId="0" xfId="0" applyFont="1" applyFill="1" applyAlignment="1">
      <alignment/>
    </xf>
    <xf numFmtId="0" fontId="16" fillId="0" borderId="0" xfId="0" applyFont="1" applyFill="1" applyAlignment="1">
      <alignment/>
    </xf>
    <xf numFmtId="0" fontId="23" fillId="4" borderId="0" xfId="0" applyFont="1" applyFill="1" applyAlignment="1">
      <alignment/>
    </xf>
    <xf numFmtId="1" fontId="27" fillId="0" borderId="0" xfId="0" applyNumberFormat="1" applyFont="1" applyBorder="1" applyAlignment="1">
      <alignment/>
    </xf>
    <xf numFmtId="1" fontId="27" fillId="0" borderId="0" xfId="0" applyNumberFormat="1" applyFont="1" applyAlignment="1">
      <alignment/>
    </xf>
    <xf numFmtId="1" fontId="16" fillId="0" borderId="0" xfId="0" applyNumberFormat="1" applyFont="1" applyBorder="1" applyAlignment="1">
      <alignment vertical="top"/>
    </xf>
    <xf numFmtId="0" fontId="16" fillId="0" borderId="16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0" xfId="0" applyFont="1" applyAlignment="1">
      <alignment/>
    </xf>
    <xf numFmtId="1" fontId="28" fillId="4" borderId="0" xfId="0" applyNumberFormat="1" applyFont="1" applyFill="1" applyBorder="1" applyAlignment="1">
      <alignment/>
    </xf>
    <xf numFmtId="1" fontId="2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6" fillId="0" borderId="0" xfId="0" applyFont="1" applyAlignment="1">
      <alignment/>
    </xf>
    <xf numFmtId="0" fontId="21" fillId="0" borderId="0" xfId="0" applyFont="1" applyAlignment="1">
      <alignment/>
    </xf>
    <xf numFmtId="1" fontId="19" fillId="0" borderId="4" xfId="0" applyNumberFormat="1" applyFont="1" applyFill="1" applyBorder="1" applyAlignment="1">
      <alignment/>
    </xf>
    <xf numFmtId="0" fontId="16" fillId="0" borderId="1" xfId="0" applyFont="1" applyFill="1" applyBorder="1" applyAlignment="1">
      <alignment/>
    </xf>
    <xf numFmtId="1" fontId="17" fillId="0" borderId="3" xfId="0" applyNumberFormat="1" applyFont="1" applyFill="1" applyBorder="1" applyAlignment="1">
      <alignment horizontal="center"/>
    </xf>
    <xf numFmtId="0" fontId="16" fillId="0" borderId="6" xfId="0" applyFont="1" applyFill="1" applyBorder="1" applyAlignment="1">
      <alignment/>
    </xf>
    <xf numFmtId="1" fontId="16" fillId="0" borderId="3" xfId="0" applyNumberFormat="1" applyFont="1" applyFill="1" applyBorder="1" applyAlignment="1">
      <alignment/>
    </xf>
    <xf numFmtId="1" fontId="16" fillId="0" borderId="5" xfId="0" applyNumberFormat="1" applyFont="1" applyFill="1" applyBorder="1" applyAlignment="1">
      <alignment/>
    </xf>
    <xf numFmtId="1" fontId="16" fillId="0" borderId="6" xfId="0" applyNumberFormat="1" applyFont="1" applyFill="1" applyBorder="1" applyAlignment="1">
      <alignment/>
    </xf>
    <xf numFmtId="0" fontId="16" fillId="0" borderId="8" xfId="0" applyFont="1" applyFill="1" applyBorder="1" applyAlignment="1">
      <alignment/>
    </xf>
    <xf numFmtId="1" fontId="16" fillId="0" borderId="10" xfId="0" applyNumberFormat="1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29" fillId="0" borderId="5" xfId="0" applyFont="1" applyBorder="1" applyAlignment="1">
      <alignment horizontal="center" vertical="top" wrapText="1"/>
    </xf>
    <xf numFmtId="1" fontId="18" fillId="0" borderId="6" xfId="0" applyNumberFormat="1" applyFont="1" applyBorder="1" applyAlignment="1">
      <alignment horizontal="center"/>
    </xf>
    <xf numFmtId="180" fontId="19" fillId="0" borderId="0" xfId="0" applyNumberFormat="1" applyFont="1" applyFill="1" applyBorder="1" applyAlignment="1">
      <alignment/>
    </xf>
    <xf numFmtId="1" fontId="19" fillId="0" borderId="0" xfId="0" applyNumberFormat="1" applyFont="1" applyBorder="1" applyAlignment="1">
      <alignment/>
    </xf>
    <xf numFmtId="180" fontId="18" fillId="0" borderId="0" xfId="0" applyNumberFormat="1" applyFont="1" applyFill="1" applyBorder="1" applyAlignment="1">
      <alignment/>
    </xf>
    <xf numFmtId="180" fontId="16" fillId="0" borderId="4" xfId="0" applyNumberFormat="1" applyFont="1" applyFill="1" applyBorder="1" applyAlignment="1">
      <alignment/>
    </xf>
    <xf numFmtId="180" fontId="16" fillId="3" borderId="4" xfId="0" applyNumberFormat="1" applyFont="1" applyFill="1" applyBorder="1" applyAlignment="1">
      <alignment/>
    </xf>
    <xf numFmtId="180" fontId="16" fillId="0" borderId="7" xfId="0" applyNumberFormat="1" applyFont="1" applyFill="1" applyBorder="1" applyAlignment="1">
      <alignment/>
    </xf>
    <xf numFmtId="1" fontId="19" fillId="2" borderId="0" xfId="0" applyNumberFormat="1" applyFont="1" applyFill="1" applyBorder="1" applyAlignment="1">
      <alignment/>
    </xf>
    <xf numFmtId="9" fontId="16" fillId="0" borderId="0" xfId="22" applyNumberFormat="1" applyFont="1" applyBorder="1" applyAlignment="1">
      <alignment horizontal="center"/>
    </xf>
    <xf numFmtId="9" fontId="16" fillId="0" borderId="18" xfId="22" applyNumberFormat="1" applyFont="1" applyBorder="1" applyAlignment="1">
      <alignment horizontal="center"/>
    </xf>
    <xf numFmtId="9" fontId="16" fillId="0" borderId="18" xfId="22" applyNumberFormat="1" applyFont="1" applyFill="1" applyBorder="1" applyAlignment="1">
      <alignment/>
    </xf>
    <xf numFmtId="182" fontId="16" fillId="0" borderId="0" xfId="0" applyNumberFormat="1" applyFont="1" applyFill="1" applyBorder="1" applyAlignment="1">
      <alignment/>
    </xf>
    <xf numFmtId="1" fontId="16" fillId="0" borderId="1" xfId="0" applyNumberFormat="1" applyFont="1" applyBorder="1" applyAlignment="1">
      <alignment horizontal="center"/>
    </xf>
    <xf numFmtId="1" fontId="16" fillId="0" borderId="1" xfId="0" applyNumberFormat="1" applyFont="1" applyBorder="1" applyAlignment="1">
      <alignment horizontal="left"/>
    </xf>
    <xf numFmtId="9" fontId="16" fillId="0" borderId="2" xfId="22" applyNumberFormat="1" applyFont="1" applyBorder="1" applyAlignment="1">
      <alignment horizontal="center"/>
    </xf>
    <xf numFmtId="9" fontId="16" fillId="0" borderId="2" xfId="22" applyFont="1" applyBorder="1" applyAlignment="1">
      <alignment horizontal="center"/>
    </xf>
    <xf numFmtId="9" fontId="16" fillId="0" borderId="3" xfId="22" applyFont="1" applyBorder="1" applyAlignment="1">
      <alignment horizontal="center"/>
    </xf>
    <xf numFmtId="0" fontId="1" fillId="0" borderId="0" xfId="0" applyFont="1" applyAlignment="1">
      <alignment/>
    </xf>
    <xf numFmtId="0" fontId="0" fillId="5" borderId="19" xfId="0" applyFill="1" applyBorder="1" applyAlignment="1">
      <alignment/>
    </xf>
    <xf numFmtId="0" fontId="0" fillId="5" borderId="20" xfId="0" applyFill="1" applyBorder="1" applyAlignment="1">
      <alignment/>
    </xf>
    <xf numFmtId="0" fontId="0" fillId="5" borderId="21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10" xfId="0" applyFill="1" applyBorder="1" applyAlignment="1">
      <alignment/>
    </xf>
    <xf numFmtId="0" fontId="30" fillId="0" borderId="22" xfId="21" applyFont="1" applyFill="1" applyBorder="1" applyAlignment="1">
      <alignment horizontal="left" wrapText="1"/>
      <protection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5" borderId="14" xfId="0" applyNumberFormat="1" applyFill="1" applyBorder="1" applyAlignment="1">
      <alignment/>
    </xf>
    <xf numFmtId="9" fontId="0" fillId="5" borderId="0" xfId="22" applyFill="1" applyBorder="1" applyAlignment="1">
      <alignment/>
    </xf>
    <xf numFmtId="9" fontId="0" fillId="5" borderId="15" xfId="22" applyFill="1" applyBorder="1" applyAlignment="1">
      <alignment/>
    </xf>
    <xf numFmtId="0" fontId="30" fillId="0" borderId="23" xfId="21" applyFont="1" applyFill="1" applyBorder="1" applyAlignment="1">
      <alignment horizontal="left" wrapText="1"/>
      <protection/>
    </xf>
    <xf numFmtId="182" fontId="0" fillId="5" borderId="15" xfId="22" applyNumberFormat="1" applyFill="1" applyBorder="1" applyAlignment="1">
      <alignment/>
    </xf>
    <xf numFmtId="0" fontId="30" fillId="0" borderId="24" xfId="21" applyFont="1" applyFill="1" applyBorder="1" applyAlignment="1">
      <alignment horizontal="left" wrapText="1"/>
      <protection/>
    </xf>
    <xf numFmtId="0" fontId="30" fillId="0" borderId="0" xfId="21" applyFont="1" applyFill="1" applyBorder="1" applyAlignment="1">
      <alignment horizontal="left" wrapText="1"/>
      <protection/>
    </xf>
    <xf numFmtId="9" fontId="0" fillId="5" borderId="15" xfId="22" applyFont="1" applyFill="1" applyBorder="1" applyAlignment="1">
      <alignment/>
    </xf>
    <xf numFmtId="9" fontId="0" fillId="5" borderId="0" xfId="22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2 (EU 15 by Sector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FF99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worksheet" Target="worksheets/sheet1.xml" /><Relationship Id="rId11" Type="http://schemas.openxmlformats.org/officeDocument/2006/relationships/worksheet" Target="worksheets/sheet2.xml" /><Relationship Id="rId12" Type="http://schemas.openxmlformats.org/officeDocument/2006/relationships/chartsheet" Target="chartsheets/sheet10.xml" /><Relationship Id="rId13" Type="http://schemas.openxmlformats.org/officeDocument/2006/relationships/chartsheet" Target="chartsheets/sheet11.xml" /><Relationship Id="rId14" Type="http://schemas.openxmlformats.org/officeDocument/2006/relationships/worksheet" Target="worksheets/sheet3.xml" /><Relationship Id="rId15" Type="http://schemas.openxmlformats.org/officeDocument/2006/relationships/chartsheet" Target="chartsheets/sheet12.xml" /><Relationship Id="rId16" Type="http://schemas.openxmlformats.org/officeDocument/2006/relationships/chartsheet" Target="chartsheets/sheet13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195"/>
          <c:w val="0.90875"/>
          <c:h val="0.9075"/>
        </c:manualLayout>
      </c:layout>
      <c:lineChart>
        <c:grouping val="standard"/>
        <c:varyColors val="0"/>
        <c:ser>
          <c:idx val="1"/>
          <c:order val="0"/>
          <c:tx>
            <c:strRef>
              <c:f>'AC Data by Sector'!$C$33</c:f>
              <c:strCache>
                <c:ptCount val="1"/>
                <c:pt idx="0">
                  <c:v>Ammonia Emissions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'AC Data by Sector'!$D$31:$X$31</c:f>
              <c:str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strCache>
            </c:strRef>
          </c:cat>
          <c:val>
            <c:numRef>
              <c:f>'AC Data by Sector'!$D$33:$O$33</c:f>
              <c:numCache>
                <c:ptCount val="12"/>
                <c:pt idx="0">
                  <c:v>100</c:v>
                </c:pt>
                <c:pt idx="1">
                  <c:v>87.41511652176999</c:v>
                </c:pt>
                <c:pt idx="2">
                  <c:v>79.74452674553086</c:v>
                </c:pt>
                <c:pt idx="3">
                  <c:v>72.92684906512935</c:v>
                </c:pt>
                <c:pt idx="4">
                  <c:v>70.29758653233965</c:v>
                </c:pt>
                <c:pt idx="5">
                  <c:v>65.38801056150801</c:v>
                </c:pt>
                <c:pt idx="6">
                  <c:v>62.920435798651475</c:v>
                </c:pt>
                <c:pt idx="7">
                  <c:v>60.855699661264104</c:v>
                </c:pt>
                <c:pt idx="8">
                  <c:v>61.86241746400054</c:v>
                </c:pt>
                <c:pt idx="9">
                  <c:v>57.41066278218911</c:v>
                </c:pt>
                <c:pt idx="10">
                  <c:v>54.98808846237257</c:v>
                </c:pt>
                <c:pt idx="11">
                  <c:v>56.184009180812225</c:v>
                </c:pt>
              </c:numCache>
            </c:numRef>
          </c:val>
          <c:smooth val="0"/>
        </c:ser>
        <c:axId val="20886859"/>
        <c:axId val="53764004"/>
      </c:lineChart>
      <c:lineChart>
        <c:grouping val="standard"/>
        <c:varyColors val="0"/>
        <c:ser>
          <c:idx val="3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 Data by Sector'!$D$32:$O$32</c:f>
              <c:numCache>
                <c:ptCount val="12"/>
                <c:pt idx="0">
                  <c:v>1042.8741770000001</c:v>
                </c:pt>
                <c:pt idx="1">
                  <c:v>911.6296769999999</c:v>
                </c:pt>
                <c:pt idx="2">
                  <c:v>831.635077</c:v>
                </c:pt>
                <c:pt idx="3">
                  <c:v>760.535277</c:v>
                </c:pt>
                <c:pt idx="4">
                  <c:v>733.1153770000001</c:v>
                </c:pt>
                <c:pt idx="5">
                  <c:v>681.9146769999999</c:v>
                </c:pt>
                <c:pt idx="6">
                  <c:v>656.180977</c:v>
                </c:pt>
                <c:pt idx="7">
                  <c:v>634.648377</c:v>
                </c:pt>
                <c:pt idx="8">
                  <c:v>645.147177</c:v>
                </c:pt>
                <c:pt idx="9">
                  <c:v>598.720977</c:v>
                </c:pt>
                <c:pt idx="10">
                  <c:v>573.456575</c:v>
                </c:pt>
                <c:pt idx="11">
                  <c:v>585.92852335</c:v>
                </c:pt>
              </c:numCache>
            </c:numRef>
          </c:val>
          <c:smooth val="0"/>
        </c:ser>
        <c:axId val="14113989"/>
        <c:axId val="59917038"/>
      </c:lineChart>
      <c:catAx>
        <c:axId val="20886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764004"/>
        <c:crosses val="autoZero"/>
        <c:auto val="1"/>
        <c:lblOffset val="100"/>
        <c:tickLblSkip val="2"/>
        <c:noMultiLvlLbl val="0"/>
      </c:catAx>
      <c:valAx>
        <c:axId val="53764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0886859"/>
        <c:crossesAt val="1"/>
        <c:crossBetween val="between"/>
        <c:dispUnits/>
      </c:valAx>
      <c:catAx>
        <c:axId val="14113989"/>
        <c:scaling>
          <c:orientation val="minMax"/>
        </c:scaling>
        <c:axPos val="b"/>
        <c:delete val="1"/>
        <c:majorTickMark val="in"/>
        <c:minorTickMark val="none"/>
        <c:tickLblPos val="nextTo"/>
        <c:crossAx val="59917038"/>
        <c:crosses val="autoZero"/>
        <c:auto val="1"/>
        <c:lblOffset val="100"/>
        <c:noMultiLvlLbl val="0"/>
      </c:catAx>
      <c:valAx>
        <c:axId val="59917038"/>
        <c:scaling>
          <c:orientation val="minMax"/>
          <c:max val="1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kt emission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11398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122"/>
          <c:y val="0.7305"/>
          <c:w val="0.33"/>
          <c:h val="0.083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335"/>
          <c:w val="0.9122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 Country totals'!$AA$2</c:f>
              <c:strCache>
                <c:ptCount val="1"/>
                <c:pt idx="0">
                  <c:v>1990-2001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Country totals'!$Z$3:$Z$12</c:f>
              <c:strCache>
                <c:ptCount val="10"/>
                <c:pt idx="0">
                  <c:v>Cyprus</c:v>
                </c:pt>
                <c:pt idx="1">
                  <c:v>Slovenia</c:v>
                </c:pt>
                <c:pt idx="2">
                  <c:v>Poland</c:v>
                </c:pt>
                <c:pt idx="3">
                  <c:v>Lithuania</c:v>
                </c:pt>
                <c:pt idx="4">
                  <c:v>AC</c:v>
                </c:pt>
                <c:pt idx="5">
                  <c:v>Hungary</c:v>
                </c:pt>
                <c:pt idx="6">
                  <c:v>Czech Republic</c:v>
                </c:pt>
                <c:pt idx="7">
                  <c:v>Slovak Republic</c:v>
                </c:pt>
                <c:pt idx="8">
                  <c:v>Estonia</c:v>
                </c:pt>
                <c:pt idx="9">
                  <c:v>Latvia</c:v>
                </c:pt>
              </c:strCache>
            </c:strRef>
          </c:cat>
          <c:val>
            <c:numRef>
              <c:f>' Country totals'!$AA$3:$AA$12</c:f>
              <c:numCache>
                <c:ptCount val="10"/>
                <c:pt idx="0">
                  <c:v>0</c:v>
                </c:pt>
                <c:pt idx="1">
                  <c:v>-0.2157024793388429</c:v>
                </c:pt>
                <c:pt idx="2">
                  <c:v>-0.3920388349514563</c:v>
                </c:pt>
                <c:pt idx="3">
                  <c:v>-0.40182797465936493</c:v>
                </c:pt>
                <c:pt idx="4">
                  <c:v>-0.43815990819187756</c:v>
                </c:pt>
                <c:pt idx="5">
                  <c:v>-0.4633104634966164</c:v>
                </c:pt>
                <c:pt idx="6">
                  <c:v>-0.49396115135585617</c:v>
                </c:pt>
                <c:pt idx="7">
                  <c:v>-0.5506702910981192</c:v>
                </c:pt>
                <c:pt idx="8">
                  <c:v>-0.6311176639226769</c:v>
                </c:pt>
                <c:pt idx="9">
                  <c:v>-0.7183278481387971</c:v>
                </c:pt>
              </c:numCache>
            </c:numRef>
          </c:val>
        </c:ser>
        <c:ser>
          <c:idx val="1"/>
          <c:order val="1"/>
          <c:tx>
            <c:strRef>
              <c:f>' Country totals'!$AC$2</c:f>
              <c:strCache>
                <c:ptCount val="1"/>
                <c:pt idx="0">
                  <c:v>1990 - 2010: CLRTAP Gothenburg Protocol, 1 Dec. 1999</c:v>
                </c:pt>
              </c:strCache>
            </c:strRef>
          </c:tx>
          <c:spPr>
            <a:noFill/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Country totals'!$Z$3:$Z$12</c:f>
              <c:strCache>
                <c:ptCount val="10"/>
                <c:pt idx="0">
                  <c:v>Cyprus</c:v>
                </c:pt>
                <c:pt idx="1">
                  <c:v>Slovenia</c:v>
                </c:pt>
                <c:pt idx="2">
                  <c:v>Poland</c:v>
                </c:pt>
                <c:pt idx="3">
                  <c:v>Lithuania</c:v>
                </c:pt>
                <c:pt idx="4">
                  <c:v>AC</c:v>
                </c:pt>
                <c:pt idx="5">
                  <c:v>Hungary</c:v>
                </c:pt>
                <c:pt idx="6">
                  <c:v>Czech Republic</c:v>
                </c:pt>
                <c:pt idx="7">
                  <c:v>Slovak Republic</c:v>
                </c:pt>
                <c:pt idx="8">
                  <c:v>Estonia</c:v>
                </c:pt>
                <c:pt idx="9">
                  <c:v>Latvia</c:v>
                </c:pt>
              </c:strCache>
            </c:strRef>
          </c:cat>
          <c:val>
            <c:numRef>
              <c:f>' Country totals'!$AC$3:$AC$12</c:f>
              <c:numCache>
                <c:ptCount val="10"/>
                <c:pt idx="1">
                  <c:v>-0.17355371900826444</c:v>
                </c:pt>
                <c:pt idx="2">
                  <c:v>-0.09126213592233012</c:v>
                </c:pt>
                <c:pt idx="3">
                  <c:v>-0.00022481849289868183</c:v>
                </c:pt>
                <c:pt idx="5">
                  <c:v>-0.2715753316557983</c:v>
                </c:pt>
                <c:pt idx="6">
                  <c:v>-0.35252259760241045</c:v>
                </c:pt>
                <c:pt idx="7">
                  <c:v>-0.3839708066608488</c:v>
                </c:pt>
                <c:pt idx="9">
                  <c:v>0.003528314323314019</c:v>
                </c:pt>
              </c:numCache>
            </c:numRef>
          </c:val>
        </c:ser>
        <c:overlap val="100"/>
        <c:gapWidth val="40"/>
        <c:axId val="39271701"/>
        <c:axId val="17900990"/>
      </c:barChart>
      <c:catAx>
        <c:axId val="3927170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17900990"/>
        <c:crosses val="autoZero"/>
        <c:auto val="0"/>
        <c:lblOffset val="100"/>
        <c:noMultiLvlLbl val="0"/>
      </c:catAx>
      <c:valAx>
        <c:axId val="179009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1" i="0" u="none" baseline="0">
                <a:latin typeface="Arial"/>
                <a:ea typeface="Arial"/>
                <a:cs typeface="Arial"/>
              </a:defRPr>
            </a:pPr>
          </a:p>
        </c:txPr>
        <c:crossAx val="39271701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25"/>
          <c:y val="0.9005"/>
          <c:w val="0.5255"/>
          <c:h val="0.0945"/>
        </c:manualLayout>
      </c:layout>
      <c:overlay val="0"/>
      <c:txPr>
        <a:bodyPr vert="horz" rot="0"/>
        <a:lstStyle/>
        <a:p>
          <a:pPr>
            <a:defRPr lang="en-US" cap="none" sz="13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3375"/>
          <c:w val="0.91225"/>
          <c:h val="0.84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 Country totals'!$AA$2</c:f>
              <c:strCache>
                <c:ptCount val="1"/>
                <c:pt idx="0">
                  <c:v>1990-2001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Country totals'!$Z$18:$Z$30</c:f>
              <c:strCache>
                <c:ptCount val="13"/>
                <c:pt idx="0">
                  <c:v>Cyprus</c:v>
                </c:pt>
                <c:pt idx="1">
                  <c:v>Slovenia</c:v>
                </c:pt>
                <c:pt idx="2">
                  <c:v>Turkey</c:v>
                </c:pt>
                <c:pt idx="3">
                  <c:v>Romania</c:v>
                </c:pt>
                <c:pt idx="4">
                  <c:v>Poland</c:v>
                </c:pt>
                <c:pt idx="5">
                  <c:v>Lithuania</c:v>
                </c:pt>
                <c:pt idx="6">
                  <c:v>AC</c:v>
                </c:pt>
                <c:pt idx="7">
                  <c:v>Hungary</c:v>
                </c:pt>
                <c:pt idx="8">
                  <c:v>Czech Republic</c:v>
                </c:pt>
                <c:pt idx="9">
                  <c:v>Slovak Republic</c:v>
                </c:pt>
                <c:pt idx="10">
                  <c:v>Bulgaria</c:v>
                </c:pt>
                <c:pt idx="11">
                  <c:v>Estonia</c:v>
                </c:pt>
                <c:pt idx="12">
                  <c:v>Latvia</c:v>
                </c:pt>
              </c:strCache>
            </c:strRef>
          </c:cat>
          <c:val>
            <c:numRef>
              <c:f>' Country totals'!$AA$18:$AA$30</c:f>
              <c:numCache>
                <c:ptCount val="13"/>
                <c:pt idx="0">
                  <c:v>0</c:v>
                </c:pt>
                <c:pt idx="1">
                  <c:v>-0.2157024793388429</c:v>
                </c:pt>
                <c:pt idx="2">
                  <c:v>-0.2222222222222221</c:v>
                </c:pt>
                <c:pt idx="3">
                  <c:v>-0.2633333333333333</c:v>
                </c:pt>
                <c:pt idx="4">
                  <c:v>-0.3920388349514563</c:v>
                </c:pt>
                <c:pt idx="5">
                  <c:v>-0.40182797465936493</c:v>
                </c:pt>
                <c:pt idx="6">
                  <c:v>-0.43815990819187756</c:v>
                </c:pt>
                <c:pt idx="7">
                  <c:v>-0.4633104634966164</c:v>
                </c:pt>
                <c:pt idx="8">
                  <c:v>-0.49396115135585617</c:v>
                </c:pt>
                <c:pt idx="9">
                  <c:v>-0.5506702910981192</c:v>
                </c:pt>
                <c:pt idx="10">
                  <c:v>-0.6274730387561369</c:v>
                </c:pt>
                <c:pt idx="11">
                  <c:v>-0.6311176639226769</c:v>
                </c:pt>
                <c:pt idx="12">
                  <c:v>-0.7183278481387971</c:v>
                </c:pt>
              </c:numCache>
            </c:numRef>
          </c:val>
        </c:ser>
        <c:ser>
          <c:idx val="1"/>
          <c:order val="1"/>
          <c:tx>
            <c:strRef>
              <c:f>' Country totals'!$AC$2</c:f>
              <c:strCache>
                <c:ptCount val="1"/>
                <c:pt idx="0">
                  <c:v>1990 - 2010: CLRTAP Gothenburg Protocol, 1 Dec. 1999</c:v>
                </c:pt>
              </c:strCache>
            </c:strRef>
          </c:tx>
          <c:spPr>
            <a:noFill/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Country totals'!$Z$18:$Z$30</c:f>
              <c:strCache>
                <c:ptCount val="13"/>
                <c:pt idx="0">
                  <c:v>Cyprus</c:v>
                </c:pt>
                <c:pt idx="1">
                  <c:v>Slovenia</c:v>
                </c:pt>
                <c:pt idx="2">
                  <c:v>Turkey</c:v>
                </c:pt>
                <c:pt idx="3">
                  <c:v>Romania</c:v>
                </c:pt>
                <c:pt idx="4">
                  <c:v>Poland</c:v>
                </c:pt>
                <c:pt idx="5">
                  <c:v>Lithuania</c:v>
                </c:pt>
                <c:pt idx="6">
                  <c:v>AC</c:v>
                </c:pt>
                <c:pt idx="7">
                  <c:v>Hungary</c:v>
                </c:pt>
                <c:pt idx="8">
                  <c:v>Czech Republic</c:v>
                </c:pt>
                <c:pt idx="9">
                  <c:v>Slovak Republic</c:v>
                </c:pt>
                <c:pt idx="10">
                  <c:v>Bulgaria</c:v>
                </c:pt>
                <c:pt idx="11">
                  <c:v>Estonia</c:v>
                </c:pt>
                <c:pt idx="12">
                  <c:v>Latvia</c:v>
                </c:pt>
              </c:strCache>
            </c:strRef>
          </c:cat>
          <c:val>
            <c:numRef>
              <c:f>' Country totals'!$AC$18:$AC$30</c:f>
              <c:numCache>
                <c:ptCount val="13"/>
                <c:pt idx="1">
                  <c:v>-0.17355371900826444</c:v>
                </c:pt>
                <c:pt idx="3">
                  <c:v>-0.3</c:v>
                </c:pt>
                <c:pt idx="4">
                  <c:v>-0.09126213592233012</c:v>
                </c:pt>
                <c:pt idx="5">
                  <c:v>-0.00022481849289868183</c:v>
                </c:pt>
                <c:pt idx="7">
                  <c:v>-0.2715753316557983</c:v>
                </c:pt>
                <c:pt idx="8">
                  <c:v>-0.35252259760241045</c:v>
                </c:pt>
                <c:pt idx="9">
                  <c:v>-0.3839708066608488</c:v>
                </c:pt>
                <c:pt idx="10">
                  <c:v>-0.2500156246744859</c:v>
                </c:pt>
                <c:pt idx="12">
                  <c:v>0.003528314323314019</c:v>
                </c:pt>
              </c:numCache>
            </c:numRef>
          </c:val>
        </c:ser>
        <c:overlap val="100"/>
        <c:gapWidth val="40"/>
        <c:axId val="26891183"/>
        <c:axId val="40694056"/>
      </c:barChart>
      <c:catAx>
        <c:axId val="2689118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40694056"/>
        <c:crosses val="autoZero"/>
        <c:auto val="0"/>
        <c:lblOffset val="100"/>
        <c:noMultiLvlLbl val="0"/>
      </c:catAx>
      <c:valAx>
        <c:axId val="406940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1" i="0" u="none" baseline="0">
                <a:latin typeface="Arial"/>
                <a:ea typeface="Arial"/>
                <a:cs typeface="Arial"/>
              </a:defRPr>
            </a:pPr>
          </a:p>
        </c:txPr>
        <c:crossAx val="26891183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175"/>
          <c:y val="0.9005"/>
          <c:w val="0.60275"/>
          <c:h val="0.079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125"/>
          <c:w val="0.91375"/>
          <c:h val="0.957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DTI!$F$58:$F$66</c:f>
              <c:strCache>
                <c:ptCount val="9"/>
                <c:pt idx="0">
                  <c:v>Slovenia</c:v>
                </c:pt>
                <c:pt idx="1">
                  <c:v>Czech Republic</c:v>
                </c:pt>
                <c:pt idx="2">
                  <c:v>Hungary</c:v>
                </c:pt>
                <c:pt idx="3">
                  <c:v>Slovak Republic</c:v>
                </c:pt>
                <c:pt idx="4">
                  <c:v>Poland</c:v>
                </c:pt>
                <c:pt idx="5">
                  <c:v>Lithuania</c:v>
                </c:pt>
                <c:pt idx="6">
                  <c:v>Latvia</c:v>
                </c:pt>
                <c:pt idx="7">
                  <c:v>Cyprus</c:v>
                </c:pt>
                <c:pt idx="8">
                  <c:v>Estonia </c:v>
                </c:pt>
              </c:strCache>
            </c:strRef>
          </c:cat>
          <c:val>
            <c:numRef>
              <c:f>DTI!$G$58:$G$66</c:f>
              <c:numCache>
                <c:ptCount val="9"/>
                <c:pt idx="0">
                  <c:v>-12.0247933884297</c:v>
                </c:pt>
                <c:pt idx="1">
                  <c:v>-30.00737226745305</c:v>
                </c:pt>
                <c:pt idx="2">
                  <c:v>-31.394403108592677</c:v>
                </c:pt>
                <c:pt idx="3">
                  <c:v>-33.94863474346519</c:v>
                </c:pt>
                <c:pt idx="4">
                  <c:v>-34.18446601941751</c:v>
                </c:pt>
                <c:pt idx="5">
                  <c:v>-40.170432448827064</c:v>
                </c:pt>
                <c:pt idx="6">
                  <c:v>-72.02684210166193</c:v>
                </c:pt>
              </c:numCache>
            </c:numRef>
          </c:val>
        </c:ser>
        <c:gapWidth val="80"/>
        <c:axId val="30702185"/>
        <c:axId val="7884210"/>
      </c:barChart>
      <c:catAx>
        <c:axId val="3070218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7884210"/>
        <c:crosses val="autoZero"/>
        <c:auto val="1"/>
        <c:lblOffset val="100"/>
        <c:noMultiLvlLbl val="0"/>
      </c:catAx>
      <c:valAx>
        <c:axId val="788421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3070218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125"/>
          <c:w val="0.91375"/>
          <c:h val="0.957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DTI!$I$57:$I$68</c:f>
              <c:strCache>
                <c:ptCount val="12"/>
                <c:pt idx="0">
                  <c:v>Romania</c:v>
                </c:pt>
                <c:pt idx="1">
                  <c:v>Slovenia</c:v>
                </c:pt>
                <c:pt idx="2">
                  <c:v>Czech Republic</c:v>
                </c:pt>
                <c:pt idx="3">
                  <c:v>Hungary</c:v>
                </c:pt>
                <c:pt idx="4">
                  <c:v>Slovak Republic</c:v>
                </c:pt>
                <c:pt idx="5">
                  <c:v>Poland</c:v>
                </c:pt>
                <c:pt idx="6">
                  <c:v>Lithuania</c:v>
                </c:pt>
                <c:pt idx="7">
                  <c:v>Bulgaria</c:v>
                </c:pt>
                <c:pt idx="8">
                  <c:v>Latvia</c:v>
                </c:pt>
                <c:pt idx="9">
                  <c:v>Cyprus</c:v>
                </c:pt>
                <c:pt idx="10">
                  <c:v>Estonia </c:v>
                </c:pt>
                <c:pt idx="11">
                  <c:v>Turkey</c:v>
                </c:pt>
              </c:strCache>
            </c:strRef>
          </c:cat>
          <c:val>
            <c:numRef>
              <c:f>DTI!$J$57:$J$68</c:f>
              <c:numCache>
                <c:ptCount val="12"/>
                <c:pt idx="0">
                  <c:v>-9.833333333333329</c:v>
                </c:pt>
                <c:pt idx="1">
                  <c:v>-12.0247933884297</c:v>
                </c:pt>
                <c:pt idx="2">
                  <c:v>-30.00737226745305</c:v>
                </c:pt>
                <c:pt idx="3">
                  <c:v>-31.394403108592677</c:v>
                </c:pt>
                <c:pt idx="4">
                  <c:v>-33.94863474346519</c:v>
                </c:pt>
                <c:pt idx="5">
                  <c:v>-34.18446601941751</c:v>
                </c:pt>
                <c:pt idx="6">
                  <c:v>-40.170432448827064</c:v>
                </c:pt>
                <c:pt idx="7">
                  <c:v>-48.99644451851694</c:v>
                </c:pt>
                <c:pt idx="8">
                  <c:v>-72.02684210166193</c:v>
                </c:pt>
              </c:numCache>
            </c:numRef>
          </c:val>
        </c:ser>
        <c:gapWidth val="80"/>
        <c:axId val="3849027"/>
        <c:axId val="34641244"/>
      </c:barChart>
      <c:catAx>
        <c:axId val="384902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34641244"/>
        <c:crosses val="autoZero"/>
        <c:auto val="1"/>
        <c:lblOffset val="100"/>
        <c:noMultiLvlLbl val="0"/>
      </c:catAx>
      <c:valAx>
        <c:axId val="3464124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384902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195"/>
          <c:w val="0.90875"/>
          <c:h val="0.9075"/>
        </c:manualLayout>
      </c:layout>
      <c:lineChart>
        <c:grouping val="standard"/>
        <c:varyColors val="0"/>
        <c:ser>
          <c:idx val="1"/>
          <c:order val="0"/>
          <c:tx>
            <c:strRef>
              <c:f>'AC Data by Sector'!$C$33</c:f>
              <c:strCache>
                <c:ptCount val="1"/>
                <c:pt idx="0">
                  <c:v>Ammonia Emissions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'AC Data by Sector'!$D$31:$X$31</c:f>
              <c:str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strCache>
            </c:strRef>
          </c:cat>
          <c:val>
            <c:numRef>
              <c:f>'AC Data by Sector'!$D$49:$O$49</c:f>
              <c:numCache>
                <c:ptCount val="12"/>
                <c:pt idx="0">
                  <c:v>100</c:v>
                </c:pt>
                <c:pt idx="1">
                  <c:v>88.06338567426106</c:v>
                </c:pt>
                <c:pt idx="2">
                  <c:v>82.43290721872381</c:v>
                </c:pt>
                <c:pt idx="3">
                  <c:v>74.77545651919317</c:v>
                </c:pt>
                <c:pt idx="4">
                  <c:v>72.52326513697828</c:v>
                </c:pt>
                <c:pt idx="5">
                  <c:v>72.0728268605353</c:v>
                </c:pt>
                <c:pt idx="6">
                  <c:v>68.4015296883868</c:v>
                </c:pt>
                <c:pt idx="7">
                  <c:v>67.16237398989217</c:v>
                </c:pt>
                <c:pt idx="8">
                  <c:v>64.55005720566112</c:v>
                </c:pt>
                <c:pt idx="9">
                  <c:v>63.176220462510024</c:v>
                </c:pt>
                <c:pt idx="10">
                  <c:v>62.419484158085815</c:v>
                </c:pt>
                <c:pt idx="11">
                  <c:v>61.85688675080855</c:v>
                </c:pt>
              </c:numCache>
            </c:numRef>
          </c:val>
          <c:smooth val="0"/>
        </c:ser>
        <c:axId val="2382431"/>
        <c:axId val="21441880"/>
      </c:lineChart>
      <c:lineChart>
        <c:grouping val="standard"/>
        <c:varyColors val="0"/>
        <c:ser>
          <c:idx val="3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 Data by Sector'!$D$48:$O$48</c:f>
              <c:numCache>
                <c:ptCount val="12"/>
                <c:pt idx="0">
                  <c:v>444.012</c:v>
                </c:pt>
                <c:pt idx="1">
                  <c:v>391.012</c:v>
                </c:pt>
                <c:pt idx="2">
                  <c:v>366.012</c:v>
                </c:pt>
                <c:pt idx="3">
                  <c:v>332.012</c:v>
                </c:pt>
                <c:pt idx="4">
                  <c:v>322.012</c:v>
                </c:pt>
                <c:pt idx="5">
                  <c:v>320.012</c:v>
                </c:pt>
                <c:pt idx="6">
                  <c:v>303.711</c:v>
                </c:pt>
                <c:pt idx="7">
                  <c:v>298.20900000000006</c:v>
                </c:pt>
                <c:pt idx="8">
                  <c:v>286.61</c:v>
                </c:pt>
                <c:pt idx="9">
                  <c:v>280.51</c:v>
                </c:pt>
                <c:pt idx="10">
                  <c:v>277.15</c:v>
                </c:pt>
                <c:pt idx="11">
                  <c:v>274.65200000000004</c:v>
                </c:pt>
              </c:numCache>
            </c:numRef>
          </c:val>
          <c:smooth val="0"/>
        </c:ser>
        <c:axId val="58759193"/>
        <c:axId val="59070690"/>
      </c:lineChart>
      <c:catAx>
        <c:axId val="2382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1441880"/>
        <c:crosses val="autoZero"/>
        <c:auto val="1"/>
        <c:lblOffset val="100"/>
        <c:tickLblSkip val="1"/>
        <c:noMultiLvlLbl val="0"/>
      </c:catAx>
      <c:valAx>
        <c:axId val="21441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382431"/>
        <c:crossesAt val="1"/>
        <c:crossBetween val="between"/>
        <c:dispUnits/>
      </c:valAx>
      <c:catAx>
        <c:axId val="58759193"/>
        <c:scaling>
          <c:orientation val="minMax"/>
        </c:scaling>
        <c:axPos val="b"/>
        <c:delete val="1"/>
        <c:majorTickMark val="in"/>
        <c:minorTickMark val="none"/>
        <c:tickLblPos val="nextTo"/>
        <c:crossAx val="59070690"/>
        <c:crosses val="autoZero"/>
        <c:auto val="1"/>
        <c:lblOffset val="100"/>
        <c:noMultiLvlLbl val="0"/>
      </c:catAx>
      <c:valAx>
        <c:axId val="59070690"/>
        <c:scaling>
          <c:orientation val="minMax"/>
          <c:max val="53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kt emission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75919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45"/>
          <c:y val="0.119"/>
          <c:w val="0.44175"/>
          <c:h val="0.72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CC99FF"/>
              </a:solidFill>
            </c:spPr>
          </c:dPt>
          <c:dPt>
            <c:idx val="2"/>
            <c:spPr>
              <a:solidFill>
                <a:srgbClr val="339933"/>
              </a:solidFill>
            </c:spPr>
          </c:dPt>
          <c:dPt>
            <c:idx val="3"/>
            <c:spPr>
              <a:solidFill>
                <a:srgbClr val="996633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000000"/>
              </a:solidFill>
            </c:spPr>
          </c:dPt>
          <c:dPt>
            <c:idx val="7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'AC Data by Sector'!$C$17:$C$27</c:f>
              <c:strCache>
                <c:ptCount val="11"/>
                <c:pt idx="0">
                  <c:v>Energy Industries</c:v>
                </c:pt>
                <c:pt idx="1">
                  <c:v>Fugitive Emissions</c:v>
                </c:pt>
                <c:pt idx="2">
                  <c:v>Industry (Energy)</c:v>
                </c:pt>
                <c:pt idx="3">
                  <c:v>Industry (Processes)</c:v>
                </c:pt>
                <c:pt idx="4">
                  <c:v>Other (Energy)</c:v>
                </c:pt>
                <c:pt idx="5">
                  <c:v>Other (Non Energy)</c:v>
                </c:pt>
                <c:pt idx="6">
                  <c:v>Road Transport</c:v>
                </c:pt>
                <c:pt idx="7">
                  <c:v>Other Transport</c:v>
                </c:pt>
                <c:pt idx="8">
                  <c:v>Agriculture</c:v>
                </c:pt>
                <c:pt idx="9">
                  <c:v>Waste</c:v>
                </c:pt>
                <c:pt idx="10">
                  <c:v>Other</c:v>
                </c:pt>
              </c:strCache>
            </c:strRef>
          </c:cat>
          <c:val>
            <c:numRef>
              <c:f>'AC Data by Sector'!$O$17:$O$27</c:f>
              <c:numCache>
                <c:ptCount val="11"/>
                <c:pt idx="0">
                  <c:v>1.2157419999999999</c:v>
                </c:pt>
                <c:pt idx="1">
                  <c:v>0</c:v>
                </c:pt>
                <c:pt idx="2">
                  <c:v>3.3458159999999997</c:v>
                </c:pt>
                <c:pt idx="3">
                  <c:v>5.05991635</c:v>
                </c:pt>
                <c:pt idx="4">
                  <c:v>0.1751</c:v>
                </c:pt>
                <c:pt idx="5">
                  <c:v>0.035</c:v>
                </c:pt>
                <c:pt idx="6">
                  <c:v>2.096089</c:v>
                </c:pt>
                <c:pt idx="7">
                  <c:v>2.2264</c:v>
                </c:pt>
                <c:pt idx="8">
                  <c:v>563.31246</c:v>
                </c:pt>
                <c:pt idx="9">
                  <c:v>8.462</c:v>
                </c:pt>
                <c:pt idx="10">
                  <c:v>5.748331</c:v>
                </c:pt>
              </c:numCache>
            </c:numRef>
          </c:val>
        </c:ser>
        <c:firstSliceAng val="104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25"/>
          <c:y val="0.272"/>
          <c:w val="0.2125"/>
          <c:h val="0.292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45"/>
          <c:y val="0.119"/>
          <c:w val="0.44175"/>
          <c:h val="0.72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CC99FF"/>
              </a:solidFill>
            </c:spPr>
          </c:dPt>
          <c:dPt>
            <c:idx val="2"/>
            <c:spPr>
              <a:solidFill>
                <a:srgbClr val="339933"/>
              </a:solidFill>
            </c:spPr>
          </c:dPt>
          <c:dPt>
            <c:idx val="3"/>
            <c:spPr>
              <a:solidFill>
                <a:srgbClr val="996633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333399"/>
              </a:solidFill>
            </c:spPr>
          </c:dPt>
          <c:dPt>
            <c:idx val="6"/>
            <c:spPr>
              <a:solidFill>
                <a:srgbClr val="000000"/>
              </a:solidFill>
            </c:spPr>
          </c:dPt>
          <c:dPt>
            <c:idx val="7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'AC Data by Sector'!$C$41:$C$47</c:f>
              <c:strCache>
                <c:ptCount val="7"/>
                <c:pt idx="0">
                  <c:v>Industry (Processes)</c:v>
                </c:pt>
                <c:pt idx="1">
                  <c:v>Other (Energy)</c:v>
                </c:pt>
                <c:pt idx="2">
                  <c:v>Other (Non Energy)</c:v>
                </c:pt>
                <c:pt idx="3">
                  <c:v>Road Transport</c:v>
                </c:pt>
                <c:pt idx="4">
                  <c:v>Other Transport</c:v>
                </c:pt>
                <c:pt idx="5">
                  <c:v>Agriculture</c:v>
                </c:pt>
                <c:pt idx="6">
                  <c:v>Waste</c:v>
                </c:pt>
              </c:strCache>
            </c:strRef>
          </c:cat>
          <c:val>
            <c:numRef>
              <c:f>'AC Data by Sector'!$O$41:$O$47</c:f>
              <c:numCache>
                <c:ptCount val="7"/>
                <c:pt idx="0">
                  <c:v>15.987</c:v>
                </c:pt>
                <c:pt idx="3">
                  <c:v>0.021</c:v>
                </c:pt>
                <c:pt idx="4">
                  <c:v>0.004</c:v>
                </c:pt>
                <c:pt idx="5">
                  <c:v>248.4</c:v>
                </c:pt>
                <c:pt idx="6">
                  <c:v>10.24</c:v>
                </c:pt>
              </c:numCache>
            </c:numRef>
          </c:val>
        </c:ser>
        <c:firstSliceAng val="104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4225"/>
          <c:w val="0.85475"/>
          <c:h val="0.860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'AC Data by Sector'!$C$17:$C$27</c:f>
              <c:strCache>
                <c:ptCount val="11"/>
                <c:pt idx="0">
                  <c:v>Energy Industries</c:v>
                </c:pt>
                <c:pt idx="1">
                  <c:v>Fugitive Emissions</c:v>
                </c:pt>
                <c:pt idx="2">
                  <c:v>Industry (Energy)</c:v>
                </c:pt>
                <c:pt idx="3">
                  <c:v>Industry (Processes)</c:v>
                </c:pt>
                <c:pt idx="4">
                  <c:v>Other (Energy)</c:v>
                </c:pt>
                <c:pt idx="5">
                  <c:v>Other (Non Energy)</c:v>
                </c:pt>
                <c:pt idx="6">
                  <c:v>Road Transport</c:v>
                </c:pt>
                <c:pt idx="7">
                  <c:v>Other Transport</c:v>
                </c:pt>
                <c:pt idx="8">
                  <c:v>Agriculture</c:v>
                </c:pt>
                <c:pt idx="9">
                  <c:v>Waste</c:v>
                </c:pt>
                <c:pt idx="10">
                  <c:v>Other</c:v>
                </c:pt>
              </c:strCache>
            </c:strRef>
          </c:cat>
          <c:val>
            <c:numRef>
              <c:f>'AC Data by Sector'!$S$17:$S$27</c:f>
              <c:numCache>
                <c:ptCount val="11"/>
                <c:pt idx="0">
                  <c:v>-0.03342698996490656</c:v>
                </c:pt>
                <c:pt idx="1">
                  <c:v>0</c:v>
                </c:pt>
                <c:pt idx="2">
                  <c:v>-0.03573481998576877</c:v>
                </c:pt>
                <c:pt idx="3">
                  <c:v>-0.8457746947446706</c:v>
                </c:pt>
                <c:pt idx="4">
                  <c:v>-0.39432722241438956</c:v>
                </c:pt>
                <c:pt idx="5">
                  <c:v>0</c:v>
                </c:pt>
                <c:pt idx="6">
                  <c:v>6.218210744897362</c:v>
                </c:pt>
                <c:pt idx="7">
                  <c:v>0.004605645807923775</c:v>
                </c:pt>
                <c:pt idx="8">
                  <c:v>-0.41550867208022535</c:v>
                </c:pt>
                <c:pt idx="9">
                  <c:v>-0.7815807134376129</c:v>
                </c:pt>
                <c:pt idx="10">
                  <c:v>0.4059865455715932</c:v>
                </c:pt>
              </c:numCache>
            </c:numRef>
          </c:val>
        </c:ser>
        <c:overlap val="100"/>
        <c:gapWidth val="40"/>
        <c:axId val="61874163"/>
        <c:axId val="19996556"/>
      </c:barChart>
      <c:catAx>
        <c:axId val="6187416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19996556"/>
        <c:crosses val="autoZero"/>
        <c:auto val="0"/>
        <c:lblOffset val="100"/>
        <c:noMultiLvlLbl val="0"/>
      </c:catAx>
      <c:valAx>
        <c:axId val="19996556"/>
        <c:scaling>
          <c:orientation val="minMax"/>
          <c:max val="0.8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1" i="0" u="none" baseline="0">
                <a:latin typeface="Arial"/>
                <a:ea typeface="Arial"/>
                <a:cs typeface="Arial"/>
              </a:defRPr>
            </a:pPr>
          </a:p>
        </c:txPr>
        <c:crossAx val="61874163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4225"/>
          <c:w val="0.85475"/>
          <c:h val="0.860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'AC Data by Sector'!$C$38:$C$47</c:f>
              <c:strCache>
                <c:ptCount val="10"/>
                <c:pt idx="0">
                  <c:v>Energy Industries</c:v>
                </c:pt>
                <c:pt idx="1">
                  <c:v>Fugitive Emissions</c:v>
                </c:pt>
                <c:pt idx="2">
                  <c:v>Industry (Energy)</c:v>
                </c:pt>
                <c:pt idx="3">
                  <c:v>Industry (Processes)</c:v>
                </c:pt>
                <c:pt idx="4">
                  <c:v>Other (Energy)</c:v>
                </c:pt>
                <c:pt idx="5">
                  <c:v>Other (Non Energy)</c:v>
                </c:pt>
                <c:pt idx="6">
                  <c:v>Road Transport</c:v>
                </c:pt>
                <c:pt idx="7">
                  <c:v>Other Transport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'AC Data by Sector'!$S$38:$S$47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-0.5005467212346528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0.33333333333333326</c:v>
                </c:pt>
                <c:pt idx="8">
                  <c:v>-0.35647668393782384</c:v>
                </c:pt>
                <c:pt idx="9">
                  <c:v>-0.6061538461538462</c:v>
                </c:pt>
              </c:numCache>
            </c:numRef>
          </c:val>
        </c:ser>
        <c:overlap val="100"/>
        <c:gapWidth val="40"/>
        <c:axId val="45751277"/>
        <c:axId val="9108310"/>
      </c:barChart>
      <c:catAx>
        <c:axId val="4575127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108310"/>
        <c:crosses val="autoZero"/>
        <c:auto val="0"/>
        <c:lblOffset val="100"/>
        <c:noMultiLvlLbl val="0"/>
      </c:catAx>
      <c:valAx>
        <c:axId val="9108310"/>
        <c:scaling>
          <c:orientation val="minMax"/>
          <c:max val="0.8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1" i="0" u="none" baseline="0">
                <a:latin typeface="Arial"/>
                <a:ea typeface="Arial"/>
                <a:cs typeface="Arial"/>
              </a:defRPr>
            </a:pPr>
          </a:p>
        </c:txPr>
        <c:crossAx val="45751277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4225"/>
          <c:w val="0.85475"/>
          <c:h val="0.860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0.0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'AC Data by Sector'!$C$17:$C$27</c:f>
              <c:strCache>
                <c:ptCount val="11"/>
                <c:pt idx="0">
                  <c:v>Energy Industries</c:v>
                </c:pt>
                <c:pt idx="1">
                  <c:v>Fugitive Emissions</c:v>
                </c:pt>
                <c:pt idx="2">
                  <c:v>Industry (Energy)</c:v>
                </c:pt>
                <c:pt idx="3">
                  <c:v>Industry (Processes)</c:v>
                </c:pt>
                <c:pt idx="4">
                  <c:v>Other (Energy)</c:v>
                </c:pt>
                <c:pt idx="5">
                  <c:v>Other (Non Energy)</c:v>
                </c:pt>
                <c:pt idx="6">
                  <c:v>Road Transport</c:v>
                </c:pt>
                <c:pt idx="7">
                  <c:v>Other Transport</c:v>
                </c:pt>
                <c:pt idx="8">
                  <c:v>Agriculture</c:v>
                </c:pt>
                <c:pt idx="9">
                  <c:v>Waste</c:v>
                </c:pt>
                <c:pt idx="10">
                  <c:v>Other</c:v>
                </c:pt>
              </c:strCache>
            </c:strRef>
          </c:cat>
          <c:val>
            <c:numRef>
              <c:f>'AC Data by Sector'!$R$17:$R$27</c:f>
              <c:numCache>
                <c:ptCount val="11"/>
                <c:pt idx="0">
                  <c:v>-9.201094192309312E-05</c:v>
                </c:pt>
                <c:pt idx="1">
                  <c:v>0</c:v>
                </c:pt>
                <c:pt idx="2">
                  <c:v>-0.00027135174393183657</c:v>
                </c:pt>
                <c:pt idx="3">
                  <c:v>-0.06072644181720187</c:v>
                </c:pt>
                <c:pt idx="4">
                  <c:v>-0.0002494826224724723</c:v>
                </c:pt>
                <c:pt idx="5">
                  <c:v>0</c:v>
                </c:pt>
                <c:pt idx="6">
                  <c:v>0.003951673433320554</c:v>
                </c:pt>
                <c:pt idx="7">
                  <c:v>2.2337448487513054E-05</c:v>
                </c:pt>
                <c:pt idx="8">
                  <c:v>-0.8763686377170995</c:v>
                </c:pt>
                <c:pt idx="9">
                  <c:v>-0.06626608603917947</c:v>
                </c:pt>
                <c:pt idx="10">
                  <c:v>0.003632517317412503</c:v>
                </c:pt>
              </c:numCache>
            </c:numRef>
          </c:val>
        </c:ser>
        <c:overlap val="100"/>
        <c:gapWidth val="40"/>
        <c:axId val="14865927"/>
        <c:axId val="66684480"/>
      </c:barChart>
      <c:catAx>
        <c:axId val="1486592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66684480"/>
        <c:crosses val="autoZero"/>
        <c:auto val="0"/>
        <c:lblOffset val="100"/>
        <c:noMultiLvlLbl val="0"/>
      </c:catAx>
      <c:valAx>
        <c:axId val="66684480"/>
        <c:scaling>
          <c:orientation val="minMax"/>
          <c:max val="0.8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00" b="1" i="0" u="none" baseline="0">
                <a:latin typeface="Arial"/>
                <a:ea typeface="Arial"/>
                <a:cs typeface="Arial"/>
              </a:defRPr>
            </a:pPr>
          </a:p>
        </c:txPr>
        <c:crossAx val="14865927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4225"/>
          <c:w val="0.85475"/>
          <c:h val="0.860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'AC Data by Sector'!$C$38:$C$47</c:f>
              <c:strCache>
                <c:ptCount val="10"/>
                <c:pt idx="0">
                  <c:v>Energy Industries</c:v>
                </c:pt>
                <c:pt idx="1">
                  <c:v>Fugitive Emissions</c:v>
                </c:pt>
                <c:pt idx="2">
                  <c:v>Industry (Energy)</c:v>
                </c:pt>
                <c:pt idx="3">
                  <c:v>Industry (Processes)</c:v>
                </c:pt>
                <c:pt idx="4">
                  <c:v>Other (Energy)</c:v>
                </c:pt>
                <c:pt idx="5">
                  <c:v>Other (Non Energy)</c:v>
                </c:pt>
                <c:pt idx="6">
                  <c:v>Road Transport</c:v>
                </c:pt>
                <c:pt idx="7">
                  <c:v>Other Transport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'AC Data by Sector'!$R$38:$R$47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-0.09460321209258386</c:v>
                </c:pt>
                <c:pt idx="4">
                  <c:v>0</c:v>
                </c:pt>
                <c:pt idx="5">
                  <c:v>0</c:v>
                </c:pt>
                <c:pt idx="6">
                  <c:v>0.00012399622106754846</c:v>
                </c:pt>
                <c:pt idx="7">
                  <c:v>5.904581955597545E-06</c:v>
                </c:pt>
                <c:pt idx="8">
                  <c:v>-0.8124704770902221</c:v>
                </c:pt>
                <c:pt idx="9">
                  <c:v>-0.09305621162021731</c:v>
                </c:pt>
              </c:numCache>
            </c:numRef>
          </c:val>
        </c:ser>
        <c:overlap val="100"/>
        <c:gapWidth val="40"/>
        <c:axId val="63289409"/>
        <c:axId val="32733770"/>
      </c:barChart>
      <c:catAx>
        <c:axId val="6328940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2733770"/>
        <c:crosses val="autoZero"/>
        <c:auto val="0"/>
        <c:lblOffset val="100"/>
        <c:noMultiLvlLbl val="0"/>
      </c:catAx>
      <c:valAx>
        <c:axId val="32733770"/>
        <c:scaling>
          <c:orientation val="minMax"/>
          <c:max val="0.8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00" b="1" i="0" u="none" baseline="0">
                <a:latin typeface="Arial"/>
                <a:ea typeface="Arial"/>
                <a:cs typeface="Arial"/>
              </a:defRPr>
            </a:pPr>
          </a:p>
        </c:txPr>
        <c:crossAx val="63289409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17"/>
          <c:w val="0.631"/>
          <c:h val="0.9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'AC Data by Sector'!$C$3</c:f>
              <c:strCache>
                <c:ptCount val="1"/>
                <c:pt idx="0">
                  <c:v>Energy Industries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 Data by Sector'!$D$2:$O$2</c:f>
              <c:str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strCache>
            </c:strRef>
          </c:cat>
          <c:val>
            <c:numRef>
              <c:f>'AC Data by Sector'!$D$3:$O$3</c:f>
              <c:numCache>
                <c:ptCount val="12"/>
                <c:pt idx="0">
                  <c:v>1.2577859999999998</c:v>
                </c:pt>
                <c:pt idx="1">
                  <c:v>1.254386</c:v>
                </c:pt>
                <c:pt idx="2">
                  <c:v>1.259586</c:v>
                </c:pt>
                <c:pt idx="3">
                  <c:v>1.2604859999999998</c:v>
                </c:pt>
                <c:pt idx="4">
                  <c:v>1.2587859999999997</c:v>
                </c:pt>
                <c:pt idx="5">
                  <c:v>1.2582859999999998</c:v>
                </c:pt>
                <c:pt idx="6">
                  <c:v>1.266886</c:v>
                </c:pt>
                <c:pt idx="7">
                  <c:v>1.264686</c:v>
                </c:pt>
                <c:pt idx="8">
                  <c:v>1.270986</c:v>
                </c:pt>
                <c:pt idx="9">
                  <c:v>1.266686</c:v>
                </c:pt>
                <c:pt idx="10">
                  <c:v>1.266686</c:v>
                </c:pt>
                <c:pt idx="11">
                  <c:v>1.2157419999999999</c:v>
                </c:pt>
              </c:numCache>
            </c:numRef>
          </c:val>
        </c:ser>
        <c:ser>
          <c:idx val="1"/>
          <c:order val="1"/>
          <c:tx>
            <c:strRef>
              <c:f>'AC Data by Sector'!$C$4</c:f>
              <c:strCache>
                <c:ptCount val="1"/>
                <c:pt idx="0">
                  <c:v>Fugitive Emissions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 Data by Sector'!$D$2:$O$2</c:f>
              <c:str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strCache>
            </c:strRef>
          </c:cat>
          <c:val>
            <c:numRef>
              <c:f>'AC Data by Sector'!$D$4:$O$4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'AC Data by Sector'!$C$5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33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 Data by Sector'!$D$2:$O$2</c:f>
              <c:str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strCache>
            </c:strRef>
          </c:cat>
          <c:val>
            <c:numRef>
              <c:f>'AC Data by Sector'!$D$5:$O$5</c:f>
              <c:numCache>
                <c:ptCount val="12"/>
                <c:pt idx="0">
                  <c:v>36.278408999999996</c:v>
                </c:pt>
                <c:pt idx="1">
                  <c:v>34.074709</c:v>
                </c:pt>
                <c:pt idx="2">
                  <c:v>31.693209</c:v>
                </c:pt>
                <c:pt idx="3">
                  <c:v>33.249909</c:v>
                </c:pt>
                <c:pt idx="4">
                  <c:v>29.157009</c:v>
                </c:pt>
                <c:pt idx="5">
                  <c:v>14.762909</c:v>
                </c:pt>
                <c:pt idx="6">
                  <c:v>13.216709</c:v>
                </c:pt>
                <c:pt idx="7">
                  <c:v>12.572509</c:v>
                </c:pt>
                <c:pt idx="8">
                  <c:v>9.258809</c:v>
                </c:pt>
                <c:pt idx="9">
                  <c:v>8.796209000000001</c:v>
                </c:pt>
                <c:pt idx="10">
                  <c:v>8.298807</c:v>
                </c:pt>
                <c:pt idx="11">
                  <c:v>8.40573235</c:v>
                </c:pt>
              </c:numCache>
            </c:numRef>
          </c:val>
        </c:ser>
        <c:ser>
          <c:idx val="3"/>
          <c:order val="3"/>
          <c:tx>
            <c:strRef>
              <c:f>'AC Data by Sector'!$C$6</c:f>
              <c:strCache>
                <c:ptCount val="1"/>
                <c:pt idx="0">
                  <c:v>Road Transport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 Data by Sector'!$D$2:$O$2</c:f>
              <c:str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strCache>
            </c:strRef>
          </c:cat>
          <c:val>
            <c:numRef>
              <c:f>'AC Data by Sector'!$D$6:$O$6</c:f>
              <c:numCache>
                <c:ptCount val="12"/>
                <c:pt idx="0">
                  <c:v>0.290389</c:v>
                </c:pt>
                <c:pt idx="1">
                  <c:v>0.288989</c:v>
                </c:pt>
                <c:pt idx="2">
                  <c:v>0.28878899999999996</c:v>
                </c:pt>
                <c:pt idx="3">
                  <c:v>0.39858899999999997</c:v>
                </c:pt>
                <c:pt idx="4">
                  <c:v>0.43888900000000003</c:v>
                </c:pt>
                <c:pt idx="5">
                  <c:v>0.688889</c:v>
                </c:pt>
                <c:pt idx="6">
                  <c:v>0.958789</c:v>
                </c:pt>
                <c:pt idx="7">
                  <c:v>1.1605889999999999</c:v>
                </c:pt>
                <c:pt idx="8">
                  <c:v>1.263089</c:v>
                </c:pt>
                <c:pt idx="9">
                  <c:v>1.363089</c:v>
                </c:pt>
                <c:pt idx="10">
                  <c:v>1.9310889999999998</c:v>
                </c:pt>
                <c:pt idx="11">
                  <c:v>2.096089</c:v>
                </c:pt>
              </c:numCache>
            </c:numRef>
          </c:val>
        </c:ser>
        <c:ser>
          <c:idx val="10"/>
          <c:order val="4"/>
          <c:tx>
            <c:strRef>
              <c:f>'AC Data by Sector'!$C$7</c:f>
              <c:strCache>
                <c:ptCount val="1"/>
                <c:pt idx="0">
                  <c:v>Other Transport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 Data by Sector'!$D$2:$O$2</c:f>
              <c:str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strCache>
            </c:strRef>
          </c:cat>
          <c:val>
            <c:numRef>
              <c:f>'AC Data by Sector'!$D$7:$O$7</c:f>
              <c:numCache>
                <c:ptCount val="12"/>
                <c:pt idx="0">
                  <c:v>2.216193</c:v>
                </c:pt>
                <c:pt idx="1">
                  <c:v>2.216193</c:v>
                </c:pt>
                <c:pt idx="2">
                  <c:v>2.216193</c:v>
                </c:pt>
                <c:pt idx="3">
                  <c:v>2.216193</c:v>
                </c:pt>
                <c:pt idx="4">
                  <c:v>2.216193</c:v>
                </c:pt>
                <c:pt idx="5">
                  <c:v>2.216193</c:v>
                </c:pt>
                <c:pt idx="6">
                  <c:v>2.216193</c:v>
                </c:pt>
                <c:pt idx="7">
                  <c:v>2.216193</c:v>
                </c:pt>
                <c:pt idx="8">
                  <c:v>2.216193</c:v>
                </c:pt>
                <c:pt idx="9">
                  <c:v>2.216193</c:v>
                </c:pt>
                <c:pt idx="10">
                  <c:v>2.216193</c:v>
                </c:pt>
                <c:pt idx="11">
                  <c:v>2.2264</c:v>
                </c:pt>
              </c:numCache>
            </c:numRef>
          </c:val>
        </c:ser>
        <c:ser>
          <c:idx val="4"/>
          <c:order val="5"/>
          <c:tx>
            <c:strRef>
              <c:f>'AC Data by Sector'!$C$8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 Data by Sector'!$D$2:$O$2</c:f>
              <c:str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strCache>
            </c:strRef>
          </c:cat>
          <c:val>
            <c:numRef>
              <c:f>'AC Data by Sector'!$D$8:$O$8</c:f>
              <c:numCache>
                <c:ptCount val="12"/>
                <c:pt idx="0">
                  <c:v>963.7653</c:v>
                </c:pt>
                <c:pt idx="1">
                  <c:v>847.8051999999999</c:v>
                </c:pt>
                <c:pt idx="2">
                  <c:v>770.1905</c:v>
                </c:pt>
                <c:pt idx="3">
                  <c:v>697.4295</c:v>
                </c:pt>
                <c:pt idx="4">
                  <c:v>674.0398</c:v>
                </c:pt>
                <c:pt idx="5">
                  <c:v>646.0106999999999</c:v>
                </c:pt>
                <c:pt idx="6">
                  <c:v>621.5507</c:v>
                </c:pt>
                <c:pt idx="7">
                  <c:v>600.4778</c:v>
                </c:pt>
                <c:pt idx="8">
                  <c:v>614.2206</c:v>
                </c:pt>
                <c:pt idx="9">
                  <c:v>568.2218</c:v>
                </c:pt>
                <c:pt idx="10">
                  <c:v>542.7968000000001</c:v>
                </c:pt>
                <c:pt idx="11">
                  <c:v>563.31246</c:v>
                </c:pt>
              </c:numCache>
            </c:numRef>
          </c:val>
        </c:ser>
        <c:ser>
          <c:idx val="5"/>
          <c:order val="6"/>
          <c:tx>
            <c:strRef>
              <c:f>'AC Data by Sector'!$C$9</c:f>
              <c:strCache>
                <c:ptCount val="1"/>
                <c:pt idx="0">
                  <c:v>Waste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 Data by Sector'!$D$2:$O$2</c:f>
              <c:str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strCache>
            </c:strRef>
          </c:cat>
          <c:val>
            <c:numRef>
              <c:f>'AC Data by Sector'!$D$9:$O$9</c:f>
              <c:numCache>
                <c:ptCount val="12"/>
                <c:pt idx="0">
                  <c:v>38.742</c:v>
                </c:pt>
                <c:pt idx="1">
                  <c:v>25.702</c:v>
                </c:pt>
                <c:pt idx="2">
                  <c:v>25.722</c:v>
                </c:pt>
                <c:pt idx="3">
                  <c:v>25.732</c:v>
                </c:pt>
                <c:pt idx="4">
                  <c:v>25.762</c:v>
                </c:pt>
                <c:pt idx="5">
                  <c:v>16.742</c:v>
                </c:pt>
                <c:pt idx="6">
                  <c:v>16.732</c:v>
                </c:pt>
                <c:pt idx="7">
                  <c:v>16.742</c:v>
                </c:pt>
                <c:pt idx="8">
                  <c:v>16.722</c:v>
                </c:pt>
                <c:pt idx="9">
                  <c:v>16.712</c:v>
                </c:pt>
                <c:pt idx="10">
                  <c:v>16.732</c:v>
                </c:pt>
                <c:pt idx="11">
                  <c:v>8.462</c:v>
                </c:pt>
              </c:numCache>
            </c:numRef>
          </c:val>
        </c:ser>
        <c:ser>
          <c:idx val="6"/>
          <c:order val="7"/>
          <c:tx>
            <c:strRef>
              <c:f>'AC Data by Sector'!$C$10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 Data by Sector'!$D$2:$O$2</c:f>
              <c:str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strCache>
            </c:strRef>
          </c:cat>
          <c:val>
            <c:numRef>
              <c:f>'AC Data by Sector'!$D$10:$O$10</c:f>
              <c:numCache>
                <c:ptCount val="12"/>
                <c:pt idx="0">
                  <c:v>0.32410000000000005</c:v>
                </c:pt>
                <c:pt idx="1">
                  <c:v>0.2882</c:v>
                </c:pt>
                <c:pt idx="2">
                  <c:v>0.26480000000000004</c:v>
                </c:pt>
                <c:pt idx="3">
                  <c:v>0.2486</c:v>
                </c:pt>
                <c:pt idx="4">
                  <c:v>0.2427</c:v>
                </c:pt>
                <c:pt idx="5">
                  <c:v>0.2357</c:v>
                </c:pt>
                <c:pt idx="6">
                  <c:v>0.2397</c:v>
                </c:pt>
                <c:pt idx="7">
                  <c:v>0.21459999999999999</c:v>
                </c:pt>
                <c:pt idx="8">
                  <c:v>0.1955</c:v>
                </c:pt>
                <c:pt idx="9">
                  <c:v>0.14500000000000002</c:v>
                </c:pt>
                <c:pt idx="10">
                  <c:v>0.215</c:v>
                </c:pt>
                <c:pt idx="11">
                  <c:v>0.2101</c:v>
                </c:pt>
              </c:numCache>
            </c:numRef>
          </c:val>
        </c:ser>
        <c:overlap val="100"/>
        <c:gapWidth val="80"/>
        <c:axId val="26168475"/>
        <c:axId val="34189684"/>
      </c:barChart>
      <c:lineChart>
        <c:grouping val="standard"/>
        <c:varyColors val="0"/>
        <c:ser>
          <c:idx val="7"/>
          <c:order val="8"/>
          <c:tx>
            <c:strRef>
              <c:f>'AC Data by Sector'!$C$11</c:f>
              <c:strCache>
                <c:ptCount val="1"/>
                <c:pt idx="0">
                  <c:v>AC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'AC Data by Sector'!$D$2:$O$2</c:f>
              <c:str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strCache>
            </c:strRef>
          </c:cat>
          <c:val>
            <c:numRef>
              <c:f>'AC Data by Sector'!$D$11:$O$11</c:f>
              <c:numCache>
                <c:ptCount val="12"/>
                <c:pt idx="0">
                  <c:v>1042.8741770000001</c:v>
                </c:pt>
                <c:pt idx="1">
                  <c:v>911.6296769999999</c:v>
                </c:pt>
                <c:pt idx="2">
                  <c:v>831.635077</c:v>
                </c:pt>
                <c:pt idx="3">
                  <c:v>760.535277</c:v>
                </c:pt>
                <c:pt idx="4">
                  <c:v>733.1153770000001</c:v>
                </c:pt>
                <c:pt idx="5">
                  <c:v>681.9146769999999</c:v>
                </c:pt>
                <c:pt idx="6">
                  <c:v>656.180977</c:v>
                </c:pt>
                <c:pt idx="7">
                  <c:v>634.648377</c:v>
                </c:pt>
                <c:pt idx="8">
                  <c:v>645.147177</c:v>
                </c:pt>
                <c:pt idx="9">
                  <c:v>598.720977</c:v>
                </c:pt>
                <c:pt idx="10">
                  <c:v>573.456575</c:v>
                </c:pt>
                <c:pt idx="11">
                  <c:v>585.92852335</c:v>
                </c:pt>
              </c:numCache>
            </c:numRef>
          </c:val>
          <c:smooth val="0"/>
        </c:ser>
        <c:axId val="26168475"/>
        <c:axId val="34189684"/>
      </c:lineChart>
      <c:catAx>
        <c:axId val="26168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4189684"/>
        <c:crosses val="autoZero"/>
        <c:auto val="1"/>
        <c:lblOffset val="100"/>
        <c:noMultiLvlLbl val="0"/>
      </c:catAx>
      <c:valAx>
        <c:axId val="34189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ktonnes of NH3 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1684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5"/>
          <c:y val="0.18775"/>
          <c:w val="0.16825"/>
          <c:h val="0.53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1.5748031496062993" right="1.5748031496062993" top="1.5748031496062993" bottom="1.5748031496062993" header="0.5118110236220472" footer="0.5118110236220472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1.5748031496062993" header="0.5118110236220472" footer="0.5118110236220472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1.5748031496062993" header="0.5118110236220472" footer="0.5118110236220472"/>
  <pageSetup horizontalDpi="600" verticalDpi="6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480314960629921" right="0.7480314960629921" top="0.984251968503937" bottom="2.362204724409449" header="0.5118110236220472" footer="0.5118110236220472"/>
  <pageSetup horizontalDpi="600" verticalDpi="6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480314960629921" right="0.7480314960629921" top="0.984251968503937" bottom="2.362204724409449" header="0.5118110236220472" footer="0.511811023622047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1.5748031496062993" right="1.5748031496062993" top="1.5748031496062993" bottom="1.5748031496062993" header="0.5118110236220472" footer="0.5118110236220472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0.984251968503937" header="0.5118110236220472" footer="0.5118110236220472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0.984251968503937" header="0.5118110236220472" footer="0.5118110236220472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2.952755905511811" header="0.5118110236220472" footer="0.5118110236220472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2.952755905511811" header="0.5118110236220472" footer="0.5118110236220472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2.952755905511811" header="0.5118110236220472" footer="0.5118110236220472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2.952755905511811" header="0.5118110236220472" footer="0.5118110236220472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0097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3952875"/>
    <xdr:graphicFrame>
      <xdr:nvGraphicFramePr>
        <xdr:cNvPr id="1" name="Shape 1025"/>
        <xdr:cNvGraphicFramePr/>
      </xdr:nvGraphicFramePr>
      <xdr:xfrm>
        <a:off x="0" y="0"/>
        <a:ext cx="931545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0.2845</cdr:x>
      <cdr:y>0.1685</cdr:y>
    </cdr:from>
    <cdr:to>
      <cdr:x>0.39925</cdr:x>
      <cdr:y>0.33675</cdr:y>
    </cdr:to>
    <cdr:sp>
      <cdr:nvSpPr>
        <cdr:cNvPr id="1" name="TextBox 1"/>
        <cdr:cNvSpPr txBox="1">
          <a:spLocks noChangeArrowheads="1"/>
        </cdr:cNvSpPr>
      </cdr:nvSpPr>
      <cdr:spPr>
        <a:xfrm>
          <a:off x="2647950" y="657225"/>
          <a:ext cx="106680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3275" b="0" i="0" u="none" baseline="0"/>
            <a:t>J</a:t>
          </a:r>
        </a:p>
      </cdr:txBody>
    </cdr:sp>
  </cdr:relSizeAnchor>
  <cdr:relSizeAnchor xmlns:cdr="http://schemas.openxmlformats.org/drawingml/2006/chartDrawing">
    <cdr:from>
      <cdr:x>0.72025</cdr:x>
      <cdr:y>0.1775</cdr:y>
    </cdr:from>
    <cdr:to>
      <cdr:x>0.82875</cdr:x>
      <cdr:y>0.3285</cdr:y>
    </cdr:to>
    <cdr:sp>
      <cdr:nvSpPr>
        <cdr:cNvPr id="2" name="TextBox 2"/>
        <cdr:cNvSpPr txBox="1">
          <a:spLocks noChangeArrowheads="1"/>
        </cdr:cNvSpPr>
      </cdr:nvSpPr>
      <cdr:spPr>
        <a:xfrm>
          <a:off x="6705600" y="695325"/>
          <a:ext cx="100965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3275" b="0" i="0" u="none" baseline="0"/>
            <a:t>L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3952875"/>
    <xdr:graphicFrame>
      <xdr:nvGraphicFramePr>
        <xdr:cNvPr id="1" name="Shape 1025"/>
        <xdr:cNvGraphicFramePr/>
      </xdr:nvGraphicFramePr>
      <xdr:xfrm>
        <a:off x="0" y="0"/>
        <a:ext cx="931545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0.255</cdr:x>
      <cdr:y>0.36625</cdr:y>
    </cdr:from>
    <cdr:to>
      <cdr:x>0.36875</cdr:x>
      <cdr:y>0.536</cdr:y>
    </cdr:to>
    <cdr:sp>
      <cdr:nvSpPr>
        <cdr:cNvPr id="1" name="TextBox 1"/>
        <cdr:cNvSpPr txBox="1">
          <a:spLocks noChangeArrowheads="1"/>
        </cdr:cNvSpPr>
      </cdr:nvSpPr>
      <cdr:spPr>
        <a:xfrm>
          <a:off x="2371725" y="1905000"/>
          <a:ext cx="105727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075" b="0" i="0" u="none" baseline="0"/>
            <a:t>J</a:t>
          </a:r>
        </a:p>
      </cdr:txBody>
    </cdr:sp>
  </cdr:relSizeAnchor>
  <cdr:relSizeAnchor xmlns:cdr="http://schemas.openxmlformats.org/drawingml/2006/chartDrawing">
    <cdr:from>
      <cdr:x>0.838</cdr:x>
      <cdr:y>0.3755</cdr:y>
    </cdr:from>
    <cdr:to>
      <cdr:x>0.94775</cdr:x>
      <cdr:y>0.5285</cdr:y>
    </cdr:to>
    <cdr:sp>
      <cdr:nvSpPr>
        <cdr:cNvPr id="2" name="TextBox 2"/>
        <cdr:cNvSpPr txBox="1">
          <a:spLocks noChangeArrowheads="1"/>
        </cdr:cNvSpPr>
      </cdr:nvSpPr>
      <cdr:spPr>
        <a:xfrm>
          <a:off x="7800975" y="1952625"/>
          <a:ext cx="101917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075" b="0" i="0" u="none" baseline="0"/>
            <a:t>L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210175"/>
    <xdr:graphicFrame>
      <xdr:nvGraphicFramePr>
        <xdr:cNvPr id="1" name="Shape 1025"/>
        <xdr:cNvGraphicFramePr/>
      </xdr:nvGraphicFramePr>
      <xdr:xfrm>
        <a:off x="0" y="0"/>
        <a:ext cx="931545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0.2555</cdr:x>
      <cdr:y>0.3675</cdr:y>
    </cdr:from>
    <cdr:to>
      <cdr:x>0.36925</cdr:x>
      <cdr:y>0.53725</cdr:y>
    </cdr:to>
    <cdr:sp>
      <cdr:nvSpPr>
        <cdr:cNvPr id="1" name="TextBox 1"/>
        <cdr:cNvSpPr txBox="1">
          <a:spLocks noChangeArrowheads="1"/>
        </cdr:cNvSpPr>
      </cdr:nvSpPr>
      <cdr:spPr>
        <a:xfrm>
          <a:off x="2371725" y="1914525"/>
          <a:ext cx="105727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075" b="0" i="0" u="none" baseline="0"/>
            <a:t>J</a:t>
          </a:r>
        </a:p>
      </cdr:txBody>
    </cdr:sp>
  </cdr:relSizeAnchor>
  <cdr:relSizeAnchor xmlns:cdr="http://schemas.openxmlformats.org/drawingml/2006/chartDrawing">
    <cdr:from>
      <cdr:x>0.84175</cdr:x>
      <cdr:y>0.37675</cdr:y>
    </cdr:from>
    <cdr:to>
      <cdr:x>0.9515</cdr:x>
      <cdr:y>0.52975</cdr:y>
    </cdr:to>
    <cdr:sp>
      <cdr:nvSpPr>
        <cdr:cNvPr id="2" name="TextBox 2"/>
        <cdr:cNvSpPr txBox="1">
          <a:spLocks noChangeArrowheads="1"/>
        </cdr:cNvSpPr>
      </cdr:nvSpPr>
      <cdr:spPr>
        <a:xfrm>
          <a:off x="7839075" y="1962150"/>
          <a:ext cx="101917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075" b="0" i="0" u="none" baseline="0"/>
            <a:t>L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210175"/>
    <xdr:graphicFrame>
      <xdr:nvGraphicFramePr>
        <xdr:cNvPr id="1" name="Shape 1025"/>
        <xdr:cNvGraphicFramePr/>
      </xdr:nvGraphicFramePr>
      <xdr:xfrm>
        <a:off x="0" y="0"/>
        <a:ext cx="931545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0.27225</cdr:y>
    </cdr:from>
    <cdr:to>
      <cdr:x>0.3755</cdr:x>
      <cdr:y>0.4415</cdr:y>
    </cdr:to>
    <cdr:sp>
      <cdr:nvSpPr>
        <cdr:cNvPr id="1" name="TextBox 1"/>
        <cdr:cNvSpPr txBox="1">
          <a:spLocks noChangeArrowheads="1"/>
        </cdr:cNvSpPr>
      </cdr:nvSpPr>
      <cdr:spPr>
        <a:xfrm>
          <a:off x="2409825" y="1219200"/>
          <a:ext cx="1076325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075" b="0" i="0" u="none" baseline="0"/>
            <a:t>J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4486275"/>
    <xdr:graphicFrame>
      <xdr:nvGraphicFramePr>
        <xdr:cNvPr id="1" name="Shape 1025"/>
        <xdr:cNvGraphicFramePr/>
      </xdr:nvGraphicFramePr>
      <xdr:xfrm>
        <a:off x="0" y="0"/>
        <a:ext cx="931545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0097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0.27225</cdr:y>
    </cdr:from>
    <cdr:to>
      <cdr:x>0.3755</cdr:x>
      <cdr:y>0.4415</cdr:y>
    </cdr:to>
    <cdr:sp>
      <cdr:nvSpPr>
        <cdr:cNvPr id="1" name="TextBox 1"/>
        <cdr:cNvSpPr txBox="1">
          <a:spLocks noChangeArrowheads="1"/>
        </cdr:cNvSpPr>
      </cdr:nvSpPr>
      <cdr:spPr>
        <a:xfrm>
          <a:off x="2409825" y="1219200"/>
          <a:ext cx="1076325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075" b="0" i="0" u="none" baseline="0"/>
            <a:t>J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4486275"/>
    <xdr:graphicFrame>
      <xdr:nvGraphicFramePr>
        <xdr:cNvPr id="1" name="Shape 1025"/>
        <xdr:cNvGraphicFramePr/>
      </xdr:nvGraphicFramePr>
      <xdr:xfrm>
        <a:off x="0" y="0"/>
        <a:ext cx="931545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53100"/>
    <xdr:graphicFrame>
      <xdr:nvGraphicFramePr>
        <xdr:cNvPr id="1" name="Shape 1025"/>
        <xdr:cNvGraphicFramePr/>
      </xdr:nvGraphicFramePr>
      <xdr:xfrm>
        <a:off x="0" y="0"/>
        <a:ext cx="93154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53100"/>
    <xdr:graphicFrame>
      <xdr:nvGraphicFramePr>
        <xdr:cNvPr id="1" name="Shape 1025"/>
        <xdr:cNvGraphicFramePr/>
      </xdr:nvGraphicFramePr>
      <xdr:xfrm>
        <a:off x="0" y="0"/>
        <a:ext cx="93154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0.22175</cdr:x>
      <cdr:y>0.2925</cdr:y>
    </cdr:from>
    <cdr:to>
      <cdr:x>0.3365</cdr:x>
      <cdr:y>0.46075</cdr:y>
    </cdr:to>
    <cdr:sp>
      <cdr:nvSpPr>
        <cdr:cNvPr id="1" name="TextBox 1"/>
        <cdr:cNvSpPr txBox="1">
          <a:spLocks noChangeArrowheads="1"/>
        </cdr:cNvSpPr>
      </cdr:nvSpPr>
      <cdr:spPr>
        <a:xfrm>
          <a:off x="2057400" y="1152525"/>
          <a:ext cx="106680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3275" b="0" i="0" u="none" baseline="0"/>
            <a:t>J</a:t>
          </a:r>
        </a:p>
      </cdr:txBody>
    </cdr:sp>
  </cdr:relSizeAnchor>
  <cdr:relSizeAnchor xmlns:cdr="http://schemas.openxmlformats.org/drawingml/2006/chartDrawing">
    <cdr:from>
      <cdr:x>0.7285</cdr:x>
      <cdr:y>0.2925</cdr:y>
    </cdr:from>
    <cdr:to>
      <cdr:x>0.837</cdr:x>
      <cdr:y>0.4435</cdr:y>
    </cdr:to>
    <cdr:sp>
      <cdr:nvSpPr>
        <cdr:cNvPr id="2" name="TextBox 2"/>
        <cdr:cNvSpPr txBox="1">
          <a:spLocks noChangeArrowheads="1"/>
        </cdr:cNvSpPr>
      </cdr:nvSpPr>
      <cdr:spPr>
        <a:xfrm>
          <a:off x="6781800" y="1152525"/>
          <a:ext cx="100965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3275" b="0" i="0" u="none" baseline="0"/>
            <a:t>L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3952875"/>
    <xdr:graphicFrame>
      <xdr:nvGraphicFramePr>
        <xdr:cNvPr id="1" name="Shape 1025"/>
        <xdr:cNvGraphicFramePr/>
      </xdr:nvGraphicFramePr>
      <xdr:xfrm>
        <a:off x="0" y="0"/>
        <a:ext cx="931545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0.2925</cdr:y>
    </cdr:from>
    <cdr:to>
      <cdr:x>0.3285</cdr:x>
      <cdr:y>0.46075</cdr:y>
    </cdr:to>
    <cdr:sp>
      <cdr:nvSpPr>
        <cdr:cNvPr id="1" name="TextBox 1"/>
        <cdr:cNvSpPr txBox="1">
          <a:spLocks noChangeArrowheads="1"/>
        </cdr:cNvSpPr>
      </cdr:nvSpPr>
      <cdr:spPr>
        <a:xfrm>
          <a:off x="1990725" y="1152525"/>
          <a:ext cx="106680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3275" b="0" i="0" u="none" baseline="0"/>
            <a:t>J</a:t>
          </a:r>
        </a:p>
      </cdr:txBody>
    </cdr:sp>
  </cdr:relSizeAnchor>
  <cdr:relSizeAnchor xmlns:cdr="http://schemas.openxmlformats.org/drawingml/2006/chartDrawing">
    <cdr:from>
      <cdr:x>0.73325</cdr:x>
      <cdr:y>0.2925</cdr:y>
    </cdr:from>
    <cdr:to>
      <cdr:x>0.84175</cdr:x>
      <cdr:y>0.4435</cdr:y>
    </cdr:to>
    <cdr:sp>
      <cdr:nvSpPr>
        <cdr:cNvPr id="2" name="TextBox 2"/>
        <cdr:cNvSpPr txBox="1">
          <a:spLocks noChangeArrowheads="1"/>
        </cdr:cNvSpPr>
      </cdr:nvSpPr>
      <cdr:spPr>
        <a:xfrm>
          <a:off x="6829425" y="1152525"/>
          <a:ext cx="100965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3275" b="0" i="0" u="none" baseline="0"/>
            <a:t>L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3952875"/>
    <xdr:graphicFrame>
      <xdr:nvGraphicFramePr>
        <xdr:cNvPr id="1" name="Shape 1025"/>
        <xdr:cNvGraphicFramePr/>
      </xdr:nvGraphicFramePr>
      <xdr:xfrm>
        <a:off x="0" y="0"/>
        <a:ext cx="931545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0.1685</cdr:y>
    </cdr:from>
    <cdr:to>
      <cdr:x>0.4065</cdr:x>
      <cdr:y>0.33675</cdr:y>
    </cdr:to>
    <cdr:sp>
      <cdr:nvSpPr>
        <cdr:cNvPr id="1" name="TextBox 1"/>
        <cdr:cNvSpPr txBox="1">
          <a:spLocks noChangeArrowheads="1"/>
        </cdr:cNvSpPr>
      </cdr:nvSpPr>
      <cdr:spPr>
        <a:xfrm>
          <a:off x="2714625" y="657225"/>
          <a:ext cx="106680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3275" b="0" i="0" u="none" baseline="0"/>
            <a:t>J</a:t>
          </a:r>
        </a:p>
      </cdr:txBody>
    </cdr:sp>
  </cdr:relSizeAnchor>
  <cdr:relSizeAnchor xmlns:cdr="http://schemas.openxmlformats.org/drawingml/2006/chartDrawing">
    <cdr:from>
      <cdr:x>0.722</cdr:x>
      <cdr:y>0.1775</cdr:y>
    </cdr:from>
    <cdr:to>
      <cdr:x>0.8305</cdr:x>
      <cdr:y>0.3285</cdr:y>
    </cdr:to>
    <cdr:sp>
      <cdr:nvSpPr>
        <cdr:cNvPr id="2" name="TextBox 2"/>
        <cdr:cNvSpPr txBox="1">
          <a:spLocks noChangeArrowheads="1"/>
        </cdr:cNvSpPr>
      </cdr:nvSpPr>
      <cdr:spPr>
        <a:xfrm>
          <a:off x="6724650" y="695325"/>
          <a:ext cx="100965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3275" b="0" i="0" u="none" baseline="0"/>
            <a:t>L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eolusb\oKo\My%20Documents\KATKA\AP\AP2002%207-10\allsep00-j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eolusb\oko\projects\etc\2000\factsheets_2000\indicators\allsep00-j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@Martin\@Projects\ETC-ACC\Air%20emissions%20data\2003\air%20emissions%20for%20indicators03%20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ctor Definitions"/>
      <sheetName val="Country-codes"/>
      <sheetName val="energy-CO2, N2O &amp; CH4"/>
      <sheetName val="energy-SO2, NOx, CO, NMVOC, NH3"/>
      <sheetName val="Sheet1"/>
      <sheetName val="Cor &amp; CLRTAP-CO, NOx, SO2, VOC"/>
      <sheetName val="PM10"/>
      <sheetName val="UNFCCC (CO2, CH4, N2O, ind Gas)"/>
      <sheetName val="background data"/>
    </sheetNames>
    <sheetDataSet>
      <sheetData sheetId="5">
        <row r="389">
          <cell r="B389" t="str">
            <v>Energy Industries</v>
          </cell>
        </row>
        <row r="390">
          <cell r="B390" t="str">
            <v>Fugitive Emissions</v>
          </cell>
        </row>
        <row r="391">
          <cell r="B391" t="str">
            <v>Industry</v>
          </cell>
        </row>
        <row r="392">
          <cell r="B392" t="str">
            <v>Road Transport</v>
          </cell>
        </row>
        <row r="393">
          <cell r="B393" t="str">
            <v>Other Transport</v>
          </cell>
        </row>
        <row r="394">
          <cell r="B394" t="str">
            <v>Agriculture</v>
          </cell>
        </row>
        <row r="395">
          <cell r="B395" t="str">
            <v>Waste</v>
          </cell>
        </row>
        <row r="396">
          <cell r="B396" t="str">
            <v>Other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ctor Definitions"/>
      <sheetName val="Country-codes"/>
      <sheetName val="energy-CO2, N2O &amp; CH4"/>
      <sheetName val="energy-SO2, NOx, CO, NMVOC, NH3"/>
      <sheetName val="Chart1"/>
      <sheetName val="Sheet2"/>
      <sheetName val="Sheet1"/>
      <sheetName val="Cor &amp; CLRTAP-CO, NOx, SO2, VOC"/>
      <sheetName val="PM10"/>
      <sheetName val="UNFCCC (CO2, CH4, N2O, ind Gas)"/>
      <sheetName val="background data"/>
      <sheetName val="Chart5"/>
      <sheetName val="Chart6"/>
      <sheetName val="Chart2"/>
      <sheetName val="Chart4"/>
    </sheetNames>
    <sheetDataSet>
      <sheetData sheetId="7">
        <row r="3">
          <cell r="R3" t="str">
            <v>1990</v>
          </cell>
          <cell r="S3" t="str">
            <v>1991</v>
          </cell>
          <cell r="T3" t="str">
            <v>1992</v>
          </cell>
          <cell r="U3" t="str">
            <v>1993</v>
          </cell>
          <cell r="V3" t="str">
            <v>1994</v>
          </cell>
          <cell r="W3" t="str">
            <v>1995</v>
          </cell>
          <cell r="X3" t="str">
            <v>1996</v>
          </cell>
          <cell r="Y3" t="str">
            <v>1997</v>
          </cell>
          <cell r="Z3" t="str">
            <v>1998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T1 (Country_group_Totals)"/>
      <sheetName val="T2 (Country_group_ Sectors)"/>
      <sheetName val="T3 (Country_grp_Energy Systems)"/>
      <sheetName val="T4 (Country_grp_Electricity)"/>
      <sheetName val="T5 (Country Totals)"/>
      <sheetName val="T6 (Country by sector)"/>
      <sheetName val="T7 (Country Energy system)"/>
      <sheetName val="T8 (Country Electricity)"/>
    </sheetNames>
    <sheetDataSet>
      <sheetData sheetId="2">
        <row r="3">
          <cell r="A3" t="str">
            <v>AC_Acidifying Potential_Energy Industries</v>
          </cell>
          <cell r="B3" t="str">
            <v>AC</v>
          </cell>
          <cell r="C3" t="str">
            <v>Acidifying Potential</v>
          </cell>
          <cell r="D3" t="str">
            <v>Acidifying Potential</v>
          </cell>
          <cell r="E3">
            <v>1</v>
          </cell>
          <cell r="F3" t="str">
            <v>Energy Industries</v>
          </cell>
          <cell r="G3">
            <v>1</v>
          </cell>
          <cell r="H3">
            <v>147767.3394025888</v>
          </cell>
          <cell r="I3">
            <v>136262.17613378016</v>
          </cell>
          <cell r="J3">
            <v>122285.46656018</v>
          </cell>
          <cell r="K3">
            <v>114817.7045845921</v>
          </cell>
          <cell r="L3">
            <v>106892.76496791879</v>
          </cell>
          <cell r="M3">
            <v>108570.55646929328</v>
          </cell>
          <cell r="N3">
            <v>102730.17703626968</v>
          </cell>
          <cell r="O3">
            <v>92434.05034722936</v>
          </cell>
          <cell r="P3">
            <v>81469.31131659748</v>
          </cell>
          <cell r="Q3">
            <v>70574.5409733717</v>
          </cell>
          <cell r="R3">
            <v>62097.62014854741</v>
          </cell>
          <cell r="S3">
            <v>57186.695678758275</v>
          </cell>
        </row>
        <row r="4">
          <cell r="A4" t="str">
            <v>AC_Acidifying Potential_Fugitive Emissions</v>
          </cell>
          <cell r="B4" t="str">
            <v>AC</v>
          </cell>
          <cell r="C4" t="str">
            <v>Acidifying Potential</v>
          </cell>
          <cell r="D4" t="str">
            <v>Acidifying Potential</v>
          </cell>
          <cell r="E4">
            <v>2</v>
          </cell>
          <cell r="F4" t="str">
            <v>Fugitive Emissions</v>
          </cell>
          <cell r="G4">
            <v>2</v>
          </cell>
          <cell r="H4">
            <v>105.80978235</v>
          </cell>
          <cell r="I4">
            <v>105.80978235</v>
          </cell>
          <cell r="J4">
            <v>105.80978235</v>
          </cell>
          <cell r="K4">
            <v>105.80978235</v>
          </cell>
          <cell r="L4">
            <v>105.80978235</v>
          </cell>
          <cell r="M4">
            <v>105.80978235</v>
          </cell>
          <cell r="N4">
            <v>105.80978235</v>
          </cell>
          <cell r="O4">
            <v>105.80978235</v>
          </cell>
          <cell r="P4">
            <v>105.80978235</v>
          </cell>
          <cell r="Q4">
            <v>105.80978235</v>
          </cell>
          <cell r="R4">
            <v>105.80978235</v>
          </cell>
          <cell r="S4">
            <v>105.91847800000001</v>
          </cell>
        </row>
        <row r="5">
          <cell r="A5" t="str">
            <v>AC_Acidifying Potential_Industry (Energy)</v>
          </cell>
          <cell r="B5" t="str">
            <v>AC</v>
          </cell>
          <cell r="C5" t="str">
            <v>Acidifying Potential</v>
          </cell>
          <cell r="D5" t="str">
            <v>Acidifying Potential</v>
          </cell>
          <cell r="E5">
            <v>3</v>
          </cell>
          <cell r="F5" t="str">
            <v>Industry (Energy)</v>
          </cell>
          <cell r="G5">
            <v>3</v>
          </cell>
          <cell r="H5">
            <v>67901.06823216495</v>
          </cell>
          <cell r="I5">
            <v>60713.26785353277</v>
          </cell>
          <cell r="J5">
            <v>55133.217140718865</v>
          </cell>
          <cell r="K5">
            <v>38912.72676184906</v>
          </cell>
          <cell r="L5">
            <v>36006.103250169064</v>
          </cell>
          <cell r="M5">
            <v>32976.58862842366</v>
          </cell>
          <cell r="N5">
            <v>31626.33554448646</v>
          </cell>
          <cell r="O5">
            <v>28552.92554034836</v>
          </cell>
          <cell r="P5">
            <v>24315.26287776356</v>
          </cell>
          <cell r="Q5">
            <v>21940.147249673657</v>
          </cell>
          <cell r="R5">
            <v>20723.49875286871</v>
          </cell>
          <cell r="S5">
            <v>20859.0844260167</v>
          </cell>
        </row>
        <row r="6">
          <cell r="A6" t="str">
            <v>AC_Acidifying Potential_Agriculture</v>
          </cell>
          <cell r="B6" t="str">
            <v>AC</v>
          </cell>
          <cell r="C6" t="str">
            <v>Acidifying Potential</v>
          </cell>
          <cell r="D6" t="str">
            <v>Acidifying Potential</v>
          </cell>
          <cell r="E6">
            <v>4</v>
          </cell>
          <cell r="F6" t="str">
            <v>Agriculture</v>
          </cell>
          <cell r="G6">
            <v>10</v>
          </cell>
          <cell r="H6">
            <v>56788.87546392457</v>
          </cell>
          <cell r="I6">
            <v>49955.79228915446</v>
          </cell>
          <cell r="J6">
            <v>45399.292384995664</v>
          </cell>
          <cell r="K6">
            <v>41117.72074369333</v>
          </cell>
          <cell r="L6">
            <v>39746.8847212545</v>
          </cell>
          <cell r="M6">
            <v>38100.5847966851</v>
          </cell>
          <cell r="N6">
            <v>36666.297799181004</v>
          </cell>
          <cell r="O6">
            <v>35448.438715352</v>
          </cell>
          <cell r="P6">
            <v>36242.941535995604</v>
          </cell>
          <cell r="Q6">
            <v>33537.6510945678</v>
          </cell>
          <cell r="R6">
            <v>32024.6341743767</v>
          </cell>
          <cell r="S6">
            <v>33229.872695372134</v>
          </cell>
        </row>
        <row r="7">
          <cell r="A7" t="str">
            <v>AC_Acidifying Potential_Waste</v>
          </cell>
          <cell r="B7" t="str">
            <v>AC</v>
          </cell>
          <cell r="C7" t="str">
            <v>Acidifying Potential</v>
          </cell>
          <cell r="D7" t="str">
            <v>Acidifying Potential</v>
          </cell>
          <cell r="E7">
            <v>5</v>
          </cell>
          <cell r="F7" t="str">
            <v>Waste</v>
          </cell>
          <cell r="G7">
            <v>11</v>
          </cell>
          <cell r="H7">
            <v>4154.91300535461</v>
          </cell>
          <cell r="I7">
            <v>3387.85418719461</v>
          </cell>
          <cell r="J7">
            <v>3389.0306577746096</v>
          </cell>
          <cell r="K7">
            <v>3389.61889306461</v>
          </cell>
          <cell r="L7">
            <v>3371.81838193461</v>
          </cell>
          <cell r="M7">
            <v>2816.23015035461</v>
          </cell>
          <cell r="N7">
            <v>2823.3864800646097</v>
          </cell>
          <cell r="O7">
            <v>2823.97471535461</v>
          </cell>
          <cell r="P7">
            <v>2820.6243317746103</v>
          </cell>
          <cell r="Q7">
            <v>2829.51155572181</v>
          </cell>
          <cell r="R7">
            <v>2813.03476832771</v>
          </cell>
          <cell r="S7">
            <v>2325.31347699361</v>
          </cell>
        </row>
        <row r="8">
          <cell r="A8" t="str">
            <v>AC_Acidifying Potential_Other (Energy)</v>
          </cell>
          <cell r="B8" t="str">
            <v>AC</v>
          </cell>
          <cell r="C8" t="str">
            <v>Acidifying Potential</v>
          </cell>
          <cell r="D8" t="str">
            <v>Acidifying Potential</v>
          </cell>
          <cell r="E8">
            <v>6</v>
          </cell>
          <cell r="F8" t="str">
            <v>Other (Energy)</v>
          </cell>
          <cell r="G8">
            <v>5</v>
          </cell>
          <cell r="H8">
            <v>48411.95823624391</v>
          </cell>
          <cell r="I8">
            <v>47082.282616232806</v>
          </cell>
          <cell r="J8">
            <v>41302.4088666542</v>
          </cell>
          <cell r="K8">
            <v>50599.1026361344</v>
          </cell>
          <cell r="L8">
            <v>45391.3099470533</v>
          </cell>
          <cell r="M8">
            <v>31474.9389494803</v>
          </cell>
          <cell r="N8">
            <v>31647.553307756294</v>
          </cell>
          <cell r="O8">
            <v>27330.204566328397</v>
          </cell>
          <cell r="P8">
            <v>21181.1856670245</v>
          </cell>
          <cell r="Q8">
            <v>21346.96099902</v>
          </cell>
          <cell r="R8">
            <v>17330.928752458098</v>
          </cell>
          <cell r="S8">
            <v>17173.44917429657</v>
          </cell>
        </row>
        <row r="9">
          <cell r="A9" t="str">
            <v>AC_Acidifying Potential_Road Transport</v>
          </cell>
          <cell r="B9" t="str">
            <v>AC</v>
          </cell>
          <cell r="C9" t="str">
            <v>Acidifying Potential</v>
          </cell>
          <cell r="D9" t="str">
            <v>Acidifying Potential</v>
          </cell>
          <cell r="E9">
            <v>7</v>
          </cell>
          <cell r="F9" t="str">
            <v>Road Transport</v>
          </cell>
          <cell r="G9">
            <v>8</v>
          </cell>
          <cell r="H9">
            <v>25210.247110839777</v>
          </cell>
          <cell r="I9">
            <v>21914.262858618178</v>
          </cell>
          <cell r="J9">
            <v>20861.942158527378</v>
          </cell>
          <cell r="K9">
            <v>19535.024217008584</v>
          </cell>
          <cell r="L9">
            <v>21031.11163681528</v>
          </cell>
          <cell r="M9">
            <v>18786.60853405228</v>
          </cell>
          <cell r="N9">
            <v>18891.983621743377</v>
          </cell>
          <cell r="O9">
            <v>18645.908467858582</v>
          </cell>
          <cell r="P9">
            <v>18619.667970303075</v>
          </cell>
          <cell r="Q9">
            <v>17856.89240119308</v>
          </cell>
          <cell r="R9">
            <v>15659.44589485008</v>
          </cell>
          <cell r="S9">
            <v>14622.083199109082</v>
          </cell>
        </row>
        <row r="10">
          <cell r="A10" t="str">
            <v>AC_Acidifying Potential_Other Transport</v>
          </cell>
          <cell r="B10" t="str">
            <v>AC</v>
          </cell>
          <cell r="C10" t="str">
            <v>Acidifying Potential</v>
          </cell>
          <cell r="D10" t="str">
            <v>Acidifying Potential</v>
          </cell>
          <cell r="E10">
            <v>8</v>
          </cell>
          <cell r="F10" t="str">
            <v>Other Transport</v>
          </cell>
          <cell r="G10">
            <v>9</v>
          </cell>
          <cell r="H10">
            <v>6193.19828707276</v>
          </cell>
          <cell r="I10">
            <v>5954.557330496846</v>
          </cell>
          <cell r="J10">
            <v>5587.281115162216</v>
          </cell>
          <cell r="K10">
            <v>5321.213780337488</v>
          </cell>
          <cell r="L10">
            <v>5283.328628436643</v>
          </cell>
          <cell r="M10">
            <v>5521.701432154335</v>
          </cell>
          <cell r="N10">
            <v>6693.06271860066</v>
          </cell>
          <cell r="O10">
            <v>7720.123419902297</v>
          </cell>
          <cell r="P10">
            <v>7516.124355787112</v>
          </cell>
          <cell r="Q10">
            <v>6590.841663769347</v>
          </cell>
          <cell r="R10">
            <v>5887.486673620184</v>
          </cell>
          <cell r="S10">
            <v>6155.382589340863</v>
          </cell>
        </row>
        <row r="11">
          <cell r="A11" t="str">
            <v>AC_Acidifying Potential_Industry (Processes)</v>
          </cell>
          <cell r="B11" t="str">
            <v>AC</v>
          </cell>
          <cell r="C11" t="str">
            <v>Acidifying Potential</v>
          </cell>
          <cell r="D11" t="str">
            <v>Acidifying Potential</v>
          </cell>
          <cell r="E11">
            <v>9</v>
          </cell>
          <cell r="F11" t="str">
            <v>Industry (Processes)</v>
          </cell>
          <cell r="G11">
            <v>4</v>
          </cell>
          <cell r="H11">
            <v>10011.097012976816</v>
          </cell>
          <cell r="I11">
            <v>9097.789879417416</v>
          </cell>
          <cell r="J11">
            <v>7830.892576011214</v>
          </cell>
          <cell r="K11">
            <v>7857.958857333716</v>
          </cell>
          <cell r="L11">
            <v>6910.264979768114</v>
          </cell>
          <cell r="M11">
            <v>3598.4996177327153</v>
          </cell>
          <cell r="N11">
            <v>3302.400669026615</v>
          </cell>
          <cell r="O11">
            <v>3079.1850367309153</v>
          </cell>
          <cell r="P11">
            <v>2395.323881872815</v>
          </cell>
          <cell r="Q11">
            <v>2188.1956976074152</v>
          </cell>
          <cell r="R11">
            <v>2075.417528397357</v>
          </cell>
          <cell r="S11">
            <v>2485.7018918542108</v>
          </cell>
        </row>
        <row r="12">
          <cell r="A12" t="str">
            <v>AC_Acidifying Potential_Other (Non Energy)</v>
          </cell>
          <cell r="B12" t="str">
            <v>AC</v>
          </cell>
          <cell r="C12" t="str">
            <v>Acidifying Potential</v>
          </cell>
          <cell r="D12" t="str">
            <v>Acidifying Potential</v>
          </cell>
          <cell r="E12">
            <v>10</v>
          </cell>
          <cell r="F12" t="str">
            <v>Other (Non Energy)</v>
          </cell>
          <cell r="G12">
            <v>6</v>
          </cell>
          <cell r="H12">
            <v>2.058823515</v>
          </cell>
          <cell r="I12">
            <v>2.058823515</v>
          </cell>
          <cell r="J12">
            <v>2.058823515</v>
          </cell>
          <cell r="K12">
            <v>2.058823515</v>
          </cell>
          <cell r="L12">
            <v>2.058823515</v>
          </cell>
          <cell r="M12">
            <v>2.058823515</v>
          </cell>
          <cell r="N12">
            <v>2.058823515</v>
          </cell>
          <cell r="O12">
            <v>2.058823515</v>
          </cell>
          <cell r="P12">
            <v>2.058823515</v>
          </cell>
          <cell r="Q12">
            <v>2.058823515</v>
          </cell>
          <cell r="R12">
            <v>2.058823515</v>
          </cell>
          <cell r="S12">
            <v>2.058823515</v>
          </cell>
        </row>
        <row r="13">
          <cell r="A13" t="str">
            <v>AC_CH4_Energy Industries</v>
          </cell>
          <cell r="B13" t="str">
            <v>AC</v>
          </cell>
          <cell r="C13" t="str">
            <v>CH4</v>
          </cell>
          <cell r="D13" t="str">
            <v>Mg</v>
          </cell>
          <cell r="E13">
            <v>1</v>
          </cell>
          <cell r="F13" t="str">
            <v>Energy Industries</v>
          </cell>
          <cell r="G13">
            <v>1</v>
          </cell>
          <cell r="H13">
            <v>33801.72090070293</v>
          </cell>
          <cell r="I13">
            <v>24800.816940230638</v>
          </cell>
          <cell r="J13">
            <v>28486.427257464293</v>
          </cell>
          <cell r="K13">
            <v>20733.468048530347</v>
          </cell>
          <cell r="L13">
            <v>25320.841190069197</v>
          </cell>
          <cell r="M13">
            <v>16256.044919201764</v>
          </cell>
          <cell r="N13">
            <v>14212.498289215338</v>
          </cell>
          <cell r="O13">
            <v>13783.077151000285</v>
          </cell>
          <cell r="P13">
            <v>13411.62639642783</v>
          </cell>
          <cell r="Q13">
            <v>12111.122352785233</v>
          </cell>
          <cell r="R13">
            <v>11251.687288785233</v>
          </cell>
          <cell r="S13">
            <v>14430.936218785231</v>
          </cell>
        </row>
        <row r="14">
          <cell r="A14" t="str">
            <v>AC_CH4_Fugitive Emissions</v>
          </cell>
          <cell r="B14" t="str">
            <v>AC</v>
          </cell>
          <cell r="C14" t="str">
            <v>CH4</v>
          </cell>
          <cell r="D14" t="str">
            <v>Mg</v>
          </cell>
          <cell r="E14">
            <v>2</v>
          </cell>
          <cell r="F14" t="str">
            <v>Fugitive Emissions</v>
          </cell>
          <cell r="G14">
            <v>2</v>
          </cell>
          <cell r="H14">
            <v>1933804.7986506587</v>
          </cell>
          <cell r="I14">
            <v>1922774.0002066712</v>
          </cell>
          <cell r="J14">
            <v>1677181.1397990885</v>
          </cell>
          <cell r="K14">
            <v>1728914.2660592052</v>
          </cell>
          <cell r="L14">
            <v>1726696.8120216574</v>
          </cell>
          <cell r="M14">
            <v>1771211.361552038</v>
          </cell>
          <cell r="N14">
            <v>1807221.2069072141</v>
          </cell>
          <cell r="O14">
            <v>1780278.3757968491</v>
          </cell>
          <cell r="P14">
            <v>1633123.6030129113</v>
          </cell>
          <cell r="Q14">
            <v>1542321.5255949432</v>
          </cell>
          <cell r="R14">
            <v>1435323.590467558</v>
          </cell>
          <cell r="S14">
            <v>1450597.4181064083</v>
          </cell>
        </row>
        <row r="15">
          <cell r="A15" t="str">
            <v>AC_CH4_Industry (Energy)</v>
          </cell>
          <cell r="B15" t="str">
            <v>AC</v>
          </cell>
          <cell r="C15" t="str">
            <v>CH4</v>
          </cell>
          <cell r="D15" t="str">
            <v>Mg</v>
          </cell>
          <cell r="E15">
            <v>3</v>
          </cell>
          <cell r="F15" t="str">
            <v>Industry (Energy)</v>
          </cell>
          <cell r="G15">
            <v>3</v>
          </cell>
          <cell r="H15">
            <v>17561.030487090135</v>
          </cell>
          <cell r="I15">
            <v>4200.750328847975</v>
          </cell>
          <cell r="J15">
            <v>12593.534500051659</v>
          </cell>
          <cell r="K15">
            <v>4652.60914815097</v>
          </cell>
          <cell r="L15">
            <v>16517.188170526253</v>
          </cell>
          <cell r="M15">
            <v>5352.425148852448</v>
          </cell>
          <cell r="N15">
            <v>5270.49866505446</v>
          </cell>
          <cell r="O15">
            <v>5838.748669099216</v>
          </cell>
          <cell r="P15">
            <v>6199.968250501377</v>
          </cell>
          <cell r="Q15">
            <v>5763.420554343972</v>
          </cell>
          <cell r="R15">
            <v>5847.803452743972</v>
          </cell>
          <cell r="S15">
            <v>5347.824042743972</v>
          </cell>
        </row>
        <row r="16">
          <cell r="A16" t="str">
            <v>AC_CH4_Agriculture</v>
          </cell>
          <cell r="B16" t="str">
            <v>AC</v>
          </cell>
          <cell r="C16" t="str">
            <v>CH4</v>
          </cell>
          <cell r="D16" t="str">
            <v>Mg</v>
          </cell>
          <cell r="E16">
            <v>4</v>
          </cell>
          <cell r="F16" t="str">
            <v>Agriculture</v>
          </cell>
          <cell r="G16">
            <v>10</v>
          </cell>
          <cell r="H16">
            <v>1776506.8091979208</v>
          </cell>
          <cell r="I16">
            <v>1636945.2124737666</v>
          </cell>
          <cell r="J16">
            <v>1475932.5116350837</v>
          </cell>
          <cell r="K16">
            <v>1318152.2013395492</v>
          </cell>
          <cell r="L16">
            <v>1254493.5532948351</v>
          </cell>
          <cell r="M16">
            <v>1203409.8442986927</v>
          </cell>
          <cell r="N16">
            <v>1150673.8074610673</v>
          </cell>
          <cell r="O16">
            <v>1127242.6537799605</v>
          </cell>
          <cell r="P16">
            <v>1080777.0820988535</v>
          </cell>
          <cell r="Q16">
            <v>995392.3760978177</v>
          </cell>
          <cell r="R16">
            <v>940834.3198900616</v>
          </cell>
          <cell r="S16">
            <v>919694.1980900615</v>
          </cell>
        </row>
        <row r="17">
          <cell r="A17" t="str">
            <v>AC_CH4_Waste</v>
          </cell>
          <cell r="B17" t="str">
            <v>AC</v>
          </cell>
          <cell r="C17" t="str">
            <v>CH4</v>
          </cell>
          <cell r="D17" t="str">
            <v>Mg</v>
          </cell>
          <cell r="E17">
            <v>5</v>
          </cell>
          <cell r="F17" t="str">
            <v>Waste</v>
          </cell>
          <cell r="G17">
            <v>11</v>
          </cell>
          <cell r="H17">
            <v>1477276.3302886975</v>
          </cell>
          <cell r="I17">
            <v>1642298.169070774</v>
          </cell>
          <cell r="J17">
            <v>1702204.6914127984</v>
          </cell>
          <cell r="K17">
            <v>1574629.3284653444</v>
          </cell>
          <cell r="L17">
            <v>1591305.0826806463</v>
          </cell>
          <cell r="M17">
            <v>1577635.4685624987</v>
          </cell>
          <cell r="N17">
            <v>1389440.7804617994</v>
          </cell>
          <cell r="O17">
            <v>1384519.7588619709</v>
          </cell>
          <cell r="P17">
            <v>1434657.6426418761</v>
          </cell>
          <cell r="Q17">
            <v>1483233.9487210896</v>
          </cell>
          <cell r="R17">
            <v>1449346.1939380143</v>
          </cell>
          <cell r="S17">
            <v>1109219.2153191003</v>
          </cell>
        </row>
        <row r="18">
          <cell r="A18" t="str">
            <v>AC_CH4_Other (Energy)</v>
          </cell>
          <cell r="B18" t="str">
            <v>AC</v>
          </cell>
          <cell r="C18" t="str">
            <v>CH4</v>
          </cell>
          <cell r="D18" t="str">
            <v>Mg</v>
          </cell>
          <cell r="E18">
            <v>6</v>
          </cell>
          <cell r="F18" t="str">
            <v>Other (Energy)</v>
          </cell>
          <cell r="G18">
            <v>5</v>
          </cell>
          <cell r="H18">
            <v>77250.69978236807</v>
          </cell>
          <cell r="I18">
            <v>111753.73637793645</v>
          </cell>
          <cell r="J18">
            <v>79948.45911014976</v>
          </cell>
          <cell r="K18">
            <v>116607.56046274754</v>
          </cell>
          <cell r="L18">
            <v>93122.89680490817</v>
          </cell>
          <cell r="M18">
            <v>113039.28871967821</v>
          </cell>
          <cell r="N18">
            <v>116105.1855423883</v>
          </cell>
          <cell r="O18">
            <v>108957.06519941281</v>
          </cell>
          <cell r="P18">
            <v>110564.55568163731</v>
          </cell>
          <cell r="Q18">
            <v>106269.76792383731</v>
          </cell>
          <cell r="R18">
            <v>101492.8313882373</v>
          </cell>
          <cell r="S18">
            <v>106144.44574823731</v>
          </cell>
        </row>
        <row r="19">
          <cell r="A19" t="str">
            <v>AC_CH4_Industry (Processes)</v>
          </cell>
          <cell r="B19" t="str">
            <v>AC</v>
          </cell>
          <cell r="C19" t="str">
            <v>CH4</v>
          </cell>
          <cell r="D19" t="str">
            <v>Mg</v>
          </cell>
          <cell r="E19">
            <v>9</v>
          </cell>
          <cell r="F19" t="str">
            <v>Industry (Processes)</v>
          </cell>
          <cell r="G19">
            <v>4</v>
          </cell>
          <cell r="H19">
            <v>18969.58806928</v>
          </cell>
          <cell r="I19">
            <v>15835.959527584127</v>
          </cell>
          <cell r="J19">
            <v>13030.072985888251</v>
          </cell>
          <cell r="K19">
            <v>14120.582444192376</v>
          </cell>
          <cell r="L19">
            <v>14447.863902496503</v>
          </cell>
          <cell r="M19">
            <v>16147.970872615113</v>
          </cell>
          <cell r="N19">
            <v>16256.923842733726</v>
          </cell>
          <cell r="O19">
            <v>15475.362086964733</v>
          </cell>
          <cell r="P19">
            <v>14302.08360051329</v>
          </cell>
          <cell r="Q19">
            <v>12745.860999552966</v>
          </cell>
          <cell r="R19">
            <v>12661.976859352984</v>
          </cell>
          <cell r="S19">
            <v>12420.976859352984</v>
          </cell>
        </row>
        <row r="20">
          <cell r="A20" t="str">
            <v>AC_CH4_Other (Non Energy)</v>
          </cell>
          <cell r="B20" t="str">
            <v>AC</v>
          </cell>
          <cell r="C20" t="str">
            <v>CH4</v>
          </cell>
          <cell r="D20" t="str">
            <v>Mg</v>
          </cell>
          <cell r="E20">
            <v>10</v>
          </cell>
          <cell r="F20" t="str">
            <v>Other (Non Energy)</v>
          </cell>
          <cell r="G20">
            <v>6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A21" t="str">
            <v>AC_CH4_Transport</v>
          </cell>
          <cell r="B21" t="str">
            <v>AC</v>
          </cell>
          <cell r="C21" t="str">
            <v>CH4</v>
          </cell>
          <cell r="D21" t="str">
            <v>Mg</v>
          </cell>
          <cell r="E21">
            <v>11</v>
          </cell>
          <cell r="F21" t="str">
            <v>Transport</v>
          </cell>
          <cell r="G21">
            <v>7</v>
          </cell>
          <cell r="H21">
            <v>15071.3037334935</v>
          </cell>
          <cell r="I21">
            <v>14705.48934013132</v>
          </cell>
          <cell r="J21">
            <v>14339.267899454138</v>
          </cell>
          <cell r="K21">
            <v>13623.203083572958</v>
          </cell>
          <cell r="L21">
            <v>13736.658437845279</v>
          </cell>
          <cell r="M21">
            <v>14537.953518762099</v>
          </cell>
          <cell r="N21">
            <v>16655.717053574775</v>
          </cell>
          <cell r="O21">
            <v>16941.7646175516</v>
          </cell>
          <cell r="P21">
            <v>15599.133026917418</v>
          </cell>
          <cell r="Q21">
            <v>15282.464679076418</v>
          </cell>
          <cell r="R21">
            <v>13094.838704109417</v>
          </cell>
          <cell r="S21">
            <v>13437.758479101416</v>
          </cell>
        </row>
        <row r="22">
          <cell r="A22" t="str">
            <v>AC_CO_Energy Industries</v>
          </cell>
          <cell r="B22" t="str">
            <v>AC</v>
          </cell>
          <cell r="C22" t="str">
            <v>CO</v>
          </cell>
          <cell r="D22" t="str">
            <v>Mg</v>
          </cell>
          <cell r="E22">
            <v>1</v>
          </cell>
          <cell r="F22" t="str">
            <v>Energy Industries</v>
          </cell>
          <cell r="G22">
            <v>1</v>
          </cell>
          <cell r="H22">
            <v>137393.41</v>
          </cell>
          <cell r="I22">
            <v>135770.53</v>
          </cell>
          <cell r="J22">
            <v>108694.36</v>
          </cell>
          <cell r="K22">
            <v>100267.59</v>
          </cell>
          <cell r="L22">
            <v>154461.2</v>
          </cell>
          <cell r="M22">
            <v>165749.8</v>
          </cell>
          <cell r="N22">
            <v>138421.6</v>
          </cell>
          <cell r="O22">
            <v>125554.7</v>
          </cell>
          <cell r="P22">
            <v>124612.05</v>
          </cell>
          <cell r="Q22">
            <v>106889.05</v>
          </cell>
          <cell r="R22">
            <v>121566.12</v>
          </cell>
          <cell r="S22">
            <v>118310.36200000001</v>
          </cell>
        </row>
        <row r="23">
          <cell r="A23" t="str">
            <v>AC_CO_Fugitive Emissions</v>
          </cell>
          <cell r="B23" t="str">
            <v>AC</v>
          </cell>
          <cell r="C23" t="str">
            <v>CO</v>
          </cell>
          <cell r="D23" t="str">
            <v>Mg</v>
          </cell>
          <cell r="E23">
            <v>2</v>
          </cell>
          <cell r="F23" t="str">
            <v>Fugitive Emissions</v>
          </cell>
          <cell r="G23">
            <v>2</v>
          </cell>
          <cell r="H23">
            <v>386</v>
          </cell>
          <cell r="I23">
            <v>386</v>
          </cell>
          <cell r="J23">
            <v>386</v>
          </cell>
          <cell r="K23">
            <v>386</v>
          </cell>
          <cell r="L23">
            <v>386</v>
          </cell>
          <cell r="M23">
            <v>386</v>
          </cell>
          <cell r="N23">
            <v>386</v>
          </cell>
          <cell r="O23">
            <v>386</v>
          </cell>
          <cell r="P23">
            <v>386</v>
          </cell>
          <cell r="Q23">
            <v>386</v>
          </cell>
          <cell r="R23">
            <v>386</v>
          </cell>
          <cell r="S23">
            <v>370</v>
          </cell>
        </row>
        <row r="24">
          <cell r="A24" t="str">
            <v>AC_CO_Industry (Energy)</v>
          </cell>
          <cell r="B24" t="str">
            <v>AC</v>
          </cell>
          <cell r="C24" t="str">
            <v>CO</v>
          </cell>
          <cell r="D24" t="str">
            <v>Mg</v>
          </cell>
          <cell r="E24">
            <v>3</v>
          </cell>
          <cell r="F24" t="str">
            <v>Industry (Energy)</v>
          </cell>
          <cell r="G24">
            <v>3</v>
          </cell>
          <cell r="H24">
            <v>634781.4</v>
          </cell>
          <cell r="I24">
            <v>618636.1</v>
          </cell>
          <cell r="J24">
            <v>530725.8</v>
          </cell>
          <cell r="K24">
            <v>518773.8</v>
          </cell>
          <cell r="L24">
            <v>604131.9</v>
          </cell>
          <cell r="M24">
            <v>477619.13</v>
          </cell>
          <cell r="N24">
            <v>426601.02</v>
          </cell>
          <cell r="O24">
            <v>432512.4</v>
          </cell>
          <cell r="P24">
            <v>397860.3</v>
          </cell>
          <cell r="Q24">
            <v>356363.3</v>
          </cell>
          <cell r="R24">
            <v>331216.61</v>
          </cell>
          <cell r="S24">
            <v>239562.446</v>
          </cell>
        </row>
        <row r="25">
          <cell r="A25" t="str">
            <v>AC_CO_Agriculture</v>
          </cell>
          <cell r="B25" t="str">
            <v>AC</v>
          </cell>
          <cell r="C25" t="str">
            <v>CO</v>
          </cell>
          <cell r="D25" t="str">
            <v>Mg</v>
          </cell>
          <cell r="E25">
            <v>4</v>
          </cell>
          <cell r="F25" t="str">
            <v>Agriculture</v>
          </cell>
          <cell r="G25">
            <v>10</v>
          </cell>
          <cell r="H25">
            <v>71987</v>
          </cell>
          <cell r="I25">
            <v>76478.9</v>
          </cell>
          <cell r="J25">
            <v>74005.1</v>
          </cell>
          <cell r="K25">
            <v>66492.6</v>
          </cell>
          <cell r="L25">
            <v>71502.3</v>
          </cell>
          <cell r="M25">
            <v>79025.9</v>
          </cell>
          <cell r="N25">
            <v>57031</v>
          </cell>
          <cell r="O25">
            <v>74390.7</v>
          </cell>
          <cell r="P25">
            <v>69891.4</v>
          </cell>
          <cell r="Q25">
            <v>75057</v>
          </cell>
          <cell r="R25">
            <v>48766</v>
          </cell>
          <cell r="S25">
            <v>46231</v>
          </cell>
        </row>
        <row r="26">
          <cell r="A26" t="str">
            <v>AC_CO_Waste</v>
          </cell>
          <cell r="B26" t="str">
            <v>AC</v>
          </cell>
          <cell r="C26" t="str">
            <v>CO</v>
          </cell>
          <cell r="D26" t="str">
            <v>Mg</v>
          </cell>
          <cell r="E26">
            <v>5</v>
          </cell>
          <cell r="F26" t="str">
            <v>Waste</v>
          </cell>
          <cell r="G26">
            <v>11</v>
          </cell>
          <cell r="H26">
            <v>795100.371</v>
          </cell>
          <cell r="I26">
            <v>795100.371</v>
          </cell>
          <cell r="J26">
            <v>795100.371</v>
          </cell>
          <cell r="K26">
            <v>795100.371</v>
          </cell>
          <cell r="L26">
            <v>790000.371</v>
          </cell>
          <cell r="M26">
            <v>782000.371</v>
          </cell>
          <cell r="N26">
            <v>908300.371</v>
          </cell>
          <cell r="O26">
            <v>853300.371</v>
          </cell>
          <cell r="P26">
            <v>966400.371</v>
          </cell>
          <cell r="Q26">
            <v>880100.591</v>
          </cell>
          <cell r="R26">
            <v>841020.611</v>
          </cell>
          <cell r="S26">
            <v>872604.991</v>
          </cell>
        </row>
        <row r="27">
          <cell r="A27" t="str">
            <v>AC_CO_Other (Energy)</v>
          </cell>
          <cell r="B27" t="str">
            <v>AC</v>
          </cell>
          <cell r="C27" t="str">
            <v>CO</v>
          </cell>
          <cell r="D27" t="str">
            <v>Mg</v>
          </cell>
          <cell r="E27">
            <v>6</v>
          </cell>
          <cell r="F27" t="str">
            <v>Other (Energy)</v>
          </cell>
          <cell r="G27">
            <v>5</v>
          </cell>
          <cell r="H27">
            <v>6987128.86</v>
          </cell>
          <cell r="I27">
            <v>7244713</v>
          </cell>
          <cell r="J27">
            <v>7116934.9</v>
          </cell>
          <cell r="K27">
            <v>6888296.76</v>
          </cell>
          <cell r="L27">
            <v>3222393</v>
          </cell>
          <cell r="M27">
            <v>3088581</v>
          </cell>
          <cell r="N27">
            <v>3456459</v>
          </cell>
          <cell r="O27">
            <v>3218901</v>
          </cell>
          <cell r="P27">
            <v>2638016</v>
          </cell>
          <cell r="Q27">
            <v>2739600</v>
          </cell>
          <cell r="R27">
            <v>2219826.91</v>
          </cell>
          <cell r="S27">
            <v>2219698.03</v>
          </cell>
        </row>
        <row r="28">
          <cell r="A28" t="str">
            <v>AC_CO_Road Transport</v>
          </cell>
          <cell r="B28" t="str">
            <v>AC</v>
          </cell>
          <cell r="C28" t="str">
            <v>CO</v>
          </cell>
          <cell r="D28" t="str">
            <v>Mg</v>
          </cell>
          <cell r="E28">
            <v>7</v>
          </cell>
          <cell r="F28" t="str">
            <v>Road Transport</v>
          </cell>
          <cell r="G28">
            <v>8</v>
          </cell>
          <cell r="H28">
            <v>3804524</v>
          </cell>
          <cell r="I28">
            <v>3536642</v>
          </cell>
          <cell r="J28">
            <v>3214734</v>
          </cell>
          <cell r="K28">
            <v>3189509</v>
          </cell>
          <cell r="L28">
            <v>3243922</v>
          </cell>
          <cell r="M28">
            <v>2720327</v>
          </cell>
          <cell r="N28">
            <v>2614332</v>
          </cell>
          <cell r="O28">
            <v>2694425</v>
          </cell>
          <cell r="P28">
            <v>2649001</v>
          </cell>
          <cell r="Q28">
            <v>2573981</v>
          </cell>
          <cell r="R28">
            <v>1941911</v>
          </cell>
          <cell r="S28">
            <v>1904940.6</v>
          </cell>
        </row>
        <row r="29">
          <cell r="A29" t="str">
            <v>AC_CO_Other Transport</v>
          </cell>
          <cell r="B29" t="str">
            <v>AC</v>
          </cell>
          <cell r="C29" t="str">
            <v>CO</v>
          </cell>
          <cell r="D29" t="str">
            <v>Mg</v>
          </cell>
          <cell r="E29">
            <v>8</v>
          </cell>
          <cell r="F29" t="str">
            <v>Other Transport</v>
          </cell>
          <cell r="G29">
            <v>9</v>
          </cell>
          <cell r="H29">
            <v>236615.34704000002</v>
          </cell>
          <cell r="I29">
            <v>199370.78153</v>
          </cell>
          <cell r="J29">
            <v>192114.44425</v>
          </cell>
          <cell r="K29">
            <v>177865.55133</v>
          </cell>
          <cell r="L29">
            <v>178503.60682</v>
          </cell>
          <cell r="M29">
            <v>176703.25527</v>
          </cell>
          <cell r="N29">
            <v>217757.34360999998</v>
          </cell>
          <cell r="O29">
            <v>310437.96166</v>
          </cell>
          <cell r="P29">
            <v>288623.93007</v>
          </cell>
          <cell r="Q29">
            <v>209627.38938</v>
          </cell>
          <cell r="R29">
            <v>239085.61042</v>
          </cell>
          <cell r="S29">
            <v>197966.11761000002</v>
          </cell>
        </row>
        <row r="30">
          <cell r="A30" t="str">
            <v>AC_CO_Industry (Processes)</v>
          </cell>
          <cell r="B30" t="str">
            <v>AC</v>
          </cell>
          <cell r="C30" t="str">
            <v>CO</v>
          </cell>
          <cell r="D30" t="str">
            <v>Mg</v>
          </cell>
          <cell r="E30">
            <v>9</v>
          </cell>
          <cell r="F30" t="str">
            <v>Industry (Processes)</v>
          </cell>
          <cell r="G30">
            <v>4</v>
          </cell>
          <cell r="H30">
            <v>396829.75</v>
          </cell>
          <cell r="I30">
            <v>379829.5</v>
          </cell>
          <cell r="J30">
            <v>345829.75</v>
          </cell>
          <cell r="K30">
            <v>339829.35</v>
          </cell>
          <cell r="L30">
            <v>322629.4</v>
          </cell>
          <cell r="M30">
            <v>277029.35</v>
          </cell>
          <cell r="N30">
            <v>235029.39</v>
          </cell>
          <cell r="O30">
            <v>247729.67</v>
          </cell>
          <cell r="P30">
            <v>259529.671</v>
          </cell>
          <cell r="Q30">
            <v>256529.68</v>
          </cell>
          <cell r="R30">
            <v>207999.7</v>
          </cell>
          <cell r="S30">
            <v>195144.534</v>
          </cell>
        </row>
        <row r="31">
          <cell r="A31" t="str">
            <v>AC_CO_Other (Non Energy)</v>
          </cell>
          <cell r="B31" t="str">
            <v>AC</v>
          </cell>
          <cell r="C31" t="str">
            <v>CO</v>
          </cell>
          <cell r="D31" t="str">
            <v>Mg</v>
          </cell>
          <cell r="E31">
            <v>10</v>
          </cell>
          <cell r="F31" t="str">
            <v>Other (Non Energy)</v>
          </cell>
          <cell r="G31">
            <v>6</v>
          </cell>
          <cell r="H31">
            <v>10</v>
          </cell>
          <cell r="I31">
            <v>10</v>
          </cell>
          <cell r="J31">
            <v>10</v>
          </cell>
          <cell r="K31">
            <v>10</v>
          </cell>
          <cell r="L31">
            <v>10</v>
          </cell>
          <cell r="M31">
            <v>10</v>
          </cell>
          <cell r="N31">
            <v>10</v>
          </cell>
          <cell r="O31">
            <v>10</v>
          </cell>
          <cell r="P31">
            <v>10</v>
          </cell>
          <cell r="Q31">
            <v>10</v>
          </cell>
          <cell r="R31">
            <v>10</v>
          </cell>
          <cell r="S31">
            <v>10</v>
          </cell>
        </row>
        <row r="32">
          <cell r="A32" t="str">
            <v>AC_CO2_Energy Industries</v>
          </cell>
          <cell r="B32" t="str">
            <v>AC</v>
          </cell>
          <cell r="C32" t="str">
            <v>CO2</v>
          </cell>
          <cell r="D32" t="str">
            <v>Mg</v>
          </cell>
          <cell r="E32">
            <v>1</v>
          </cell>
          <cell r="F32" t="str">
            <v>Energy Industries</v>
          </cell>
          <cell r="G32">
            <v>1</v>
          </cell>
          <cell r="H32">
            <v>439948877.59343815</v>
          </cell>
          <cell r="I32">
            <v>425087665.2452621</v>
          </cell>
          <cell r="J32">
            <v>400460608.68373066</v>
          </cell>
          <cell r="K32">
            <v>369569186.86690074</v>
          </cell>
          <cell r="L32">
            <v>359991672.48706335</v>
          </cell>
          <cell r="M32">
            <v>346991290.74187803</v>
          </cell>
          <cell r="N32">
            <v>356120934.46246135</v>
          </cell>
          <cell r="O32">
            <v>352582063.93181795</v>
          </cell>
          <cell r="P32">
            <v>336495215.3019855</v>
          </cell>
          <cell r="Q32">
            <v>321896565.9609894</v>
          </cell>
          <cell r="R32">
            <v>321115210.3337624</v>
          </cell>
          <cell r="S32">
            <v>323641252.23576236</v>
          </cell>
        </row>
        <row r="33">
          <cell r="A33" t="str">
            <v>AC_CO2_Fugitive Emissions</v>
          </cell>
          <cell r="B33" t="str">
            <v>AC</v>
          </cell>
          <cell r="C33" t="str">
            <v>CO2</v>
          </cell>
          <cell r="D33" t="str">
            <v>Mg</v>
          </cell>
          <cell r="E33">
            <v>2</v>
          </cell>
          <cell r="F33" t="str">
            <v>Fugitive Emissions</v>
          </cell>
          <cell r="G33">
            <v>2</v>
          </cell>
          <cell r="H33">
            <v>159838.66090000002</v>
          </cell>
          <cell r="I33">
            <v>143168.59399999998</v>
          </cell>
          <cell r="J33">
            <v>138302.9698</v>
          </cell>
          <cell r="K33">
            <v>147436.02909999999</v>
          </cell>
          <cell r="L33">
            <v>170207.1128</v>
          </cell>
          <cell r="M33">
            <v>259007.39979999998</v>
          </cell>
          <cell r="N33">
            <v>292526.9367</v>
          </cell>
          <cell r="O33">
            <v>449151.9367</v>
          </cell>
          <cell r="P33">
            <v>644839.4367</v>
          </cell>
          <cell r="Q33">
            <v>784464.9367</v>
          </cell>
          <cell r="R33">
            <v>846064.4367</v>
          </cell>
          <cell r="S33">
            <v>889773.9367</v>
          </cell>
        </row>
        <row r="34">
          <cell r="A34" t="str">
            <v>AC_CO2_Industry (Energy)</v>
          </cell>
          <cell r="B34" t="str">
            <v>AC</v>
          </cell>
          <cell r="C34" t="str">
            <v>CO2</v>
          </cell>
          <cell r="D34" t="str">
            <v>Mg</v>
          </cell>
          <cell r="E34">
            <v>3</v>
          </cell>
          <cell r="F34" t="str">
            <v>Industry (Energy)</v>
          </cell>
          <cell r="G34">
            <v>3</v>
          </cell>
          <cell r="H34">
            <v>130369124.12923898</v>
          </cell>
          <cell r="I34">
            <v>110438185.55759887</v>
          </cell>
          <cell r="J34">
            <v>103623620.66372262</v>
          </cell>
          <cell r="K34">
            <v>114158554.7112787</v>
          </cell>
          <cell r="L34">
            <v>126888068.30315857</v>
          </cell>
          <cell r="M34">
            <v>125571512.58284613</v>
          </cell>
          <cell r="N34">
            <v>131240792.04673986</v>
          </cell>
          <cell r="O34">
            <v>125064041.16766872</v>
          </cell>
          <cell r="P34">
            <v>113082585.18593994</v>
          </cell>
          <cell r="Q34">
            <v>102825722.38379964</v>
          </cell>
          <cell r="R34">
            <v>103946960.72222966</v>
          </cell>
          <cell r="S34">
            <v>97847920.43172966</v>
          </cell>
        </row>
        <row r="35">
          <cell r="A35" t="str">
            <v>AC_CO2_Agriculture</v>
          </cell>
          <cell r="B35" t="str">
            <v>AC</v>
          </cell>
          <cell r="C35" t="str">
            <v>CO2</v>
          </cell>
          <cell r="D35" t="str">
            <v>Mg</v>
          </cell>
          <cell r="E35">
            <v>4</v>
          </cell>
          <cell r="F35" t="str">
            <v>Agriculture</v>
          </cell>
          <cell r="G35">
            <v>10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A36" t="str">
            <v>AC_CO2_Waste</v>
          </cell>
          <cell r="B36" t="str">
            <v>AC</v>
          </cell>
          <cell r="C36" t="str">
            <v>CO2</v>
          </cell>
          <cell r="D36" t="str">
            <v>Mg</v>
          </cell>
          <cell r="E36">
            <v>5</v>
          </cell>
          <cell r="F36" t="str">
            <v>Waste</v>
          </cell>
          <cell r="G36">
            <v>11</v>
          </cell>
          <cell r="H36">
            <v>0</v>
          </cell>
          <cell r="I36">
            <v>866331.249923706</v>
          </cell>
          <cell r="J36">
            <v>978942.499847412</v>
          </cell>
          <cell r="K36">
            <v>1091553.749771118</v>
          </cell>
          <cell r="L36">
            <v>1204164.999694824</v>
          </cell>
          <cell r="M36">
            <v>1227526.24961853</v>
          </cell>
          <cell r="N36">
            <v>1250887.499542236</v>
          </cell>
          <cell r="O36">
            <v>1274248.749465942</v>
          </cell>
          <cell r="P36">
            <v>1343889.999389648</v>
          </cell>
          <cell r="Q36">
            <v>1431643.999389648</v>
          </cell>
          <cell r="R36">
            <v>1501146.999389648</v>
          </cell>
          <cell r="S36">
            <v>1549368.999389648</v>
          </cell>
        </row>
        <row r="37">
          <cell r="A37" t="str">
            <v>AC_CO2_Other (Energy)</v>
          </cell>
          <cell r="B37" t="str">
            <v>AC</v>
          </cell>
          <cell r="C37" t="str">
            <v>CO2</v>
          </cell>
          <cell r="D37" t="str">
            <v>Mg</v>
          </cell>
          <cell r="E37">
            <v>6</v>
          </cell>
          <cell r="F37" t="str">
            <v>Other (Energy)</v>
          </cell>
          <cell r="G37">
            <v>5</v>
          </cell>
          <cell r="H37">
            <v>131832340.71368177</v>
          </cell>
          <cell r="I37">
            <v>129948977.75374663</v>
          </cell>
          <cell r="J37">
            <v>129743605.48617077</v>
          </cell>
          <cell r="K37">
            <v>125113314.98728545</v>
          </cell>
          <cell r="L37">
            <v>112579361.64840008</v>
          </cell>
          <cell r="M37">
            <v>103207180.86152473</v>
          </cell>
          <cell r="N37">
            <v>110529555.79531893</v>
          </cell>
          <cell r="O37">
            <v>106861755.36797616</v>
          </cell>
          <cell r="P37">
            <v>90462674.58850858</v>
          </cell>
          <cell r="Q37">
            <v>91437889.64972389</v>
          </cell>
          <cell r="R37">
            <v>81824644.82437052</v>
          </cell>
          <cell r="S37">
            <v>86334812.09337051</v>
          </cell>
        </row>
        <row r="38">
          <cell r="A38" t="str">
            <v>AC_CO2_Industry (Processes)</v>
          </cell>
          <cell r="B38" t="str">
            <v>AC</v>
          </cell>
          <cell r="C38" t="str">
            <v>CO2</v>
          </cell>
          <cell r="D38" t="str">
            <v>Mg</v>
          </cell>
          <cell r="E38">
            <v>9</v>
          </cell>
          <cell r="F38" t="str">
            <v>Industry (Processes)</v>
          </cell>
          <cell r="G38">
            <v>4</v>
          </cell>
          <cell r="H38">
            <v>24000872.673199363</v>
          </cell>
          <cell r="I38">
            <v>20631229.844268832</v>
          </cell>
          <cell r="J38">
            <v>20934304.911026843</v>
          </cell>
          <cell r="K38">
            <v>19228648.140026264</v>
          </cell>
          <cell r="L38">
            <v>19833368.852560345</v>
          </cell>
          <cell r="M38">
            <v>20431642.201722834</v>
          </cell>
          <cell r="N38">
            <v>19245251.318588898</v>
          </cell>
          <cell r="O38">
            <v>21205125.499233432</v>
          </cell>
          <cell r="P38">
            <v>22713592.640877962</v>
          </cell>
          <cell r="Q38">
            <v>23087814.979121204</v>
          </cell>
          <cell r="R38">
            <v>24390568.764872555</v>
          </cell>
          <cell r="S38">
            <v>24721940.111372557</v>
          </cell>
        </row>
        <row r="39">
          <cell r="A39" t="str">
            <v>AC_CO2_Other (Non Energy)</v>
          </cell>
          <cell r="B39" t="str">
            <v>AC</v>
          </cell>
          <cell r="C39" t="str">
            <v>CO2</v>
          </cell>
          <cell r="D39" t="str">
            <v>Mg</v>
          </cell>
          <cell r="E39">
            <v>10</v>
          </cell>
          <cell r="F39" t="str">
            <v>Other (Non Energy)</v>
          </cell>
          <cell r="G39">
            <v>6</v>
          </cell>
          <cell r="H39">
            <v>673006.52709011</v>
          </cell>
          <cell r="I39">
            <v>616722.7205584539</v>
          </cell>
          <cell r="J39">
            <v>541769.3176267978</v>
          </cell>
          <cell r="K39">
            <v>493440.8544951418</v>
          </cell>
          <cell r="L39">
            <v>476426.3376634857</v>
          </cell>
          <cell r="M39">
            <v>456251.9603317429</v>
          </cell>
          <cell r="N39">
            <v>449522.46847500006</v>
          </cell>
          <cell r="O39">
            <v>449537.20847500005</v>
          </cell>
          <cell r="P39">
            <v>493664.13347500004</v>
          </cell>
          <cell r="Q39">
            <v>492579.06847500004</v>
          </cell>
          <cell r="R39">
            <v>479696.09477418335</v>
          </cell>
          <cell r="S39">
            <v>459561.37276071403</v>
          </cell>
        </row>
        <row r="40">
          <cell r="A40" t="str">
            <v>AC_CO2_Transport</v>
          </cell>
          <cell r="B40" t="str">
            <v>AC</v>
          </cell>
          <cell r="C40" t="str">
            <v>CO2</v>
          </cell>
          <cell r="D40" t="str">
            <v>Mg</v>
          </cell>
          <cell r="E40">
            <v>11</v>
          </cell>
          <cell r="F40" t="str">
            <v>Transport</v>
          </cell>
          <cell r="G40">
            <v>7</v>
          </cell>
          <cell r="H40">
            <v>64679766.48668218</v>
          </cell>
          <cell r="I40">
            <v>60571836.34455409</v>
          </cell>
          <cell r="J40">
            <v>60785349.201451674</v>
          </cell>
          <cell r="K40">
            <v>58688542.809350386</v>
          </cell>
          <cell r="L40">
            <v>60544238.09769999</v>
          </cell>
          <cell r="M40">
            <v>57344821.14161616</v>
          </cell>
          <cell r="N40">
            <v>61086694.269097134</v>
          </cell>
          <cell r="O40">
            <v>62749234.28655437</v>
          </cell>
          <cell r="P40">
            <v>64361343.05506131</v>
          </cell>
          <cell r="Q40">
            <v>69017218.51896966</v>
          </cell>
          <cell r="R40">
            <v>63601159.08422914</v>
          </cell>
          <cell r="S40">
            <v>68506586.40623634</v>
          </cell>
        </row>
        <row r="41">
          <cell r="A41" t="str">
            <v>AC_GWP_Energy Industries</v>
          </cell>
          <cell r="B41" t="str">
            <v>AC</v>
          </cell>
          <cell r="C41" t="str">
            <v>GWP</v>
          </cell>
          <cell r="D41" t="str">
            <v>CO2 Eq</v>
          </cell>
          <cell r="E41">
            <v>1</v>
          </cell>
          <cell r="F41" t="str">
            <v>Energy Industries</v>
          </cell>
          <cell r="G41">
            <v>1</v>
          </cell>
          <cell r="H41">
            <v>442680088.95578784</v>
          </cell>
          <cell r="I41">
            <v>427628725.4494542</v>
          </cell>
          <cell r="J41">
            <v>402936039.85177666</v>
          </cell>
          <cell r="K41">
            <v>371808774.8784802</v>
          </cell>
          <cell r="L41">
            <v>362242325.8893041</v>
          </cell>
          <cell r="M41">
            <v>348922330.2044249</v>
          </cell>
          <cell r="N41">
            <v>357928038.07440287</v>
          </cell>
          <cell r="O41">
            <v>354336637.5992646</v>
          </cell>
          <cell r="P41">
            <v>338491775.4050338</v>
          </cell>
          <cell r="Q41">
            <v>323785808.0899912</v>
          </cell>
          <cell r="R41">
            <v>323026171.9876002</v>
          </cell>
          <cell r="S41">
            <v>325648876.2314302</v>
          </cell>
        </row>
        <row r="42">
          <cell r="A42" t="str">
            <v>AC_GWP_Fugitive Emissions</v>
          </cell>
          <cell r="B42" t="str">
            <v>AC</v>
          </cell>
          <cell r="C42" t="str">
            <v>GWP</v>
          </cell>
          <cell r="D42" t="str">
            <v>CO2 Eq</v>
          </cell>
          <cell r="E42">
            <v>2</v>
          </cell>
          <cell r="F42" t="str">
            <v>Fugitive Emissions</v>
          </cell>
          <cell r="G42">
            <v>2</v>
          </cell>
          <cell r="H42">
            <v>40769739.432563834</v>
          </cell>
          <cell r="I42">
            <v>40521422.598340094</v>
          </cell>
          <cell r="J42">
            <v>35359106.90558086</v>
          </cell>
          <cell r="K42">
            <v>36454635.61634331</v>
          </cell>
          <cell r="L42">
            <v>36430840.16525482</v>
          </cell>
          <cell r="M42">
            <v>37454445.9923928</v>
          </cell>
          <cell r="N42">
            <v>38244172.2817515</v>
          </cell>
          <cell r="O42">
            <v>37834997.828433834</v>
          </cell>
          <cell r="P42">
            <v>34940435.09997114</v>
          </cell>
          <cell r="Q42">
            <v>33173216.974193808</v>
          </cell>
          <cell r="R42">
            <v>30987859.836518724</v>
          </cell>
          <cell r="S42">
            <v>31352319.716934573</v>
          </cell>
        </row>
        <row r="43">
          <cell r="A43" t="str">
            <v>AC_GWP_Industry (Energy)</v>
          </cell>
          <cell r="B43" t="str">
            <v>AC</v>
          </cell>
          <cell r="C43" t="str">
            <v>GWP</v>
          </cell>
          <cell r="D43" t="str">
            <v>CO2 Eq</v>
          </cell>
          <cell r="E43">
            <v>3</v>
          </cell>
          <cell r="F43" t="str">
            <v>Industry (Energy)</v>
          </cell>
          <cell r="G43">
            <v>3</v>
          </cell>
          <cell r="H43">
            <v>131323835.06367552</v>
          </cell>
          <cell r="I43">
            <v>111154039.10723495</v>
          </cell>
          <cell r="J43">
            <v>104374944.06557408</v>
          </cell>
          <cell r="K43">
            <v>114901350.45291339</v>
          </cell>
          <cell r="L43">
            <v>127824177.18017595</v>
          </cell>
          <cell r="M43">
            <v>126350234.38955423</v>
          </cell>
          <cell r="N43">
            <v>131995352.83281967</v>
          </cell>
          <cell r="O43">
            <v>125805050.60024616</v>
          </cell>
          <cell r="P43">
            <v>113856938.34410152</v>
          </cell>
          <cell r="Q43">
            <v>103538407.80750395</v>
          </cell>
          <cell r="R43">
            <v>104654714.11774835</v>
          </cell>
          <cell r="S43">
            <v>98549867.85803835</v>
          </cell>
        </row>
        <row r="44">
          <cell r="A44" t="str">
            <v>AC_GWP_Agriculture</v>
          </cell>
          <cell r="B44" t="str">
            <v>AC</v>
          </cell>
          <cell r="C44" t="str">
            <v>GWP</v>
          </cell>
          <cell r="D44" t="str">
            <v>CO2 Eq</v>
          </cell>
          <cell r="E44">
            <v>4</v>
          </cell>
          <cell r="F44" t="str">
            <v>Agriculture</v>
          </cell>
          <cell r="G44">
            <v>10</v>
          </cell>
          <cell r="H44">
            <v>73157282.06450881</v>
          </cell>
          <cell r="I44">
            <v>65077684.64008419</v>
          </cell>
          <cell r="J44">
            <v>58755370.507265136</v>
          </cell>
          <cell r="K44">
            <v>52574936.487689085</v>
          </cell>
          <cell r="L44">
            <v>49855641.813955255</v>
          </cell>
          <cell r="M44">
            <v>49072160.77686677</v>
          </cell>
          <cell r="N44">
            <v>47590451.99679061</v>
          </cell>
          <cell r="O44">
            <v>46588204.20460487</v>
          </cell>
          <cell r="P44">
            <v>54633763.30848102</v>
          </cell>
          <cell r="Q44">
            <v>60075737.38365057</v>
          </cell>
          <cell r="R44">
            <v>59511471.26693996</v>
          </cell>
          <cell r="S44">
            <v>59116499.2295328</v>
          </cell>
        </row>
        <row r="45">
          <cell r="A45" t="str">
            <v>AC_GWP_Waste</v>
          </cell>
          <cell r="B45" t="str">
            <v>AC</v>
          </cell>
          <cell r="C45" t="str">
            <v>GWP</v>
          </cell>
          <cell r="D45" t="str">
            <v>CO2 Eq</v>
          </cell>
          <cell r="E45">
            <v>5</v>
          </cell>
          <cell r="F45" t="str">
            <v>Waste</v>
          </cell>
          <cell r="G45">
            <v>11</v>
          </cell>
          <cell r="H45">
            <v>31357811.62437935</v>
          </cell>
          <cell r="I45">
            <v>35689556.633850604</v>
          </cell>
          <cell r="J45">
            <v>37055351.27489446</v>
          </cell>
          <cell r="K45">
            <v>34484732.37594952</v>
          </cell>
          <cell r="L45">
            <v>34947167.97843464</v>
          </cell>
          <cell r="M45">
            <v>34682041.72332725</v>
          </cell>
          <cell r="N45">
            <v>30754194.406979322</v>
          </cell>
          <cell r="O45">
            <v>30672977.833103076</v>
          </cell>
          <cell r="P45">
            <v>31795434.73505533</v>
          </cell>
          <cell r="Q45">
            <v>32901436.115678094</v>
          </cell>
          <cell r="R45">
            <v>33080672.00206534</v>
          </cell>
          <cell r="S45">
            <v>25991079.393925287</v>
          </cell>
        </row>
        <row r="46">
          <cell r="A46" t="str">
            <v>AC_GWP_Other (Energy)</v>
          </cell>
          <cell r="B46" t="str">
            <v>AC</v>
          </cell>
          <cell r="C46" t="str">
            <v>GWP</v>
          </cell>
          <cell r="D46" t="str">
            <v>CO2 Eq</v>
          </cell>
          <cell r="E46">
            <v>6</v>
          </cell>
          <cell r="F46" t="str">
            <v>Other (Energy)</v>
          </cell>
          <cell r="G46">
            <v>5</v>
          </cell>
          <cell r="H46">
            <v>136435395.91384685</v>
          </cell>
          <cell r="I46">
            <v>133866369.83420545</v>
          </cell>
          <cell r="J46">
            <v>133152284.67637846</v>
          </cell>
          <cell r="K46">
            <v>129438891.10391004</v>
          </cell>
          <cell r="L46">
            <v>116361501.61506996</v>
          </cell>
          <cell r="M46">
            <v>107368241.45047429</v>
          </cell>
          <cell r="N46">
            <v>114839222.74947296</v>
          </cell>
          <cell r="O46">
            <v>110815325.17751998</v>
          </cell>
          <cell r="P46">
            <v>93629333.9889754</v>
          </cell>
          <cell r="Q46">
            <v>94500253.57715091</v>
          </cell>
          <cell r="R46">
            <v>84733925.81262793</v>
          </cell>
          <cell r="S46">
            <v>89421325.41358793</v>
          </cell>
        </row>
        <row r="47">
          <cell r="A47" t="str">
            <v>AC_GWP_Industry (Processes)</v>
          </cell>
          <cell r="B47" t="str">
            <v>AC</v>
          </cell>
          <cell r="C47" t="str">
            <v>GWP</v>
          </cell>
          <cell r="D47" t="str">
            <v>CO2 Eq</v>
          </cell>
          <cell r="E47">
            <v>9</v>
          </cell>
          <cell r="F47" t="str">
            <v>Industry (Processes)</v>
          </cell>
          <cell r="G47">
            <v>4</v>
          </cell>
          <cell r="H47">
            <v>31623619.722654246</v>
          </cell>
          <cell r="I47">
            <v>27460736.918726496</v>
          </cell>
          <cell r="J47">
            <v>27851654.592487294</v>
          </cell>
          <cell r="K47">
            <v>26393784.744489502</v>
          </cell>
          <cell r="L47">
            <v>27873514.59202637</v>
          </cell>
          <cell r="M47">
            <v>29356343.44201958</v>
          </cell>
          <cell r="N47">
            <v>28067130.82571636</v>
          </cell>
          <cell r="O47">
            <v>30251671.78722808</v>
          </cell>
          <cell r="P47">
            <v>31239733.838395476</v>
          </cell>
          <cell r="Q47">
            <v>31471588.20201855</v>
          </cell>
          <cell r="R47">
            <v>33556142.62082571</v>
          </cell>
          <cell r="S47">
            <v>34034174.64292571</v>
          </cell>
        </row>
        <row r="48">
          <cell r="A48" t="str">
            <v>AC_GWP_Other (Non Energy)</v>
          </cell>
          <cell r="B48" t="str">
            <v>AC</v>
          </cell>
          <cell r="C48" t="str">
            <v>GWP</v>
          </cell>
          <cell r="D48" t="str">
            <v>CO2 Eq</v>
          </cell>
          <cell r="E48">
            <v>10</v>
          </cell>
          <cell r="F48" t="str">
            <v>Other (Non Energy)</v>
          </cell>
          <cell r="G48">
            <v>6</v>
          </cell>
          <cell r="H48">
            <v>920076.52709011</v>
          </cell>
          <cell r="I48">
            <v>860305.2205584538</v>
          </cell>
          <cell r="J48">
            <v>778764.3176267978</v>
          </cell>
          <cell r="K48">
            <v>723848.3544951418</v>
          </cell>
          <cell r="L48">
            <v>709546.3376634858</v>
          </cell>
          <cell r="M48">
            <v>741637.9603317429</v>
          </cell>
          <cell r="N48">
            <v>783237.468475</v>
          </cell>
          <cell r="O48">
            <v>659500.2084750001</v>
          </cell>
          <cell r="P48">
            <v>735321.5334750001</v>
          </cell>
          <cell r="Q48">
            <v>729977.068475</v>
          </cell>
          <cell r="R48">
            <v>715916.0947741832</v>
          </cell>
          <cell r="S48">
            <v>701115.232760714</v>
          </cell>
        </row>
        <row r="49">
          <cell r="A49" t="str">
            <v>AC_GWP_Transport</v>
          </cell>
          <cell r="B49" t="str">
            <v>AC</v>
          </cell>
          <cell r="C49" t="str">
            <v>GWP</v>
          </cell>
          <cell r="D49" t="str">
            <v>CO2 Eq</v>
          </cell>
          <cell r="E49">
            <v>11</v>
          </cell>
          <cell r="F49" t="str">
            <v>Transport</v>
          </cell>
          <cell r="G49">
            <v>7</v>
          </cell>
          <cell r="H49">
            <v>65798854.35582918</v>
          </cell>
          <cell r="I49">
            <v>61599996.50122961</v>
          </cell>
          <cell r="J49">
            <v>61849442.37303519</v>
          </cell>
          <cell r="K49">
            <v>59693958.135303155</v>
          </cell>
          <cell r="L49">
            <v>61594194.767569676</v>
          </cell>
          <cell r="M49">
            <v>58654889.541410126</v>
          </cell>
          <cell r="N49">
            <v>62698357.991296545</v>
          </cell>
          <cell r="O49">
            <v>64405146.9830092</v>
          </cell>
          <cell r="P49">
            <v>65974552.51395013</v>
          </cell>
          <cell r="Q49">
            <v>70769868.99726555</v>
          </cell>
          <cell r="R49">
            <v>65325091.83568784</v>
          </cell>
          <cell r="S49">
            <v>70344445.59083176</v>
          </cell>
        </row>
        <row r="50">
          <cell r="A50" t="str">
            <v>AC_N2O_Energy Industries</v>
          </cell>
          <cell r="B50" t="str">
            <v>AC</v>
          </cell>
          <cell r="C50" t="str">
            <v>N2O</v>
          </cell>
          <cell r="D50" t="str">
            <v>Mg</v>
          </cell>
          <cell r="E50">
            <v>1</v>
          </cell>
          <cell r="F50" t="str">
            <v>Energy Industries</v>
          </cell>
          <cell r="G50">
            <v>1</v>
          </cell>
          <cell r="H50">
            <v>6520.565236886443</v>
          </cell>
          <cell r="I50">
            <v>6516.913059507321</v>
          </cell>
          <cell r="J50">
            <v>6055.536114965491</v>
          </cell>
          <cell r="K50">
            <v>5819.952201807331</v>
          </cell>
          <cell r="L50">
            <v>5544.889474997915</v>
          </cell>
          <cell r="M50">
            <v>5127.943610463213</v>
          </cell>
          <cell r="N50">
            <v>4866.584347961343</v>
          </cell>
          <cell r="O50">
            <v>4726.22273314725</v>
          </cell>
          <cell r="P50">
            <v>5531.986931365592</v>
          </cell>
          <cell r="Q50">
            <v>5273.898579333158</v>
          </cell>
          <cell r="R50">
            <v>5402.181357333157</v>
          </cell>
          <cell r="S50">
            <v>5498.626887333157</v>
          </cell>
        </row>
        <row r="51">
          <cell r="A51" t="str">
            <v>AC_N2O_Fugitive Emissions</v>
          </cell>
          <cell r="B51" t="str">
            <v>AC</v>
          </cell>
          <cell r="C51" t="str">
            <v>N2O</v>
          </cell>
          <cell r="D51" t="str">
            <v>Mg</v>
          </cell>
          <cell r="E51">
            <v>2</v>
          </cell>
          <cell r="F51" t="str">
            <v>Fugitive Emissions</v>
          </cell>
          <cell r="G51">
            <v>2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A52" t="str">
            <v>AC_N2O_Industry (Energy)</v>
          </cell>
          <cell r="B52" t="str">
            <v>AC</v>
          </cell>
          <cell r="C52" t="str">
            <v>N2O</v>
          </cell>
          <cell r="D52" t="str">
            <v>Mg</v>
          </cell>
          <cell r="E52">
            <v>3</v>
          </cell>
          <cell r="F52" t="str">
            <v>Industry (Energy)</v>
          </cell>
          <cell r="G52">
            <v>3</v>
          </cell>
          <cell r="H52">
            <v>1890.0944974440176</v>
          </cell>
          <cell r="I52">
            <v>2024.6380410654358</v>
          </cell>
          <cell r="J52">
            <v>1570.5134753237833</v>
          </cell>
          <cell r="K52">
            <v>2080.9385468501077</v>
          </cell>
          <cell r="L52">
            <v>1900.7997594720246</v>
          </cell>
          <cell r="M52">
            <v>2149.422188974753</v>
          </cell>
          <cell r="N52">
            <v>2077.0332713343955</v>
          </cell>
          <cell r="O52">
            <v>1994.8248726657027</v>
          </cell>
          <cell r="P52">
            <v>2077.91556419701</v>
          </cell>
          <cell r="Q52">
            <v>1908.5599743970101</v>
          </cell>
          <cell r="R52">
            <v>1886.9339451970102</v>
          </cell>
          <cell r="S52">
            <v>1902.07458519701</v>
          </cell>
        </row>
        <row r="53">
          <cell r="A53" t="str">
            <v>AC_N2O_Agriculture</v>
          </cell>
          <cell r="B53" t="str">
            <v>AC</v>
          </cell>
          <cell r="C53" t="str">
            <v>N2O</v>
          </cell>
          <cell r="D53" t="str">
            <v>Mg</v>
          </cell>
          <cell r="E53">
            <v>4</v>
          </cell>
          <cell r="F53" t="str">
            <v>Agriculture</v>
          </cell>
          <cell r="G53">
            <v>10</v>
          </cell>
          <cell r="H53">
            <v>115647.22281081439</v>
          </cell>
          <cell r="I53">
            <v>99038.17799398415</v>
          </cell>
          <cell r="J53">
            <v>89550.92826751091</v>
          </cell>
          <cell r="K53">
            <v>80302.38793405987</v>
          </cell>
          <cell r="L53">
            <v>75842.82966052814</v>
          </cell>
          <cell r="M53">
            <v>76775.98079546525</v>
          </cell>
          <cell r="N53">
            <v>75568.71625841357</v>
          </cell>
          <cell r="O53">
            <v>73922.93056524421</v>
          </cell>
          <cell r="P53">
            <v>103024.01478840353</v>
          </cell>
          <cell r="Q53">
            <v>126362.89511482714</v>
          </cell>
          <cell r="R53">
            <v>128238.55015886668</v>
          </cell>
          <cell r="S53">
            <v>128396.51957948873</v>
          </cell>
        </row>
        <row r="54">
          <cell r="A54" t="str">
            <v>AC_N2O_Waste</v>
          </cell>
          <cell r="B54" t="str">
            <v>AC</v>
          </cell>
          <cell r="C54" t="str">
            <v>N2O</v>
          </cell>
          <cell r="D54" t="str">
            <v>Mg</v>
          </cell>
          <cell r="E54">
            <v>5</v>
          </cell>
          <cell r="F54" t="str">
            <v>Waste</v>
          </cell>
          <cell r="G54">
            <v>11</v>
          </cell>
          <cell r="H54">
            <v>1080.6731881184</v>
          </cell>
          <cell r="I54">
            <v>1080.5284949698284</v>
          </cell>
          <cell r="J54">
            <v>1064.8717915428572</v>
          </cell>
          <cell r="K54">
            <v>1051.4926722779428</v>
          </cell>
          <cell r="L54">
            <v>1050.310459504</v>
          </cell>
          <cell r="M54">
            <v>1045.7117222459428</v>
          </cell>
          <cell r="N54">
            <v>1048.5500572235428</v>
          </cell>
          <cell r="O54">
            <v>1044.5617662443428</v>
          </cell>
          <cell r="P54">
            <v>1044.3040006009144</v>
          </cell>
          <cell r="Q54">
            <v>1038.3199778889143</v>
          </cell>
          <cell r="R54">
            <v>3687.919128959314</v>
          </cell>
          <cell r="S54">
            <v>3703.570557530743</v>
          </cell>
        </row>
        <row r="55">
          <cell r="A55" t="str">
            <v>AC_N2O_Other (Energy)</v>
          </cell>
          <cell r="B55" t="str">
            <v>AC</v>
          </cell>
          <cell r="C55" t="str">
            <v>N2O</v>
          </cell>
          <cell r="D55" t="str">
            <v>Mg</v>
          </cell>
          <cell r="E55">
            <v>6</v>
          </cell>
          <cell r="F55" t="str">
            <v>Other (Energy)</v>
          </cell>
          <cell r="G55">
            <v>5</v>
          </cell>
          <cell r="H55">
            <v>9615.453241081768</v>
          </cell>
          <cell r="I55">
            <v>5066.334246845655</v>
          </cell>
          <cell r="J55">
            <v>5579.875964176002</v>
          </cell>
          <cell r="K55">
            <v>6054.249506151233</v>
          </cell>
          <cell r="L55">
            <v>5892.126237957439</v>
          </cell>
          <cell r="M55">
            <v>5765.275889794616</v>
          </cell>
          <cell r="N55">
            <v>6036.96147665768</v>
          </cell>
          <cell r="O55">
            <v>5372.488517277939</v>
          </cell>
          <cell r="P55">
            <v>2725.173326298198</v>
          </cell>
          <cell r="Q55">
            <v>2679.673551698198</v>
          </cell>
          <cell r="R55">
            <v>2509.456545498198</v>
          </cell>
          <cell r="S55">
            <v>2766.064385498198</v>
          </cell>
        </row>
        <row r="56">
          <cell r="A56" t="str">
            <v>AC_N2O_Industry (Processes)</v>
          </cell>
          <cell r="B56" t="str">
            <v>AC</v>
          </cell>
          <cell r="C56" t="str">
            <v>N2O</v>
          </cell>
          <cell r="D56" t="str">
            <v>Mg</v>
          </cell>
          <cell r="E56">
            <v>9</v>
          </cell>
          <cell r="F56" t="str">
            <v>Industry (Processes)</v>
          </cell>
          <cell r="G56">
            <v>4</v>
          </cell>
          <cell r="H56">
            <v>23304.47</v>
          </cell>
          <cell r="I56">
            <v>20957.909433478708</v>
          </cell>
          <cell r="J56">
            <v>21431.348866957418</v>
          </cell>
          <cell r="K56">
            <v>22156.78830043613</v>
          </cell>
          <cell r="L56">
            <v>24957.22773391484</v>
          </cell>
          <cell r="M56">
            <v>27695.464038618797</v>
          </cell>
          <cell r="N56">
            <v>27356.40034332275</v>
          </cell>
          <cell r="O56">
            <v>28134.07640054321</v>
          </cell>
          <cell r="P56">
            <v>26534.83045776367</v>
          </cell>
          <cell r="Q56">
            <v>26181.000457763672</v>
          </cell>
          <cell r="R56">
            <v>28708.62045776367</v>
          </cell>
          <cell r="S56">
            <v>29198.04521776367</v>
          </cell>
        </row>
        <row r="57">
          <cell r="A57" t="str">
            <v>AC_N2O_Other (Non Energy)</v>
          </cell>
          <cell r="B57" t="str">
            <v>AC</v>
          </cell>
          <cell r="C57" t="str">
            <v>N2O</v>
          </cell>
          <cell r="D57" t="str">
            <v>Mg</v>
          </cell>
          <cell r="E57">
            <v>10</v>
          </cell>
          <cell r="F57" t="str">
            <v>Other (Non Energy)</v>
          </cell>
          <cell r="G57">
            <v>6</v>
          </cell>
          <cell r="H57">
            <v>797</v>
          </cell>
          <cell r="I57">
            <v>785.75</v>
          </cell>
          <cell r="J57">
            <v>764.5</v>
          </cell>
          <cell r="K57">
            <v>743.25</v>
          </cell>
          <cell r="L57">
            <v>752</v>
          </cell>
          <cell r="M57">
            <v>920.6</v>
          </cell>
          <cell r="N57">
            <v>1076.5</v>
          </cell>
          <cell r="O57">
            <v>677.3</v>
          </cell>
          <cell r="P57">
            <v>779.54</v>
          </cell>
          <cell r="Q57">
            <v>765.8</v>
          </cell>
          <cell r="R57">
            <v>762</v>
          </cell>
          <cell r="S57">
            <v>779.206</v>
          </cell>
        </row>
        <row r="58">
          <cell r="A58" t="str">
            <v>AC_N2O_Transport</v>
          </cell>
          <cell r="B58" t="str">
            <v>AC</v>
          </cell>
          <cell r="C58" t="str">
            <v>N2O</v>
          </cell>
          <cell r="D58" t="str">
            <v>Mg</v>
          </cell>
          <cell r="E58">
            <v>11</v>
          </cell>
          <cell r="F58" t="str">
            <v>Transport</v>
          </cell>
          <cell r="G58">
            <v>7</v>
          </cell>
          <cell r="H58">
            <v>2589.0015830439997</v>
          </cell>
          <cell r="I58">
            <v>2320.467356557287</v>
          </cell>
          <cell r="J58">
            <v>2461.1888570805745</v>
          </cell>
          <cell r="K58">
            <v>2320.4131006378616</v>
          </cell>
          <cell r="L58">
            <v>2456.409169919149</v>
          </cell>
          <cell r="M58">
            <v>3241.197986774061</v>
          </cell>
          <cell r="N58">
            <v>4070.6247228204275</v>
          </cell>
          <cell r="O58">
            <v>4193.985933826591</v>
          </cell>
          <cell r="P58">
            <v>4147.186017172751</v>
          </cell>
          <cell r="Q58">
            <v>4618.447483984752</v>
          </cell>
          <cell r="R58">
            <v>4674.003673136752</v>
          </cell>
          <cell r="S58">
            <v>5018.278246884753</v>
          </cell>
        </row>
        <row r="59">
          <cell r="A59" t="str">
            <v>AC_NH3_Energy Industries</v>
          </cell>
          <cell r="B59" t="str">
            <v>AC</v>
          </cell>
          <cell r="C59" t="str">
            <v>NH3</v>
          </cell>
          <cell r="D59" t="str">
            <v>Mg</v>
          </cell>
          <cell r="E59">
            <v>1</v>
          </cell>
          <cell r="F59" t="str">
            <v>Energy Industries</v>
          </cell>
          <cell r="G59">
            <v>1</v>
          </cell>
          <cell r="H59">
            <v>1257.7859999999998</v>
          </cell>
          <cell r="I59">
            <v>1254.386</v>
          </cell>
          <cell r="J59">
            <v>1259.586</v>
          </cell>
          <cell r="K59">
            <v>1260.4859999999999</v>
          </cell>
          <cell r="L59">
            <v>1258.7859999999998</v>
          </cell>
          <cell r="M59">
            <v>1258.2859999999998</v>
          </cell>
          <cell r="N59">
            <v>1266.886</v>
          </cell>
          <cell r="O59">
            <v>1264.686</v>
          </cell>
          <cell r="P59">
            <v>1270.9859999999999</v>
          </cell>
          <cell r="Q59">
            <v>1266.686</v>
          </cell>
          <cell r="R59">
            <v>1266.686</v>
          </cell>
          <cell r="S59">
            <v>1215.742</v>
          </cell>
        </row>
        <row r="60">
          <cell r="A60" t="str">
            <v>AC_NH3_Fugitive Emissions</v>
          </cell>
          <cell r="B60" t="str">
            <v>AC</v>
          </cell>
          <cell r="C60" t="str">
            <v>NH3</v>
          </cell>
          <cell r="D60" t="str">
            <v>Mg</v>
          </cell>
          <cell r="E60">
            <v>2</v>
          </cell>
          <cell r="F60" t="str">
            <v>Fugitive Emissions</v>
          </cell>
          <cell r="G60">
            <v>2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</row>
        <row r="61">
          <cell r="A61" t="str">
            <v>AC_NH3_Industry (Energy)</v>
          </cell>
          <cell r="B61" t="str">
            <v>AC</v>
          </cell>
          <cell r="C61" t="str">
            <v>NH3</v>
          </cell>
          <cell r="D61" t="str">
            <v>Mg</v>
          </cell>
          <cell r="E61">
            <v>3</v>
          </cell>
          <cell r="F61" t="str">
            <v>Industry (Energy)</v>
          </cell>
          <cell r="G61">
            <v>3</v>
          </cell>
          <cell r="H61">
            <v>3469.809</v>
          </cell>
          <cell r="I61">
            <v>3474.7090000000003</v>
          </cell>
          <cell r="J61">
            <v>3471.009</v>
          </cell>
          <cell r="K61">
            <v>3465.2090000000003</v>
          </cell>
          <cell r="L61">
            <v>3468.7090000000003</v>
          </cell>
          <cell r="M61">
            <v>3477.2090000000003</v>
          </cell>
          <cell r="N61">
            <v>3471.909</v>
          </cell>
          <cell r="O61">
            <v>3471.009</v>
          </cell>
          <cell r="P61">
            <v>3466.2090000000003</v>
          </cell>
          <cell r="Q61">
            <v>3466.2090000000003</v>
          </cell>
          <cell r="R61">
            <v>3385.809</v>
          </cell>
          <cell r="S61">
            <v>3345.816</v>
          </cell>
        </row>
        <row r="62">
          <cell r="A62" t="str">
            <v>AC_NH3_Agriculture</v>
          </cell>
          <cell r="B62" t="str">
            <v>AC</v>
          </cell>
          <cell r="C62" t="str">
            <v>NH3</v>
          </cell>
          <cell r="D62" t="str">
            <v>Mg</v>
          </cell>
          <cell r="E62">
            <v>4</v>
          </cell>
          <cell r="F62" t="str">
            <v>Agriculture</v>
          </cell>
          <cell r="G62">
            <v>10</v>
          </cell>
          <cell r="H62">
            <v>963765.3</v>
          </cell>
          <cell r="I62">
            <v>847805.2</v>
          </cell>
          <cell r="J62">
            <v>770190.5</v>
          </cell>
          <cell r="K62">
            <v>697429.5</v>
          </cell>
          <cell r="L62">
            <v>674039.8</v>
          </cell>
          <cell r="M62">
            <v>646010.7</v>
          </cell>
          <cell r="N62">
            <v>621550.7</v>
          </cell>
          <cell r="O62">
            <v>600477.8</v>
          </cell>
          <cell r="P62">
            <v>614220.6</v>
          </cell>
          <cell r="Q62">
            <v>568221.8</v>
          </cell>
          <cell r="R62">
            <v>542796.8</v>
          </cell>
          <cell r="S62">
            <v>563312.46</v>
          </cell>
        </row>
        <row r="63">
          <cell r="A63" t="str">
            <v>AC_NH3_Waste</v>
          </cell>
          <cell r="B63" t="str">
            <v>AC</v>
          </cell>
          <cell r="C63" t="str">
            <v>NH3</v>
          </cell>
          <cell r="D63" t="str">
            <v>Mg</v>
          </cell>
          <cell r="E63">
            <v>5</v>
          </cell>
          <cell r="F63" t="str">
            <v>Waste</v>
          </cell>
          <cell r="G63">
            <v>11</v>
          </cell>
          <cell r="H63">
            <v>38742</v>
          </cell>
          <cell r="I63">
            <v>25702</v>
          </cell>
          <cell r="J63">
            <v>25722</v>
          </cell>
          <cell r="K63">
            <v>25732</v>
          </cell>
          <cell r="L63">
            <v>25762</v>
          </cell>
          <cell r="M63">
            <v>16742</v>
          </cell>
          <cell r="N63">
            <v>16732</v>
          </cell>
          <cell r="O63">
            <v>16742</v>
          </cell>
          <cell r="P63">
            <v>16722</v>
          </cell>
          <cell r="Q63">
            <v>16712</v>
          </cell>
          <cell r="R63">
            <v>16732</v>
          </cell>
          <cell r="S63">
            <v>8462</v>
          </cell>
        </row>
        <row r="64">
          <cell r="A64" t="str">
            <v>AC_NH3_Other (Energy)</v>
          </cell>
          <cell r="B64" t="str">
            <v>AC</v>
          </cell>
          <cell r="C64" t="str">
            <v>NH3</v>
          </cell>
          <cell r="D64" t="str">
            <v>Mg</v>
          </cell>
          <cell r="E64">
            <v>6</v>
          </cell>
          <cell r="F64" t="str">
            <v>Other (Energy)</v>
          </cell>
          <cell r="G64">
            <v>5</v>
          </cell>
          <cell r="H64">
            <v>289.1</v>
          </cell>
          <cell r="I64">
            <v>253.2</v>
          </cell>
          <cell r="J64">
            <v>229.8</v>
          </cell>
          <cell r="K64">
            <v>213.6</v>
          </cell>
          <cell r="L64">
            <v>207.7</v>
          </cell>
          <cell r="M64">
            <v>200.7</v>
          </cell>
          <cell r="N64">
            <v>204.7</v>
          </cell>
          <cell r="O64">
            <v>179.6</v>
          </cell>
          <cell r="P64">
            <v>160.5</v>
          </cell>
          <cell r="Q64">
            <v>110</v>
          </cell>
          <cell r="R64">
            <v>180</v>
          </cell>
          <cell r="S64">
            <v>175.1</v>
          </cell>
        </row>
        <row r="65">
          <cell r="A65" t="str">
            <v>AC_NH3_Road Transport</v>
          </cell>
          <cell r="B65" t="str">
            <v>AC</v>
          </cell>
          <cell r="C65" t="str">
            <v>NH3</v>
          </cell>
          <cell r="D65" t="str">
            <v>Mg</v>
          </cell>
          <cell r="E65">
            <v>7</v>
          </cell>
          <cell r="F65" t="str">
            <v>Road Transport</v>
          </cell>
          <cell r="G65">
            <v>8</v>
          </cell>
          <cell r="H65">
            <v>290.389</v>
          </cell>
          <cell r="I65">
            <v>288.989</v>
          </cell>
          <cell r="J65">
            <v>288.789</v>
          </cell>
          <cell r="K65">
            <v>398.589</v>
          </cell>
          <cell r="L65">
            <v>438.889</v>
          </cell>
          <cell r="M65">
            <v>688.889</v>
          </cell>
          <cell r="N65">
            <v>958.789</v>
          </cell>
          <cell r="O65">
            <v>1160.589</v>
          </cell>
          <cell r="P65">
            <v>1263.089</v>
          </cell>
          <cell r="Q65">
            <v>1363.089</v>
          </cell>
          <cell r="R65">
            <v>1931.089</v>
          </cell>
          <cell r="S65">
            <v>2096.089</v>
          </cell>
        </row>
        <row r="66">
          <cell r="A66" t="str">
            <v>AC_NH3_Other Transport</v>
          </cell>
          <cell r="B66" t="str">
            <v>AC</v>
          </cell>
          <cell r="C66" t="str">
            <v>NH3</v>
          </cell>
          <cell r="D66" t="str">
            <v>Mg</v>
          </cell>
          <cell r="E66">
            <v>8</v>
          </cell>
          <cell r="F66" t="str">
            <v>Other Transport</v>
          </cell>
          <cell r="G66">
            <v>9</v>
          </cell>
          <cell r="H66">
            <v>2216.193</v>
          </cell>
          <cell r="I66">
            <v>2216.193</v>
          </cell>
          <cell r="J66">
            <v>2216.193</v>
          </cell>
          <cell r="K66">
            <v>2216.193</v>
          </cell>
          <cell r="L66">
            <v>2216.193</v>
          </cell>
          <cell r="M66">
            <v>2216.193</v>
          </cell>
          <cell r="N66">
            <v>2216.193</v>
          </cell>
          <cell r="O66">
            <v>2216.193</v>
          </cell>
          <cell r="P66">
            <v>2216.193</v>
          </cell>
          <cell r="Q66">
            <v>2216.193</v>
          </cell>
          <cell r="R66">
            <v>2216.193</v>
          </cell>
          <cell r="S66">
            <v>2226.4</v>
          </cell>
        </row>
        <row r="67">
          <cell r="A67" t="str">
            <v>AC_NH3_Industry (Processes)</v>
          </cell>
          <cell r="B67" t="str">
            <v>AC</v>
          </cell>
          <cell r="C67" t="str">
            <v>NH3</v>
          </cell>
          <cell r="D67" t="str">
            <v>Mg</v>
          </cell>
          <cell r="E67">
            <v>9</v>
          </cell>
          <cell r="F67" t="str">
            <v>Industry (Processes)</v>
          </cell>
          <cell r="G67">
            <v>4</v>
          </cell>
          <cell r="H67">
            <v>32808.6</v>
          </cell>
          <cell r="I67">
            <v>30600</v>
          </cell>
          <cell r="J67">
            <v>28222.2</v>
          </cell>
          <cell r="K67">
            <v>29784.7</v>
          </cell>
          <cell r="L67">
            <v>25688.3</v>
          </cell>
          <cell r="M67">
            <v>11285.7</v>
          </cell>
          <cell r="N67">
            <v>9744.8</v>
          </cell>
          <cell r="O67">
            <v>9101.5</v>
          </cell>
          <cell r="P67">
            <v>5792.6</v>
          </cell>
          <cell r="Q67">
            <v>5330</v>
          </cell>
          <cell r="R67">
            <v>4912.998</v>
          </cell>
          <cell r="S67">
            <v>5059.9163499999995</v>
          </cell>
        </row>
        <row r="68">
          <cell r="A68" t="str">
            <v>AC_NH3_Other (Non Energy)</v>
          </cell>
          <cell r="B68" t="str">
            <v>AC</v>
          </cell>
          <cell r="C68" t="str">
            <v>NH3</v>
          </cell>
          <cell r="D68" t="str">
            <v>Mg</v>
          </cell>
          <cell r="E68">
            <v>10</v>
          </cell>
          <cell r="F68" t="str">
            <v>Other (Non Energy)</v>
          </cell>
          <cell r="G68">
            <v>6</v>
          </cell>
          <cell r="H68">
            <v>35</v>
          </cell>
          <cell r="I68">
            <v>35</v>
          </cell>
          <cell r="J68">
            <v>35</v>
          </cell>
          <cell r="K68">
            <v>35</v>
          </cell>
          <cell r="L68">
            <v>35</v>
          </cell>
          <cell r="M68">
            <v>35</v>
          </cell>
          <cell r="N68">
            <v>35</v>
          </cell>
          <cell r="O68">
            <v>35</v>
          </cell>
          <cell r="P68">
            <v>35</v>
          </cell>
          <cell r="Q68">
            <v>35</v>
          </cell>
          <cell r="R68">
            <v>35</v>
          </cell>
          <cell r="S68">
            <v>35</v>
          </cell>
        </row>
        <row r="69">
          <cell r="A69" t="str">
            <v>AC_NMVOC_Energy Industries</v>
          </cell>
          <cell r="B69" t="str">
            <v>AC</v>
          </cell>
          <cell r="C69" t="str">
            <v>NMVOC</v>
          </cell>
          <cell r="D69" t="str">
            <v>Mg</v>
          </cell>
          <cell r="E69">
            <v>1</v>
          </cell>
          <cell r="F69" t="str">
            <v>Energy Industries</v>
          </cell>
          <cell r="G69">
            <v>1</v>
          </cell>
          <cell r="H69">
            <v>25356.015</v>
          </cell>
          <cell r="I69">
            <v>25010.605</v>
          </cell>
          <cell r="J69">
            <v>24185.48</v>
          </cell>
          <cell r="K69">
            <v>23766.625</v>
          </cell>
          <cell r="L69">
            <v>25603.925</v>
          </cell>
          <cell r="M69">
            <v>25147.13</v>
          </cell>
          <cell r="N69">
            <v>25511.265</v>
          </cell>
          <cell r="O69">
            <v>26923.881999999998</v>
          </cell>
          <cell r="P69">
            <v>24877.042</v>
          </cell>
          <cell r="Q69">
            <v>24050.216</v>
          </cell>
          <cell r="R69">
            <v>27494.734</v>
          </cell>
          <cell r="S69">
            <v>24740.286</v>
          </cell>
        </row>
        <row r="70">
          <cell r="A70" t="str">
            <v>AC_NMVOC_Fugitive Emissions</v>
          </cell>
          <cell r="B70" t="str">
            <v>AC</v>
          </cell>
          <cell r="C70" t="str">
            <v>NMVOC</v>
          </cell>
          <cell r="D70" t="str">
            <v>Mg</v>
          </cell>
          <cell r="E70">
            <v>2</v>
          </cell>
          <cell r="F70" t="str">
            <v>Fugitive Emissions</v>
          </cell>
          <cell r="G70">
            <v>2</v>
          </cell>
          <cell r="H70">
            <v>64316.93</v>
          </cell>
          <cell r="I70">
            <v>63615.86</v>
          </cell>
          <cell r="J70">
            <v>61728.14</v>
          </cell>
          <cell r="K70">
            <v>67635.3</v>
          </cell>
          <cell r="L70">
            <v>69307.34</v>
          </cell>
          <cell r="M70">
            <v>74080.61</v>
          </cell>
          <cell r="N70">
            <v>71793.3</v>
          </cell>
          <cell r="O70">
            <v>74331.6</v>
          </cell>
          <cell r="P70">
            <v>65714</v>
          </cell>
          <cell r="Q70">
            <v>69155.24</v>
          </cell>
          <cell r="R70">
            <v>69573.21</v>
          </cell>
          <cell r="S70">
            <v>92996.726</v>
          </cell>
        </row>
        <row r="71">
          <cell r="A71" t="str">
            <v>AC_NMVOC_Industry (Energy)</v>
          </cell>
          <cell r="B71" t="str">
            <v>AC</v>
          </cell>
          <cell r="C71" t="str">
            <v>NMVOC</v>
          </cell>
          <cell r="D71" t="str">
            <v>Mg</v>
          </cell>
          <cell r="E71">
            <v>3</v>
          </cell>
          <cell r="F71" t="str">
            <v>Industry (Energy)</v>
          </cell>
          <cell r="G71">
            <v>3</v>
          </cell>
          <cell r="H71">
            <v>76926.91</v>
          </cell>
          <cell r="I71">
            <v>72943.52</v>
          </cell>
          <cell r="J71">
            <v>59647.58</v>
          </cell>
          <cell r="K71">
            <v>54888.03</v>
          </cell>
          <cell r="L71">
            <v>69614.5</v>
          </cell>
          <cell r="M71">
            <v>39104.165</v>
          </cell>
          <cell r="N71">
            <v>35147.395000000004</v>
          </cell>
          <cell r="O71">
            <v>30494.077</v>
          </cell>
          <cell r="P71">
            <v>29984.51</v>
          </cell>
          <cell r="Q71">
            <v>26399.414</v>
          </cell>
          <cell r="R71">
            <v>25914.105000000003</v>
          </cell>
          <cell r="S71">
            <v>23893.581000000002</v>
          </cell>
        </row>
        <row r="72">
          <cell r="A72" t="str">
            <v>AC_NMVOC_Agriculture</v>
          </cell>
          <cell r="B72" t="str">
            <v>AC</v>
          </cell>
          <cell r="C72" t="str">
            <v>NMVOC</v>
          </cell>
          <cell r="D72" t="str">
            <v>Mg</v>
          </cell>
          <cell r="E72">
            <v>4</v>
          </cell>
          <cell r="F72" t="str">
            <v>Agriculture</v>
          </cell>
          <cell r="G72">
            <v>10</v>
          </cell>
          <cell r="H72">
            <v>38480</v>
          </cell>
          <cell r="I72">
            <v>38280</v>
          </cell>
          <cell r="J72">
            <v>38080</v>
          </cell>
          <cell r="K72">
            <v>37680</v>
          </cell>
          <cell r="L72">
            <v>37680</v>
          </cell>
          <cell r="M72">
            <v>38580</v>
          </cell>
          <cell r="N72">
            <v>37580</v>
          </cell>
          <cell r="O72">
            <v>37480</v>
          </cell>
          <cell r="P72">
            <v>37280</v>
          </cell>
          <cell r="Q72">
            <v>36880</v>
          </cell>
          <cell r="R72">
            <v>37046</v>
          </cell>
          <cell r="S72">
            <v>37005</v>
          </cell>
        </row>
        <row r="73">
          <cell r="A73" t="str">
            <v>AC_NMVOC_Waste</v>
          </cell>
          <cell r="B73" t="str">
            <v>AC</v>
          </cell>
          <cell r="C73" t="str">
            <v>NMVOC</v>
          </cell>
          <cell r="D73" t="str">
            <v>Mg</v>
          </cell>
          <cell r="E73">
            <v>5</v>
          </cell>
          <cell r="F73" t="str">
            <v>Waste</v>
          </cell>
          <cell r="G73">
            <v>11</v>
          </cell>
          <cell r="H73">
            <v>6131.022</v>
          </cell>
          <cell r="I73">
            <v>5064.352</v>
          </cell>
          <cell r="J73">
            <v>3997.692</v>
          </cell>
          <cell r="K73">
            <v>2931.022</v>
          </cell>
          <cell r="L73">
            <v>2531.022</v>
          </cell>
          <cell r="M73">
            <v>1931.022</v>
          </cell>
          <cell r="N73">
            <v>1431.022</v>
          </cell>
          <cell r="O73">
            <v>1631.022</v>
          </cell>
          <cell r="P73">
            <v>2531.022</v>
          </cell>
          <cell r="Q73">
            <v>2644.162</v>
          </cell>
          <cell r="R73">
            <v>2613.3204</v>
          </cell>
          <cell r="S73">
            <v>2957.7419999999997</v>
          </cell>
        </row>
        <row r="74">
          <cell r="A74" t="str">
            <v>AC_NMVOC_Other (Energy)</v>
          </cell>
          <cell r="B74" t="str">
            <v>AC</v>
          </cell>
          <cell r="C74" t="str">
            <v>NMVOC</v>
          </cell>
          <cell r="D74" t="str">
            <v>Mg</v>
          </cell>
          <cell r="E74">
            <v>6</v>
          </cell>
          <cell r="F74" t="str">
            <v>Other (Energy)</v>
          </cell>
          <cell r="G74">
            <v>5</v>
          </cell>
          <cell r="H74">
            <v>243568</v>
          </cell>
          <cell r="I74">
            <v>249878.33</v>
          </cell>
          <cell r="J74">
            <v>227705.67</v>
          </cell>
          <cell r="K74">
            <v>221472.67</v>
          </cell>
          <cell r="L74">
            <v>247435.33</v>
          </cell>
          <cell r="M74">
            <v>247498</v>
          </cell>
          <cell r="N74">
            <v>285577</v>
          </cell>
          <cell r="O74">
            <v>271095</v>
          </cell>
          <cell r="P74">
            <v>234568</v>
          </cell>
          <cell r="Q74">
            <v>237476</v>
          </cell>
          <cell r="R74">
            <v>191300.2039</v>
          </cell>
          <cell r="S74">
            <v>175697.47199999998</v>
          </cell>
        </row>
        <row r="75">
          <cell r="A75" t="str">
            <v>AC_NMVOC_Road Transport</v>
          </cell>
          <cell r="B75" t="str">
            <v>AC</v>
          </cell>
          <cell r="C75" t="str">
            <v>NMVOC</v>
          </cell>
          <cell r="D75" t="str">
            <v>Mg</v>
          </cell>
          <cell r="E75">
            <v>7</v>
          </cell>
          <cell r="F75" t="str">
            <v>Road Transport</v>
          </cell>
          <cell r="G75">
            <v>8</v>
          </cell>
          <cell r="H75">
            <v>655623.7</v>
          </cell>
          <cell r="I75">
            <v>612148.3</v>
          </cell>
          <cell r="J75">
            <v>551243</v>
          </cell>
          <cell r="K75">
            <v>539816.6</v>
          </cell>
          <cell r="L75">
            <v>584494</v>
          </cell>
          <cell r="M75">
            <v>572473.5</v>
          </cell>
          <cell r="N75">
            <v>551644.2</v>
          </cell>
          <cell r="O75">
            <v>563282.4</v>
          </cell>
          <cell r="P75">
            <v>541910.6</v>
          </cell>
          <cell r="Q75">
            <v>518428.1</v>
          </cell>
          <cell r="R75">
            <v>375209.3</v>
          </cell>
          <cell r="S75">
            <v>350140.953</v>
          </cell>
        </row>
        <row r="76">
          <cell r="A76" t="str">
            <v>AC_NMVOC_Other Transport</v>
          </cell>
          <cell r="B76" t="str">
            <v>AC</v>
          </cell>
          <cell r="C76" t="str">
            <v>NMVOC</v>
          </cell>
          <cell r="D76" t="str">
            <v>Mg</v>
          </cell>
          <cell r="E76">
            <v>8</v>
          </cell>
          <cell r="F76" t="str">
            <v>Other Transport</v>
          </cell>
          <cell r="G76">
            <v>9</v>
          </cell>
          <cell r="H76">
            <v>125722.88552000001</v>
          </cell>
          <cell r="I76">
            <v>115088.99126</v>
          </cell>
          <cell r="J76">
            <v>112075.51903</v>
          </cell>
          <cell r="K76">
            <v>86938.64647</v>
          </cell>
          <cell r="L76">
            <v>100518.91186</v>
          </cell>
          <cell r="M76">
            <v>71455.80974</v>
          </cell>
          <cell r="N76">
            <v>64818.06115</v>
          </cell>
          <cell r="O76">
            <v>77257.15682999999</v>
          </cell>
          <cell r="P76">
            <v>88638.83598999999</v>
          </cell>
          <cell r="Q76">
            <v>75197.80479</v>
          </cell>
          <cell r="R76">
            <v>67543.32271</v>
          </cell>
          <cell r="S76">
            <v>48323.576310000004</v>
          </cell>
        </row>
        <row r="77">
          <cell r="A77" t="str">
            <v>AC_NMVOC_Industry (Processes)</v>
          </cell>
          <cell r="B77" t="str">
            <v>AC</v>
          </cell>
          <cell r="C77" t="str">
            <v>NMVOC</v>
          </cell>
          <cell r="D77" t="str">
            <v>Mg</v>
          </cell>
          <cell r="E77">
            <v>9</v>
          </cell>
          <cell r="F77" t="str">
            <v>Industry (Processes)</v>
          </cell>
          <cell r="G77">
            <v>4</v>
          </cell>
          <cell r="H77">
            <v>380276.5</v>
          </cell>
          <cell r="I77">
            <v>336629.2</v>
          </cell>
          <cell r="J77">
            <v>280782.8</v>
          </cell>
          <cell r="K77">
            <v>230570.3</v>
          </cell>
          <cell r="L77">
            <v>177290.23</v>
          </cell>
          <cell r="M77">
            <v>212269.5</v>
          </cell>
          <cell r="N77">
            <v>220028.19</v>
          </cell>
          <cell r="O77">
            <v>193709.95</v>
          </cell>
          <cell r="P77">
            <v>185387.23</v>
          </cell>
          <cell r="Q77">
            <v>183802.9</v>
          </cell>
          <cell r="R77">
            <v>144313.208</v>
          </cell>
          <cell r="S77">
            <v>106170.58200000001</v>
          </cell>
        </row>
        <row r="78">
          <cell r="A78" t="str">
            <v>AC_NMVOC_Other (Non Energy)</v>
          </cell>
          <cell r="B78" t="str">
            <v>AC</v>
          </cell>
          <cell r="C78" t="str">
            <v>NMVOC</v>
          </cell>
          <cell r="D78" t="str">
            <v>Mg</v>
          </cell>
          <cell r="E78">
            <v>10</v>
          </cell>
          <cell r="F78" t="str">
            <v>Other (Non Energy)</v>
          </cell>
          <cell r="G78">
            <v>6</v>
          </cell>
          <cell r="H78">
            <v>535304.7</v>
          </cell>
          <cell r="I78">
            <v>452244.4</v>
          </cell>
          <cell r="J78">
            <v>400651.2</v>
          </cell>
          <cell r="K78">
            <v>377330.7</v>
          </cell>
          <cell r="L78">
            <v>376663.5</v>
          </cell>
          <cell r="M78">
            <v>371346.9</v>
          </cell>
          <cell r="N78">
            <v>373376.79</v>
          </cell>
          <cell r="O78">
            <v>364042.82</v>
          </cell>
          <cell r="P78">
            <v>364756.37</v>
          </cell>
          <cell r="Q78">
            <v>363477.96</v>
          </cell>
          <cell r="R78">
            <v>383999</v>
          </cell>
          <cell r="S78">
            <v>405166.2</v>
          </cell>
        </row>
        <row r="79">
          <cell r="A79" t="str">
            <v>AC_NOx_Energy Industries</v>
          </cell>
          <cell r="B79" t="str">
            <v>AC</v>
          </cell>
          <cell r="C79" t="str">
            <v>NOx</v>
          </cell>
          <cell r="D79" t="str">
            <v>Mg</v>
          </cell>
          <cell r="E79">
            <v>1</v>
          </cell>
          <cell r="F79" t="str">
            <v>Energy Industries</v>
          </cell>
          <cell r="G79">
            <v>1</v>
          </cell>
          <cell r="H79">
            <v>1044913.4</v>
          </cell>
          <cell r="I79">
            <v>938176.4</v>
          </cell>
          <cell r="J79">
            <v>861863.7</v>
          </cell>
          <cell r="K79">
            <v>795420.9</v>
          </cell>
          <cell r="L79">
            <v>663771.1</v>
          </cell>
          <cell r="M79">
            <v>688551.4</v>
          </cell>
          <cell r="N79">
            <v>663909.3</v>
          </cell>
          <cell r="O79">
            <v>592270.25</v>
          </cell>
          <cell r="P79">
            <v>525033.83</v>
          </cell>
          <cell r="Q79">
            <v>487251.36</v>
          </cell>
          <cell r="R79">
            <v>479128.47699999996</v>
          </cell>
          <cell r="S79">
            <v>475849.80199999997</v>
          </cell>
        </row>
        <row r="80">
          <cell r="A80" t="str">
            <v>AC_NOx_Fugitive Emissions</v>
          </cell>
          <cell r="B80" t="str">
            <v>AC</v>
          </cell>
          <cell r="C80" t="str">
            <v>NOx</v>
          </cell>
          <cell r="D80" t="str">
            <v>Mg</v>
          </cell>
          <cell r="E80">
            <v>2</v>
          </cell>
          <cell r="F80" t="str">
            <v>Fugitive Emissions</v>
          </cell>
          <cell r="G80">
            <v>2</v>
          </cell>
          <cell r="H80">
            <v>595</v>
          </cell>
          <cell r="I80">
            <v>595</v>
          </cell>
          <cell r="J80">
            <v>595</v>
          </cell>
          <cell r="K80">
            <v>595</v>
          </cell>
          <cell r="L80">
            <v>595</v>
          </cell>
          <cell r="M80">
            <v>595</v>
          </cell>
          <cell r="N80">
            <v>595</v>
          </cell>
          <cell r="O80">
            <v>595</v>
          </cell>
          <cell r="P80">
            <v>595</v>
          </cell>
          <cell r="Q80">
            <v>595</v>
          </cell>
          <cell r="R80">
            <v>595</v>
          </cell>
          <cell r="S80">
            <v>600</v>
          </cell>
        </row>
        <row r="81">
          <cell r="A81" t="str">
            <v>AC_NOx_Industry (Energy)</v>
          </cell>
          <cell r="B81" t="str">
            <v>AC</v>
          </cell>
          <cell r="C81" t="str">
            <v>NOx</v>
          </cell>
          <cell r="D81" t="str">
            <v>Mg</v>
          </cell>
          <cell r="E81">
            <v>3</v>
          </cell>
          <cell r="F81" t="str">
            <v>Industry (Energy)</v>
          </cell>
          <cell r="G81">
            <v>3</v>
          </cell>
          <cell r="H81">
            <v>622293.3</v>
          </cell>
          <cell r="I81">
            <v>590569.19</v>
          </cell>
          <cell r="J81">
            <v>516809.37</v>
          </cell>
          <cell r="K81">
            <v>369833.05</v>
          </cell>
          <cell r="L81">
            <v>319855.5</v>
          </cell>
          <cell r="M81">
            <v>324861.87</v>
          </cell>
          <cell r="N81">
            <v>296598.92</v>
          </cell>
          <cell r="O81">
            <v>291411.52</v>
          </cell>
          <cell r="P81">
            <v>253596.4</v>
          </cell>
          <cell r="Q81">
            <v>260703.17</v>
          </cell>
          <cell r="R81">
            <v>250121.875</v>
          </cell>
          <cell r="S81">
            <v>212397.308</v>
          </cell>
        </row>
        <row r="82">
          <cell r="A82" t="str">
            <v>AC_NOx_Agriculture</v>
          </cell>
          <cell r="B82" t="str">
            <v>AC</v>
          </cell>
          <cell r="C82" t="str">
            <v>NOx</v>
          </cell>
          <cell r="D82" t="str">
            <v>Mg</v>
          </cell>
          <cell r="E82">
            <v>4</v>
          </cell>
          <cell r="F82" t="str">
            <v>Agriculture</v>
          </cell>
          <cell r="G82">
            <v>10</v>
          </cell>
          <cell r="H82">
            <v>2584.022</v>
          </cell>
          <cell r="I82">
            <v>2611.582</v>
          </cell>
          <cell r="J82">
            <v>2741.332</v>
          </cell>
          <cell r="K82">
            <v>2527.991</v>
          </cell>
          <cell r="L82">
            <v>2759.31</v>
          </cell>
          <cell r="M82">
            <v>2872.96</v>
          </cell>
          <cell r="N82">
            <v>2650.39</v>
          </cell>
          <cell r="O82">
            <v>3649.66</v>
          </cell>
          <cell r="P82">
            <v>3154.14</v>
          </cell>
          <cell r="Q82">
            <v>3178.12</v>
          </cell>
          <cell r="R82">
            <v>2520.15</v>
          </cell>
          <cell r="S82">
            <v>2448.16</v>
          </cell>
        </row>
        <row r="83">
          <cell r="A83" t="str">
            <v>AC_NOx_Waste</v>
          </cell>
          <cell r="B83" t="str">
            <v>AC</v>
          </cell>
          <cell r="C83" t="str">
            <v>NOx</v>
          </cell>
          <cell r="D83" t="str">
            <v>Mg</v>
          </cell>
          <cell r="E83">
            <v>5</v>
          </cell>
          <cell r="F83" t="str">
            <v>Waste</v>
          </cell>
          <cell r="G83">
            <v>11</v>
          </cell>
          <cell r="H83">
            <v>85000.797</v>
          </cell>
          <cell r="I83">
            <v>85000.797</v>
          </cell>
          <cell r="J83">
            <v>85000.797</v>
          </cell>
          <cell r="K83">
            <v>85000.797</v>
          </cell>
          <cell r="L83">
            <v>84100.797</v>
          </cell>
          <cell r="M83">
            <v>84100.797</v>
          </cell>
          <cell r="N83">
            <v>84600.797</v>
          </cell>
          <cell r="O83">
            <v>84600.797</v>
          </cell>
          <cell r="P83">
            <v>84500.797</v>
          </cell>
          <cell r="Q83">
            <v>84505.237</v>
          </cell>
          <cell r="R83">
            <v>84095.667</v>
          </cell>
          <cell r="S83">
            <v>84055.097</v>
          </cell>
        </row>
        <row r="84">
          <cell r="A84" t="str">
            <v>AC_NOx_Other (Energy)</v>
          </cell>
          <cell r="B84" t="str">
            <v>AC</v>
          </cell>
          <cell r="C84" t="str">
            <v>NOx</v>
          </cell>
          <cell r="D84" t="str">
            <v>Mg</v>
          </cell>
          <cell r="E84">
            <v>6</v>
          </cell>
          <cell r="F84" t="str">
            <v>Other (Energy)</v>
          </cell>
          <cell r="G84">
            <v>5</v>
          </cell>
          <cell r="H84">
            <v>210777</v>
          </cell>
          <cell r="I84">
            <v>203013</v>
          </cell>
          <cell r="J84">
            <v>194713</v>
          </cell>
          <cell r="K84">
            <v>260218</v>
          </cell>
          <cell r="L84">
            <v>209816</v>
          </cell>
          <cell r="M84">
            <v>195417</v>
          </cell>
          <cell r="N84">
            <v>222849</v>
          </cell>
          <cell r="O84">
            <v>195804</v>
          </cell>
          <cell r="P84">
            <v>171574</v>
          </cell>
          <cell r="Q84">
            <v>180091</v>
          </cell>
          <cell r="R84">
            <v>154102.37</v>
          </cell>
          <cell r="S84">
            <v>161452.059</v>
          </cell>
        </row>
        <row r="85">
          <cell r="A85" t="str">
            <v>AC_NOx_Road Transport</v>
          </cell>
          <cell r="B85" t="str">
            <v>AC</v>
          </cell>
          <cell r="C85" t="str">
            <v>NOx</v>
          </cell>
          <cell r="D85" t="str">
            <v>Mg</v>
          </cell>
          <cell r="E85">
            <v>7</v>
          </cell>
          <cell r="F85" t="str">
            <v>Road Transport</v>
          </cell>
          <cell r="G85">
            <v>8</v>
          </cell>
          <cell r="H85">
            <v>877697.9</v>
          </cell>
          <cell r="I85">
            <v>805419.2</v>
          </cell>
          <cell r="J85">
            <v>766179.7</v>
          </cell>
          <cell r="K85">
            <v>772561.6</v>
          </cell>
          <cell r="L85">
            <v>844284.2</v>
          </cell>
          <cell r="M85">
            <v>750439.1</v>
          </cell>
          <cell r="N85">
            <v>743346.9</v>
          </cell>
          <cell r="O85">
            <v>731282</v>
          </cell>
          <cell r="P85">
            <v>741371.4</v>
          </cell>
          <cell r="Q85">
            <v>708869.4</v>
          </cell>
          <cell r="R85">
            <v>641118.9</v>
          </cell>
          <cell r="S85">
            <v>589328.7</v>
          </cell>
        </row>
        <row r="86">
          <cell r="A86" t="str">
            <v>AC_NOx_Other Transport</v>
          </cell>
          <cell r="B86" t="str">
            <v>AC</v>
          </cell>
          <cell r="C86" t="str">
            <v>NOx</v>
          </cell>
          <cell r="D86" t="str">
            <v>Mg</v>
          </cell>
          <cell r="E86">
            <v>8</v>
          </cell>
          <cell r="F86" t="str">
            <v>Other Transport</v>
          </cell>
          <cell r="G86">
            <v>9</v>
          </cell>
          <cell r="H86">
            <v>190291.8751</v>
          </cell>
          <cell r="I86">
            <v>179853.97960000002</v>
          </cell>
          <cell r="J86">
            <v>164864.25176</v>
          </cell>
          <cell r="K86">
            <v>153379.878</v>
          </cell>
          <cell r="L86">
            <v>149992.4442</v>
          </cell>
          <cell r="M86">
            <v>154073.0026</v>
          </cell>
          <cell r="N86">
            <v>205840.20510000002</v>
          </cell>
          <cell r="O86">
            <v>259846.44</v>
          </cell>
          <cell r="P86">
            <v>250717.6155</v>
          </cell>
          <cell r="Q86">
            <v>210714.72615</v>
          </cell>
          <cell r="R86">
            <v>178701.5522</v>
          </cell>
          <cell r="S86">
            <v>186874.3928</v>
          </cell>
        </row>
        <row r="87">
          <cell r="A87" t="str">
            <v>AC_NOx_Industry (Processes)</v>
          </cell>
          <cell r="B87" t="str">
            <v>AC</v>
          </cell>
          <cell r="C87" t="str">
            <v>NOx</v>
          </cell>
          <cell r="D87" t="str">
            <v>Mg</v>
          </cell>
          <cell r="E87">
            <v>9</v>
          </cell>
          <cell r="F87" t="str">
            <v>Industry (Processes)</v>
          </cell>
          <cell r="G87">
            <v>4</v>
          </cell>
          <cell r="H87">
            <v>108941.9455</v>
          </cell>
          <cell r="I87">
            <v>86234.9455</v>
          </cell>
          <cell r="J87">
            <v>64629.9455</v>
          </cell>
          <cell r="K87">
            <v>49931.9455</v>
          </cell>
          <cell r="L87">
            <v>54932.9455</v>
          </cell>
          <cell r="M87">
            <v>29930.9455</v>
          </cell>
          <cell r="N87">
            <v>32531.9455</v>
          </cell>
          <cell r="O87">
            <v>31538.9455</v>
          </cell>
          <cell r="P87">
            <v>31838.9455</v>
          </cell>
          <cell r="Q87">
            <v>31638.9455</v>
          </cell>
          <cell r="R87">
            <v>28569.9455</v>
          </cell>
          <cell r="S87">
            <v>31628.202169999997</v>
          </cell>
        </row>
        <row r="88">
          <cell r="A88" t="str">
            <v>AC_NOx_Other (Non Energy)</v>
          </cell>
          <cell r="B88" t="str">
            <v>AC</v>
          </cell>
          <cell r="C88" t="str">
            <v>NOx</v>
          </cell>
          <cell r="D88" t="str">
            <v>Mg</v>
          </cell>
          <cell r="E88">
            <v>10</v>
          </cell>
          <cell r="F88" t="str">
            <v>Other (Non Energy)</v>
          </cell>
          <cell r="G88">
            <v>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</row>
        <row r="89">
          <cell r="A89" t="str">
            <v>AC_Particulate Formation_Energy Industries</v>
          </cell>
          <cell r="B89" t="str">
            <v>AC</v>
          </cell>
          <cell r="C89" t="str">
            <v>Particulate Formation</v>
          </cell>
          <cell r="D89" t="str">
            <v>Mg (Particulate)</v>
          </cell>
          <cell r="E89">
            <v>1</v>
          </cell>
          <cell r="F89" t="str">
            <v>Energy Industries</v>
          </cell>
          <cell r="G89">
            <v>1</v>
          </cell>
          <cell r="H89">
            <v>3159531.50054</v>
          </cell>
          <cell r="I89">
            <v>2906890.98454</v>
          </cell>
          <cell r="J89">
            <v>2626883.34054</v>
          </cell>
          <cell r="K89">
            <v>2464329.7925400003</v>
          </cell>
          <cell r="L89">
            <v>2260990.18454</v>
          </cell>
          <cell r="M89">
            <v>2302480.50054</v>
          </cell>
          <cell r="N89">
            <v>2189127.4386400003</v>
          </cell>
          <cell r="O89">
            <v>1975079.7692200004</v>
          </cell>
          <cell r="P89">
            <v>1751696.04954</v>
          </cell>
          <cell r="Q89">
            <v>1544380.4302400001</v>
          </cell>
          <cell r="R89">
            <v>1393801.9569434002</v>
          </cell>
          <cell r="S89">
            <v>1307662.4229894</v>
          </cell>
        </row>
        <row r="90">
          <cell r="A90" t="str">
            <v>AC_Particulate Formation_Fugitive Emissions</v>
          </cell>
          <cell r="B90" t="str">
            <v>AC</v>
          </cell>
          <cell r="C90" t="str">
            <v>Particulate Formation</v>
          </cell>
          <cell r="D90" t="str">
            <v>Mg (Particulate)</v>
          </cell>
          <cell r="E90">
            <v>2</v>
          </cell>
          <cell r="F90" t="str">
            <v>Fugitive Emissions</v>
          </cell>
          <cell r="G90">
            <v>2</v>
          </cell>
          <cell r="H90">
            <v>21272.328</v>
          </cell>
          <cell r="I90">
            <v>21272.328</v>
          </cell>
          <cell r="J90">
            <v>21272.328</v>
          </cell>
          <cell r="K90">
            <v>21272.328</v>
          </cell>
          <cell r="L90">
            <v>21272.328</v>
          </cell>
          <cell r="M90">
            <v>21272.328</v>
          </cell>
          <cell r="N90">
            <v>21272.328</v>
          </cell>
          <cell r="O90">
            <v>21272.328</v>
          </cell>
          <cell r="P90">
            <v>21272.328</v>
          </cell>
          <cell r="Q90">
            <v>21272.328</v>
          </cell>
          <cell r="R90">
            <v>21272.328</v>
          </cell>
          <cell r="S90">
            <v>23197.828000000005</v>
          </cell>
        </row>
        <row r="91">
          <cell r="A91" t="str">
            <v>AC_Particulate Formation_Industry (Energy)</v>
          </cell>
          <cell r="B91" t="str">
            <v>AC</v>
          </cell>
          <cell r="C91" t="str">
            <v>Particulate Formation</v>
          </cell>
          <cell r="D91" t="str">
            <v>Mg (Particulate)</v>
          </cell>
          <cell r="E91">
            <v>3</v>
          </cell>
          <cell r="F91" t="str">
            <v>Industry (Energy)</v>
          </cell>
          <cell r="G91">
            <v>3</v>
          </cell>
          <cell r="H91">
            <v>1535084.12016</v>
          </cell>
          <cell r="I91">
            <v>1394877.09876</v>
          </cell>
          <cell r="J91">
            <v>1261254.60996</v>
          </cell>
          <cell r="K91">
            <v>906839.5311600001</v>
          </cell>
          <cell r="L91">
            <v>831405.6901600001</v>
          </cell>
          <cell r="M91">
            <v>781577.4293600001</v>
          </cell>
          <cell r="N91">
            <v>743992.8706600001</v>
          </cell>
          <cell r="O91">
            <v>688267.21996</v>
          </cell>
          <cell r="P91">
            <v>595970.6144600001</v>
          </cell>
          <cell r="Q91">
            <v>558512.73706</v>
          </cell>
          <cell r="R91">
            <v>532183.57676</v>
          </cell>
          <cell r="S91">
            <v>522094.36474</v>
          </cell>
        </row>
        <row r="92">
          <cell r="A92" t="str">
            <v>AC_Particulate Formation_Agriculture</v>
          </cell>
          <cell r="B92" t="str">
            <v>AC</v>
          </cell>
          <cell r="C92" t="str">
            <v>Particulate Formation</v>
          </cell>
          <cell r="D92" t="str">
            <v>Mg (Particulate)</v>
          </cell>
          <cell r="E92">
            <v>4</v>
          </cell>
          <cell r="F92" t="str">
            <v>Agriculture</v>
          </cell>
          <cell r="G92">
            <v>10</v>
          </cell>
          <cell r="H92">
            <v>644628.2013600001</v>
          </cell>
          <cell r="I92">
            <v>570221.9901599999</v>
          </cell>
          <cell r="J92">
            <v>520770.76216</v>
          </cell>
          <cell r="K92">
            <v>474069.98208</v>
          </cell>
          <cell r="L92">
            <v>459304.13479999994</v>
          </cell>
          <cell r="M92">
            <v>441465.52280000004</v>
          </cell>
          <cell r="N92">
            <v>425777.26119999995</v>
          </cell>
          <cell r="O92">
            <v>413169.9628</v>
          </cell>
          <cell r="P92">
            <v>421475.2972</v>
          </cell>
          <cell r="Q92">
            <v>392057.1675999999</v>
          </cell>
          <cell r="R92">
            <v>375152.15400000004</v>
          </cell>
          <cell r="S92">
            <v>387345.72520000004</v>
          </cell>
        </row>
        <row r="93">
          <cell r="A93" t="str">
            <v>AC_Particulate Formation_Waste</v>
          </cell>
          <cell r="B93" t="str">
            <v>AC</v>
          </cell>
          <cell r="C93" t="str">
            <v>Particulate Formation</v>
          </cell>
          <cell r="D93" t="str">
            <v>Mg (Particulate)</v>
          </cell>
          <cell r="E93">
            <v>5</v>
          </cell>
          <cell r="F93" t="str">
            <v>Waste</v>
          </cell>
          <cell r="G93">
            <v>11</v>
          </cell>
          <cell r="H93">
            <v>121642.84830000001</v>
          </cell>
          <cell r="I93">
            <v>113297.2483</v>
          </cell>
          <cell r="J93">
            <v>113310.0483</v>
          </cell>
          <cell r="K93">
            <v>113316.44829999999</v>
          </cell>
          <cell r="L93">
            <v>112543.6483</v>
          </cell>
          <cell r="M93">
            <v>106338.84830000001</v>
          </cell>
          <cell r="N93">
            <v>106718.44829999999</v>
          </cell>
          <cell r="O93">
            <v>106724.84830000001</v>
          </cell>
          <cell r="P93">
            <v>106624.0483</v>
          </cell>
          <cell r="Q93">
            <v>106783.62354</v>
          </cell>
          <cell r="R93">
            <v>106284.8095</v>
          </cell>
          <cell r="S93">
            <v>111184.7359</v>
          </cell>
        </row>
        <row r="94">
          <cell r="A94" t="str">
            <v>AC_Particulate Formation_Other (Energy)</v>
          </cell>
          <cell r="B94" t="str">
            <v>AC</v>
          </cell>
          <cell r="C94" t="str">
            <v>Particulate Formation</v>
          </cell>
          <cell r="D94" t="str">
            <v>Mg (Particulate)</v>
          </cell>
          <cell r="E94">
            <v>6</v>
          </cell>
          <cell r="F94" t="str">
            <v>Other (Energy)</v>
          </cell>
          <cell r="G94">
            <v>5</v>
          </cell>
          <cell r="H94">
            <v>1085643.2679999997</v>
          </cell>
          <cell r="I94">
            <v>1058764.2319999998</v>
          </cell>
          <cell r="J94">
            <v>954710.7360000001</v>
          </cell>
          <cell r="K94">
            <v>1148401.008</v>
          </cell>
          <cell r="L94">
            <v>1032992.4320000001</v>
          </cell>
          <cell r="M94">
            <v>785258.072</v>
          </cell>
          <cell r="N94">
            <v>802068.8408</v>
          </cell>
          <cell r="O94">
            <v>713833.0813000001</v>
          </cell>
          <cell r="P94">
            <v>595358.9589000001</v>
          </cell>
          <cell r="Q94">
            <v>602538.6387</v>
          </cell>
          <cell r="R94">
            <v>520008.1806</v>
          </cell>
          <cell r="S94">
            <v>525792.33792</v>
          </cell>
        </row>
        <row r="95">
          <cell r="A95" t="str">
            <v>AC_Particulate Formation_Road Transport</v>
          </cell>
          <cell r="B95" t="str">
            <v>AC</v>
          </cell>
          <cell r="C95" t="str">
            <v>Particulate Formation</v>
          </cell>
          <cell r="D95" t="str">
            <v>Mg (Particulate)</v>
          </cell>
          <cell r="E95">
            <v>7</v>
          </cell>
          <cell r="F95" t="str">
            <v>Road Transport</v>
          </cell>
          <cell r="G95">
            <v>8</v>
          </cell>
          <cell r="H95">
            <v>920331.11158</v>
          </cell>
          <cell r="I95">
            <v>826923.425</v>
          </cell>
          <cell r="J95">
            <v>788949.04178</v>
          </cell>
          <cell r="K95">
            <v>769197.26072</v>
          </cell>
          <cell r="L95">
            <v>831207.6174999999</v>
          </cell>
          <cell r="M95">
            <v>744997.9133600001</v>
          </cell>
          <cell r="N95">
            <v>741828.24976</v>
          </cell>
          <cell r="O95">
            <v>732673.19316</v>
          </cell>
          <cell r="P95">
            <v>740697.7361600001</v>
          </cell>
          <cell r="Q95">
            <v>709545.01398</v>
          </cell>
          <cell r="R95">
            <v>637647.48516</v>
          </cell>
          <cell r="S95">
            <v>596481.8649599999</v>
          </cell>
        </row>
        <row r="96">
          <cell r="A96" t="str">
            <v>AC_Particulate Formation_Other Transport</v>
          </cell>
          <cell r="B96" t="str">
            <v>AC</v>
          </cell>
          <cell r="C96" t="str">
            <v>Particulate Formation</v>
          </cell>
          <cell r="D96" t="str">
            <v>Mg (Particulate)</v>
          </cell>
          <cell r="E96">
            <v>8</v>
          </cell>
          <cell r="F96" t="str">
            <v>Other Transport</v>
          </cell>
          <cell r="G96">
            <v>9</v>
          </cell>
          <cell r="H96">
            <v>238837.6458924</v>
          </cell>
          <cell r="I96">
            <v>229449.60018</v>
          </cell>
          <cell r="J96">
            <v>215543.03041666</v>
          </cell>
          <cell r="K96">
            <v>205153.26784478003</v>
          </cell>
          <cell r="L96">
            <v>202790.16752144002</v>
          </cell>
          <cell r="M96">
            <v>208967.2703586</v>
          </cell>
          <cell r="N96">
            <v>255317.06982080004</v>
          </cell>
          <cell r="O96">
            <v>300302.60631199996</v>
          </cell>
          <cell r="P96">
            <v>292173.39962419996</v>
          </cell>
          <cell r="Q96">
            <v>256009.14412472</v>
          </cell>
          <cell r="R96">
            <v>227709.39496660003</v>
          </cell>
          <cell r="S96">
            <v>236456.74820600002</v>
          </cell>
        </row>
        <row r="97">
          <cell r="A97" t="str">
            <v>AC_Particulate Formation_Industry (Processes)</v>
          </cell>
          <cell r="B97" t="str">
            <v>AC</v>
          </cell>
          <cell r="C97" t="str">
            <v>Particulate Formation</v>
          </cell>
          <cell r="D97" t="str">
            <v>Mg (Particulate)</v>
          </cell>
          <cell r="E97">
            <v>9</v>
          </cell>
          <cell r="F97" t="str">
            <v>Industry (Processes)</v>
          </cell>
          <cell r="G97">
            <v>4</v>
          </cell>
          <cell r="H97">
            <v>272874.28587759996</v>
          </cell>
          <cell r="I97">
            <v>246471.5852776</v>
          </cell>
          <cell r="J97">
            <v>214578.33667760002</v>
          </cell>
          <cell r="K97">
            <v>207044.9022776</v>
          </cell>
          <cell r="L97">
            <v>194733.1696776</v>
          </cell>
          <cell r="M97">
            <v>130318.31487760002</v>
          </cell>
          <cell r="N97">
            <v>127093.6372776</v>
          </cell>
          <cell r="O97">
            <v>122977.83727760002</v>
          </cell>
          <cell r="P97">
            <v>112557.72437760001</v>
          </cell>
          <cell r="Q97">
            <v>109051.8350776</v>
          </cell>
          <cell r="R97">
            <v>105712.17379760001</v>
          </cell>
          <cell r="S97">
            <v>99016.20228764002</v>
          </cell>
        </row>
        <row r="98">
          <cell r="A98" t="str">
            <v>AC_Particulate Formation_Other (Non Energy)</v>
          </cell>
          <cell r="B98" t="str">
            <v>AC</v>
          </cell>
          <cell r="C98" t="str">
            <v>Particulate Formation</v>
          </cell>
          <cell r="D98" t="str">
            <v>Mg (Particulate)</v>
          </cell>
          <cell r="E98">
            <v>10</v>
          </cell>
          <cell r="F98" t="str">
            <v>Other (Non Energy)</v>
          </cell>
          <cell r="G98">
            <v>6</v>
          </cell>
          <cell r="H98">
            <v>3249.6</v>
          </cell>
          <cell r="I98">
            <v>3249.6</v>
          </cell>
          <cell r="J98">
            <v>3249.6</v>
          </cell>
          <cell r="K98">
            <v>3249.6</v>
          </cell>
          <cell r="L98">
            <v>3249.6</v>
          </cell>
          <cell r="M98">
            <v>3249.6</v>
          </cell>
          <cell r="N98">
            <v>3249.6</v>
          </cell>
          <cell r="O98">
            <v>3249.6</v>
          </cell>
          <cell r="P98">
            <v>3249.6</v>
          </cell>
          <cell r="Q98">
            <v>3249.6</v>
          </cell>
          <cell r="R98">
            <v>3249.6</v>
          </cell>
          <cell r="S98">
            <v>3249.6</v>
          </cell>
        </row>
        <row r="99">
          <cell r="A99" t="str">
            <v>AC_PM10_Energy Industries</v>
          </cell>
          <cell r="B99" t="str">
            <v>AC</v>
          </cell>
          <cell r="C99" t="str">
            <v>PM10</v>
          </cell>
          <cell r="D99" t="str">
            <v>Mg</v>
          </cell>
          <cell r="E99">
            <v>1</v>
          </cell>
          <cell r="F99" t="str">
            <v>Energy Industries</v>
          </cell>
          <cell r="G99">
            <v>1</v>
          </cell>
          <cell r="H99">
            <v>79585.5855</v>
          </cell>
          <cell r="I99">
            <v>79585.5855</v>
          </cell>
          <cell r="J99">
            <v>79585.5855</v>
          </cell>
          <cell r="K99">
            <v>79585.5855</v>
          </cell>
          <cell r="L99">
            <v>79585.5855</v>
          </cell>
          <cell r="M99">
            <v>79585.5855</v>
          </cell>
          <cell r="N99">
            <v>79585.70760000001</v>
          </cell>
          <cell r="O99">
            <v>79585.2788</v>
          </cell>
          <cell r="P99">
            <v>79585.16410000001</v>
          </cell>
          <cell r="Q99">
            <v>79585.0644</v>
          </cell>
          <cell r="R99">
            <v>79584.5414</v>
          </cell>
          <cell r="S99">
            <v>79940.19600000001</v>
          </cell>
        </row>
        <row r="100">
          <cell r="A100" t="str">
            <v>AC_PM10_Fugitive Emissions</v>
          </cell>
          <cell r="B100" t="str">
            <v>AC</v>
          </cell>
          <cell r="C100" t="str">
            <v>PM10</v>
          </cell>
          <cell r="D100" t="str">
            <v>Mg</v>
          </cell>
          <cell r="E100">
            <v>2</v>
          </cell>
          <cell r="F100" t="str">
            <v>Fugitive Emissions</v>
          </cell>
          <cell r="G100">
            <v>2</v>
          </cell>
          <cell r="H100">
            <v>19143.848</v>
          </cell>
          <cell r="I100">
            <v>19143.848</v>
          </cell>
          <cell r="J100">
            <v>19143.848</v>
          </cell>
          <cell r="K100">
            <v>19143.848</v>
          </cell>
          <cell r="L100">
            <v>19143.848</v>
          </cell>
          <cell r="M100">
            <v>19143.848</v>
          </cell>
          <cell r="N100">
            <v>19143.848</v>
          </cell>
          <cell r="O100">
            <v>19143.848</v>
          </cell>
          <cell r="P100">
            <v>19143.848</v>
          </cell>
          <cell r="Q100">
            <v>19143.848</v>
          </cell>
          <cell r="R100">
            <v>19143.848</v>
          </cell>
          <cell r="S100">
            <v>21064.948000000004</v>
          </cell>
        </row>
        <row r="101">
          <cell r="A101" t="str">
            <v>AC_PM10_Industry (Energy)</v>
          </cell>
          <cell r="B101" t="str">
            <v>AC</v>
          </cell>
          <cell r="C101" t="str">
            <v>PM10</v>
          </cell>
          <cell r="D101" t="str">
            <v>Mg</v>
          </cell>
          <cell r="E101">
            <v>3</v>
          </cell>
          <cell r="F101" t="str">
            <v>Industry (Energy)</v>
          </cell>
          <cell r="G101">
            <v>3</v>
          </cell>
          <cell r="H101">
            <v>49207.6644</v>
          </cell>
          <cell r="I101">
            <v>49207.6644</v>
          </cell>
          <cell r="J101">
            <v>49207.6644</v>
          </cell>
          <cell r="K101">
            <v>49207.6644</v>
          </cell>
          <cell r="L101">
            <v>49207.6644</v>
          </cell>
          <cell r="M101">
            <v>49207.6644</v>
          </cell>
          <cell r="N101">
            <v>49207.8413</v>
          </cell>
          <cell r="O101">
            <v>49206.630600000004</v>
          </cell>
          <cell r="P101">
            <v>49207.002700000005</v>
          </cell>
          <cell r="Q101">
            <v>49206.83930000001</v>
          </cell>
          <cell r="R101">
            <v>49207.75</v>
          </cell>
          <cell r="S101">
            <v>55786.865000000005</v>
          </cell>
        </row>
        <row r="102">
          <cell r="A102" t="str">
            <v>AC_PM10_Agriculture</v>
          </cell>
          <cell r="B102" t="str">
            <v>AC</v>
          </cell>
          <cell r="C102" t="str">
            <v>PM10</v>
          </cell>
          <cell r="D102" t="str">
            <v>Mg</v>
          </cell>
          <cell r="E102">
            <v>4</v>
          </cell>
          <cell r="F102" t="str">
            <v>Agriculture</v>
          </cell>
          <cell r="G102">
            <v>10</v>
          </cell>
          <cell r="H102">
            <v>24842.47</v>
          </cell>
          <cell r="I102">
            <v>24842.47</v>
          </cell>
          <cell r="J102">
            <v>24842.47</v>
          </cell>
          <cell r="K102">
            <v>24842.47</v>
          </cell>
          <cell r="L102">
            <v>24842.47</v>
          </cell>
          <cell r="M102">
            <v>24842.47</v>
          </cell>
          <cell r="N102">
            <v>24842.47</v>
          </cell>
          <cell r="O102">
            <v>24842.47</v>
          </cell>
          <cell r="P102">
            <v>24842.47</v>
          </cell>
          <cell r="Q102">
            <v>24842.47</v>
          </cell>
          <cell r="R102">
            <v>24842.47</v>
          </cell>
          <cell r="S102">
            <v>23969.37</v>
          </cell>
        </row>
        <row r="103">
          <cell r="A103" t="str">
            <v>AC_PM10_Waste</v>
          </cell>
          <cell r="B103" t="str">
            <v>AC</v>
          </cell>
          <cell r="C103" t="str">
            <v>PM10</v>
          </cell>
          <cell r="D103" t="str">
            <v>Mg</v>
          </cell>
          <cell r="E103">
            <v>5</v>
          </cell>
          <cell r="F103" t="str">
            <v>Waste</v>
          </cell>
          <cell r="G103">
            <v>11</v>
          </cell>
          <cell r="H103">
            <v>21561.207000000002</v>
          </cell>
          <cell r="I103">
            <v>21561.207000000002</v>
          </cell>
          <cell r="J103">
            <v>21561.207000000002</v>
          </cell>
          <cell r="K103">
            <v>21561.207000000002</v>
          </cell>
          <cell r="L103">
            <v>21561.207000000002</v>
          </cell>
          <cell r="M103">
            <v>21561.207000000002</v>
          </cell>
          <cell r="N103">
            <v>21561.207000000002</v>
          </cell>
          <cell r="O103">
            <v>21561.207000000002</v>
          </cell>
          <cell r="P103">
            <v>21561.207000000002</v>
          </cell>
          <cell r="Q103">
            <v>21561.207000000002</v>
          </cell>
          <cell r="R103">
            <v>21561.207000000002</v>
          </cell>
          <cell r="S103">
            <v>31796.006999999998</v>
          </cell>
        </row>
        <row r="104">
          <cell r="A104" t="str">
            <v>AC_PM10_Other (Energy)</v>
          </cell>
          <cell r="B104" t="str">
            <v>AC</v>
          </cell>
          <cell r="C104" t="str">
            <v>PM10</v>
          </cell>
          <cell r="D104" t="str">
            <v>Mg</v>
          </cell>
          <cell r="E104">
            <v>6</v>
          </cell>
          <cell r="F104" t="str">
            <v>Other (Energy)</v>
          </cell>
          <cell r="G104">
            <v>5</v>
          </cell>
          <cell r="H104">
            <v>142888.544</v>
          </cell>
          <cell r="I104">
            <v>142888.544</v>
          </cell>
          <cell r="J104">
            <v>142888.544</v>
          </cell>
          <cell r="K104">
            <v>142888.544</v>
          </cell>
          <cell r="L104">
            <v>142888.544</v>
          </cell>
          <cell r="M104">
            <v>142888.544</v>
          </cell>
          <cell r="N104">
            <v>142882.7728</v>
          </cell>
          <cell r="O104">
            <v>142881.4373</v>
          </cell>
          <cell r="P104">
            <v>142875.5189</v>
          </cell>
          <cell r="Q104">
            <v>142876.0587</v>
          </cell>
          <cell r="R104">
            <v>142876.3</v>
          </cell>
          <cell r="S104">
            <v>147673.06</v>
          </cell>
        </row>
        <row r="105">
          <cell r="A105" t="str">
            <v>AC_PM10_Road Transport</v>
          </cell>
          <cell r="B105" t="str">
            <v>AC</v>
          </cell>
          <cell r="C105" t="str">
            <v>PM10</v>
          </cell>
          <cell r="D105" t="str">
            <v>Mg</v>
          </cell>
          <cell r="E105">
            <v>7</v>
          </cell>
          <cell r="F105" t="str">
            <v>Road Transport</v>
          </cell>
          <cell r="G105">
            <v>8</v>
          </cell>
          <cell r="H105">
            <v>42142.33</v>
          </cell>
          <cell r="I105">
            <v>42142.33</v>
          </cell>
          <cell r="J105">
            <v>42142.33</v>
          </cell>
          <cell r="K105">
            <v>42142.33</v>
          </cell>
          <cell r="L105">
            <v>42142.33</v>
          </cell>
          <cell r="M105">
            <v>42142.33</v>
          </cell>
          <cell r="N105">
            <v>40830.33</v>
          </cell>
          <cell r="O105">
            <v>42088.33</v>
          </cell>
          <cell r="P105">
            <v>45516.33</v>
          </cell>
          <cell r="Q105">
            <v>43974.33</v>
          </cell>
          <cell r="R105">
            <v>44432.33</v>
          </cell>
          <cell r="S105">
            <v>47374.73</v>
          </cell>
        </row>
        <row r="106">
          <cell r="A106" t="str">
            <v>AC_PM10_Other Transport</v>
          </cell>
          <cell r="B106" t="str">
            <v>AC</v>
          </cell>
          <cell r="C106" t="str">
            <v>PM10</v>
          </cell>
          <cell r="D106" t="str">
            <v>Mg</v>
          </cell>
          <cell r="E106">
            <v>8</v>
          </cell>
          <cell r="F106" t="str">
            <v>Other Transport</v>
          </cell>
          <cell r="G106">
            <v>9</v>
          </cell>
          <cell r="H106">
            <v>36680.216</v>
          </cell>
          <cell r="I106">
            <v>36680.216</v>
          </cell>
          <cell r="J106">
            <v>36680.216</v>
          </cell>
          <cell r="K106">
            <v>36680.216</v>
          </cell>
          <cell r="L106">
            <v>36680.216</v>
          </cell>
          <cell r="M106">
            <v>36680.216</v>
          </cell>
          <cell r="N106">
            <v>36680.216</v>
          </cell>
          <cell r="O106">
            <v>36680.216</v>
          </cell>
          <cell r="P106">
            <v>36680.216</v>
          </cell>
          <cell r="Q106">
            <v>36680.216</v>
          </cell>
          <cell r="R106">
            <v>36680.216</v>
          </cell>
          <cell r="S106">
            <v>36680.216</v>
          </cell>
        </row>
        <row r="107">
          <cell r="A107" t="str">
            <v>AC_PM10_Industry (Processes)</v>
          </cell>
          <cell r="B107" t="str">
            <v>AC</v>
          </cell>
          <cell r="C107" t="str">
            <v>PM10</v>
          </cell>
          <cell r="D107" t="str">
            <v>Mg</v>
          </cell>
          <cell r="E107">
            <v>9</v>
          </cell>
          <cell r="F107" t="str">
            <v>Industry (Processes)</v>
          </cell>
          <cell r="G107">
            <v>4</v>
          </cell>
          <cell r="H107">
            <v>57289.368</v>
          </cell>
          <cell r="I107">
            <v>57289.368</v>
          </cell>
          <cell r="J107">
            <v>57289.368</v>
          </cell>
          <cell r="K107">
            <v>57289.368</v>
          </cell>
          <cell r="L107">
            <v>57289.368</v>
          </cell>
          <cell r="M107">
            <v>57289.368</v>
          </cell>
          <cell r="N107">
            <v>57289.368</v>
          </cell>
          <cell r="O107">
            <v>57289.368</v>
          </cell>
          <cell r="P107">
            <v>57289.368</v>
          </cell>
          <cell r="Q107">
            <v>57289.368</v>
          </cell>
          <cell r="R107">
            <v>57289.368</v>
          </cell>
          <cell r="S107">
            <v>42016.568</v>
          </cell>
        </row>
        <row r="108">
          <cell r="A108" t="str">
            <v>AC_PM10_Other (Non Energy)</v>
          </cell>
          <cell r="B108" t="str">
            <v>AC</v>
          </cell>
          <cell r="C108" t="str">
            <v>PM10</v>
          </cell>
          <cell r="D108" t="str">
            <v>Mg</v>
          </cell>
          <cell r="E108">
            <v>10</v>
          </cell>
          <cell r="F108" t="str">
            <v>Other (Non Energy)</v>
          </cell>
          <cell r="G108">
            <v>6</v>
          </cell>
          <cell r="H108">
            <v>3227.2</v>
          </cell>
          <cell r="I108">
            <v>3227.2</v>
          </cell>
          <cell r="J108">
            <v>3227.2</v>
          </cell>
          <cell r="K108">
            <v>3227.2</v>
          </cell>
          <cell r="L108">
            <v>3227.2</v>
          </cell>
          <cell r="M108">
            <v>3227.2</v>
          </cell>
          <cell r="N108">
            <v>3227.2</v>
          </cell>
          <cell r="O108">
            <v>3227.2</v>
          </cell>
          <cell r="P108">
            <v>3227.2</v>
          </cell>
          <cell r="Q108">
            <v>3227.2</v>
          </cell>
          <cell r="R108">
            <v>3227.2</v>
          </cell>
          <cell r="S108">
            <v>3227.2</v>
          </cell>
        </row>
        <row r="109">
          <cell r="A109" t="str">
            <v>AC_SO2_Energy Industries</v>
          </cell>
          <cell r="B109" t="str">
            <v>AC</v>
          </cell>
          <cell r="C109" t="str">
            <v>SO2</v>
          </cell>
          <cell r="D109" t="str">
            <v>Mg</v>
          </cell>
          <cell r="E109">
            <v>1</v>
          </cell>
          <cell r="F109" t="str">
            <v>Energy Industries</v>
          </cell>
          <cell r="G109">
            <v>1</v>
          </cell>
          <cell r="H109">
            <v>3999291</v>
          </cell>
          <cell r="I109">
            <v>3705384</v>
          </cell>
          <cell r="J109">
            <v>3311206.6</v>
          </cell>
          <cell r="K109">
            <v>3118457.6</v>
          </cell>
          <cell r="L109">
            <v>2956445.2</v>
          </cell>
          <cell r="M109">
            <v>2992897</v>
          </cell>
          <cell r="N109">
            <v>2823131</v>
          </cell>
          <cell r="O109">
            <v>2543494.9469999997</v>
          </cell>
          <cell r="P109">
            <v>2239384.6</v>
          </cell>
          <cell r="Q109">
            <v>1917043.5</v>
          </cell>
          <cell r="R109">
            <v>1651432.7347099998</v>
          </cell>
          <cell r="S109">
            <v>1496659.86361</v>
          </cell>
        </row>
        <row r="110">
          <cell r="A110" t="str">
            <v>AC_SO2_Fugitive Emissions</v>
          </cell>
          <cell r="B110" t="str">
            <v>AC</v>
          </cell>
          <cell r="C110" t="str">
            <v>SO2</v>
          </cell>
          <cell r="D110" t="str">
            <v>Mg</v>
          </cell>
          <cell r="E110">
            <v>2</v>
          </cell>
          <cell r="F110" t="str">
            <v>Fugitive Emissions</v>
          </cell>
          <cell r="G110">
            <v>2</v>
          </cell>
          <cell r="H110">
            <v>2972</v>
          </cell>
          <cell r="I110">
            <v>2972</v>
          </cell>
          <cell r="J110">
            <v>2972</v>
          </cell>
          <cell r="K110">
            <v>2972</v>
          </cell>
          <cell r="L110">
            <v>2972</v>
          </cell>
          <cell r="M110">
            <v>2972</v>
          </cell>
          <cell r="N110">
            <v>2972</v>
          </cell>
          <cell r="O110">
            <v>2972</v>
          </cell>
          <cell r="P110">
            <v>2972</v>
          </cell>
          <cell r="Q110">
            <v>2972</v>
          </cell>
          <cell r="R110">
            <v>2972</v>
          </cell>
          <cell r="S110">
            <v>2972</v>
          </cell>
        </row>
        <row r="111">
          <cell r="A111" t="str">
            <v>AC_SO2_Industry (Energy)</v>
          </cell>
          <cell r="B111" t="str">
            <v>AC</v>
          </cell>
          <cell r="C111" t="str">
            <v>SO2</v>
          </cell>
          <cell r="D111" t="str">
            <v>Mg</v>
          </cell>
          <cell r="E111">
            <v>3</v>
          </cell>
          <cell r="F111" t="str">
            <v>Industry (Energy)</v>
          </cell>
          <cell r="G111">
            <v>3</v>
          </cell>
          <cell r="H111">
            <v>1733403.1</v>
          </cell>
          <cell r="I111">
            <v>1525453.21</v>
          </cell>
          <cell r="J111">
            <v>1398209.73</v>
          </cell>
          <cell r="K111">
            <v>981409.35</v>
          </cell>
          <cell r="L111">
            <v>923157.8</v>
          </cell>
          <cell r="M111">
            <v>822714.64</v>
          </cell>
          <cell r="N111">
            <v>799177.7</v>
          </cell>
          <cell r="O111">
            <v>704438.9</v>
          </cell>
          <cell r="P111">
            <v>595148.9</v>
          </cell>
          <cell r="Q111">
            <v>514201.36</v>
          </cell>
          <cell r="R111">
            <v>482780.85</v>
          </cell>
          <cell r="S111">
            <v>513438.049</v>
          </cell>
        </row>
        <row r="112">
          <cell r="A112" t="str">
            <v>AC_SO2_Agriculture</v>
          </cell>
          <cell r="B112" t="str">
            <v>AC</v>
          </cell>
          <cell r="C112" t="str">
            <v>SO2</v>
          </cell>
          <cell r="D112" t="str">
            <v>Mg</v>
          </cell>
          <cell r="E112">
            <v>4</v>
          </cell>
          <cell r="F112" t="str">
            <v>Agriculture</v>
          </cell>
          <cell r="G112">
            <v>10</v>
          </cell>
          <cell r="H112">
            <v>1300</v>
          </cell>
          <cell r="I112">
            <v>900</v>
          </cell>
          <cell r="J112">
            <v>1100</v>
          </cell>
          <cell r="K112">
            <v>1200</v>
          </cell>
          <cell r="L112">
            <v>1200</v>
          </cell>
          <cell r="M112">
            <v>1200</v>
          </cell>
          <cell r="N112">
            <v>1500</v>
          </cell>
          <cell r="O112">
            <v>1500</v>
          </cell>
          <cell r="P112">
            <v>1400</v>
          </cell>
          <cell r="Q112">
            <v>1400</v>
          </cell>
          <cell r="R112">
            <v>1300</v>
          </cell>
          <cell r="S112">
            <v>1300</v>
          </cell>
        </row>
        <row r="113">
          <cell r="A113" t="str">
            <v>AC_SO2_Waste</v>
          </cell>
          <cell r="B113" t="str">
            <v>AC</v>
          </cell>
          <cell r="C113" t="str">
            <v>SO2</v>
          </cell>
          <cell r="D113" t="str">
            <v>Mg</v>
          </cell>
          <cell r="E113">
            <v>5</v>
          </cell>
          <cell r="F113" t="str">
            <v>Waste</v>
          </cell>
          <cell r="G113">
            <v>11</v>
          </cell>
          <cell r="H113">
            <v>900.111</v>
          </cell>
          <cell r="I113">
            <v>900.111</v>
          </cell>
          <cell r="J113">
            <v>900.111</v>
          </cell>
          <cell r="K113">
            <v>900.111</v>
          </cell>
          <cell r="L113">
            <v>900.111</v>
          </cell>
          <cell r="M113">
            <v>100.111</v>
          </cell>
          <cell r="N113">
            <v>0.111</v>
          </cell>
          <cell r="O113">
            <v>0.111</v>
          </cell>
          <cell r="P113">
            <v>0.111</v>
          </cell>
          <cell r="Q113">
            <v>300.237</v>
          </cell>
          <cell r="R113">
            <v>20.251</v>
          </cell>
          <cell r="S113">
            <v>8.451</v>
          </cell>
        </row>
        <row r="114">
          <cell r="A114" t="str">
            <v>AC_SO2_Other (Energy)</v>
          </cell>
          <cell r="B114" t="str">
            <v>AC</v>
          </cell>
          <cell r="C114" t="str">
            <v>SO2</v>
          </cell>
          <cell r="D114" t="str">
            <v>Mg</v>
          </cell>
          <cell r="E114">
            <v>6</v>
          </cell>
          <cell r="F114" t="str">
            <v>Other (Energy)</v>
          </cell>
          <cell r="G114">
            <v>5</v>
          </cell>
          <cell r="H114">
            <v>1402011</v>
          </cell>
          <cell r="I114">
            <v>1364930</v>
          </cell>
          <cell r="J114">
            <v>1185792</v>
          </cell>
          <cell r="K114">
            <v>1437748</v>
          </cell>
          <cell r="L114">
            <v>1306172</v>
          </cell>
          <cell r="M114">
            <v>870878</v>
          </cell>
          <cell r="N114">
            <v>857311</v>
          </cell>
          <cell r="O114">
            <v>738017</v>
          </cell>
          <cell r="P114">
            <v>558140</v>
          </cell>
          <cell r="Q114">
            <v>557615</v>
          </cell>
          <cell r="R114">
            <v>447049.25</v>
          </cell>
          <cell r="S114">
            <v>436906.3</v>
          </cell>
        </row>
        <row r="115">
          <cell r="A115" t="str">
            <v>AC_SO2_Road Transport</v>
          </cell>
          <cell r="B115" t="str">
            <v>AC</v>
          </cell>
          <cell r="C115" t="str">
            <v>SO2</v>
          </cell>
          <cell r="D115" t="str">
            <v>Mg</v>
          </cell>
          <cell r="E115">
            <v>7</v>
          </cell>
          <cell r="F115" t="str">
            <v>Road Transport</v>
          </cell>
          <cell r="G115">
            <v>8</v>
          </cell>
          <cell r="H115">
            <v>195608.853</v>
          </cell>
          <cell r="I115">
            <v>140420.826</v>
          </cell>
          <cell r="J115">
            <v>134043.983</v>
          </cell>
          <cell r="K115">
            <v>86936.344</v>
          </cell>
          <cell r="L115">
            <v>84841.301</v>
          </cell>
          <cell r="M115">
            <v>77830.16</v>
          </cell>
          <cell r="N115">
            <v>85627.82</v>
          </cell>
          <cell r="O115">
            <v>85766.53</v>
          </cell>
          <cell r="P115">
            <v>77715.18</v>
          </cell>
          <cell r="Q115">
            <v>75728.213</v>
          </cell>
          <cell r="R115">
            <v>51471.53</v>
          </cell>
          <cell r="S115">
            <v>53993.3</v>
          </cell>
        </row>
        <row r="116">
          <cell r="A116" t="str">
            <v>AC_SO2_Other Transport</v>
          </cell>
          <cell r="B116" t="str">
            <v>AC</v>
          </cell>
          <cell r="C116" t="str">
            <v>SO2</v>
          </cell>
          <cell r="D116" t="str">
            <v>Mg</v>
          </cell>
          <cell r="E116">
            <v>8</v>
          </cell>
          <cell r="F116" t="str">
            <v>Other Transport</v>
          </cell>
          <cell r="G116">
            <v>9</v>
          </cell>
          <cell r="H116">
            <v>61633.73385999999</v>
          </cell>
          <cell r="I116">
            <v>61258.36779999999</v>
          </cell>
          <cell r="J116">
            <v>59933.165458999996</v>
          </cell>
          <cell r="K116">
            <v>59408.140156999994</v>
          </cell>
          <cell r="L116">
            <v>60552.290936</v>
          </cell>
          <cell r="M116">
            <v>65341.57139</v>
          </cell>
          <cell r="N116">
            <v>66813.16632</v>
          </cell>
          <cell r="O116">
            <v>62109.5548</v>
          </cell>
          <cell r="P116">
            <v>61932.071229999994</v>
          </cell>
          <cell r="Q116">
            <v>60151.121468</v>
          </cell>
          <cell r="R116">
            <v>59913.79539</v>
          </cell>
          <cell r="S116">
            <v>62781.7973</v>
          </cell>
        </row>
        <row r="117">
          <cell r="A117" t="str">
            <v>AC_SO2_Industry (Processes)</v>
          </cell>
          <cell r="B117" t="str">
            <v>AC</v>
          </cell>
          <cell r="C117" t="str">
            <v>SO2</v>
          </cell>
          <cell r="D117" t="str">
            <v>Mg</v>
          </cell>
          <cell r="E117">
            <v>9</v>
          </cell>
          <cell r="F117" t="str">
            <v>Industry (Processes)</v>
          </cell>
          <cell r="G117">
            <v>4</v>
          </cell>
          <cell r="H117">
            <v>182812.04043999998</v>
          </cell>
          <cell r="I117">
            <v>173539.75044</v>
          </cell>
          <cell r="J117">
            <v>152504.46044</v>
          </cell>
          <cell r="K117">
            <v>160654.10044</v>
          </cell>
          <cell r="L117">
            <v>134559.81044</v>
          </cell>
          <cell r="M117">
            <v>73086.79044</v>
          </cell>
          <cell r="N117">
            <v>64702.750439999996</v>
          </cell>
          <cell r="O117">
            <v>59461.55044</v>
          </cell>
          <cell r="P117">
            <v>43597.81544</v>
          </cell>
          <cell r="Q117">
            <v>37979.62044</v>
          </cell>
          <cell r="R117">
            <v>37290.62044</v>
          </cell>
          <cell r="S117">
            <v>48015.685026</v>
          </cell>
        </row>
        <row r="118">
          <cell r="A118" t="str">
            <v>AC_SO2_Other (Non Energy)</v>
          </cell>
          <cell r="B118" t="str">
            <v>AC</v>
          </cell>
          <cell r="C118" t="str">
            <v>SO2</v>
          </cell>
          <cell r="D118" t="str">
            <v>Mg</v>
          </cell>
          <cell r="E118">
            <v>10</v>
          </cell>
          <cell r="F118" t="str">
            <v>Other (Non Energy)</v>
          </cell>
          <cell r="G118">
            <v>6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</row>
        <row r="119">
          <cell r="A119" t="str">
            <v>AC_TOFP_Energy Industries</v>
          </cell>
          <cell r="B119" t="str">
            <v>AC</v>
          </cell>
          <cell r="C119" t="str">
            <v>TOFP</v>
          </cell>
          <cell r="D119" t="str">
            <v>TOFP</v>
          </cell>
          <cell r="E119">
            <v>1</v>
          </cell>
          <cell r="F119" t="str">
            <v>Energy Industries</v>
          </cell>
          <cell r="G119">
            <v>1</v>
          </cell>
          <cell r="H119">
            <v>1315736.8621926098</v>
          </cell>
          <cell r="I119">
            <v>1184867.7827371631</v>
          </cell>
          <cell r="J119">
            <v>1088014.3835816043</v>
          </cell>
          <cell r="K119">
            <v>1005499.8264526795</v>
          </cell>
          <cell r="L119">
            <v>852749.890776661</v>
          </cell>
          <cell r="M119">
            <v>883639.9006288688</v>
          </cell>
          <cell r="N119">
            <v>850905.9619760489</v>
          </cell>
          <cell r="O119">
            <v>763497.567080114</v>
          </cell>
          <cell r="P119">
            <v>679313.4028695499</v>
          </cell>
          <cell r="Q119">
            <v>630424.226412939</v>
          </cell>
          <cell r="R119">
            <v>625561.272762043</v>
          </cell>
          <cell r="S119">
            <v>618493.2173670629</v>
          </cell>
        </row>
        <row r="120">
          <cell r="A120" t="str">
            <v>AC_TOFP_Fugitive Emissions</v>
          </cell>
          <cell r="B120" t="str">
            <v>AC</v>
          </cell>
          <cell r="C120" t="str">
            <v>TOFP</v>
          </cell>
          <cell r="D120" t="str">
            <v>TOFP</v>
          </cell>
          <cell r="E120">
            <v>2</v>
          </cell>
          <cell r="F120" t="str">
            <v>Fugitive Emissions</v>
          </cell>
          <cell r="G120">
            <v>2</v>
          </cell>
          <cell r="H120">
            <v>92158.55718110922</v>
          </cell>
          <cell r="I120">
            <v>91303.0560028934</v>
          </cell>
          <cell r="J120">
            <v>85977.03595718724</v>
          </cell>
          <cell r="K120">
            <v>92608.45972482886</v>
          </cell>
          <cell r="L120">
            <v>94249.4553683032</v>
          </cell>
          <cell r="M120">
            <v>99645.92906172853</v>
          </cell>
          <cell r="N120">
            <v>97862.756896701</v>
          </cell>
          <cell r="O120">
            <v>100023.85726115588</v>
          </cell>
          <cell r="P120">
            <v>89346.09044218075</v>
          </cell>
          <cell r="Q120">
            <v>91516.10135832921</v>
          </cell>
          <cell r="R120">
            <v>90436.1002665458</v>
          </cell>
          <cell r="S120">
            <v>114077.78985348971</v>
          </cell>
        </row>
        <row r="121">
          <cell r="A121" t="str">
            <v>AC_TOFP_Industry (Energy)</v>
          </cell>
          <cell r="B121" t="str">
            <v>AC</v>
          </cell>
          <cell r="C121" t="str">
            <v>TOFP</v>
          </cell>
          <cell r="D121" t="str">
            <v>TOFP</v>
          </cell>
          <cell r="E121">
            <v>3</v>
          </cell>
          <cell r="F121" t="str">
            <v>Industry (Energy)</v>
          </cell>
          <cell r="G121">
            <v>3</v>
          </cell>
          <cell r="H121">
            <v>906196.5444268193</v>
          </cell>
          <cell r="I121">
            <v>861546.7133046039</v>
          </cell>
          <cell r="J121">
            <v>748711.1588830007</v>
          </cell>
          <cell r="K121">
            <v>563214.6055280741</v>
          </cell>
          <cell r="L121">
            <v>526523.9596343874</v>
          </cell>
          <cell r="M121">
            <v>488048.68465208396</v>
          </cell>
          <cell r="N121">
            <v>443997.9765813108</v>
          </cell>
          <cell r="O121">
            <v>433674.2378813674</v>
          </cell>
          <cell r="P121">
            <v>383223.550555507</v>
          </cell>
          <cell r="Q121">
            <v>383737.93228776084</v>
          </cell>
          <cell r="R121">
            <v>367578.4888483384</v>
          </cell>
          <cell r="S121">
            <v>309445.03535659844</v>
          </cell>
        </row>
        <row r="122">
          <cell r="A122" t="str">
            <v>AC_TOFP_Agriculture</v>
          </cell>
          <cell r="B122" t="str">
            <v>AC</v>
          </cell>
          <cell r="C122" t="str">
            <v>TOFP</v>
          </cell>
          <cell r="D122" t="str">
            <v>TOFP</v>
          </cell>
          <cell r="E122">
            <v>4</v>
          </cell>
          <cell r="F122" t="str">
            <v>Agriculture</v>
          </cell>
          <cell r="G122">
            <v>10</v>
          </cell>
          <cell r="H122">
            <v>74422.17216877089</v>
          </cell>
          <cell r="I122">
            <v>72796.04201463274</v>
          </cell>
          <cell r="J122">
            <v>70228.04120289118</v>
          </cell>
          <cell r="K122">
            <v>66532.46583875368</v>
          </cell>
          <cell r="L122">
            <v>66474.52094612768</v>
          </cell>
          <cell r="M122">
            <v>67625.5980201817</v>
          </cell>
          <cell r="N122">
            <v>63196.319104454946</v>
          </cell>
          <cell r="O122">
            <v>65896.95935291945</v>
          </cell>
          <cell r="P122">
            <v>63946.98394938395</v>
          </cell>
          <cell r="Q122">
            <v>62949.069665369454</v>
          </cell>
          <cell r="R122">
            <v>58656.52347846087</v>
          </cell>
          <cell r="S122">
            <v>57952.88397326087</v>
          </cell>
        </row>
        <row r="123">
          <cell r="A123" t="str">
            <v>AC_TOFP_Waste</v>
          </cell>
          <cell r="B123" t="str">
            <v>AC</v>
          </cell>
          <cell r="C123" t="str">
            <v>TOFP</v>
          </cell>
          <cell r="D123" t="str">
            <v>TOFP</v>
          </cell>
          <cell r="E123">
            <v>5</v>
          </cell>
          <cell r="F123" t="str">
            <v>Waste</v>
          </cell>
          <cell r="G123">
            <v>11</v>
          </cell>
          <cell r="H123">
            <v>217974.90377404177</v>
          </cell>
          <cell r="I123">
            <v>219218.53951699083</v>
          </cell>
          <cell r="J123">
            <v>218990.5708297792</v>
          </cell>
          <cell r="K123">
            <v>216137.84574851484</v>
          </cell>
          <cell r="L123">
            <v>214312.30630752904</v>
          </cell>
          <cell r="M123">
            <v>212640.931709875</v>
          </cell>
          <cell r="N123">
            <v>224009.20607646517</v>
          </cell>
          <cell r="O123">
            <v>218090.31177406758</v>
          </cell>
          <cell r="P123">
            <v>232011.24214698625</v>
          </cell>
          <cell r="Q123">
            <v>223316.89143209526</v>
          </cell>
          <cell r="R123">
            <v>218013.14806513218</v>
          </cell>
          <cell r="S123">
            <v>217020.57836446736</v>
          </cell>
        </row>
        <row r="124">
          <cell r="A124" t="str">
            <v>AC_TOFP_Other (Energy)</v>
          </cell>
          <cell r="B124" t="str">
            <v>AC</v>
          </cell>
          <cell r="C124" t="str">
            <v>TOFP</v>
          </cell>
          <cell r="D124" t="str">
            <v>TOFP</v>
          </cell>
          <cell r="E124">
            <v>6</v>
          </cell>
          <cell r="F124" t="str">
            <v>Other (Energy)</v>
          </cell>
          <cell r="G124">
            <v>5</v>
          </cell>
          <cell r="H124">
            <v>1270381.6243969533</v>
          </cell>
          <cell r="I124">
            <v>1296037.1723092913</v>
          </cell>
          <cell r="J124">
            <v>1249237.647427542</v>
          </cell>
          <cell r="K124">
            <v>1298283.7794464785</v>
          </cell>
          <cell r="L124">
            <v>859177.8005552687</v>
          </cell>
          <cell r="M124">
            <v>827233.2000420755</v>
          </cell>
          <cell r="N124">
            <v>939288.7425975935</v>
          </cell>
          <cell r="O124">
            <v>865580.3889127917</v>
          </cell>
          <cell r="P124">
            <v>735617.9437795429</v>
          </cell>
          <cell r="Q124">
            <v>760030.7967509337</v>
          </cell>
          <cell r="R124">
            <v>624906.9550394353</v>
          </cell>
          <cell r="S124">
            <v>618321.7895204753</v>
          </cell>
        </row>
        <row r="125">
          <cell r="A125" t="str">
            <v>AC_TOFP_Road Transport</v>
          </cell>
          <cell r="B125" t="str">
            <v>AC</v>
          </cell>
          <cell r="C125" t="str">
            <v>TOFP</v>
          </cell>
          <cell r="D125" t="str">
            <v>TOFP</v>
          </cell>
          <cell r="E125">
            <v>7</v>
          </cell>
          <cell r="F125" t="str">
            <v>Road Transport</v>
          </cell>
          <cell r="G125">
            <v>8</v>
          </cell>
          <cell r="H125">
            <v>2144912.778</v>
          </cell>
          <cell r="I125">
            <v>1983790.344</v>
          </cell>
          <cell r="J125">
            <v>1839602.974</v>
          </cell>
          <cell r="K125">
            <v>1833187.742</v>
          </cell>
          <cell r="L125">
            <v>1971352.144</v>
          </cell>
          <cell r="M125">
            <v>1787245.172</v>
          </cell>
          <cell r="N125">
            <v>1746103.938</v>
          </cell>
          <cell r="O125">
            <v>1751833.19</v>
          </cell>
          <cell r="P125">
            <v>1737773.818</v>
          </cell>
          <cell r="Q125">
            <v>1666386.6779999998</v>
          </cell>
          <cell r="R125">
            <v>1370984.568</v>
          </cell>
          <cell r="S125">
            <v>1278665.4330000002</v>
          </cell>
        </row>
        <row r="126">
          <cell r="A126" t="str">
            <v>AC_TOFP_Other Transport</v>
          </cell>
          <cell r="B126" t="str">
            <v>AC</v>
          </cell>
          <cell r="C126" t="str">
            <v>TOFP</v>
          </cell>
          <cell r="D126" t="str">
            <v>TOFP</v>
          </cell>
          <cell r="E126">
            <v>8</v>
          </cell>
          <cell r="F126" t="str">
            <v>Other Transport</v>
          </cell>
          <cell r="G126">
            <v>9</v>
          </cell>
          <cell r="H126">
            <v>383906.66131640004</v>
          </cell>
          <cell r="I126">
            <v>356441.6323403</v>
          </cell>
          <cell r="J126">
            <v>334342.4950447</v>
          </cell>
          <cell r="K126">
            <v>293627.30827629997</v>
          </cell>
          <cell r="L126">
            <v>303145.09053419996</v>
          </cell>
          <cell r="M126">
            <v>278862.23099169997</v>
          </cell>
          <cell r="N126">
            <v>339896.4191691</v>
          </cell>
          <cell r="O126">
            <v>428417.98941259994</v>
          </cell>
          <cell r="P126">
            <v>426262.9592077</v>
          </cell>
          <cell r="Q126">
            <v>355328.7835248</v>
          </cell>
          <cell r="R126">
            <v>311858.6335402</v>
          </cell>
          <cell r="S126">
            <v>298086.60846310004</v>
          </cell>
        </row>
        <row r="127">
          <cell r="A127" t="str">
            <v>AC_TOFP_Industry (Processes)</v>
          </cell>
          <cell r="B127" t="str">
            <v>AC</v>
          </cell>
          <cell r="C127" t="str">
            <v>TOFP</v>
          </cell>
          <cell r="D127" t="str">
            <v>TOFP</v>
          </cell>
          <cell r="E127">
            <v>9</v>
          </cell>
          <cell r="F127" t="str">
            <v>Industry (Processes)</v>
          </cell>
          <cell r="G127">
            <v>4</v>
          </cell>
          <cell r="H127">
            <v>557102.52024297</v>
          </cell>
          <cell r="I127">
            <v>483838.78194338625</v>
          </cell>
          <cell r="J127">
            <v>397855.02703180246</v>
          </cell>
          <cell r="K127">
            <v>329066.19016421866</v>
          </cell>
          <cell r="L127">
            <v>279999.9276046349</v>
          </cell>
          <cell r="M127">
            <v>279484.5536022166</v>
          </cell>
          <cell r="N127">
            <v>285797.9933437982</v>
          </cell>
          <cell r="O127">
            <v>259654.38227921745</v>
          </cell>
          <cell r="P127">
            <v>252979.23649040717</v>
          </cell>
          <cell r="Q127">
            <v>250799.12036399372</v>
          </cell>
          <cell r="R127">
            <v>202225.7761860309</v>
          </cell>
          <cell r="S127">
            <v>166396.78106343094</v>
          </cell>
        </row>
        <row r="128">
          <cell r="A128" t="str">
            <v>AC_TOFP_Other (Non Energy)</v>
          </cell>
          <cell r="B128" t="str">
            <v>AC</v>
          </cell>
          <cell r="C128" t="str">
            <v>TOFP</v>
          </cell>
          <cell r="D128" t="str">
            <v>TOFP</v>
          </cell>
          <cell r="E128">
            <v>10</v>
          </cell>
          <cell r="F128" t="str">
            <v>Other (Non Energy)</v>
          </cell>
          <cell r="G128">
            <v>6</v>
          </cell>
          <cell r="H128">
            <v>535305.8</v>
          </cell>
          <cell r="I128">
            <v>452245.5</v>
          </cell>
          <cell r="J128">
            <v>400652.3</v>
          </cell>
          <cell r="K128">
            <v>377331.8</v>
          </cell>
          <cell r="L128">
            <v>376664.6</v>
          </cell>
          <cell r="M128">
            <v>371348</v>
          </cell>
          <cell r="N128">
            <v>373377.89</v>
          </cell>
          <cell r="O128">
            <v>364043.92</v>
          </cell>
          <cell r="P128">
            <v>364757.47</v>
          </cell>
          <cell r="Q128">
            <v>363479.06</v>
          </cell>
          <cell r="R128">
            <v>384000.1</v>
          </cell>
          <cell r="S128">
            <v>405167.3</v>
          </cell>
        </row>
        <row r="129">
          <cell r="A129" t="str">
            <v>AC_TOFP_Transport</v>
          </cell>
          <cell r="B129" t="str">
            <v>AC</v>
          </cell>
          <cell r="C129" t="str">
            <v>TOFP</v>
          </cell>
          <cell r="D129" t="str">
            <v>TOFP</v>
          </cell>
          <cell r="E129">
            <v>11</v>
          </cell>
          <cell r="F129" t="str">
            <v>Transport</v>
          </cell>
          <cell r="G129">
            <v>7</v>
          </cell>
          <cell r="H129">
            <v>210.998252268909</v>
          </cell>
          <cell r="I129">
            <v>205.87685076183848</v>
          </cell>
          <cell r="J129">
            <v>200.74975059235797</v>
          </cell>
          <cell r="K129">
            <v>190.72484317002144</v>
          </cell>
          <cell r="L129">
            <v>192.31321812983393</v>
          </cell>
          <cell r="M129">
            <v>203.53134926266938</v>
          </cell>
          <cell r="N129">
            <v>233.1800387500469</v>
          </cell>
          <cell r="O129">
            <v>237.18470464572238</v>
          </cell>
          <cell r="P129">
            <v>218.38786237684383</v>
          </cell>
          <cell r="Q129">
            <v>213.95450550706985</v>
          </cell>
          <cell r="R129">
            <v>183.32774185753183</v>
          </cell>
          <cell r="S129">
            <v>188.12861870741986</v>
          </cell>
        </row>
        <row r="130">
          <cell r="A130" t="str">
            <v>BC_Acidifying Potential_Energy Industries</v>
          </cell>
          <cell r="B130" t="str">
            <v>BC</v>
          </cell>
          <cell r="C130" t="str">
            <v>Acidifying Potential</v>
          </cell>
          <cell r="D130" t="str">
            <v>Acidifying Potential</v>
          </cell>
          <cell r="E130">
            <v>1</v>
          </cell>
          <cell r="F130" t="str">
            <v>Energy Industries</v>
          </cell>
          <cell r="G130">
            <v>1</v>
          </cell>
          <cell r="H130">
            <v>17779.27107047</v>
          </cell>
          <cell r="I130">
            <v>14990.86634389</v>
          </cell>
          <cell r="J130">
            <v>13421.25477247</v>
          </cell>
          <cell r="K130">
            <v>14083.257648890001</v>
          </cell>
          <cell r="L130">
            <v>13878.14255944</v>
          </cell>
          <cell r="M130">
            <v>14566.954898020002</v>
          </cell>
          <cell r="N130">
            <v>14017.45361973</v>
          </cell>
          <cell r="O130">
            <v>17258.756364599998</v>
          </cell>
          <cell r="P130">
            <v>18909.88407645</v>
          </cell>
          <cell r="Q130">
            <v>15324.16517203</v>
          </cell>
          <cell r="R130">
            <v>16031.475353580001</v>
          </cell>
          <cell r="S130">
            <v>16284.464483579999</v>
          </cell>
        </row>
        <row r="131">
          <cell r="A131" t="str">
            <v>BC_Acidifying Potential_Fugitive Emissions</v>
          </cell>
          <cell r="B131" t="str">
            <v>BC</v>
          </cell>
          <cell r="C131" t="str">
            <v>Acidifying Potential</v>
          </cell>
          <cell r="D131" t="str">
            <v>Acidifying Potential</v>
          </cell>
          <cell r="E131">
            <v>2</v>
          </cell>
          <cell r="F131" t="str">
            <v>Fugitive Emissions</v>
          </cell>
          <cell r="G131">
            <v>2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</row>
        <row r="132">
          <cell r="A132" t="str">
            <v>BC_Acidifying Potential_Industry (Energy)</v>
          </cell>
          <cell r="B132" t="str">
            <v>BC</v>
          </cell>
          <cell r="C132" t="str">
            <v>Acidifying Potential</v>
          </cell>
          <cell r="D132" t="str">
            <v>Acidifying Potential</v>
          </cell>
          <cell r="E132">
            <v>3</v>
          </cell>
          <cell r="F132" t="str">
            <v>Industry (Energy)</v>
          </cell>
          <cell r="G132">
            <v>3</v>
          </cell>
          <cell r="H132">
            <v>3617.9012016799998</v>
          </cell>
          <cell r="I132">
            <v>2183.48144839</v>
          </cell>
          <cell r="J132">
            <v>1812.8772309400001</v>
          </cell>
          <cell r="K132">
            <v>2232.12595065</v>
          </cell>
          <cell r="L132">
            <v>2040.8216036500003</v>
          </cell>
          <cell r="M132">
            <v>2138.60293336</v>
          </cell>
          <cell r="N132">
            <v>2293.9018463600005</v>
          </cell>
          <cell r="O132">
            <v>1756.0389966500002</v>
          </cell>
          <cell r="P132">
            <v>2578.68285623</v>
          </cell>
          <cell r="Q132">
            <v>1722.13154797</v>
          </cell>
          <cell r="R132">
            <v>1695.96706516</v>
          </cell>
          <cell r="S132">
            <v>1615.39641316</v>
          </cell>
        </row>
        <row r="133">
          <cell r="A133" t="str">
            <v>BC_Acidifying Potential_Agriculture</v>
          </cell>
          <cell r="B133" t="str">
            <v>BC</v>
          </cell>
          <cell r="C133" t="str">
            <v>Acidifying Potential</v>
          </cell>
          <cell r="D133" t="str">
            <v>Acidifying Potential</v>
          </cell>
          <cell r="E133">
            <v>4</v>
          </cell>
          <cell r="F133" t="str">
            <v>Agriculture</v>
          </cell>
          <cell r="G133">
            <v>10</v>
          </cell>
          <cell r="H133">
            <v>1959.41175099</v>
          </cell>
          <cell r="I133">
            <v>1711.17645861</v>
          </cell>
          <cell r="J133">
            <v>1399.9999902</v>
          </cell>
          <cell r="K133">
            <v>1361.76469635</v>
          </cell>
          <cell r="L133">
            <v>1286.4705792299999</v>
          </cell>
          <cell r="M133">
            <v>1342.35293178</v>
          </cell>
          <cell r="N133">
            <v>1202.94116805</v>
          </cell>
          <cell r="O133">
            <v>1124.11763919</v>
          </cell>
          <cell r="P133">
            <v>1091.76469824</v>
          </cell>
          <cell r="Q133">
            <v>1116.47058042</v>
          </cell>
          <cell r="R133">
            <v>1090.58822766</v>
          </cell>
          <cell r="S133">
            <v>1090.58822766</v>
          </cell>
        </row>
        <row r="134">
          <cell r="A134" t="str">
            <v>BC_Acidifying Potential_Waste</v>
          </cell>
          <cell r="B134" t="str">
            <v>BC</v>
          </cell>
          <cell r="C134" t="str">
            <v>Acidifying Potential</v>
          </cell>
          <cell r="D134" t="str">
            <v>Acidifying Potential</v>
          </cell>
          <cell r="E134">
            <v>5</v>
          </cell>
          <cell r="F134" t="str">
            <v>Waste</v>
          </cell>
          <cell r="G134">
            <v>11</v>
          </cell>
          <cell r="H134">
            <v>67.88586944</v>
          </cell>
          <cell r="I134">
            <v>52.63858686</v>
          </cell>
          <cell r="J134">
            <v>50.65081512</v>
          </cell>
          <cell r="K134">
            <v>54.63994555</v>
          </cell>
          <cell r="L134">
            <v>37.60733688</v>
          </cell>
          <cell r="M134">
            <v>5.08152172</v>
          </cell>
          <cell r="N134">
            <v>6.13858694</v>
          </cell>
          <cell r="O134">
            <v>6.55434781</v>
          </cell>
          <cell r="P134">
            <v>7.02853259</v>
          </cell>
          <cell r="Q134">
            <v>6.21603259</v>
          </cell>
          <cell r="R134">
            <v>4.75407607</v>
          </cell>
          <cell r="S134">
            <v>4.75407607</v>
          </cell>
        </row>
        <row r="135">
          <cell r="A135" t="str">
            <v>BC_Acidifying Potential_Other (Energy)</v>
          </cell>
          <cell r="B135" t="str">
            <v>BC</v>
          </cell>
          <cell r="C135" t="str">
            <v>Acidifying Potential</v>
          </cell>
          <cell r="D135" t="str">
            <v>Acidifying Potential</v>
          </cell>
          <cell r="E135">
            <v>6</v>
          </cell>
          <cell r="F135" t="str">
            <v>Other (Energy)</v>
          </cell>
          <cell r="G135">
            <v>5</v>
          </cell>
          <cell r="H135">
            <v>2094.35133972</v>
          </cell>
          <cell r="I135">
            <v>1802.31489515</v>
          </cell>
          <cell r="J135">
            <v>458.89258097999993</v>
          </cell>
          <cell r="K135">
            <v>1348.42103357</v>
          </cell>
          <cell r="L135">
            <v>1618.4034504800002</v>
          </cell>
          <cell r="M135">
            <v>1648.2675793800001</v>
          </cell>
          <cell r="N135">
            <v>1000.38714518</v>
          </cell>
          <cell r="O135">
            <v>1719.3545349800002</v>
          </cell>
          <cell r="P135">
            <v>1391.67838538</v>
          </cell>
          <cell r="Q135">
            <v>871.90536784</v>
          </cell>
          <cell r="R135">
            <v>838.36716497</v>
          </cell>
          <cell r="S135">
            <v>996.3834689700001</v>
          </cell>
        </row>
        <row r="136">
          <cell r="A136" t="str">
            <v>BC_Acidifying Potential_Road Transport</v>
          </cell>
          <cell r="B136" t="str">
            <v>BC</v>
          </cell>
          <cell r="C136" t="str">
            <v>Acidifying Potential</v>
          </cell>
          <cell r="D136" t="str">
            <v>Acidifying Potential</v>
          </cell>
          <cell r="E136">
            <v>7</v>
          </cell>
          <cell r="F136" t="str">
            <v>Road Transport</v>
          </cell>
          <cell r="G136">
            <v>8</v>
          </cell>
          <cell r="H136">
            <v>893.19955504</v>
          </cell>
          <cell r="I136">
            <v>778.80617382</v>
          </cell>
          <cell r="J136">
            <v>762.39073316</v>
          </cell>
          <cell r="K136">
            <v>826.41247156</v>
          </cell>
          <cell r="L136">
            <v>889.46394114</v>
          </cell>
          <cell r="M136">
            <v>878.0277198299999</v>
          </cell>
          <cell r="N136">
            <v>935.0234027</v>
          </cell>
          <cell r="O136">
            <v>972.27324158</v>
          </cell>
          <cell r="P136">
            <v>976.4014540799998</v>
          </cell>
          <cell r="Q136">
            <v>1066.24580954</v>
          </cell>
          <cell r="R136">
            <v>1180.1286567099999</v>
          </cell>
          <cell r="S136">
            <v>1180.1286567099999</v>
          </cell>
        </row>
        <row r="137">
          <cell r="A137" t="str">
            <v>BC_Acidifying Potential_Other Transport</v>
          </cell>
          <cell r="B137" t="str">
            <v>BC</v>
          </cell>
          <cell r="C137" t="str">
            <v>Acidifying Potential</v>
          </cell>
          <cell r="D137" t="str">
            <v>Acidifying Potential</v>
          </cell>
          <cell r="E137">
            <v>8</v>
          </cell>
          <cell r="F137" t="str">
            <v>Other Transport</v>
          </cell>
          <cell r="G137">
            <v>9</v>
          </cell>
          <cell r="H137">
            <v>696.7523877739999</v>
          </cell>
          <cell r="I137">
            <v>475.099418116</v>
          </cell>
          <cell r="J137">
            <v>314.497118587</v>
          </cell>
          <cell r="K137">
            <v>318.736248887</v>
          </cell>
          <cell r="L137">
            <v>442.21898371599997</v>
          </cell>
          <cell r="M137">
            <v>409.252551987</v>
          </cell>
          <cell r="N137">
            <v>410.63842128699997</v>
          </cell>
          <cell r="O137">
            <v>426.80689898699995</v>
          </cell>
          <cell r="P137">
            <v>467.558656516</v>
          </cell>
          <cell r="Q137">
            <v>451.26789571600006</v>
          </cell>
          <cell r="R137">
            <v>517.001590416</v>
          </cell>
          <cell r="S137">
            <v>517.001590416</v>
          </cell>
        </row>
        <row r="138">
          <cell r="A138" t="str">
            <v>BC_Acidifying Potential_Industry (Processes)</v>
          </cell>
          <cell r="B138" t="str">
            <v>BC</v>
          </cell>
          <cell r="C138" t="str">
            <v>Acidifying Potential</v>
          </cell>
          <cell r="D138" t="str">
            <v>Acidifying Potential</v>
          </cell>
          <cell r="E138">
            <v>9</v>
          </cell>
          <cell r="F138" t="str">
            <v>Industry (Processes)</v>
          </cell>
          <cell r="G138">
            <v>4</v>
          </cell>
          <cell r="H138">
            <v>621.33471583</v>
          </cell>
          <cell r="I138">
            <v>545.3252853600001</v>
          </cell>
          <cell r="J138">
            <v>585.91352024</v>
          </cell>
          <cell r="K138">
            <v>526.22202463</v>
          </cell>
          <cell r="L138">
            <v>530.8535783</v>
          </cell>
          <cell r="M138">
            <v>532.70220337</v>
          </cell>
          <cell r="N138">
            <v>579.64673645</v>
          </cell>
          <cell r="O138">
            <v>649.50926797</v>
          </cell>
          <cell r="P138">
            <v>518.11620544</v>
          </cell>
          <cell r="Q138">
            <v>577.87443712</v>
          </cell>
          <cell r="R138">
            <v>502.98113522</v>
          </cell>
          <cell r="S138">
            <v>1381.10613522</v>
          </cell>
        </row>
        <row r="139">
          <cell r="A139" t="str">
            <v>BC_Acidifying Potential_Other (Non Energy)</v>
          </cell>
          <cell r="B139" t="str">
            <v>BC</v>
          </cell>
          <cell r="C139" t="str">
            <v>Acidifying Potential</v>
          </cell>
          <cell r="D139" t="str">
            <v>Acidifying Potential</v>
          </cell>
          <cell r="E139">
            <v>10</v>
          </cell>
          <cell r="F139" t="str">
            <v>Other (Non Energy)</v>
          </cell>
          <cell r="G139">
            <v>6</v>
          </cell>
          <cell r="H139">
            <v>125.190217</v>
          </cell>
          <cell r="I139">
            <v>125.190217</v>
          </cell>
          <cell r="J139">
            <v>125.190217</v>
          </cell>
          <cell r="K139">
            <v>125.190217</v>
          </cell>
          <cell r="L139">
            <v>125.190217</v>
          </cell>
          <cell r="M139">
            <v>125.190217</v>
          </cell>
          <cell r="N139">
            <v>125.190217</v>
          </cell>
          <cell r="O139">
            <v>125.190217</v>
          </cell>
          <cell r="P139">
            <v>125.190217</v>
          </cell>
          <cell r="Q139">
            <v>139.7010865</v>
          </cell>
          <cell r="R139">
            <v>154.211956</v>
          </cell>
          <cell r="S139">
            <v>154.211956</v>
          </cell>
        </row>
        <row r="140">
          <cell r="A140" t="str">
            <v>BC_CO_Energy Industries</v>
          </cell>
          <cell r="B140" t="str">
            <v>BC</v>
          </cell>
          <cell r="C140" t="str">
            <v>CO</v>
          </cell>
          <cell r="D140" t="str">
            <v>Mg</v>
          </cell>
          <cell r="E140">
            <v>1</v>
          </cell>
          <cell r="F140" t="str">
            <v>Energy Industries</v>
          </cell>
          <cell r="G140">
            <v>1</v>
          </cell>
          <cell r="H140">
            <v>1433</v>
          </cell>
          <cell r="I140">
            <v>1153</v>
          </cell>
          <cell r="J140">
            <v>1393</v>
          </cell>
          <cell r="K140">
            <v>1493</v>
          </cell>
          <cell r="L140">
            <v>1253</v>
          </cell>
          <cell r="M140">
            <v>1163</v>
          </cell>
          <cell r="N140">
            <v>1173</v>
          </cell>
          <cell r="O140">
            <v>1263</v>
          </cell>
          <cell r="P140">
            <v>2420</v>
          </cell>
          <cell r="Q140">
            <v>3450</v>
          </cell>
          <cell r="R140">
            <v>3760</v>
          </cell>
          <cell r="S140">
            <v>3760</v>
          </cell>
        </row>
        <row r="141">
          <cell r="A141" t="str">
            <v>BC_CO_Fugitive Emissions</v>
          </cell>
          <cell r="B141" t="str">
            <v>BC</v>
          </cell>
          <cell r="C141" t="str">
            <v>CO</v>
          </cell>
          <cell r="D141" t="str">
            <v>Mg</v>
          </cell>
          <cell r="E141">
            <v>2</v>
          </cell>
          <cell r="F141" t="str">
            <v>Fugitive Emissions</v>
          </cell>
          <cell r="G141">
            <v>2</v>
          </cell>
          <cell r="H141">
            <v>20</v>
          </cell>
          <cell r="I141">
            <v>10</v>
          </cell>
          <cell r="J141">
            <v>20</v>
          </cell>
          <cell r="K141">
            <v>10</v>
          </cell>
          <cell r="L141">
            <v>8</v>
          </cell>
          <cell r="M141">
            <v>6</v>
          </cell>
          <cell r="N141">
            <v>6</v>
          </cell>
          <cell r="O141">
            <v>1</v>
          </cell>
          <cell r="P141">
            <v>1</v>
          </cell>
          <cell r="Q141">
            <v>8</v>
          </cell>
          <cell r="R141">
            <v>8</v>
          </cell>
          <cell r="S141">
            <v>8</v>
          </cell>
        </row>
        <row r="142">
          <cell r="A142" t="str">
            <v>BC_CO_Industry (Energy)</v>
          </cell>
          <cell r="B142" t="str">
            <v>BC</v>
          </cell>
          <cell r="C142" t="str">
            <v>CO</v>
          </cell>
          <cell r="D142" t="str">
            <v>Mg</v>
          </cell>
          <cell r="E142">
            <v>3</v>
          </cell>
          <cell r="F142" t="str">
            <v>Industry (Energy)</v>
          </cell>
          <cell r="G142">
            <v>3</v>
          </cell>
          <cell r="H142">
            <v>4040</v>
          </cell>
          <cell r="I142">
            <v>3690</v>
          </cell>
          <cell r="J142">
            <v>2980</v>
          </cell>
          <cell r="K142">
            <v>3090</v>
          </cell>
          <cell r="L142">
            <v>3340</v>
          </cell>
          <cell r="M142">
            <v>3370</v>
          </cell>
          <cell r="N142">
            <v>41980</v>
          </cell>
          <cell r="O142">
            <v>41910</v>
          </cell>
          <cell r="P142">
            <v>43730</v>
          </cell>
          <cell r="Q142">
            <v>41560</v>
          </cell>
          <cell r="R142">
            <v>37430</v>
          </cell>
          <cell r="S142">
            <v>37330</v>
          </cell>
        </row>
        <row r="143">
          <cell r="A143" t="str">
            <v>BC_CO_Agriculture</v>
          </cell>
          <cell r="B143" t="str">
            <v>BC</v>
          </cell>
          <cell r="C143" t="str">
            <v>CO</v>
          </cell>
          <cell r="D143" t="str">
            <v>Mg</v>
          </cell>
          <cell r="E143">
            <v>4</v>
          </cell>
          <cell r="F143" t="str">
            <v>Agriculture</v>
          </cell>
          <cell r="G143">
            <v>10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</row>
        <row r="144">
          <cell r="A144" t="str">
            <v>BC_CO_Waste</v>
          </cell>
          <cell r="B144" t="str">
            <v>BC</v>
          </cell>
          <cell r="C144" t="str">
            <v>CO</v>
          </cell>
          <cell r="D144" t="str">
            <v>Mg</v>
          </cell>
          <cell r="E144">
            <v>5</v>
          </cell>
          <cell r="F144" t="str">
            <v>Waste</v>
          </cell>
          <cell r="G144">
            <v>11</v>
          </cell>
          <cell r="H144">
            <v>4</v>
          </cell>
          <cell r="I144">
            <v>3</v>
          </cell>
          <cell r="J144">
            <v>2</v>
          </cell>
          <cell r="K144">
            <v>3</v>
          </cell>
          <cell r="L144">
            <v>4</v>
          </cell>
          <cell r="M144">
            <v>3</v>
          </cell>
          <cell r="N144">
            <v>3</v>
          </cell>
          <cell r="O144">
            <v>3</v>
          </cell>
          <cell r="P144">
            <v>4</v>
          </cell>
          <cell r="Q144">
            <v>4</v>
          </cell>
          <cell r="R144">
            <v>4</v>
          </cell>
          <cell r="S144">
            <v>4</v>
          </cell>
        </row>
        <row r="145">
          <cell r="A145" t="str">
            <v>BC_CO_Other (Energy)</v>
          </cell>
          <cell r="B145" t="str">
            <v>BC</v>
          </cell>
          <cell r="C145" t="str">
            <v>CO</v>
          </cell>
          <cell r="D145" t="str">
            <v>Mg</v>
          </cell>
          <cell r="E145">
            <v>6</v>
          </cell>
          <cell r="F145" t="str">
            <v>Other (Energy)</v>
          </cell>
          <cell r="G145">
            <v>5</v>
          </cell>
          <cell r="H145">
            <v>205760</v>
          </cell>
          <cell r="I145">
            <v>192760</v>
          </cell>
          <cell r="J145">
            <v>112760</v>
          </cell>
          <cell r="K145">
            <v>105760</v>
          </cell>
          <cell r="L145">
            <v>112760</v>
          </cell>
          <cell r="M145">
            <v>115760</v>
          </cell>
          <cell r="N145">
            <v>142760</v>
          </cell>
          <cell r="O145">
            <v>141760</v>
          </cell>
          <cell r="P145">
            <v>121810</v>
          </cell>
          <cell r="Q145">
            <v>113205</v>
          </cell>
          <cell r="R145">
            <v>128600</v>
          </cell>
          <cell r="S145">
            <v>128000</v>
          </cell>
        </row>
        <row r="146">
          <cell r="A146" t="str">
            <v>BC_CO_Road Transport</v>
          </cell>
          <cell r="B146" t="str">
            <v>BC</v>
          </cell>
          <cell r="C146" t="str">
            <v>CO</v>
          </cell>
          <cell r="D146" t="str">
            <v>Mg</v>
          </cell>
          <cell r="E146">
            <v>7</v>
          </cell>
          <cell r="F146" t="str">
            <v>Road Transport</v>
          </cell>
          <cell r="G146">
            <v>8</v>
          </cell>
          <cell r="H146">
            <v>409000</v>
          </cell>
          <cell r="I146">
            <v>346000</v>
          </cell>
          <cell r="J146">
            <v>289000</v>
          </cell>
          <cell r="K146">
            <v>251000</v>
          </cell>
          <cell r="L146">
            <v>236000</v>
          </cell>
          <cell r="M146">
            <v>235000</v>
          </cell>
          <cell r="N146">
            <v>224000</v>
          </cell>
          <cell r="O146">
            <v>223000</v>
          </cell>
          <cell r="P146">
            <v>230713.33333333334</v>
          </cell>
          <cell r="Q146">
            <v>236426.7</v>
          </cell>
          <cell r="R146">
            <v>240140</v>
          </cell>
          <cell r="S146">
            <v>239300</v>
          </cell>
        </row>
        <row r="147">
          <cell r="A147" t="str">
            <v>BC_CO_Other Transport</v>
          </cell>
          <cell r="B147" t="str">
            <v>BC</v>
          </cell>
          <cell r="C147" t="str">
            <v>CO</v>
          </cell>
          <cell r="D147" t="str">
            <v>Mg</v>
          </cell>
          <cell r="E147">
            <v>8</v>
          </cell>
          <cell r="F147" t="str">
            <v>Other Transport</v>
          </cell>
          <cell r="G147">
            <v>9</v>
          </cell>
          <cell r="H147">
            <v>33900</v>
          </cell>
          <cell r="I147">
            <v>30820</v>
          </cell>
          <cell r="J147">
            <v>23700</v>
          </cell>
          <cell r="K147">
            <v>25240</v>
          </cell>
          <cell r="L147">
            <v>26090</v>
          </cell>
          <cell r="M147">
            <v>30060</v>
          </cell>
          <cell r="N147">
            <v>29840</v>
          </cell>
          <cell r="O147">
            <v>32000</v>
          </cell>
          <cell r="P147">
            <v>30040</v>
          </cell>
          <cell r="Q147">
            <v>36620</v>
          </cell>
          <cell r="R147">
            <v>35840</v>
          </cell>
          <cell r="S147">
            <v>35840</v>
          </cell>
        </row>
        <row r="148">
          <cell r="A148" t="str">
            <v>BC_CO_Industry (Processes)</v>
          </cell>
          <cell r="B148" t="str">
            <v>BC</v>
          </cell>
          <cell r="C148" t="str">
            <v>CO</v>
          </cell>
          <cell r="D148" t="str">
            <v>Mg</v>
          </cell>
          <cell r="E148">
            <v>9</v>
          </cell>
          <cell r="F148" t="str">
            <v>Industry (Processes)</v>
          </cell>
          <cell r="G148">
            <v>4</v>
          </cell>
          <cell r="H148">
            <v>26990</v>
          </cell>
          <cell r="I148">
            <v>16880</v>
          </cell>
          <cell r="J148">
            <v>13320</v>
          </cell>
          <cell r="K148">
            <v>15040</v>
          </cell>
          <cell r="L148">
            <v>16230</v>
          </cell>
          <cell r="M148">
            <v>14750</v>
          </cell>
          <cell r="N148">
            <v>15020</v>
          </cell>
          <cell r="O148">
            <v>16890</v>
          </cell>
          <cell r="P148">
            <v>16160</v>
          </cell>
          <cell r="Q148">
            <v>16260</v>
          </cell>
          <cell r="R148">
            <v>16370</v>
          </cell>
          <cell r="S148">
            <v>16370</v>
          </cell>
        </row>
        <row r="149">
          <cell r="A149" t="str">
            <v>BC_CO_Other (Non Energy)</v>
          </cell>
          <cell r="B149" t="str">
            <v>BC</v>
          </cell>
          <cell r="C149" t="str">
            <v>CO</v>
          </cell>
          <cell r="D149" t="str">
            <v>Mg</v>
          </cell>
          <cell r="E149">
            <v>10</v>
          </cell>
          <cell r="F149" t="str">
            <v>Other (Non Energy)</v>
          </cell>
          <cell r="G149">
            <v>6</v>
          </cell>
          <cell r="H149">
            <v>16600</v>
          </cell>
          <cell r="I149">
            <v>16600</v>
          </cell>
          <cell r="J149">
            <v>16600</v>
          </cell>
          <cell r="K149">
            <v>16600</v>
          </cell>
          <cell r="L149">
            <v>16600</v>
          </cell>
          <cell r="M149">
            <v>16600</v>
          </cell>
          <cell r="N149">
            <v>16600</v>
          </cell>
          <cell r="O149">
            <v>16600</v>
          </cell>
          <cell r="P149">
            <v>16600</v>
          </cell>
          <cell r="Q149">
            <v>16633</v>
          </cell>
          <cell r="R149">
            <v>16666</v>
          </cell>
          <cell r="S149">
            <v>16700</v>
          </cell>
        </row>
        <row r="150">
          <cell r="A150" t="str">
            <v>BC_NH3_Energy Industries</v>
          </cell>
          <cell r="B150" t="str">
            <v>BC</v>
          </cell>
          <cell r="C150" t="str">
            <v>NH3</v>
          </cell>
          <cell r="D150" t="str">
            <v>Mg</v>
          </cell>
          <cell r="E150">
            <v>1</v>
          </cell>
          <cell r="F150" t="str">
            <v>Energy Industries</v>
          </cell>
          <cell r="G150">
            <v>1</v>
          </cell>
          <cell r="H150">
            <v>80</v>
          </cell>
          <cell r="I150">
            <v>60</v>
          </cell>
          <cell r="J150">
            <v>80</v>
          </cell>
          <cell r="K150">
            <v>60</v>
          </cell>
          <cell r="L150">
            <v>10</v>
          </cell>
          <cell r="M150">
            <v>30</v>
          </cell>
          <cell r="N150">
            <v>20</v>
          </cell>
          <cell r="O150">
            <v>50</v>
          </cell>
          <cell r="P150">
            <v>50</v>
          </cell>
          <cell r="Q150">
            <v>70</v>
          </cell>
          <cell r="R150">
            <v>20</v>
          </cell>
          <cell r="S150">
            <v>20</v>
          </cell>
        </row>
        <row r="151">
          <cell r="A151" t="str">
            <v>BC_NH3_Fugitive Emissions</v>
          </cell>
          <cell r="B151" t="str">
            <v>BC</v>
          </cell>
          <cell r="C151" t="str">
            <v>NH3</v>
          </cell>
          <cell r="D151" t="str">
            <v>Mg</v>
          </cell>
          <cell r="E151">
            <v>2</v>
          </cell>
          <cell r="F151" t="str">
            <v>Fugitive Emissions</v>
          </cell>
          <cell r="G151">
            <v>2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</row>
        <row r="152">
          <cell r="A152" t="str">
            <v>BC_NH3_Industry (Energy)</v>
          </cell>
          <cell r="B152" t="str">
            <v>BC</v>
          </cell>
          <cell r="C152" t="str">
            <v>NH3</v>
          </cell>
          <cell r="D152" t="str">
            <v>Mg</v>
          </cell>
          <cell r="E152">
            <v>3</v>
          </cell>
          <cell r="F152" t="str">
            <v>Industry (Energy)</v>
          </cell>
          <cell r="G152">
            <v>3</v>
          </cell>
          <cell r="H152">
            <v>120</v>
          </cell>
          <cell r="I152">
            <v>110</v>
          </cell>
          <cell r="J152">
            <v>60</v>
          </cell>
          <cell r="K152">
            <v>50</v>
          </cell>
          <cell r="L152">
            <v>50</v>
          </cell>
          <cell r="M152">
            <v>40</v>
          </cell>
          <cell r="N152">
            <v>40</v>
          </cell>
          <cell r="O152">
            <v>50</v>
          </cell>
          <cell r="P152">
            <v>70</v>
          </cell>
          <cell r="Q152">
            <v>30</v>
          </cell>
          <cell r="R152">
            <v>40</v>
          </cell>
          <cell r="S152">
            <v>40</v>
          </cell>
        </row>
        <row r="153">
          <cell r="A153" t="str">
            <v>BC_NH3_Agriculture</v>
          </cell>
          <cell r="B153" t="str">
            <v>BC</v>
          </cell>
          <cell r="C153" t="str">
            <v>NH3</v>
          </cell>
          <cell r="D153" t="str">
            <v>Mg</v>
          </cell>
          <cell r="E153">
            <v>4</v>
          </cell>
          <cell r="F153" t="str">
            <v>Agriculture</v>
          </cell>
          <cell r="G153">
            <v>10</v>
          </cell>
          <cell r="H153">
            <v>33310</v>
          </cell>
          <cell r="I153">
            <v>29090</v>
          </cell>
          <cell r="J153">
            <v>23800</v>
          </cell>
          <cell r="K153">
            <v>23150</v>
          </cell>
          <cell r="L153">
            <v>21870</v>
          </cell>
          <cell r="M153">
            <v>22820</v>
          </cell>
          <cell r="N153">
            <v>20450</v>
          </cell>
          <cell r="O153">
            <v>19110</v>
          </cell>
          <cell r="P153">
            <v>18560</v>
          </cell>
          <cell r="Q153">
            <v>18980</v>
          </cell>
          <cell r="R153">
            <v>18540</v>
          </cell>
          <cell r="S153">
            <v>18540</v>
          </cell>
        </row>
        <row r="154">
          <cell r="A154" t="str">
            <v>BC_NH3_Waste</v>
          </cell>
          <cell r="B154" t="str">
            <v>BC</v>
          </cell>
          <cell r="C154" t="str">
            <v>NH3</v>
          </cell>
          <cell r="D154" t="str">
            <v>Mg</v>
          </cell>
          <cell r="E154">
            <v>5</v>
          </cell>
          <cell r="F154" t="str">
            <v>Waste</v>
          </cell>
          <cell r="G154">
            <v>11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</row>
        <row r="155">
          <cell r="A155" t="str">
            <v>BC_NH3_Other (Energy)</v>
          </cell>
          <cell r="B155" t="str">
            <v>BC</v>
          </cell>
          <cell r="C155" t="str">
            <v>NH3</v>
          </cell>
          <cell r="D155" t="str">
            <v>Mg</v>
          </cell>
          <cell r="E155">
            <v>6</v>
          </cell>
          <cell r="F155" t="str">
            <v>Other (Energy)</v>
          </cell>
          <cell r="G155">
            <v>5</v>
          </cell>
          <cell r="H155">
            <v>70</v>
          </cell>
          <cell r="I155">
            <v>40</v>
          </cell>
          <cell r="J155">
            <v>10</v>
          </cell>
          <cell r="K155">
            <v>20</v>
          </cell>
          <cell r="L155">
            <v>10</v>
          </cell>
          <cell r="M155">
            <v>10</v>
          </cell>
          <cell r="N155">
            <v>10</v>
          </cell>
          <cell r="O155">
            <v>10</v>
          </cell>
          <cell r="P155">
            <v>120</v>
          </cell>
          <cell r="Q155">
            <v>110</v>
          </cell>
          <cell r="R155">
            <v>130</v>
          </cell>
          <cell r="S155">
            <v>130</v>
          </cell>
        </row>
        <row r="156">
          <cell r="A156" t="str">
            <v>BC_NH3_Road Transport</v>
          </cell>
          <cell r="B156" t="str">
            <v>BC</v>
          </cell>
          <cell r="C156" t="str">
            <v>NH3</v>
          </cell>
          <cell r="D156" t="str">
            <v>Mg</v>
          </cell>
          <cell r="E156">
            <v>7</v>
          </cell>
          <cell r="F156" t="str">
            <v>Road Transport</v>
          </cell>
          <cell r="G156">
            <v>8</v>
          </cell>
          <cell r="H156">
            <v>360</v>
          </cell>
          <cell r="I156">
            <v>280</v>
          </cell>
          <cell r="J156">
            <v>240</v>
          </cell>
          <cell r="K156">
            <v>240</v>
          </cell>
          <cell r="L156">
            <v>260</v>
          </cell>
          <cell r="M156">
            <v>270</v>
          </cell>
          <cell r="N156">
            <v>300</v>
          </cell>
          <cell r="O156">
            <v>320</v>
          </cell>
          <cell r="P156">
            <v>370</v>
          </cell>
          <cell r="Q156">
            <v>410</v>
          </cell>
          <cell r="R156">
            <v>390</v>
          </cell>
          <cell r="S156">
            <v>390</v>
          </cell>
        </row>
        <row r="157">
          <cell r="A157" t="str">
            <v>BC_NH3_Other Transport</v>
          </cell>
          <cell r="B157" t="str">
            <v>BC</v>
          </cell>
          <cell r="C157" t="str">
            <v>NH3</v>
          </cell>
          <cell r="D157" t="str">
            <v>Mg</v>
          </cell>
          <cell r="E157">
            <v>8</v>
          </cell>
          <cell r="F157" t="str">
            <v>Other Transport</v>
          </cell>
          <cell r="G157">
            <v>9</v>
          </cell>
          <cell r="H157">
            <v>6</v>
          </cell>
          <cell r="I157">
            <v>4</v>
          </cell>
          <cell r="J157">
            <v>3</v>
          </cell>
          <cell r="K157">
            <v>3</v>
          </cell>
          <cell r="L157">
            <v>4</v>
          </cell>
          <cell r="M157">
            <v>3</v>
          </cell>
          <cell r="N157">
            <v>3</v>
          </cell>
          <cell r="O157">
            <v>3</v>
          </cell>
          <cell r="P157">
            <v>4</v>
          </cell>
          <cell r="Q157">
            <v>4</v>
          </cell>
          <cell r="R157">
            <v>4</v>
          </cell>
          <cell r="S157">
            <v>4</v>
          </cell>
        </row>
        <row r="158">
          <cell r="A158" t="str">
            <v>BC_NH3_Industry (Processes)</v>
          </cell>
          <cell r="B158" t="str">
            <v>BC</v>
          </cell>
          <cell r="C158" t="str">
            <v>NH3</v>
          </cell>
          <cell r="D158" t="str">
            <v>Mg</v>
          </cell>
          <cell r="E158">
            <v>9</v>
          </cell>
          <cell r="F158" t="str">
            <v>Industry (Processes)</v>
          </cell>
          <cell r="G158">
            <v>4</v>
          </cell>
          <cell r="H158">
            <v>3170</v>
          </cell>
          <cell r="I158">
            <v>2140</v>
          </cell>
          <cell r="J158">
            <v>2660</v>
          </cell>
          <cell r="K158">
            <v>1970</v>
          </cell>
          <cell r="L158">
            <v>2000</v>
          </cell>
          <cell r="M158">
            <v>1730</v>
          </cell>
          <cell r="N158">
            <v>2550</v>
          </cell>
          <cell r="O158">
            <v>3430</v>
          </cell>
          <cell r="P158">
            <v>4160</v>
          </cell>
          <cell r="Q158">
            <v>4830</v>
          </cell>
          <cell r="R158">
            <v>3380</v>
          </cell>
          <cell r="S158">
            <v>3380</v>
          </cell>
        </row>
        <row r="159">
          <cell r="A159" t="str">
            <v>BC_NH3_Other (Non Energy)</v>
          </cell>
          <cell r="B159" t="str">
            <v>BC</v>
          </cell>
          <cell r="C159" t="str">
            <v>NH3</v>
          </cell>
          <cell r="D159" t="str">
            <v>Mg</v>
          </cell>
          <cell r="E159">
            <v>10</v>
          </cell>
          <cell r="F159" t="str">
            <v>Other (Non Energy)</v>
          </cell>
          <cell r="G159">
            <v>6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</row>
        <row r="160">
          <cell r="A160" t="str">
            <v>BC_NMVOC_Energy Industries</v>
          </cell>
          <cell r="B160" t="str">
            <v>BC</v>
          </cell>
          <cell r="C160" t="str">
            <v>NMVOC</v>
          </cell>
          <cell r="D160" t="str">
            <v>Mg</v>
          </cell>
          <cell r="E160">
            <v>1</v>
          </cell>
          <cell r="F160" t="str">
            <v>Energy Industries</v>
          </cell>
          <cell r="G160">
            <v>1</v>
          </cell>
          <cell r="H160">
            <v>140</v>
          </cell>
          <cell r="I160">
            <v>100</v>
          </cell>
          <cell r="J160">
            <v>130</v>
          </cell>
          <cell r="K160">
            <v>150</v>
          </cell>
          <cell r="L160">
            <v>120</v>
          </cell>
          <cell r="M160">
            <v>90</v>
          </cell>
          <cell r="N160">
            <v>100</v>
          </cell>
          <cell r="O160">
            <v>110</v>
          </cell>
          <cell r="P160">
            <v>140</v>
          </cell>
          <cell r="Q160">
            <v>220</v>
          </cell>
          <cell r="R160">
            <v>210</v>
          </cell>
          <cell r="S160">
            <v>210</v>
          </cell>
        </row>
        <row r="161">
          <cell r="A161" t="str">
            <v>BC_NMVOC_Fugitive Emissions</v>
          </cell>
          <cell r="B161" t="str">
            <v>BC</v>
          </cell>
          <cell r="C161" t="str">
            <v>NMVOC</v>
          </cell>
          <cell r="D161" t="str">
            <v>Mg</v>
          </cell>
          <cell r="E161">
            <v>2</v>
          </cell>
          <cell r="F161" t="str">
            <v>Fugitive Emissions</v>
          </cell>
          <cell r="G161">
            <v>2</v>
          </cell>
          <cell r="H161">
            <v>6630</v>
          </cell>
          <cell r="I161">
            <v>7690</v>
          </cell>
          <cell r="J161">
            <v>5580</v>
          </cell>
          <cell r="K161">
            <v>6000</v>
          </cell>
          <cell r="L161">
            <v>6110</v>
          </cell>
          <cell r="M161">
            <v>5110</v>
          </cell>
          <cell r="N161">
            <v>5130</v>
          </cell>
          <cell r="O161">
            <v>5230</v>
          </cell>
          <cell r="P161">
            <v>5360</v>
          </cell>
          <cell r="Q161">
            <v>5400</v>
          </cell>
          <cell r="R161">
            <v>5450</v>
          </cell>
          <cell r="S161">
            <v>5450</v>
          </cell>
        </row>
        <row r="162">
          <cell r="A162" t="str">
            <v>BC_NMVOC_Industry (Energy)</v>
          </cell>
          <cell r="B162" t="str">
            <v>BC</v>
          </cell>
          <cell r="C162" t="str">
            <v>NMVOC</v>
          </cell>
          <cell r="D162" t="str">
            <v>Mg</v>
          </cell>
          <cell r="E162">
            <v>3</v>
          </cell>
          <cell r="F162" t="str">
            <v>Industry (Energy)</v>
          </cell>
          <cell r="G162">
            <v>3</v>
          </cell>
          <cell r="H162">
            <v>1240</v>
          </cell>
          <cell r="I162">
            <v>810</v>
          </cell>
          <cell r="J162">
            <v>330</v>
          </cell>
          <cell r="K162">
            <v>400</v>
          </cell>
          <cell r="L162">
            <v>530</v>
          </cell>
          <cell r="M162">
            <v>400</v>
          </cell>
          <cell r="N162">
            <v>390</v>
          </cell>
          <cell r="O162">
            <v>380</v>
          </cell>
          <cell r="P162">
            <v>540</v>
          </cell>
          <cell r="Q162">
            <v>390</v>
          </cell>
          <cell r="R162">
            <v>400</v>
          </cell>
          <cell r="S162">
            <v>400</v>
          </cell>
        </row>
        <row r="163">
          <cell r="A163" t="str">
            <v>BC_NMVOC_Agriculture</v>
          </cell>
          <cell r="B163" t="str">
            <v>BC</v>
          </cell>
          <cell r="C163" t="str">
            <v>NMVOC</v>
          </cell>
          <cell r="D163" t="str">
            <v>Mg</v>
          </cell>
          <cell r="E163">
            <v>4</v>
          </cell>
          <cell r="F163" t="str">
            <v>Agriculture</v>
          </cell>
          <cell r="G163">
            <v>10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</row>
        <row r="164">
          <cell r="A164" t="str">
            <v>BC_NMVOC_Waste</v>
          </cell>
          <cell r="B164" t="str">
            <v>BC</v>
          </cell>
          <cell r="C164" t="str">
            <v>NMVOC</v>
          </cell>
          <cell r="D164" t="str">
            <v>Mg</v>
          </cell>
          <cell r="E164">
            <v>5</v>
          </cell>
          <cell r="F164" t="str">
            <v>Waste</v>
          </cell>
          <cell r="G164">
            <v>11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</row>
        <row r="165">
          <cell r="A165" t="str">
            <v>BC_NMVOC_Other (Energy)</v>
          </cell>
          <cell r="B165" t="str">
            <v>BC</v>
          </cell>
          <cell r="C165" t="str">
            <v>NMVOC</v>
          </cell>
          <cell r="D165" t="str">
            <v>Mg</v>
          </cell>
          <cell r="E165">
            <v>6</v>
          </cell>
          <cell r="F165" t="str">
            <v>Other (Energy)</v>
          </cell>
          <cell r="G165">
            <v>5</v>
          </cell>
          <cell r="H165">
            <v>12640</v>
          </cell>
          <cell r="I165">
            <v>13720</v>
          </cell>
          <cell r="J165">
            <v>6760</v>
          </cell>
          <cell r="K165">
            <v>6400</v>
          </cell>
          <cell r="L165">
            <v>6770</v>
          </cell>
          <cell r="M165">
            <v>6940</v>
          </cell>
          <cell r="N165">
            <v>8540</v>
          </cell>
          <cell r="O165">
            <v>8550</v>
          </cell>
          <cell r="P165">
            <v>7930</v>
          </cell>
          <cell r="Q165">
            <v>7350</v>
          </cell>
          <cell r="R165">
            <v>8370</v>
          </cell>
          <cell r="S165">
            <v>8370</v>
          </cell>
        </row>
        <row r="166">
          <cell r="A166" t="str">
            <v>BC_NMVOC_Road Transport</v>
          </cell>
          <cell r="B166" t="str">
            <v>BC</v>
          </cell>
          <cell r="C166" t="str">
            <v>NMVOC</v>
          </cell>
          <cell r="D166" t="str">
            <v>Mg</v>
          </cell>
          <cell r="E166">
            <v>7</v>
          </cell>
          <cell r="F166" t="str">
            <v>Road Transport</v>
          </cell>
          <cell r="G166">
            <v>8</v>
          </cell>
          <cell r="H166">
            <v>36990</v>
          </cell>
          <cell r="I166">
            <v>28520</v>
          </cell>
          <cell r="J166">
            <v>25160</v>
          </cell>
          <cell r="K166">
            <v>25000</v>
          </cell>
          <cell r="L166">
            <v>27810</v>
          </cell>
          <cell r="M166">
            <v>28870</v>
          </cell>
          <cell r="N166">
            <v>29910</v>
          </cell>
          <cell r="O166">
            <v>32040</v>
          </cell>
          <cell r="P166">
            <v>31930</v>
          </cell>
          <cell r="Q166">
            <v>32970</v>
          </cell>
          <cell r="R166">
            <v>34930</v>
          </cell>
          <cell r="S166">
            <v>34930</v>
          </cell>
        </row>
        <row r="167">
          <cell r="A167" t="str">
            <v>BC_NMVOC_Other Transport</v>
          </cell>
          <cell r="B167" t="str">
            <v>BC</v>
          </cell>
          <cell r="C167" t="str">
            <v>NMVOC</v>
          </cell>
          <cell r="D167" t="str">
            <v>Mg</v>
          </cell>
          <cell r="E167">
            <v>8</v>
          </cell>
          <cell r="F167" t="str">
            <v>Other Transport</v>
          </cell>
          <cell r="G167">
            <v>9</v>
          </cell>
          <cell r="H167">
            <v>3590</v>
          </cell>
          <cell r="I167">
            <v>3400</v>
          </cell>
          <cell r="J167">
            <v>2300</v>
          </cell>
          <cell r="K167">
            <v>2260</v>
          </cell>
          <cell r="L167">
            <v>2970</v>
          </cell>
          <cell r="M167">
            <v>2970</v>
          </cell>
          <cell r="N167">
            <v>2900</v>
          </cell>
          <cell r="O167">
            <v>3080</v>
          </cell>
          <cell r="P167">
            <v>3180</v>
          </cell>
          <cell r="Q167">
            <v>3480</v>
          </cell>
          <cell r="R167">
            <v>3750</v>
          </cell>
          <cell r="S167">
            <v>3750</v>
          </cell>
        </row>
        <row r="168">
          <cell r="A168" t="str">
            <v>BC_NMVOC_Industry (Processes)</v>
          </cell>
          <cell r="B168" t="str">
            <v>BC</v>
          </cell>
          <cell r="C168" t="str">
            <v>NMVOC</v>
          </cell>
          <cell r="D168" t="str">
            <v>Mg</v>
          </cell>
          <cell r="E168">
            <v>9</v>
          </cell>
          <cell r="F168" t="str">
            <v>Industry (Processes)</v>
          </cell>
          <cell r="G168">
            <v>4</v>
          </cell>
          <cell r="H168">
            <v>12490</v>
          </cell>
          <cell r="I168">
            <v>9040</v>
          </cell>
          <cell r="J168">
            <v>7630</v>
          </cell>
          <cell r="K168">
            <v>7990</v>
          </cell>
          <cell r="L168">
            <v>8530</v>
          </cell>
          <cell r="M168">
            <v>8380</v>
          </cell>
          <cell r="N168">
            <v>8220</v>
          </cell>
          <cell r="O168">
            <v>9010</v>
          </cell>
          <cell r="P168">
            <v>8780</v>
          </cell>
          <cell r="Q168">
            <v>8290</v>
          </cell>
          <cell r="R168">
            <v>7620</v>
          </cell>
          <cell r="S168">
            <v>7620</v>
          </cell>
        </row>
        <row r="169">
          <cell r="A169" t="str">
            <v>BC_NMVOC_Other (Non Energy)</v>
          </cell>
          <cell r="B169" t="str">
            <v>BC</v>
          </cell>
          <cell r="C169" t="str">
            <v>NMVOC</v>
          </cell>
          <cell r="D169" t="str">
            <v>Mg</v>
          </cell>
          <cell r="E169">
            <v>10</v>
          </cell>
          <cell r="F169" t="str">
            <v>Other (Non Energy)</v>
          </cell>
          <cell r="G169">
            <v>6</v>
          </cell>
          <cell r="H169">
            <v>31240</v>
          </cell>
          <cell r="I169">
            <v>23190</v>
          </cell>
          <cell r="J169">
            <v>15850</v>
          </cell>
          <cell r="K169">
            <v>21150</v>
          </cell>
          <cell r="L169">
            <v>21880</v>
          </cell>
          <cell r="M169">
            <v>21360</v>
          </cell>
          <cell r="N169">
            <v>26290</v>
          </cell>
          <cell r="O169">
            <v>21110</v>
          </cell>
          <cell r="P169">
            <v>20660</v>
          </cell>
          <cell r="Q169">
            <v>19330</v>
          </cell>
          <cell r="R169">
            <v>19080</v>
          </cell>
          <cell r="S169">
            <v>19080</v>
          </cell>
        </row>
        <row r="170">
          <cell r="A170" t="str">
            <v>BC_NOx_Energy Industries</v>
          </cell>
          <cell r="B170" t="str">
            <v>BC</v>
          </cell>
          <cell r="C170" t="str">
            <v>NOx</v>
          </cell>
          <cell r="D170" t="str">
            <v>Mg</v>
          </cell>
          <cell r="E170">
            <v>1</v>
          </cell>
          <cell r="F170" t="str">
            <v>Energy Industries</v>
          </cell>
          <cell r="G170">
            <v>1</v>
          </cell>
          <cell r="H170">
            <v>67255</v>
          </cell>
          <cell r="I170">
            <v>56055</v>
          </cell>
          <cell r="J170">
            <v>52655</v>
          </cell>
          <cell r="K170">
            <v>54555</v>
          </cell>
          <cell r="L170">
            <v>54455</v>
          </cell>
          <cell r="M170">
            <v>58055</v>
          </cell>
          <cell r="N170">
            <v>56955</v>
          </cell>
          <cell r="O170">
            <v>67255</v>
          </cell>
          <cell r="P170">
            <v>80000</v>
          </cell>
          <cell r="Q170">
            <v>67500</v>
          </cell>
          <cell r="R170">
            <v>69100</v>
          </cell>
          <cell r="S170">
            <v>70100</v>
          </cell>
        </row>
        <row r="171">
          <cell r="A171" t="str">
            <v>BC_NOx_Fugitive Emissions</v>
          </cell>
          <cell r="B171" t="str">
            <v>BC</v>
          </cell>
          <cell r="C171" t="str">
            <v>NOx</v>
          </cell>
          <cell r="D171" t="str">
            <v>Mg</v>
          </cell>
          <cell r="E171">
            <v>2</v>
          </cell>
          <cell r="F171" t="str">
            <v>Fugitive Emissions</v>
          </cell>
          <cell r="G171">
            <v>2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</row>
        <row r="172">
          <cell r="A172" t="str">
            <v>BC_NOx_Industry (Energy)</v>
          </cell>
          <cell r="B172" t="str">
            <v>BC</v>
          </cell>
          <cell r="C172" t="str">
            <v>NOx</v>
          </cell>
          <cell r="D172" t="str">
            <v>Mg</v>
          </cell>
          <cell r="E172">
            <v>3</v>
          </cell>
          <cell r="F172" t="str">
            <v>Industry (Energy)</v>
          </cell>
          <cell r="G172">
            <v>3</v>
          </cell>
          <cell r="H172">
            <v>30140</v>
          </cell>
          <cell r="I172">
            <v>21540</v>
          </cell>
          <cell r="J172">
            <v>15840</v>
          </cell>
          <cell r="K172">
            <v>19340</v>
          </cell>
          <cell r="L172">
            <v>17440</v>
          </cell>
          <cell r="M172">
            <v>17940</v>
          </cell>
          <cell r="N172">
            <v>18040</v>
          </cell>
          <cell r="O172">
            <v>13540</v>
          </cell>
          <cell r="P172">
            <v>18840</v>
          </cell>
          <cell r="Q172">
            <v>13170</v>
          </cell>
          <cell r="R172">
            <v>14800</v>
          </cell>
          <cell r="S172">
            <v>14400</v>
          </cell>
        </row>
        <row r="173">
          <cell r="A173" t="str">
            <v>BC_NOx_Agriculture</v>
          </cell>
          <cell r="B173" t="str">
            <v>BC</v>
          </cell>
          <cell r="C173" t="str">
            <v>NOx</v>
          </cell>
          <cell r="D173" t="str">
            <v>Mg</v>
          </cell>
          <cell r="E173">
            <v>4</v>
          </cell>
          <cell r="F173" t="str">
            <v>Agriculture</v>
          </cell>
          <cell r="G173">
            <v>10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</row>
        <row r="174">
          <cell r="A174" t="str">
            <v>BC_NOx_Waste</v>
          </cell>
          <cell r="B174" t="str">
            <v>BC</v>
          </cell>
          <cell r="C174" t="str">
            <v>NOx</v>
          </cell>
          <cell r="D174" t="str">
            <v>Mg</v>
          </cell>
          <cell r="E174">
            <v>5</v>
          </cell>
          <cell r="F174" t="str">
            <v>Waste</v>
          </cell>
          <cell r="G174">
            <v>11</v>
          </cell>
          <cell r="H174">
            <v>288</v>
          </cell>
          <cell r="I174">
            <v>222</v>
          </cell>
          <cell r="J174">
            <v>224</v>
          </cell>
          <cell r="K174">
            <v>235</v>
          </cell>
          <cell r="L174">
            <v>176</v>
          </cell>
          <cell r="M174">
            <v>44</v>
          </cell>
          <cell r="N174">
            <v>38</v>
          </cell>
          <cell r="O174">
            <v>37</v>
          </cell>
          <cell r="P174">
            <v>43</v>
          </cell>
          <cell r="Q174">
            <v>43</v>
          </cell>
          <cell r="R174">
            <v>39</v>
          </cell>
          <cell r="S174">
            <v>39</v>
          </cell>
        </row>
        <row r="175">
          <cell r="A175" t="str">
            <v>BC_NOx_Other (Energy)</v>
          </cell>
          <cell r="B175" t="str">
            <v>BC</v>
          </cell>
          <cell r="C175" t="str">
            <v>NOx</v>
          </cell>
          <cell r="D175" t="str">
            <v>Mg</v>
          </cell>
          <cell r="E175">
            <v>6</v>
          </cell>
          <cell r="F175" t="str">
            <v>Other (Energy)</v>
          </cell>
          <cell r="G175">
            <v>5</v>
          </cell>
          <cell r="H175">
            <v>6813</v>
          </cell>
          <cell r="I175">
            <v>5823</v>
          </cell>
          <cell r="J175">
            <v>4913</v>
          </cell>
          <cell r="K175">
            <v>5123</v>
          </cell>
          <cell r="L175">
            <v>5063</v>
          </cell>
          <cell r="M175">
            <v>8593</v>
          </cell>
          <cell r="N175">
            <v>7253</v>
          </cell>
          <cell r="O175">
            <v>10713</v>
          </cell>
          <cell r="P175">
            <v>7630</v>
          </cell>
          <cell r="Q175">
            <v>6805</v>
          </cell>
          <cell r="R175">
            <v>5740</v>
          </cell>
          <cell r="S175">
            <v>6540</v>
          </cell>
        </row>
        <row r="176">
          <cell r="A176" t="str">
            <v>BC_NOx_Road Transport</v>
          </cell>
          <cell r="B176" t="str">
            <v>BC</v>
          </cell>
          <cell r="C176" t="str">
            <v>NOx</v>
          </cell>
          <cell r="D176" t="str">
            <v>Mg</v>
          </cell>
          <cell r="E176">
            <v>7</v>
          </cell>
          <cell r="F176" t="str">
            <v>Road Transport</v>
          </cell>
          <cell r="G176">
            <v>8</v>
          </cell>
          <cell r="H176">
            <v>30420</v>
          </cell>
          <cell r="I176">
            <v>27890</v>
          </cell>
          <cell r="J176">
            <v>26740</v>
          </cell>
          <cell r="K176">
            <v>28420</v>
          </cell>
          <cell r="L176">
            <v>30720</v>
          </cell>
          <cell r="M176">
            <v>30900</v>
          </cell>
          <cell r="N176">
            <v>33800</v>
          </cell>
          <cell r="O176">
            <v>36710</v>
          </cell>
          <cell r="P176">
            <v>38170</v>
          </cell>
          <cell r="Q176">
            <v>41530</v>
          </cell>
          <cell r="R176">
            <v>45080</v>
          </cell>
          <cell r="S176">
            <v>45080</v>
          </cell>
        </row>
        <row r="177">
          <cell r="A177" t="str">
            <v>BC_NOx_Other Transport</v>
          </cell>
          <cell r="B177" t="str">
            <v>BC</v>
          </cell>
          <cell r="C177" t="str">
            <v>NOx</v>
          </cell>
          <cell r="D177" t="str">
            <v>Mg</v>
          </cell>
          <cell r="E177">
            <v>8</v>
          </cell>
          <cell r="F177" t="str">
            <v>Other Transport</v>
          </cell>
          <cell r="G177">
            <v>9</v>
          </cell>
          <cell r="H177">
            <v>22820</v>
          </cell>
          <cell r="I177">
            <v>14800</v>
          </cell>
          <cell r="J177">
            <v>9600</v>
          </cell>
          <cell r="K177">
            <v>9910</v>
          </cell>
          <cell r="L177">
            <v>13920</v>
          </cell>
          <cell r="M177">
            <v>12780</v>
          </cell>
          <cell r="N177">
            <v>13390</v>
          </cell>
          <cell r="O177">
            <v>14680</v>
          </cell>
          <cell r="P177">
            <v>16480</v>
          </cell>
          <cell r="Q177">
            <v>16320</v>
          </cell>
          <cell r="R177">
            <v>18510</v>
          </cell>
          <cell r="S177">
            <v>18510</v>
          </cell>
        </row>
        <row r="178">
          <cell r="A178" t="str">
            <v>BC_NOx_Industry (Processes)</v>
          </cell>
          <cell r="B178" t="str">
            <v>BC</v>
          </cell>
          <cell r="C178" t="str">
            <v>NOx</v>
          </cell>
          <cell r="D178" t="str">
            <v>Mg</v>
          </cell>
          <cell r="E178">
            <v>9</v>
          </cell>
          <cell r="F178" t="str">
            <v>Industry (Processes)</v>
          </cell>
          <cell r="G178">
            <v>4</v>
          </cell>
          <cell r="H178">
            <v>3530</v>
          </cell>
          <cell r="I178">
            <v>3410</v>
          </cell>
          <cell r="J178">
            <v>3870</v>
          </cell>
          <cell r="K178">
            <v>3250</v>
          </cell>
          <cell r="L178">
            <v>3310</v>
          </cell>
          <cell r="M178">
            <v>4140</v>
          </cell>
          <cell r="N178">
            <v>3750</v>
          </cell>
          <cell r="O178">
            <v>3950</v>
          </cell>
          <cell r="P178">
            <v>2960</v>
          </cell>
          <cell r="Q178">
            <v>3285</v>
          </cell>
          <cell r="R178">
            <v>3440</v>
          </cell>
          <cell r="S178">
            <v>3440</v>
          </cell>
        </row>
        <row r="179">
          <cell r="A179" t="str">
            <v>BC_NOx_Other (Non Energy)</v>
          </cell>
          <cell r="B179" t="str">
            <v>BC</v>
          </cell>
          <cell r="C179" t="str">
            <v>NOx</v>
          </cell>
          <cell r="D179" t="str">
            <v>Mg</v>
          </cell>
          <cell r="E179">
            <v>10</v>
          </cell>
          <cell r="F179" t="str">
            <v>Other (Non Energy)</v>
          </cell>
          <cell r="G179">
            <v>6</v>
          </cell>
          <cell r="H179">
            <v>900</v>
          </cell>
          <cell r="I179">
            <v>900</v>
          </cell>
          <cell r="J179">
            <v>900</v>
          </cell>
          <cell r="K179">
            <v>900</v>
          </cell>
          <cell r="L179">
            <v>900</v>
          </cell>
          <cell r="M179">
            <v>900</v>
          </cell>
          <cell r="N179">
            <v>900</v>
          </cell>
          <cell r="O179">
            <v>900</v>
          </cell>
          <cell r="P179">
            <v>900</v>
          </cell>
          <cell r="Q179">
            <v>1050</v>
          </cell>
          <cell r="R179">
            <v>1200</v>
          </cell>
          <cell r="S179">
            <v>1200</v>
          </cell>
        </row>
        <row r="180">
          <cell r="A180" t="str">
            <v>BC_Particulate Formation_Energy Industries</v>
          </cell>
          <cell r="B180" t="str">
            <v>BC</v>
          </cell>
          <cell r="C180" t="str">
            <v>Particulate Formation</v>
          </cell>
          <cell r="D180" t="str">
            <v>Mg (Particulate)</v>
          </cell>
          <cell r="E180">
            <v>1</v>
          </cell>
          <cell r="F180" t="str">
            <v>Energy Industries</v>
          </cell>
          <cell r="G180">
            <v>1</v>
          </cell>
          <cell r="H180">
            <v>341115.6</v>
          </cell>
          <cell r="I180">
            <v>287290.8</v>
          </cell>
          <cell r="J180">
            <v>258445.6</v>
          </cell>
          <cell r="K180">
            <v>270850.8</v>
          </cell>
          <cell r="L180">
            <v>267274.8</v>
          </cell>
          <cell r="M180">
            <v>280985.6</v>
          </cell>
          <cell r="N180">
            <v>270939.2</v>
          </cell>
          <cell r="O180">
            <v>332132.4</v>
          </cell>
          <cell r="P180">
            <v>367091.8</v>
          </cell>
          <cell r="Q180">
            <v>298818.7</v>
          </cell>
          <cell r="R180">
            <v>311866.8</v>
          </cell>
          <cell r="S180">
            <v>316742.8</v>
          </cell>
        </row>
        <row r="181">
          <cell r="A181" t="str">
            <v>BC_Particulate Formation_Fugitive Emissions</v>
          </cell>
          <cell r="B181" t="str">
            <v>BC</v>
          </cell>
          <cell r="C181" t="str">
            <v>Particulate Formation</v>
          </cell>
          <cell r="D181" t="str">
            <v>Mg (Particulate)</v>
          </cell>
          <cell r="E181">
            <v>2</v>
          </cell>
          <cell r="F181" t="str">
            <v>Fugitive Emissions</v>
          </cell>
          <cell r="G181">
            <v>2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</row>
        <row r="182">
          <cell r="A182" t="str">
            <v>BC_Particulate Formation_Industry (Energy)</v>
          </cell>
          <cell r="B182" t="str">
            <v>BC</v>
          </cell>
          <cell r="C182" t="str">
            <v>Particulate Formation</v>
          </cell>
          <cell r="D182" t="str">
            <v>Mg (Particulate)</v>
          </cell>
          <cell r="E182">
            <v>3</v>
          </cell>
          <cell r="F182" t="str">
            <v>Industry (Energy)</v>
          </cell>
          <cell r="G182">
            <v>3</v>
          </cell>
          <cell r="H182">
            <v>77673.2</v>
          </cell>
          <cell r="I182">
            <v>48552.8</v>
          </cell>
          <cell r="J182">
            <v>39292.8</v>
          </cell>
          <cell r="K182">
            <v>48306.4</v>
          </cell>
          <cell r="L182">
            <v>44042.4</v>
          </cell>
          <cell r="M182">
            <v>45988</v>
          </cell>
          <cell r="N182">
            <v>48722</v>
          </cell>
          <cell r="O182">
            <v>37154.4</v>
          </cell>
          <cell r="P182">
            <v>54035.2</v>
          </cell>
          <cell r="Q182">
            <v>36389.4</v>
          </cell>
          <cell r="R182">
            <v>36755.6</v>
          </cell>
          <cell r="S182">
            <v>35161.6</v>
          </cell>
        </row>
        <row r="183">
          <cell r="A183" t="str">
            <v>BC_Particulate Formation_Agriculture</v>
          </cell>
          <cell r="B183" t="str">
            <v>BC</v>
          </cell>
          <cell r="C183" t="str">
            <v>Particulate Formation</v>
          </cell>
          <cell r="D183" t="str">
            <v>Mg (Particulate)</v>
          </cell>
          <cell r="E183">
            <v>4</v>
          </cell>
          <cell r="F183" t="str">
            <v>Agriculture</v>
          </cell>
          <cell r="G183">
            <v>10</v>
          </cell>
          <cell r="H183">
            <v>21318.4</v>
          </cell>
          <cell r="I183">
            <v>18617.6</v>
          </cell>
          <cell r="J183">
            <v>15232</v>
          </cell>
          <cell r="K183">
            <v>14816</v>
          </cell>
          <cell r="L183">
            <v>13996.8</v>
          </cell>
          <cell r="M183">
            <v>14604.8</v>
          </cell>
          <cell r="N183">
            <v>13088</v>
          </cell>
          <cell r="O183">
            <v>12230.4</v>
          </cell>
          <cell r="P183">
            <v>11878.4</v>
          </cell>
          <cell r="Q183">
            <v>12147.2</v>
          </cell>
          <cell r="R183">
            <v>11865.6</v>
          </cell>
          <cell r="S183">
            <v>11865.6</v>
          </cell>
        </row>
        <row r="184">
          <cell r="A184" t="str">
            <v>BC_Particulate Formation_Waste</v>
          </cell>
          <cell r="B184" t="str">
            <v>BC</v>
          </cell>
          <cell r="C184" t="str">
            <v>Particulate Formation</v>
          </cell>
          <cell r="D184" t="str">
            <v>Mg (Particulate)</v>
          </cell>
          <cell r="E184">
            <v>5</v>
          </cell>
          <cell r="F184" t="str">
            <v>Waste</v>
          </cell>
          <cell r="G184">
            <v>11</v>
          </cell>
          <cell r="H184">
            <v>1318.32</v>
          </cell>
          <cell r="I184">
            <v>1021.56</v>
          </cell>
          <cell r="J184">
            <v>988.22</v>
          </cell>
          <cell r="K184">
            <v>1062.7</v>
          </cell>
          <cell r="L184">
            <v>738.62</v>
          </cell>
          <cell r="M184">
            <v>110</v>
          </cell>
          <cell r="N184">
            <v>125.24</v>
          </cell>
          <cell r="O184">
            <v>131.92</v>
          </cell>
          <cell r="P184">
            <v>143.14</v>
          </cell>
          <cell r="Q184">
            <v>129.1</v>
          </cell>
          <cell r="R184">
            <v>101.82</v>
          </cell>
          <cell r="S184">
            <v>101.82</v>
          </cell>
        </row>
        <row r="185">
          <cell r="A185" t="str">
            <v>BC_Particulate Formation_Other (Energy)</v>
          </cell>
          <cell r="B185" t="str">
            <v>BC</v>
          </cell>
          <cell r="C185" t="str">
            <v>Particulate Formation</v>
          </cell>
          <cell r="D185" t="str">
            <v>Mg (Particulate)</v>
          </cell>
          <cell r="E185">
            <v>6</v>
          </cell>
          <cell r="F185" t="str">
            <v>Other (Energy)</v>
          </cell>
          <cell r="G185">
            <v>5</v>
          </cell>
          <cell r="H185">
            <v>39600.16</v>
          </cell>
          <cell r="I185">
            <v>34065.76</v>
          </cell>
          <cell r="J185">
            <v>10403.76</v>
          </cell>
          <cell r="K185">
            <v>25876.96</v>
          </cell>
          <cell r="L185">
            <v>30515.76</v>
          </cell>
          <cell r="M185">
            <v>32812.16</v>
          </cell>
          <cell r="N185">
            <v>20940.96</v>
          </cell>
          <cell r="O185">
            <v>35109.76</v>
          </cell>
          <cell r="P185">
            <v>27851.2</v>
          </cell>
          <cell r="Q185">
            <v>18457.2</v>
          </cell>
          <cell r="R185">
            <v>17333</v>
          </cell>
          <cell r="S185">
            <v>20467</v>
          </cell>
        </row>
        <row r="186">
          <cell r="A186" t="str">
            <v>BC_Particulate Formation_Road Transport</v>
          </cell>
          <cell r="B186" t="str">
            <v>BC</v>
          </cell>
          <cell r="C186" t="str">
            <v>Particulate Formation</v>
          </cell>
          <cell r="D186" t="str">
            <v>Mg (Particulate)</v>
          </cell>
          <cell r="E186">
            <v>7</v>
          </cell>
          <cell r="F186" t="str">
            <v>Road Transport</v>
          </cell>
          <cell r="G186">
            <v>8</v>
          </cell>
          <cell r="H186">
            <v>30641.22</v>
          </cell>
          <cell r="I186">
            <v>27418.62</v>
          </cell>
          <cell r="J186">
            <v>26570.02</v>
          </cell>
          <cell r="K186">
            <v>28523.62</v>
          </cell>
          <cell r="L186">
            <v>30765.62</v>
          </cell>
          <cell r="M186">
            <v>30655.02</v>
          </cell>
          <cell r="N186">
            <v>33091.22</v>
          </cell>
          <cell r="O186">
            <v>35195.02</v>
          </cell>
          <cell r="P186">
            <v>35983.87982</v>
          </cell>
          <cell r="Q186">
            <v>39215.940180000005</v>
          </cell>
          <cell r="R186">
            <v>42981.8</v>
          </cell>
          <cell r="S186">
            <v>42981.8</v>
          </cell>
        </row>
        <row r="187">
          <cell r="A187" t="str">
            <v>BC_Particulate Formation_Other Transport</v>
          </cell>
          <cell r="B187" t="str">
            <v>BC</v>
          </cell>
          <cell r="C187" t="str">
            <v>Particulate Formation</v>
          </cell>
          <cell r="D187" t="str">
            <v>Mg (Particulate)</v>
          </cell>
          <cell r="E187">
            <v>8</v>
          </cell>
          <cell r="F187" t="str">
            <v>Other Transport</v>
          </cell>
          <cell r="G187">
            <v>9</v>
          </cell>
          <cell r="H187">
            <v>23546.84</v>
          </cell>
          <cell r="I187">
            <v>15672.56</v>
          </cell>
          <cell r="J187">
            <v>10275.12</v>
          </cell>
          <cell r="K187">
            <v>10504.72</v>
          </cell>
          <cell r="L187">
            <v>14660.56</v>
          </cell>
          <cell r="M187">
            <v>13516.32</v>
          </cell>
          <cell r="N187">
            <v>13847.92</v>
          </cell>
          <cell r="O187">
            <v>14777.92</v>
          </cell>
          <cell r="P187">
            <v>16389.56</v>
          </cell>
          <cell r="Q187">
            <v>16027.36</v>
          </cell>
          <cell r="R187">
            <v>18267.76</v>
          </cell>
          <cell r="S187">
            <v>18267.76</v>
          </cell>
        </row>
        <row r="188">
          <cell r="A188" t="str">
            <v>BC_Particulate Formation_Industry (Processes)</v>
          </cell>
          <cell r="B188" t="str">
            <v>BC</v>
          </cell>
          <cell r="C188" t="str">
            <v>Particulate Formation</v>
          </cell>
          <cell r="D188" t="str">
            <v>Mg (Particulate)</v>
          </cell>
          <cell r="E188">
            <v>9</v>
          </cell>
          <cell r="F188" t="str">
            <v>Industry (Processes)</v>
          </cell>
          <cell r="G188">
            <v>4</v>
          </cell>
          <cell r="H188">
            <v>11323.6</v>
          </cell>
          <cell r="I188">
            <v>10337.4</v>
          </cell>
          <cell r="J188">
            <v>11075</v>
          </cell>
          <cell r="K188">
            <v>9990.6</v>
          </cell>
          <cell r="L188">
            <v>10089.6</v>
          </cell>
          <cell r="M188">
            <v>10641.8</v>
          </cell>
          <cell r="N188">
            <v>10947.6</v>
          </cell>
          <cell r="O188">
            <v>11924.4</v>
          </cell>
          <cell r="P188">
            <v>8879.8</v>
          </cell>
          <cell r="Q188">
            <v>9824.1</v>
          </cell>
          <cell r="R188">
            <v>9154</v>
          </cell>
          <cell r="S188">
            <v>24328</v>
          </cell>
        </row>
        <row r="189">
          <cell r="A189" t="str">
            <v>BC_Particulate Formation_Other (Non Energy)</v>
          </cell>
          <cell r="B189" t="str">
            <v>BC</v>
          </cell>
          <cell r="C189" t="str">
            <v>Particulate Formation</v>
          </cell>
          <cell r="D189" t="str">
            <v>Mg (Particulate)</v>
          </cell>
          <cell r="E189">
            <v>10</v>
          </cell>
          <cell r="F189" t="str">
            <v>Other (Non Energy)</v>
          </cell>
          <cell r="G189">
            <v>6</v>
          </cell>
          <cell r="H189">
            <v>2617.2</v>
          </cell>
          <cell r="I189">
            <v>2617.2</v>
          </cell>
          <cell r="J189">
            <v>2617.2</v>
          </cell>
          <cell r="K189">
            <v>2617.2</v>
          </cell>
          <cell r="L189">
            <v>2617.2</v>
          </cell>
          <cell r="M189">
            <v>2617.2</v>
          </cell>
          <cell r="N189">
            <v>2617.2</v>
          </cell>
          <cell r="O189">
            <v>2617.2</v>
          </cell>
          <cell r="P189">
            <v>2617.2</v>
          </cell>
          <cell r="Q189">
            <v>2943.6</v>
          </cell>
          <cell r="R189">
            <v>3270</v>
          </cell>
          <cell r="S189">
            <v>3270</v>
          </cell>
        </row>
        <row r="190">
          <cell r="A190" t="str">
            <v>BC_PM10_Energy Industries</v>
          </cell>
          <cell r="B190" t="str">
            <v>BC</v>
          </cell>
          <cell r="C190" t="str">
            <v>PM10</v>
          </cell>
          <cell r="D190" t="str">
            <v>Mg</v>
          </cell>
          <cell r="E190">
            <v>1</v>
          </cell>
          <cell r="F190" t="str">
            <v>Energy Industries</v>
          </cell>
          <cell r="G190">
            <v>1</v>
          </cell>
          <cell r="H190" t="str">
            <v/>
          </cell>
          <cell r="I190" t="str">
            <v/>
          </cell>
          <cell r="J190" t="str">
            <v/>
          </cell>
          <cell r="K190" t="str">
            <v/>
          </cell>
          <cell r="L190" t="str">
            <v/>
          </cell>
          <cell r="M190" t="str">
            <v/>
          </cell>
          <cell r="N190" t="str">
            <v/>
          </cell>
          <cell r="O190" t="str">
            <v/>
          </cell>
          <cell r="P190" t="str">
            <v/>
          </cell>
          <cell r="Q190" t="str">
            <v/>
          </cell>
          <cell r="R190" t="str">
            <v/>
          </cell>
          <cell r="S190" t="str">
            <v/>
          </cell>
        </row>
        <row r="191">
          <cell r="A191" t="str">
            <v>BC_PM10_Fugitive Emissions</v>
          </cell>
          <cell r="B191" t="str">
            <v>BC</v>
          </cell>
          <cell r="C191" t="str">
            <v>PM10</v>
          </cell>
          <cell r="D191" t="str">
            <v>Mg</v>
          </cell>
          <cell r="E191">
            <v>2</v>
          </cell>
          <cell r="F191" t="str">
            <v>Fugitive Emissions</v>
          </cell>
          <cell r="G191">
            <v>2</v>
          </cell>
          <cell r="H191" t="str">
            <v/>
          </cell>
          <cell r="I191" t="str">
            <v/>
          </cell>
          <cell r="J191" t="str">
            <v/>
          </cell>
          <cell r="K191" t="str">
            <v/>
          </cell>
          <cell r="L191" t="str">
            <v/>
          </cell>
          <cell r="M191" t="str">
            <v/>
          </cell>
          <cell r="N191" t="str">
            <v/>
          </cell>
          <cell r="O191" t="str">
            <v/>
          </cell>
          <cell r="P191" t="str">
            <v/>
          </cell>
          <cell r="Q191" t="str">
            <v/>
          </cell>
          <cell r="R191" t="str">
            <v/>
          </cell>
          <cell r="S191" t="str">
            <v/>
          </cell>
        </row>
        <row r="192">
          <cell r="A192" t="str">
            <v>BC_PM10_Industry (Energy)</v>
          </cell>
          <cell r="B192" t="str">
            <v>BC</v>
          </cell>
          <cell r="C192" t="str">
            <v>PM10</v>
          </cell>
          <cell r="D192" t="str">
            <v>Mg</v>
          </cell>
          <cell r="E192">
            <v>3</v>
          </cell>
          <cell r="F192" t="str">
            <v>Industry (Energy)</v>
          </cell>
          <cell r="G192">
            <v>3</v>
          </cell>
          <cell r="H192" t="str">
            <v/>
          </cell>
          <cell r="I192" t="str">
            <v/>
          </cell>
          <cell r="J192" t="str">
            <v/>
          </cell>
          <cell r="K192" t="str">
            <v/>
          </cell>
          <cell r="L192" t="str">
            <v/>
          </cell>
          <cell r="M192" t="str">
            <v/>
          </cell>
          <cell r="N192" t="str">
            <v/>
          </cell>
          <cell r="O192" t="str">
            <v/>
          </cell>
          <cell r="P192" t="str">
            <v/>
          </cell>
          <cell r="Q192" t="str">
            <v/>
          </cell>
          <cell r="R192" t="str">
            <v/>
          </cell>
          <cell r="S192" t="str">
            <v/>
          </cell>
        </row>
        <row r="193">
          <cell r="A193" t="str">
            <v>BC_PM10_Agriculture</v>
          </cell>
          <cell r="B193" t="str">
            <v>BC</v>
          </cell>
          <cell r="C193" t="str">
            <v>PM10</v>
          </cell>
          <cell r="D193" t="str">
            <v>Mg</v>
          </cell>
          <cell r="E193">
            <v>4</v>
          </cell>
          <cell r="F193" t="str">
            <v>Agriculture</v>
          </cell>
          <cell r="G193">
            <v>10</v>
          </cell>
          <cell r="H193" t="str">
            <v/>
          </cell>
          <cell r="I193" t="str">
            <v/>
          </cell>
          <cell r="J193" t="str">
            <v/>
          </cell>
          <cell r="K193" t="str">
            <v/>
          </cell>
          <cell r="L193" t="str">
            <v/>
          </cell>
          <cell r="M193" t="str">
            <v/>
          </cell>
          <cell r="N193" t="str">
            <v/>
          </cell>
          <cell r="O193" t="str">
            <v/>
          </cell>
          <cell r="P193" t="str">
            <v/>
          </cell>
          <cell r="Q193" t="str">
            <v/>
          </cell>
          <cell r="R193" t="str">
            <v/>
          </cell>
          <cell r="S193" t="str">
            <v/>
          </cell>
        </row>
        <row r="194">
          <cell r="A194" t="str">
            <v>BC_PM10_Waste</v>
          </cell>
          <cell r="B194" t="str">
            <v>BC</v>
          </cell>
          <cell r="C194" t="str">
            <v>PM10</v>
          </cell>
          <cell r="D194" t="str">
            <v>Mg</v>
          </cell>
          <cell r="E194">
            <v>5</v>
          </cell>
          <cell r="F194" t="str">
            <v>Waste</v>
          </cell>
          <cell r="G194">
            <v>11</v>
          </cell>
          <cell r="H194" t="str">
            <v/>
          </cell>
          <cell r="I194" t="str">
            <v/>
          </cell>
          <cell r="J194" t="str">
            <v/>
          </cell>
          <cell r="K194" t="str">
            <v/>
          </cell>
          <cell r="L194" t="str">
            <v/>
          </cell>
          <cell r="M194" t="str">
            <v/>
          </cell>
          <cell r="N194" t="str">
            <v/>
          </cell>
          <cell r="O194" t="str">
            <v/>
          </cell>
          <cell r="P194" t="str">
            <v/>
          </cell>
          <cell r="Q194" t="str">
            <v/>
          </cell>
          <cell r="R194" t="str">
            <v/>
          </cell>
          <cell r="S194" t="str">
            <v/>
          </cell>
        </row>
        <row r="195">
          <cell r="A195" t="str">
            <v>BC_PM10_Other (Energy)</v>
          </cell>
          <cell r="B195" t="str">
            <v>BC</v>
          </cell>
          <cell r="C195" t="str">
            <v>PM10</v>
          </cell>
          <cell r="D195" t="str">
            <v>Mg</v>
          </cell>
          <cell r="E195">
            <v>6</v>
          </cell>
          <cell r="F195" t="str">
            <v>Other (Energy)</v>
          </cell>
          <cell r="G195">
            <v>5</v>
          </cell>
          <cell r="H195" t="str">
            <v/>
          </cell>
          <cell r="I195" t="str">
            <v/>
          </cell>
          <cell r="J195" t="str">
            <v/>
          </cell>
          <cell r="K195" t="str">
            <v/>
          </cell>
          <cell r="L195" t="str">
            <v/>
          </cell>
          <cell r="M195" t="str">
            <v/>
          </cell>
          <cell r="N195" t="str">
            <v/>
          </cell>
          <cell r="O195" t="str">
            <v/>
          </cell>
          <cell r="P195" t="str">
            <v/>
          </cell>
          <cell r="Q195" t="str">
            <v/>
          </cell>
          <cell r="R195" t="str">
            <v/>
          </cell>
          <cell r="S195" t="str">
            <v/>
          </cell>
        </row>
        <row r="196">
          <cell r="A196" t="str">
            <v>BC_PM10_Road Transport</v>
          </cell>
          <cell r="B196" t="str">
            <v>BC</v>
          </cell>
          <cell r="C196" t="str">
            <v>PM10</v>
          </cell>
          <cell r="D196" t="str">
            <v>Mg</v>
          </cell>
          <cell r="E196">
            <v>7</v>
          </cell>
          <cell r="F196" t="str">
            <v>Road Transport</v>
          </cell>
          <cell r="G196">
            <v>8</v>
          </cell>
          <cell r="H196" t="str">
            <v/>
          </cell>
          <cell r="I196" t="str">
            <v/>
          </cell>
          <cell r="J196" t="str">
            <v/>
          </cell>
          <cell r="K196" t="str">
            <v/>
          </cell>
          <cell r="L196" t="str">
            <v/>
          </cell>
          <cell r="M196" t="str">
            <v/>
          </cell>
          <cell r="N196" t="str">
            <v/>
          </cell>
          <cell r="O196" t="str">
            <v/>
          </cell>
          <cell r="P196" t="str">
            <v/>
          </cell>
          <cell r="Q196" t="str">
            <v/>
          </cell>
          <cell r="R196" t="str">
            <v/>
          </cell>
          <cell r="S196" t="str">
            <v/>
          </cell>
        </row>
        <row r="197">
          <cell r="A197" t="str">
            <v>BC_PM10_Other Transport</v>
          </cell>
          <cell r="B197" t="str">
            <v>BC</v>
          </cell>
          <cell r="C197" t="str">
            <v>PM10</v>
          </cell>
          <cell r="D197" t="str">
            <v>Mg</v>
          </cell>
          <cell r="E197">
            <v>8</v>
          </cell>
          <cell r="F197" t="str">
            <v>Other Transport</v>
          </cell>
          <cell r="G197">
            <v>9</v>
          </cell>
          <cell r="H197" t="str">
            <v/>
          </cell>
          <cell r="I197" t="str">
            <v/>
          </cell>
          <cell r="J197" t="str">
            <v/>
          </cell>
          <cell r="K197" t="str">
            <v/>
          </cell>
          <cell r="L197" t="str">
            <v/>
          </cell>
          <cell r="M197" t="str">
            <v/>
          </cell>
          <cell r="N197" t="str">
            <v/>
          </cell>
          <cell r="O197" t="str">
            <v/>
          </cell>
          <cell r="P197" t="str">
            <v/>
          </cell>
          <cell r="Q197" t="str">
            <v/>
          </cell>
          <cell r="R197" t="str">
            <v/>
          </cell>
          <cell r="S197" t="str">
            <v/>
          </cell>
        </row>
        <row r="198">
          <cell r="A198" t="str">
            <v>BC_PM10_Industry (Processes)</v>
          </cell>
          <cell r="B198" t="str">
            <v>BC</v>
          </cell>
          <cell r="C198" t="str">
            <v>PM10</v>
          </cell>
          <cell r="D198" t="str">
            <v>Mg</v>
          </cell>
          <cell r="E198">
            <v>9</v>
          </cell>
          <cell r="F198" t="str">
            <v>Industry (Processes)</v>
          </cell>
          <cell r="G198">
            <v>4</v>
          </cell>
          <cell r="H198" t="str">
            <v/>
          </cell>
          <cell r="I198" t="str">
            <v/>
          </cell>
          <cell r="J198" t="str">
            <v/>
          </cell>
          <cell r="K198" t="str">
            <v/>
          </cell>
          <cell r="L198" t="str">
            <v/>
          </cell>
          <cell r="M198" t="str">
            <v/>
          </cell>
          <cell r="N198" t="str">
            <v/>
          </cell>
          <cell r="O198" t="str">
            <v/>
          </cell>
          <cell r="P198" t="str">
            <v/>
          </cell>
          <cell r="Q198" t="str">
            <v/>
          </cell>
          <cell r="R198" t="str">
            <v/>
          </cell>
          <cell r="S198" t="str">
            <v/>
          </cell>
        </row>
        <row r="199">
          <cell r="A199" t="str">
            <v>BC_PM10_Other (Non Energy)</v>
          </cell>
          <cell r="B199" t="str">
            <v>BC</v>
          </cell>
          <cell r="C199" t="str">
            <v>PM10</v>
          </cell>
          <cell r="D199" t="str">
            <v>Mg</v>
          </cell>
          <cell r="E199">
            <v>10</v>
          </cell>
          <cell r="F199" t="str">
            <v>Other (Non Energy)</v>
          </cell>
          <cell r="G199">
            <v>6</v>
          </cell>
          <cell r="H199" t="str">
            <v/>
          </cell>
          <cell r="I199" t="str">
            <v/>
          </cell>
          <cell r="J199" t="str">
            <v/>
          </cell>
          <cell r="K199" t="str">
            <v/>
          </cell>
          <cell r="L199" t="str">
            <v/>
          </cell>
          <cell r="M199" t="str">
            <v/>
          </cell>
          <cell r="N199" t="str">
            <v/>
          </cell>
          <cell r="O199" t="str">
            <v/>
          </cell>
          <cell r="P199" t="str">
            <v/>
          </cell>
          <cell r="Q199" t="str">
            <v/>
          </cell>
          <cell r="R199" t="str">
            <v/>
          </cell>
          <cell r="S199" t="str">
            <v/>
          </cell>
        </row>
        <row r="200">
          <cell r="A200" t="str">
            <v>BC_SO2_Energy Industries</v>
          </cell>
          <cell r="B200" t="str">
            <v>BC</v>
          </cell>
          <cell r="C200" t="str">
            <v>SO2</v>
          </cell>
          <cell r="D200" t="str">
            <v>Mg</v>
          </cell>
          <cell r="E200">
            <v>1</v>
          </cell>
          <cell r="F200" t="str">
            <v>Energy Industries</v>
          </cell>
          <cell r="G200">
            <v>1</v>
          </cell>
          <cell r="H200">
            <v>522000</v>
          </cell>
          <cell r="I200">
            <v>440600</v>
          </cell>
          <cell r="J200">
            <v>392700</v>
          </cell>
          <cell r="K200">
            <v>412600</v>
          </cell>
          <cell r="L200">
            <v>406200</v>
          </cell>
          <cell r="M200">
            <v>425700</v>
          </cell>
          <cell r="N200">
            <v>408900</v>
          </cell>
          <cell r="O200">
            <v>505400</v>
          </cell>
          <cell r="P200">
            <v>549370</v>
          </cell>
          <cell r="Q200">
            <v>443285</v>
          </cell>
          <cell r="R200">
            <v>464900</v>
          </cell>
          <cell r="S200">
            <v>472300</v>
          </cell>
        </row>
        <row r="201">
          <cell r="A201" t="str">
            <v>BC_SO2_Fugitive Emissions</v>
          </cell>
          <cell r="B201" t="str">
            <v>BC</v>
          </cell>
          <cell r="C201" t="str">
            <v>SO2</v>
          </cell>
          <cell r="D201" t="str">
            <v>Mg</v>
          </cell>
          <cell r="E201">
            <v>2</v>
          </cell>
          <cell r="F201" t="str">
            <v>Fugitive Emissions</v>
          </cell>
          <cell r="G201">
            <v>2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</row>
        <row r="202">
          <cell r="A202" t="str">
            <v>BC_SO2_Industry (Energy)</v>
          </cell>
          <cell r="B202" t="str">
            <v>BC</v>
          </cell>
          <cell r="C202" t="str">
            <v>SO2</v>
          </cell>
          <cell r="D202" t="str">
            <v>Mg</v>
          </cell>
          <cell r="E202">
            <v>3</v>
          </cell>
          <cell r="F202" t="str">
            <v>Industry (Energy)</v>
          </cell>
          <cell r="G202">
            <v>3</v>
          </cell>
          <cell r="H202">
            <v>94580</v>
          </cell>
          <cell r="I202">
            <v>54680</v>
          </cell>
          <cell r="J202">
            <v>46880</v>
          </cell>
          <cell r="K202">
            <v>57880</v>
          </cell>
          <cell r="L202">
            <v>53080</v>
          </cell>
          <cell r="M202">
            <v>55880</v>
          </cell>
          <cell r="N202">
            <v>60780</v>
          </cell>
          <cell r="O202">
            <v>46680</v>
          </cell>
          <cell r="P202">
            <v>69280</v>
          </cell>
          <cell r="Q202">
            <v>45890</v>
          </cell>
          <cell r="R202">
            <v>43900</v>
          </cell>
          <cell r="S202">
            <v>41600</v>
          </cell>
        </row>
        <row r="203">
          <cell r="A203" t="str">
            <v>BC_SO2_Agriculture</v>
          </cell>
          <cell r="B203" t="str">
            <v>BC</v>
          </cell>
          <cell r="C203" t="str">
            <v>SO2</v>
          </cell>
          <cell r="D203" t="str">
            <v>Mg</v>
          </cell>
          <cell r="E203">
            <v>4</v>
          </cell>
          <cell r="F203" t="str">
            <v>Agriculture</v>
          </cell>
          <cell r="G203">
            <v>10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</row>
        <row r="204">
          <cell r="A204" t="str">
            <v>BC_SO2_Waste</v>
          </cell>
          <cell r="B204" t="str">
            <v>BC</v>
          </cell>
          <cell r="C204" t="str">
            <v>SO2</v>
          </cell>
          <cell r="D204" t="str">
            <v>Mg</v>
          </cell>
          <cell r="E204">
            <v>5</v>
          </cell>
          <cell r="F204" t="str">
            <v>Waste</v>
          </cell>
          <cell r="G204">
            <v>11</v>
          </cell>
          <cell r="H204">
            <v>1972</v>
          </cell>
          <cell r="I204">
            <v>1530</v>
          </cell>
          <cell r="J204">
            <v>1465</v>
          </cell>
          <cell r="K204">
            <v>1585</v>
          </cell>
          <cell r="L204">
            <v>1081</v>
          </cell>
          <cell r="M204">
            <v>132</v>
          </cell>
          <cell r="N204">
            <v>170</v>
          </cell>
          <cell r="O204">
            <v>184</v>
          </cell>
          <cell r="P204">
            <v>195</v>
          </cell>
          <cell r="Q204">
            <v>169</v>
          </cell>
          <cell r="R204">
            <v>125</v>
          </cell>
          <cell r="S204">
            <v>125</v>
          </cell>
        </row>
        <row r="205">
          <cell r="A205" t="str">
            <v>BC_SO2_Other (Energy)</v>
          </cell>
          <cell r="B205" t="str">
            <v>BC</v>
          </cell>
          <cell r="C205" t="str">
            <v>SO2</v>
          </cell>
          <cell r="D205" t="str">
            <v>Mg</v>
          </cell>
          <cell r="E205">
            <v>6</v>
          </cell>
          <cell r="F205" t="str">
            <v>Other (Energy)</v>
          </cell>
          <cell r="G205">
            <v>5</v>
          </cell>
          <cell r="H205">
            <v>62148</v>
          </cell>
          <cell r="I205">
            <v>53548</v>
          </cell>
          <cell r="J205">
            <v>11248</v>
          </cell>
          <cell r="K205">
            <v>39548</v>
          </cell>
          <cell r="L205">
            <v>48248</v>
          </cell>
          <cell r="M205">
            <v>46748</v>
          </cell>
          <cell r="N205">
            <v>26948</v>
          </cell>
          <cell r="O205">
            <v>47548</v>
          </cell>
          <cell r="P205">
            <v>39000</v>
          </cell>
          <cell r="Q205">
            <v>22960</v>
          </cell>
          <cell r="R205">
            <v>22590</v>
          </cell>
          <cell r="S205">
            <v>27090</v>
          </cell>
        </row>
        <row r="206">
          <cell r="A206" t="str">
            <v>BC_SO2_Road Transport</v>
          </cell>
          <cell r="B206" t="str">
            <v>BC</v>
          </cell>
          <cell r="C206" t="str">
            <v>SO2</v>
          </cell>
          <cell r="D206" t="str">
            <v>Mg</v>
          </cell>
          <cell r="E206">
            <v>7</v>
          </cell>
          <cell r="F206" t="str">
            <v>Road Transport</v>
          </cell>
          <cell r="G206">
            <v>8</v>
          </cell>
          <cell r="H206">
            <v>6743</v>
          </cell>
          <cell r="I206">
            <v>4993</v>
          </cell>
          <cell r="J206">
            <v>5343</v>
          </cell>
          <cell r="K206">
            <v>6223</v>
          </cell>
          <cell r="L206">
            <v>6603</v>
          </cell>
          <cell r="M206">
            <v>6093</v>
          </cell>
          <cell r="N206">
            <v>5843</v>
          </cell>
          <cell r="O206">
            <v>4973</v>
          </cell>
          <cell r="P206">
            <v>3995.333</v>
          </cell>
          <cell r="Q206">
            <v>4457.667</v>
          </cell>
          <cell r="R206">
            <v>5670</v>
          </cell>
          <cell r="S206">
            <v>5670</v>
          </cell>
        </row>
        <row r="207">
          <cell r="A207" t="str">
            <v>BC_SO2_Other Transport</v>
          </cell>
          <cell r="B207" t="str">
            <v>BC</v>
          </cell>
          <cell r="C207" t="str">
            <v>SO2</v>
          </cell>
          <cell r="D207" t="str">
            <v>Mg</v>
          </cell>
          <cell r="E207">
            <v>8</v>
          </cell>
          <cell r="F207" t="str">
            <v>Other Transport</v>
          </cell>
          <cell r="G207">
            <v>9</v>
          </cell>
          <cell r="H207">
            <v>6410</v>
          </cell>
          <cell r="I207">
            <v>4900</v>
          </cell>
          <cell r="J207">
            <v>3380</v>
          </cell>
          <cell r="K207">
            <v>3300</v>
          </cell>
          <cell r="L207">
            <v>4460</v>
          </cell>
          <cell r="M207">
            <v>4200</v>
          </cell>
          <cell r="N207">
            <v>3820</v>
          </cell>
          <cell r="O207">
            <v>3440</v>
          </cell>
          <cell r="P207">
            <v>3490</v>
          </cell>
          <cell r="Q207">
            <v>3080</v>
          </cell>
          <cell r="R207">
            <v>3660</v>
          </cell>
          <cell r="S207">
            <v>3660</v>
          </cell>
        </row>
        <row r="208">
          <cell r="A208" t="str">
            <v>BC_SO2_Industry (Processes)</v>
          </cell>
          <cell r="B208" t="str">
            <v>BC</v>
          </cell>
          <cell r="C208" t="str">
            <v>SO2</v>
          </cell>
          <cell r="D208" t="str">
            <v>Mg</v>
          </cell>
          <cell r="E208">
            <v>9</v>
          </cell>
          <cell r="F208" t="str">
            <v>Industry (Processes)</v>
          </cell>
          <cell r="G208">
            <v>4</v>
          </cell>
          <cell r="H208">
            <v>11460</v>
          </cell>
          <cell r="I208">
            <v>11050</v>
          </cell>
          <cell r="J208">
            <v>11050</v>
          </cell>
          <cell r="K208">
            <v>10870</v>
          </cell>
          <cell r="L208">
            <v>10920</v>
          </cell>
          <cell r="M208">
            <v>10910</v>
          </cell>
          <cell r="N208">
            <v>11140</v>
          </cell>
          <cell r="O208">
            <v>11580</v>
          </cell>
          <cell r="P208">
            <v>6690</v>
          </cell>
          <cell r="Q208">
            <v>7115</v>
          </cell>
          <cell r="R208">
            <v>7340</v>
          </cell>
          <cell r="S208">
            <v>35440</v>
          </cell>
        </row>
        <row r="209">
          <cell r="A209" t="str">
            <v>BC_SO2_Other (Non Energy)</v>
          </cell>
          <cell r="B209" t="str">
            <v>BC</v>
          </cell>
          <cell r="C209" t="str">
            <v>SO2</v>
          </cell>
          <cell r="D209" t="str">
            <v>Mg</v>
          </cell>
          <cell r="E209">
            <v>10</v>
          </cell>
          <cell r="F209" t="str">
            <v>Other (Non Energy)</v>
          </cell>
          <cell r="G209">
            <v>6</v>
          </cell>
          <cell r="H209">
            <v>3380</v>
          </cell>
          <cell r="I209">
            <v>3380</v>
          </cell>
          <cell r="J209">
            <v>3380</v>
          </cell>
          <cell r="K209">
            <v>3380</v>
          </cell>
          <cell r="L209">
            <v>3380</v>
          </cell>
          <cell r="M209">
            <v>3380</v>
          </cell>
          <cell r="N209">
            <v>3380</v>
          </cell>
          <cell r="O209">
            <v>3380</v>
          </cell>
          <cell r="P209">
            <v>3380</v>
          </cell>
          <cell r="Q209">
            <v>3740</v>
          </cell>
          <cell r="R209">
            <v>4100</v>
          </cell>
          <cell r="S209">
            <v>4100</v>
          </cell>
        </row>
        <row r="210">
          <cell r="A210" t="str">
            <v>BC_TOFP_Energy Industries</v>
          </cell>
          <cell r="B210" t="str">
            <v>BC</v>
          </cell>
          <cell r="C210" t="str">
            <v>TOFP</v>
          </cell>
          <cell r="D210" t="str">
            <v>TOFP</v>
          </cell>
          <cell r="E210">
            <v>1</v>
          </cell>
          <cell r="F210" t="str">
            <v>Energy Industries</v>
          </cell>
          <cell r="G210">
            <v>1</v>
          </cell>
          <cell r="H210">
            <v>82348.73</v>
          </cell>
          <cell r="I210">
            <v>68613.93</v>
          </cell>
          <cell r="J210">
            <v>64522.33</v>
          </cell>
          <cell r="K210">
            <v>66871.33</v>
          </cell>
          <cell r="L210">
            <v>66692.93</v>
          </cell>
          <cell r="M210">
            <v>71045.03</v>
          </cell>
          <cell r="N210">
            <v>69714.13</v>
          </cell>
          <cell r="O210">
            <v>82300.03</v>
          </cell>
          <cell r="P210">
            <v>98006.2</v>
          </cell>
          <cell r="Q210">
            <v>82949.5</v>
          </cell>
          <cell r="R210">
            <v>84925.6</v>
          </cell>
          <cell r="S210">
            <v>86145.6</v>
          </cell>
        </row>
        <row r="211">
          <cell r="A211" t="str">
            <v>BC_TOFP_Fugitive Emissions</v>
          </cell>
          <cell r="B211" t="str">
            <v>BC</v>
          </cell>
          <cell r="C211" t="str">
            <v>TOFP</v>
          </cell>
          <cell r="D211" t="str">
            <v>TOFP</v>
          </cell>
          <cell r="E211">
            <v>2</v>
          </cell>
          <cell r="F211" t="str">
            <v>Fugitive Emissions</v>
          </cell>
          <cell r="G211">
            <v>2</v>
          </cell>
          <cell r="H211">
            <v>6632.2</v>
          </cell>
          <cell r="I211">
            <v>7691.1</v>
          </cell>
          <cell r="J211">
            <v>5582.2</v>
          </cell>
          <cell r="K211">
            <v>6001.1</v>
          </cell>
          <cell r="L211">
            <v>6110.88</v>
          </cell>
          <cell r="M211">
            <v>5110.66</v>
          </cell>
          <cell r="N211">
            <v>5130.66</v>
          </cell>
          <cell r="O211">
            <v>5230.11</v>
          </cell>
          <cell r="P211">
            <v>5360.11</v>
          </cell>
          <cell r="Q211">
            <v>5400.88</v>
          </cell>
          <cell r="R211">
            <v>5450.88</v>
          </cell>
          <cell r="S211">
            <v>5450.88</v>
          </cell>
        </row>
        <row r="212">
          <cell r="A212" t="str">
            <v>BC_TOFP_Industry (Energy)</v>
          </cell>
          <cell r="B212" t="str">
            <v>BC</v>
          </cell>
          <cell r="C212" t="str">
            <v>TOFP</v>
          </cell>
          <cell r="D212" t="str">
            <v>TOFP</v>
          </cell>
          <cell r="E212">
            <v>3</v>
          </cell>
          <cell r="F212" t="str">
            <v>Industry (Energy)</v>
          </cell>
          <cell r="G212">
            <v>3</v>
          </cell>
          <cell r="H212">
            <v>38455.2</v>
          </cell>
          <cell r="I212">
            <v>27494.7</v>
          </cell>
          <cell r="J212">
            <v>19982.6</v>
          </cell>
          <cell r="K212">
            <v>24334.7</v>
          </cell>
          <cell r="L212">
            <v>22174.2</v>
          </cell>
          <cell r="M212">
            <v>22657.5</v>
          </cell>
          <cell r="N212">
            <v>27016.6</v>
          </cell>
          <cell r="O212">
            <v>21508.9</v>
          </cell>
          <cell r="P212">
            <v>28335.1</v>
          </cell>
          <cell r="Q212">
            <v>21029</v>
          </cell>
          <cell r="R212">
            <v>22573.3</v>
          </cell>
          <cell r="S212">
            <v>22074.3</v>
          </cell>
        </row>
        <row r="213">
          <cell r="A213" t="str">
            <v>BC_TOFP_Agriculture</v>
          </cell>
          <cell r="B213" t="str">
            <v>BC</v>
          </cell>
          <cell r="C213" t="str">
            <v>TOFP</v>
          </cell>
          <cell r="D213" t="str">
            <v>TOFP</v>
          </cell>
          <cell r="E213">
            <v>4</v>
          </cell>
          <cell r="F213" t="str">
            <v>Agriculture</v>
          </cell>
          <cell r="G213">
            <v>10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</row>
        <row r="214">
          <cell r="A214" t="str">
            <v>BC_TOFP_Waste</v>
          </cell>
          <cell r="B214" t="str">
            <v>BC</v>
          </cell>
          <cell r="C214" t="str">
            <v>TOFP</v>
          </cell>
          <cell r="D214" t="str">
            <v>TOFP</v>
          </cell>
          <cell r="E214">
            <v>5</v>
          </cell>
          <cell r="F214" t="str">
            <v>Waste</v>
          </cell>
          <cell r="G214">
            <v>11</v>
          </cell>
          <cell r="H214">
            <v>351.8</v>
          </cell>
          <cell r="I214">
            <v>271.17</v>
          </cell>
          <cell r="J214">
            <v>273.5</v>
          </cell>
          <cell r="K214">
            <v>287.03</v>
          </cell>
          <cell r="L214">
            <v>215.16</v>
          </cell>
          <cell r="M214">
            <v>54.01</v>
          </cell>
          <cell r="N214">
            <v>46.69</v>
          </cell>
          <cell r="O214">
            <v>45.47</v>
          </cell>
          <cell r="P214">
            <v>52.9</v>
          </cell>
          <cell r="Q214">
            <v>52.9</v>
          </cell>
          <cell r="R214">
            <v>48.02</v>
          </cell>
          <cell r="S214">
            <v>48.02</v>
          </cell>
        </row>
        <row r="215">
          <cell r="A215" t="str">
            <v>BC_TOFP_Other (Energy)</v>
          </cell>
          <cell r="B215" t="str">
            <v>BC</v>
          </cell>
          <cell r="C215" t="str">
            <v>TOFP</v>
          </cell>
          <cell r="D215" t="str">
            <v>TOFP</v>
          </cell>
          <cell r="E215">
            <v>6</v>
          </cell>
          <cell r="F215" t="str">
            <v>Other (Energy)</v>
          </cell>
          <cell r="G215">
            <v>5</v>
          </cell>
          <cell r="H215">
            <v>43585.46</v>
          </cell>
          <cell r="I215">
            <v>42027.66</v>
          </cell>
          <cell r="J215">
            <v>25157.46</v>
          </cell>
          <cell r="K215">
            <v>24283.66</v>
          </cell>
          <cell r="L215">
            <v>25350.46</v>
          </cell>
          <cell r="M215">
            <v>30157.06</v>
          </cell>
          <cell r="N215">
            <v>33092.26</v>
          </cell>
          <cell r="O215">
            <v>37213.46</v>
          </cell>
          <cell r="P215">
            <v>30637.7</v>
          </cell>
          <cell r="Q215">
            <v>28104.65</v>
          </cell>
          <cell r="R215">
            <v>29518.8</v>
          </cell>
          <cell r="S215">
            <v>30428.8</v>
          </cell>
        </row>
        <row r="216">
          <cell r="A216" t="str">
            <v>BC_TOFP_Road Transport</v>
          </cell>
          <cell r="B216" t="str">
            <v>BC</v>
          </cell>
          <cell r="C216" t="str">
            <v>TOFP</v>
          </cell>
          <cell r="D216" t="str">
            <v>TOFP</v>
          </cell>
          <cell r="E216">
            <v>7</v>
          </cell>
          <cell r="F216" t="str">
            <v>Road Transport</v>
          </cell>
          <cell r="G216">
            <v>8</v>
          </cell>
          <cell r="H216">
            <v>119092.4</v>
          </cell>
          <cell r="I216">
            <v>100605.8</v>
          </cell>
          <cell r="J216">
            <v>89572.8</v>
          </cell>
          <cell r="K216">
            <v>87282.4</v>
          </cell>
          <cell r="L216">
            <v>91248.4</v>
          </cell>
          <cell r="M216">
            <v>92418</v>
          </cell>
          <cell r="N216">
            <v>95786</v>
          </cell>
          <cell r="O216">
            <v>101356.2</v>
          </cell>
          <cell r="P216">
            <v>103875.86666666667</v>
          </cell>
          <cell r="Q216">
            <v>109643.53700000001</v>
          </cell>
          <cell r="R216">
            <v>116343</v>
          </cell>
          <cell r="S216">
            <v>116250.6</v>
          </cell>
        </row>
        <row r="217">
          <cell r="A217" t="str">
            <v>BC_TOFP_Other Transport</v>
          </cell>
          <cell r="B217" t="str">
            <v>BC</v>
          </cell>
          <cell r="C217" t="str">
            <v>TOFP</v>
          </cell>
          <cell r="D217" t="str">
            <v>TOFP</v>
          </cell>
          <cell r="E217">
            <v>8</v>
          </cell>
          <cell r="F217" t="str">
            <v>Other Transport</v>
          </cell>
          <cell r="G217">
            <v>9</v>
          </cell>
          <cell r="H217">
            <v>35159.4</v>
          </cell>
          <cell r="I217">
            <v>24846.2</v>
          </cell>
          <cell r="J217">
            <v>16619</v>
          </cell>
          <cell r="K217">
            <v>17126.6</v>
          </cell>
          <cell r="L217">
            <v>22822.3</v>
          </cell>
          <cell r="M217">
            <v>21868.2</v>
          </cell>
          <cell r="N217">
            <v>22518.2</v>
          </cell>
          <cell r="O217">
            <v>24509.6</v>
          </cell>
          <cell r="P217">
            <v>26590</v>
          </cell>
          <cell r="Q217">
            <v>27418.6</v>
          </cell>
          <cell r="R217">
            <v>30274.6</v>
          </cell>
          <cell r="S217">
            <v>30274.6</v>
          </cell>
        </row>
        <row r="218">
          <cell r="A218" t="str">
            <v>BC_TOFP_Industry (Processes)</v>
          </cell>
          <cell r="B218" t="str">
            <v>BC</v>
          </cell>
          <cell r="C218" t="str">
            <v>TOFP</v>
          </cell>
          <cell r="D218" t="str">
            <v>TOFP</v>
          </cell>
          <cell r="E218">
            <v>9</v>
          </cell>
          <cell r="F218" t="str">
            <v>Industry (Processes)</v>
          </cell>
          <cell r="G218">
            <v>4</v>
          </cell>
          <cell r="H218">
            <v>19765.5</v>
          </cell>
          <cell r="I218">
            <v>15057</v>
          </cell>
          <cell r="J218">
            <v>13816.6</v>
          </cell>
          <cell r="K218">
            <v>13609.4</v>
          </cell>
          <cell r="L218">
            <v>14353.5</v>
          </cell>
          <cell r="M218">
            <v>15053.3</v>
          </cell>
          <cell r="N218">
            <v>14447.2</v>
          </cell>
          <cell r="O218">
            <v>15686.9</v>
          </cell>
          <cell r="P218">
            <v>14168.8</v>
          </cell>
          <cell r="Q218">
            <v>14086.3</v>
          </cell>
          <cell r="R218">
            <v>13617.5</v>
          </cell>
          <cell r="S218">
            <v>13617.5</v>
          </cell>
        </row>
        <row r="219">
          <cell r="A219" t="str">
            <v>BC_TOFP_Other (Non Energy)</v>
          </cell>
          <cell r="B219" t="str">
            <v>BC</v>
          </cell>
          <cell r="C219" t="str">
            <v>TOFP</v>
          </cell>
          <cell r="D219" t="str">
            <v>TOFP</v>
          </cell>
          <cell r="E219">
            <v>10</v>
          </cell>
          <cell r="F219" t="str">
            <v>Other (Non Energy)</v>
          </cell>
          <cell r="G219">
            <v>6</v>
          </cell>
          <cell r="H219">
            <v>34164</v>
          </cell>
          <cell r="I219">
            <v>26114</v>
          </cell>
          <cell r="J219">
            <v>18774</v>
          </cell>
          <cell r="K219">
            <v>24074</v>
          </cell>
          <cell r="L219">
            <v>24804</v>
          </cell>
          <cell r="M219">
            <v>24284</v>
          </cell>
          <cell r="N219">
            <v>29214</v>
          </cell>
          <cell r="O219">
            <v>24034</v>
          </cell>
          <cell r="P219">
            <v>23584</v>
          </cell>
          <cell r="Q219">
            <v>22440.63</v>
          </cell>
          <cell r="R219">
            <v>22377.26</v>
          </cell>
          <cell r="S219">
            <v>22381</v>
          </cell>
        </row>
        <row r="220">
          <cell r="A220" t="str">
            <v>CC3_Acidifying Potential_Energy Industries</v>
          </cell>
          <cell r="B220" t="str">
            <v>CC3</v>
          </cell>
          <cell r="C220" t="str">
            <v>Acidifying Potential</v>
          </cell>
          <cell r="D220" t="str">
            <v>Acidifying Potential</v>
          </cell>
          <cell r="E220">
            <v>1</v>
          </cell>
          <cell r="F220" t="str">
            <v>Energy Industries</v>
          </cell>
          <cell r="G220">
            <v>1</v>
          </cell>
          <cell r="H220">
            <v>104882.2824598</v>
          </cell>
          <cell r="I220">
            <v>91785.27160780001</v>
          </cell>
          <cell r="J220">
            <v>73445.923786</v>
          </cell>
          <cell r="K220">
            <v>84993.749882</v>
          </cell>
          <cell r="L220">
            <v>94852.989004</v>
          </cell>
          <cell r="M220">
            <v>94574.184653</v>
          </cell>
          <cell r="N220">
            <v>98238.04334599999</v>
          </cell>
          <cell r="O220">
            <v>98585.86942599999</v>
          </cell>
          <cell r="P220">
            <v>99567.39115799998</v>
          </cell>
          <cell r="Q220">
            <v>91995.380283</v>
          </cell>
          <cell r="R220">
            <v>92499.537347776</v>
          </cell>
          <cell r="S220">
            <v>90671.1547439</v>
          </cell>
        </row>
        <row r="221">
          <cell r="A221" t="str">
            <v>CC3_Acidifying Potential_Fugitive Emissions</v>
          </cell>
          <cell r="B221" t="str">
            <v>CC3</v>
          </cell>
          <cell r="C221" t="str">
            <v>Acidifying Potential</v>
          </cell>
          <cell r="D221" t="str">
            <v>Acidifying Potential</v>
          </cell>
          <cell r="E221">
            <v>2</v>
          </cell>
          <cell r="F221" t="str">
            <v>Fugitive Emissions</v>
          </cell>
          <cell r="G221">
            <v>2</v>
          </cell>
          <cell r="H221">
            <v>454.8491839</v>
          </cell>
          <cell r="I221">
            <v>454.8491839</v>
          </cell>
          <cell r="J221">
            <v>454.8491839</v>
          </cell>
          <cell r="K221">
            <v>454.8491839</v>
          </cell>
          <cell r="L221">
            <v>454.8491839</v>
          </cell>
          <cell r="M221">
            <v>454.8491839</v>
          </cell>
          <cell r="N221">
            <v>454.8491839</v>
          </cell>
          <cell r="O221">
            <v>454.8491839</v>
          </cell>
          <cell r="P221">
            <v>454.8491839</v>
          </cell>
          <cell r="Q221">
            <v>454.8491839</v>
          </cell>
          <cell r="R221">
            <v>454.8491839</v>
          </cell>
          <cell r="S221">
            <v>454.8491839</v>
          </cell>
        </row>
        <row r="222">
          <cell r="A222" t="str">
            <v>CC3_Acidifying Potential_Industry (Energy)</v>
          </cell>
          <cell r="B222" t="str">
            <v>CC3</v>
          </cell>
          <cell r="C222" t="str">
            <v>Acidifying Potential</v>
          </cell>
          <cell r="D222" t="str">
            <v>Acidifying Potential</v>
          </cell>
          <cell r="E222">
            <v>3</v>
          </cell>
          <cell r="F222" t="str">
            <v>Industry (Energy)</v>
          </cell>
          <cell r="G222">
            <v>3</v>
          </cell>
          <cell r="H222">
            <v>34150.815105</v>
          </cell>
          <cell r="I222">
            <v>32262.771636999998</v>
          </cell>
          <cell r="J222">
            <v>31019.293386</v>
          </cell>
          <cell r="K222">
            <v>25035.054259</v>
          </cell>
          <cell r="L222">
            <v>24665.217313</v>
          </cell>
          <cell r="M222">
            <v>24695.380345999998</v>
          </cell>
          <cell r="N222">
            <v>25935.869459</v>
          </cell>
          <cell r="O222">
            <v>26613.586842999997</v>
          </cell>
          <cell r="P222">
            <v>26316.847716</v>
          </cell>
          <cell r="Q222">
            <v>23979.211855</v>
          </cell>
          <cell r="R222">
            <v>26632.675157523998</v>
          </cell>
          <cell r="S222">
            <v>23906.4808692</v>
          </cell>
        </row>
        <row r="223">
          <cell r="A223" t="str">
            <v>CC3_Acidifying Potential_Agriculture</v>
          </cell>
          <cell r="B223" t="str">
            <v>CC3</v>
          </cell>
          <cell r="C223" t="str">
            <v>Acidifying Potential</v>
          </cell>
          <cell r="D223" t="str">
            <v>Acidifying Potential</v>
          </cell>
          <cell r="E223">
            <v>4</v>
          </cell>
          <cell r="F223" t="str">
            <v>Agriculture</v>
          </cell>
          <cell r="G223">
            <v>10</v>
          </cell>
          <cell r="H223">
            <v>23262.403921999998</v>
          </cell>
          <cell r="I223">
            <v>20618.465324599998</v>
          </cell>
          <cell r="J223">
            <v>18947.4551049</v>
          </cell>
          <cell r="K223">
            <v>16591.905249299998</v>
          </cell>
          <cell r="L223">
            <v>16203.964076000002</v>
          </cell>
          <cell r="M223">
            <v>15854.9359454</v>
          </cell>
          <cell r="N223">
            <v>15496.5727767</v>
          </cell>
          <cell r="O223">
            <v>15326.3809618</v>
          </cell>
          <cell r="P223">
            <v>15391.9052577</v>
          </cell>
          <cell r="Q223">
            <v>15321.201934</v>
          </cell>
          <cell r="R223">
            <v>15006.547204400002</v>
          </cell>
          <cell r="S223">
            <v>15015.677639000001</v>
          </cell>
        </row>
        <row r="224">
          <cell r="A224" t="str">
            <v>CC3_Acidifying Potential_Waste</v>
          </cell>
          <cell r="B224" t="str">
            <v>CC3</v>
          </cell>
          <cell r="C224" t="str">
            <v>Acidifying Potential</v>
          </cell>
          <cell r="D224" t="str">
            <v>Acidifying Potential</v>
          </cell>
          <cell r="E224">
            <v>5</v>
          </cell>
          <cell r="F224" t="str">
            <v>Waste</v>
          </cell>
          <cell r="G224">
            <v>11</v>
          </cell>
          <cell r="H224">
            <v>2030.911744</v>
          </cell>
          <cell r="I224">
            <v>1715.054969</v>
          </cell>
          <cell r="J224">
            <v>1584.620189</v>
          </cell>
          <cell r="K224">
            <v>1974.645762</v>
          </cell>
          <cell r="L224">
            <v>1974.645762</v>
          </cell>
          <cell r="M224">
            <v>1974.645762</v>
          </cell>
          <cell r="N224">
            <v>1043.5716002</v>
          </cell>
          <cell r="O224">
            <v>970.8094524</v>
          </cell>
          <cell r="P224">
            <v>882.5741588999999</v>
          </cell>
          <cell r="Q224">
            <v>911.9859234</v>
          </cell>
          <cell r="R224">
            <v>904.42965749</v>
          </cell>
          <cell r="S224">
            <v>888.91407256</v>
          </cell>
        </row>
        <row r="225">
          <cell r="A225" t="str">
            <v>CC3_Acidifying Potential_Other (Energy)</v>
          </cell>
          <cell r="B225" t="str">
            <v>CC3</v>
          </cell>
          <cell r="C225" t="str">
            <v>Acidifying Potential</v>
          </cell>
          <cell r="D225" t="str">
            <v>Acidifying Potential</v>
          </cell>
          <cell r="E225">
            <v>6</v>
          </cell>
          <cell r="F225" t="str">
            <v>Other (Energy)</v>
          </cell>
          <cell r="G225">
            <v>5</v>
          </cell>
          <cell r="H225">
            <v>21734.510788</v>
          </cell>
          <cell r="I225">
            <v>20050.815136999998</v>
          </cell>
          <cell r="J225">
            <v>19086.684704</v>
          </cell>
          <cell r="K225">
            <v>20684.78252</v>
          </cell>
          <cell r="L225">
            <v>18956.249914</v>
          </cell>
          <cell r="M225">
            <v>18587.364042</v>
          </cell>
          <cell r="N225">
            <v>18174.048822</v>
          </cell>
          <cell r="O225">
            <v>18056.249905999997</v>
          </cell>
          <cell r="P225">
            <v>17844.972734</v>
          </cell>
          <cell r="Q225">
            <v>17420.380342</v>
          </cell>
          <cell r="R225">
            <v>17122.961864</v>
          </cell>
          <cell r="S225">
            <v>16251.24039776</v>
          </cell>
        </row>
        <row r="226">
          <cell r="A226" t="str">
            <v>CC3_Acidifying Potential_Road Transport</v>
          </cell>
          <cell r="B226" t="str">
            <v>CC3</v>
          </cell>
          <cell r="C226" t="str">
            <v>Acidifying Potential</v>
          </cell>
          <cell r="D226" t="str">
            <v>Acidifying Potential</v>
          </cell>
          <cell r="E226">
            <v>7</v>
          </cell>
          <cell r="F226" t="str">
            <v>Road Transport</v>
          </cell>
          <cell r="G226">
            <v>8</v>
          </cell>
          <cell r="H226">
            <v>12632.86665</v>
          </cell>
          <cell r="I226">
            <v>10431.643864</v>
          </cell>
          <cell r="J226">
            <v>10185.719955</v>
          </cell>
          <cell r="K226">
            <v>11781.643837</v>
          </cell>
          <cell r="L226">
            <v>10858.274288999999</v>
          </cell>
          <cell r="M226">
            <v>11980.013398</v>
          </cell>
          <cell r="N226">
            <v>12300.529696</v>
          </cell>
          <cell r="O226">
            <v>11033.138416</v>
          </cell>
          <cell r="P226">
            <v>10425.937341</v>
          </cell>
          <cell r="Q226">
            <v>12094.415568</v>
          </cell>
          <cell r="R226">
            <v>10931.348136225</v>
          </cell>
          <cell r="S226">
            <v>10853.082952109</v>
          </cell>
        </row>
        <row r="227">
          <cell r="A227" t="str">
            <v>CC3_Acidifying Potential_Other Transport</v>
          </cell>
          <cell r="B227" t="str">
            <v>CC3</v>
          </cell>
          <cell r="C227" t="str">
            <v>Acidifying Potential</v>
          </cell>
          <cell r="D227" t="str">
            <v>Acidifying Potential</v>
          </cell>
          <cell r="E227">
            <v>8</v>
          </cell>
          <cell r="F227" t="str">
            <v>Other Transport</v>
          </cell>
          <cell r="G227">
            <v>9</v>
          </cell>
          <cell r="H227">
            <v>6221.236159586999</v>
          </cell>
          <cell r="I227">
            <v>6532.649201586999</v>
          </cell>
          <cell r="J227">
            <v>4833.192707587</v>
          </cell>
          <cell r="K227">
            <v>4372.594888587</v>
          </cell>
          <cell r="L227">
            <v>4289.714454587</v>
          </cell>
          <cell r="M227">
            <v>4315.257932587</v>
          </cell>
          <cell r="N227">
            <v>4391.888366587</v>
          </cell>
          <cell r="O227">
            <v>4350.176410587</v>
          </cell>
          <cell r="P227">
            <v>4840.937275587</v>
          </cell>
          <cell r="Q227">
            <v>5045.964447587</v>
          </cell>
          <cell r="R227">
            <v>4695.4209725870005</v>
          </cell>
          <cell r="S227">
            <v>5618.224357516</v>
          </cell>
        </row>
        <row r="228">
          <cell r="A228" t="str">
            <v>CC3_Acidifying Potential_Industry (Processes)</v>
          </cell>
          <cell r="B228" t="str">
            <v>CC3</v>
          </cell>
          <cell r="C228" t="str">
            <v>Acidifying Potential</v>
          </cell>
          <cell r="D228" t="str">
            <v>Acidifying Potential</v>
          </cell>
          <cell r="E228">
            <v>9</v>
          </cell>
          <cell r="F228" t="str">
            <v>Industry (Processes)</v>
          </cell>
          <cell r="G228">
            <v>4</v>
          </cell>
          <cell r="H228">
            <v>6181.333397261</v>
          </cell>
          <cell r="I228">
            <v>5091.036092261</v>
          </cell>
          <cell r="J228">
            <v>5300.0993892609995</v>
          </cell>
          <cell r="K228">
            <v>5338.286727261</v>
          </cell>
          <cell r="L228">
            <v>5496.470864261</v>
          </cell>
          <cell r="M228">
            <v>5690.460633261</v>
          </cell>
          <cell r="N228">
            <v>5928.923228432001</v>
          </cell>
          <cell r="O228">
            <v>5809.629594974001</v>
          </cell>
          <cell r="P228">
            <v>5046.092677703001</v>
          </cell>
          <cell r="Q228">
            <v>4408.465604802999</v>
          </cell>
          <cell r="R228">
            <v>4516.501887638</v>
          </cell>
          <cell r="S228">
            <v>4322.857388523</v>
          </cell>
        </row>
        <row r="229">
          <cell r="A229" t="str">
            <v>CC3_Acidifying Potential_Other (Non Energy)</v>
          </cell>
          <cell r="B229" t="str">
            <v>CC3</v>
          </cell>
          <cell r="C229" t="str">
            <v>Acidifying Potential</v>
          </cell>
          <cell r="D229" t="str">
            <v>Acidifying Potential</v>
          </cell>
          <cell r="E229">
            <v>10</v>
          </cell>
          <cell r="F229" t="str">
            <v>Other (Non Energy)</v>
          </cell>
          <cell r="G229">
            <v>6</v>
          </cell>
          <cell r="H229" t="str">
            <v/>
          </cell>
          <cell r="I229" t="str">
            <v/>
          </cell>
          <cell r="J229" t="str">
            <v/>
          </cell>
          <cell r="K229" t="str">
            <v/>
          </cell>
          <cell r="L229" t="str">
            <v/>
          </cell>
          <cell r="M229" t="str">
            <v/>
          </cell>
          <cell r="N229" t="str">
            <v/>
          </cell>
          <cell r="O229" t="str">
            <v/>
          </cell>
          <cell r="P229" t="str">
            <v/>
          </cell>
          <cell r="Q229" t="str">
            <v/>
          </cell>
          <cell r="R229" t="str">
            <v/>
          </cell>
          <cell r="S229" t="str">
            <v/>
          </cell>
        </row>
        <row r="230">
          <cell r="A230" t="str">
            <v>CC3_CH4_Energy Industries</v>
          </cell>
          <cell r="B230" t="str">
            <v>CC3</v>
          </cell>
          <cell r="C230" t="str">
            <v>CH4</v>
          </cell>
          <cell r="D230" t="str">
            <v>Mg</v>
          </cell>
          <cell r="E230">
            <v>1</v>
          </cell>
          <cell r="F230" t="str">
            <v>Energy Industries</v>
          </cell>
          <cell r="G230">
            <v>1</v>
          </cell>
          <cell r="H230">
            <v>7667.5000183</v>
          </cell>
          <cell r="I230">
            <v>7010.8920256</v>
          </cell>
          <cell r="J230">
            <v>2717.2038025</v>
          </cell>
          <cell r="K230">
            <v>3247.0321321</v>
          </cell>
          <cell r="L230">
            <v>2333.6321541999996</v>
          </cell>
          <cell r="M230">
            <v>2626.7233369</v>
          </cell>
          <cell r="N230">
            <v>2627.58297</v>
          </cell>
          <cell r="O230">
            <v>2877.6171654399996</v>
          </cell>
          <cell r="P230">
            <v>2301.9156000000003</v>
          </cell>
          <cell r="Q230">
            <v>2304.6603335</v>
          </cell>
          <cell r="R230">
            <v>2210.8908334999996</v>
          </cell>
          <cell r="S230">
            <v>2455.1466335</v>
          </cell>
        </row>
        <row r="231">
          <cell r="A231" t="str">
            <v>CC3_CH4_Fugitive Emissions</v>
          </cell>
          <cell r="B231" t="str">
            <v>CC3</v>
          </cell>
          <cell r="C231" t="str">
            <v>CH4</v>
          </cell>
          <cell r="D231" t="str">
            <v>Mg</v>
          </cell>
          <cell r="E231">
            <v>2</v>
          </cell>
          <cell r="F231" t="str">
            <v>Fugitive Emissions</v>
          </cell>
          <cell r="G231">
            <v>2</v>
          </cell>
          <cell r="H231">
            <v>1382779.4325950001</v>
          </cell>
          <cell r="I231">
            <v>1191614.855265</v>
          </cell>
          <cell r="J231">
            <v>1070265.605015</v>
          </cell>
          <cell r="K231">
            <v>1048676.327885</v>
          </cell>
          <cell r="L231">
            <v>857699.77957</v>
          </cell>
          <cell r="M231">
            <v>981663.8690299998</v>
          </cell>
          <cell r="N231">
            <v>977216.4041629999</v>
          </cell>
          <cell r="O231">
            <v>810048.4527383</v>
          </cell>
          <cell r="P231">
            <v>720367.76908546</v>
          </cell>
          <cell r="Q231">
            <v>641639.960930755</v>
          </cell>
          <cell r="R231">
            <v>670488.0201807548</v>
          </cell>
          <cell r="S231">
            <v>665003.818630755</v>
          </cell>
        </row>
        <row r="232">
          <cell r="A232" t="str">
            <v>CC3_CH4_Industry (Energy)</v>
          </cell>
          <cell r="B232" t="str">
            <v>CC3</v>
          </cell>
          <cell r="C232" t="str">
            <v>CH4</v>
          </cell>
          <cell r="D232" t="str">
            <v>Mg</v>
          </cell>
          <cell r="E232">
            <v>3</v>
          </cell>
          <cell r="F232" t="str">
            <v>Industry (Energy)</v>
          </cell>
          <cell r="G232">
            <v>3</v>
          </cell>
          <cell r="H232">
            <v>5077.8558606</v>
          </cell>
          <cell r="I232">
            <v>3122.4894143700003</v>
          </cell>
          <cell r="J232">
            <v>6134.5907446</v>
          </cell>
          <cell r="K232">
            <v>5565.20911437</v>
          </cell>
          <cell r="L232">
            <v>4362.100388700001</v>
          </cell>
          <cell r="M232">
            <v>7603.81715204</v>
          </cell>
          <cell r="N232">
            <v>6836.072478</v>
          </cell>
          <cell r="O232">
            <v>6599.6688879533995</v>
          </cell>
          <cell r="P232">
            <v>5938.9175000000005</v>
          </cell>
          <cell r="Q232">
            <v>4235.603663213</v>
          </cell>
          <cell r="R232">
            <v>4236.657663213</v>
          </cell>
          <cell r="S232">
            <v>2519.913663213</v>
          </cell>
        </row>
        <row r="233">
          <cell r="A233" t="str">
            <v>CC3_CH4_Agriculture</v>
          </cell>
          <cell r="B233" t="str">
            <v>CC3</v>
          </cell>
          <cell r="C233" t="str">
            <v>CH4</v>
          </cell>
          <cell r="D233" t="str">
            <v>Mg</v>
          </cell>
          <cell r="E233">
            <v>4</v>
          </cell>
          <cell r="F233" t="str">
            <v>Agriculture</v>
          </cell>
          <cell r="G233">
            <v>10</v>
          </cell>
          <cell r="H233">
            <v>817656.2830821595</v>
          </cell>
          <cell r="I233">
            <v>721229.0771712209</v>
          </cell>
          <cell r="J233">
            <v>736893.1407415301</v>
          </cell>
          <cell r="K233">
            <v>614018.6928057336</v>
          </cell>
          <cell r="L233">
            <v>585849.9889513047</v>
          </cell>
          <cell r="M233">
            <v>582819.1483546998</v>
          </cell>
          <cell r="N233">
            <v>548158.3982523734</v>
          </cell>
          <cell r="O233">
            <v>540012.4848970716</v>
          </cell>
          <cell r="P233">
            <v>514368.09232719487</v>
          </cell>
          <cell r="Q233">
            <v>495500.3322622469</v>
          </cell>
          <cell r="R233">
            <v>490355.570504647</v>
          </cell>
          <cell r="S233">
            <v>463777.051264647</v>
          </cell>
        </row>
        <row r="234">
          <cell r="A234" t="str">
            <v>CC3_CH4_Waste</v>
          </cell>
          <cell r="B234" t="str">
            <v>CC3</v>
          </cell>
          <cell r="C234" t="str">
            <v>CH4</v>
          </cell>
          <cell r="D234" t="str">
            <v>Mg</v>
          </cell>
          <cell r="E234">
            <v>5</v>
          </cell>
          <cell r="F234" t="str">
            <v>Waste</v>
          </cell>
          <cell r="G234">
            <v>11</v>
          </cell>
          <cell r="H234">
            <v>1119039.7429507812</v>
          </cell>
          <cell r="I234">
            <v>1124969.053046875</v>
          </cell>
          <cell r="J234">
            <v>1544981.1119322085</v>
          </cell>
          <cell r="K234">
            <v>1472592.971008</v>
          </cell>
          <cell r="L234">
            <v>1196921.4381955</v>
          </cell>
          <cell r="M234">
            <v>1263220.5318381772</v>
          </cell>
          <cell r="N234">
            <v>1184712.8637381666</v>
          </cell>
          <cell r="O234">
            <v>1118589.3747870834</v>
          </cell>
          <cell r="P234">
            <v>1039569.8730772501</v>
          </cell>
          <cell r="Q234">
            <v>914578.4069459166</v>
          </cell>
          <cell r="R234">
            <v>935603.4332486249</v>
          </cell>
          <cell r="S234">
            <v>677373.7680815416</v>
          </cell>
        </row>
        <row r="235">
          <cell r="A235" t="str">
            <v>CC3_CH4_Other (Energy)</v>
          </cell>
          <cell r="B235" t="str">
            <v>CC3</v>
          </cell>
          <cell r="C235" t="str">
            <v>CH4</v>
          </cell>
          <cell r="D235" t="str">
            <v>Mg</v>
          </cell>
          <cell r="E235">
            <v>6</v>
          </cell>
          <cell r="F235" t="str">
            <v>Other (Energy)</v>
          </cell>
          <cell r="G235">
            <v>5</v>
          </cell>
          <cell r="H235">
            <v>12566.11603654</v>
          </cell>
          <cell r="I235">
            <v>9772.491929650001</v>
          </cell>
          <cell r="J235">
            <v>13305.21858655</v>
          </cell>
          <cell r="K235">
            <v>13335.798826449998</v>
          </cell>
          <cell r="L235">
            <v>32794.13639392</v>
          </cell>
          <cell r="M235">
            <v>48826.64849338</v>
          </cell>
          <cell r="N235">
            <v>60856.27786415522</v>
          </cell>
          <cell r="O235">
            <v>41043.8544175</v>
          </cell>
          <cell r="P235">
            <v>36187.811142753206</v>
          </cell>
          <cell r="Q235">
            <v>33520.2621612582</v>
          </cell>
          <cell r="R235">
            <v>32570.659411258202</v>
          </cell>
          <cell r="S235">
            <v>25341.5064612582</v>
          </cell>
        </row>
        <row r="236">
          <cell r="A236" t="str">
            <v>CC3_CH4_Industry (Processes)</v>
          </cell>
          <cell r="B236" t="str">
            <v>CC3</v>
          </cell>
          <cell r="C236" t="str">
            <v>CH4</v>
          </cell>
          <cell r="D236" t="str">
            <v>Mg</v>
          </cell>
          <cell r="E236">
            <v>9</v>
          </cell>
          <cell r="F236" t="str">
            <v>Industry (Processes)</v>
          </cell>
          <cell r="G236">
            <v>4</v>
          </cell>
          <cell r="H236">
            <v>14335.0985</v>
          </cell>
          <cell r="I236">
            <v>10182.149</v>
          </cell>
          <cell r="J236">
            <v>2926.6075</v>
          </cell>
          <cell r="K236">
            <v>3359.58</v>
          </cell>
          <cell r="L236">
            <v>4386.7005</v>
          </cell>
          <cell r="M236">
            <v>4639.224</v>
          </cell>
          <cell r="N236">
            <v>4368</v>
          </cell>
          <cell r="O236">
            <v>4809.862000000001</v>
          </cell>
          <cell r="P236">
            <v>3544.3197</v>
          </cell>
          <cell r="Q236">
            <v>3101.854714285714</v>
          </cell>
          <cell r="R236">
            <v>3587.354714285714</v>
          </cell>
          <cell r="S236">
            <v>3386.354714285714</v>
          </cell>
        </row>
        <row r="237">
          <cell r="A237" t="str">
            <v>CC3_CH4_Other (Non Energy)</v>
          </cell>
          <cell r="B237" t="str">
            <v>CC3</v>
          </cell>
          <cell r="C237" t="str">
            <v>CH4</v>
          </cell>
          <cell r="D237" t="str">
            <v>Mg</v>
          </cell>
          <cell r="E237">
            <v>10</v>
          </cell>
          <cell r="F237" t="str">
            <v>Other (Non Energy)</v>
          </cell>
          <cell r="G237">
            <v>6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</row>
        <row r="238">
          <cell r="A238" t="str">
            <v>CC3_CH4_Transport</v>
          </cell>
          <cell r="B238" t="str">
            <v>CC3</v>
          </cell>
          <cell r="C238" t="str">
            <v>CH4</v>
          </cell>
          <cell r="D238" t="str">
            <v>Mg</v>
          </cell>
          <cell r="E238">
            <v>11</v>
          </cell>
          <cell r="F238" t="str">
            <v>Transport</v>
          </cell>
          <cell r="G238">
            <v>7</v>
          </cell>
          <cell r="H238">
            <v>4338.887498446</v>
          </cell>
          <cell r="I238">
            <v>2531.55693086</v>
          </cell>
          <cell r="J238">
            <v>3114.510942</v>
          </cell>
          <cell r="K238">
            <v>3286.669332</v>
          </cell>
          <cell r="L238">
            <v>3371.6953738460006</v>
          </cell>
          <cell r="M238">
            <v>3275.4179493999995</v>
          </cell>
          <cell r="N238">
            <v>3396.05788412</v>
          </cell>
          <cell r="O238">
            <v>2969.7774891991603</v>
          </cell>
          <cell r="P238">
            <v>3096.8997673024005</v>
          </cell>
          <cell r="Q238">
            <v>2852.4605683498744</v>
          </cell>
          <cell r="R238">
            <v>2954.550168349874</v>
          </cell>
          <cell r="S238">
            <v>3266.754468349874</v>
          </cell>
        </row>
        <row r="239">
          <cell r="A239" t="str">
            <v>CC3_CO_Energy Industries</v>
          </cell>
          <cell r="B239" t="str">
            <v>CC3</v>
          </cell>
          <cell r="C239" t="str">
            <v>CO</v>
          </cell>
          <cell r="D239" t="str">
            <v>Mg</v>
          </cell>
          <cell r="E239">
            <v>1</v>
          </cell>
          <cell r="F239" t="str">
            <v>Energy Industries</v>
          </cell>
          <cell r="G239">
            <v>1</v>
          </cell>
          <cell r="H239">
            <v>33200</v>
          </cell>
          <cell r="I239">
            <v>27250</v>
          </cell>
          <cell r="J239">
            <v>27680</v>
          </cell>
          <cell r="K239">
            <v>22180</v>
          </cell>
          <cell r="L239">
            <v>22430</v>
          </cell>
          <cell r="M239">
            <v>23580</v>
          </cell>
          <cell r="N239">
            <v>23960</v>
          </cell>
          <cell r="O239">
            <v>25130</v>
          </cell>
          <cell r="P239">
            <v>26480</v>
          </cell>
          <cell r="Q239">
            <v>28750</v>
          </cell>
          <cell r="R239">
            <v>30510</v>
          </cell>
          <cell r="S239">
            <v>28930</v>
          </cell>
        </row>
        <row r="240">
          <cell r="A240" t="str">
            <v>CC3_CO_Fugitive Emissions</v>
          </cell>
          <cell r="B240" t="str">
            <v>CC3</v>
          </cell>
          <cell r="C240" t="str">
            <v>CO</v>
          </cell>
          <cell r="D240" t="str">
            <v>Mg</v>
          </cell>
          <cell r="E240">
            <v>2</v>
          </cell>
          <cell r="F240" t="str">
            <v>Fugitive Emissions</v>
          </cell>
          <cell r="G240">
            <v>2</v>
          </cell>
          <cell r="H240">
            <v>3600</v>
          </cell>
          <cell r="I240">
            <v>3600</v>
          </cell>
          <cell r="J240">
            <v>3600</v>
          </cell>
          <cell r="K240">
            <v>3600</v>
          </cell>
          <cell r="L240">
            <v>3600</v>
          </cell>
          <cell r="M240">
            <v>3600</v>
          </cell>
          <cell r="N240">
            <v>3600</v>
          </cell>
          <cell r="O240">
            <v>3600</v>
          </cell>
          <cell r="P240">
            <v>3600</v>
          </cell>
          <cell r="Q240">
            <v>3600</v>
          </cell>
          <cell r="R240">
            <v>3600</v>
          </cell>
          <cell r="S240">
            <v>3600</v>
          </cell>
        </row>
        <row r="241">
          <cell r="A241" t="str">
            <v>CC3_CO_Industry (Energy)</v>
          </cell>
          <cell r="B241" t="str">
            <v>CC3</v>
          </cell>
          <cell r="C241" t="str">
            <v>CO</v>
          </cell>
          <cell r="D241" t="str">
            <v>Mg</v>
          </cell>
          <cell r="E241">
            <v>3</v>
          </cell>
          <cell r="F241" t="str">
            <v>Industry (Energy)</v>
          </cell>
          <cell r="G241">
            <v>3</v>
          </cell>
          <cell r="H241">
            <v>928190</v>
          </cell>
          <cell r="I241">
            <v>650480</v>
          </cell>
          <cell r="J241">
            <v>761910</v>
          </cell>
          <cell r="K241">
            <v>677180</v>
          </cell>
          <cell r="L241">
            <v>642540</v>
          </cell>
          <cell r="M241">
            <v>650110</v>
          </cell>
          <cell r="N241">
            <v>759160</v>
          </cell>
          <cell r="O241">
            <v>814240</v>
          </cell>
          <cell r="P241">
            <v>756240</v>
          </cell>
          <cell r="Q241">
            <v>737250</v>
          </cell>
          <cell r="R241">
            <v>750390</v>
          </cell>
          <cell r="S241">
            <v>679180</v>
          </cell>
        </row>
        <row r="242">
          <cell r="A242" t="str">
            <v>CC3_CO_Agriculture</v>
          </cell>
          <cell r="B242" t="str">
            <v>CC3</v>
          </cell>
          <cell r="C242" t="str">
            <v>CO</v>
          </cell>
          <cell r="D242" t="str">
            <v>Mg</v>
          </cell>
          <cell r="E242">
            <v>4</v>
          </cell>
          <cell r="F242" t="str">
            <v>Agriculture</v>
          </cell>
          <cell r="G242">
            <v>10</v>
          </cell>
          <cell r="H242">
            <v>455500</v>
          </cell>
          <cell r="I242">
            <v>521800</v>
          </cell>
          <cell r="J242">
            <v>483900</v>
          </cell>
          <cell r="K242">
            <v>476300</v>
          </cell>
          <cell r="L242">
            <v>409300</v>
          </cell>
          <cell r="M242">
            <v>426100</v>
          </cell>
          <cell r="N242">
            <v>441600</v>
          </cell>
          <cell r="O242">
            <v>448000</v>
          </cell>
          <cell r="P242">
            <v>503900</v>
          </cell>
          <cell r="Q242">
            <v>430700</v>
          </cell>
          <cell r="R242">
            <v>485700</v>
          </cell>
          <cell r="S242">
            <v>485880</v>
          </cell>
        </row>
        <row r="243">
          <cell r="A243" t="str">
            <v>CC3_CO_Waste</v>
          </cell>
          <cell r="B243" t="str">
            <v>CC3</v>
          </cell>
          <cell r="C243" t="str">
            <v>CO</v>
          </cell>
          <cell r="D243" t="str">
            <v>Mg</v>
          </cell>
          <cell r="E243">
            <v>5</v>
          </cell>
          <cell r="F243" t="str">
            <v>Waste</v>
          </cell>
          <cell r="G243">
            <v>11</v>
          </cell>
          <cell r="H243">
            <v>1394300</v>
          </cell>
          <cell r="I243">
            <v>1354300</v>
          </cell>
          <cell r="J243">
            <v>1154300</v>
          </cell>
          <cell r="K243">
            <v>1124300</v>
          </cell>
          <cell r="L243">
            <v>1074300</v>
          </cell>
          <cell r="M243">
            <v>1038100</v>
          </cell>
          <cell r="N243">
            <v>1011100</v>
          </cell>
          <cell r="O243">
            <v>1010700</v>
          </cell>
          <cell r="P243">
            <v>1010900</v>
          </cell>
          <cell r="Q243">
            <v>1010600</v>
          </cell>
          <cell r="R243">
            <v>1010195.4</v>
          </cell>
          <cell r="S243">
            <v>1010150</v>
          </cell>
        </row>
        <row r="244">
          <cell r="A244" t="str">
            <v>CC3_CO_Other (Energy)</v>
          </cell>
          <cell r="B244" t="str">
            <v>CC3</v>
          </cell>
          <cell r="C244" t="str">
            <v>CO</v>
          </cell>
          <cell r="D244" t="str">
            <v>Mg</v>
          </cell>
          <cell r="E244">
            <v>6</v>
          </cell>
          <cell r="F244" t="str">
            <v>Other (Energy)</v>
          </cell>
          <cell r="G244">
            <v>5</v>
          </cell>
          <cell r="H244">
            <v>2529000</v>
          </cell>
          <cell r="I244">
            <v>2426000</v>
          </cell>
          <cell r="J244">
            <v>2526000</v>
          </cell>
          <cell r="K244">
            <v>2501000</v>
          </cell>
          <cell r="L244">
            <v>2399000</v>
          </cell>
          <cell r="M244">
            <v>2383000</v>
          </cell>
          <cell r="N244">
            <v>2234000</v>
          </cell>
          <cell r="O244">
            <v>2222000</v>
          </cell>
          <cell r="P244">
            <v>2297000</v>
          </cell>
          <cell r="Q244">
            <v>2198000</v>
          </cell>
          <cell r="R244">
            <v>2228000</v>
          </cell>
          <cell r="S244">
            <v>2211268</v>
          </cell>
        </row>
        <row r="245">
          <cell r="A245" t="str">
            <v>CC3_CO_Road Transport</v>
          </cell>
          <cell r="B245" t="str">
            <v>CC3</v>
          </cell>
          <cell r="C245" t="str">
            <v>CO</v>
          </cell>
          <cell r="D245" t="str">
            <v>Mg</v>
          </cell>
          <cell r="E245">
            <v>7</v>
          </cell>
          <cell r="F245" t="str">
            <v>Road Transport</v>
          </cell>
          <cell r="G245">
            <v>8</v>
          </cell>
          <cell r="H245">
            <v>2102000</v>
          </cell>
          <cell r="I245">
            <v>1798000</v>
          </cell>
          <cell r="J245">
            <v>1867000</v>
          </cell>
          <cell r="K245">
            <v>2162000</v>
          </cell>
          <cell r="L245">
            <v>2131000</v>
          </cell>
          <cell r="M245">
            <v>2331000</v>
          </cell>
          <cell r="N245">
            <v>2335000</v>
          </cell>
          <cell r="O245">
            <v>2301000</v>
          </cell>
          <cell r="P245">
            <v>2341000</v>
          </cell>
          <cell r="Q245">
            <v>2393000</v>
          </cell>
          <cell r="R245">
            <v>2078000</v>
          </cell>
          <cell r="S245">
            <v>2054890</v>
          </cell>
        </row>
        <row r="246">
          <cell r="A246" t="str">
            <v>CC3_CO_Other Transport</v>
          </cell>
          <cell r="B246" t="str">
            <v>CC3</v>
          </cell>
          <cell r="C246" t="str">
            <v>CO</v>
          </cell>
          <cell r="D246" t="str">
            <v>Mg</v>
          </cell>
          <cell r="E246">
            <v>8</v>
          </cell>
          <cell r="F246" t="str">
            <v>Other Transport</v>
          </cell>
          <cell r="G246">
            <v>9</v>
          </cell>
          <cell r="H246">
            <v>37600</v>
          </cell>
          <cell r="I246">
            <v>30800</v>
          </cell>
          <cell r="J246">
            <v>28500</v>
          </cell>
          <cell r="K246">
            <v>27600</v>
          </cell>
          <cell r="L246">
            <v>25900</v>
          </cell>
          <cell r="M246">
            <v>26100</v>
          </cell>
          <cell r="N246">
            <v>27700</v>
          </cell>
          <cell r="O246">
            <v>25600</v>
          </cell>
          <cell r="P246">
            <v>29800</v>
          </cell>
          <cell r="Q246">
            <v>31600</v>
          </cell>
          <cell r="R246">
            <v>28600</v>
          </cell>
          <cell r="S246">
            <v>30930</v>
          </cell>
        </row>
        <row r="247">
          <cell r="A247" t="str">
            <v>CC3_CO_Industry (Processes)</v>
          </cell>
          <cell r="B247" t="str">
            <v>CC3</v>
          </cell>
          <cell r="C247" t="str">
            <v>CO</v>
          </cell>
          <cell r="D247" t="str">
            <v>Mg</v>
          </cell>
          <cell r="E247">
            <v>9</v>
          </cell>
          <cell r="F247" t="str">
            <v>Industry (Processes)</v>
          </cell>
          <cell r="G247">
            <v>4</v>
          </cell>
          <cell r="H247">
            <v>196740</v>
          </cell>
          <cell r="I247">
            <v>150940</v>
          </cell>
          <cell r="J247">
            <v>162940</v>
          </cell>
          <cell r="K247">
            <v>217140</v>
          </cell>
          <cell r="L247">
            <v>265740</v>
          </cell>
          <cell r="M247">
            <v>272740</v>
          </cell>
          <cell r="N247">
            <v>169640</v>
          </cell>
          <cell r="O247">
            <v>172540</v>
          </cell>
          <cell r="P247">
            <v>163330</v>
          </cell>
          <cell r="Q247">
            <v>155210</v>
          </cell>
          <cell r="R247">
            <v>159890</v>
          </cell>
          <cell r="S247">
            <v>119830</v>
          </cell>
        </row>
        <row r="248">
          <cell r="A248" t="str">
            <v>CC3_CO_Other (Non Energy)</v>
          </cell>
          <cell r="B248" t="str">
            <v>CC3</v>
          </cell>
          <cell r="C248" t="str">
            <v>CO</v>
          </cell>
          <cell r="D248" t="str">
            <v>Mg</v>
          </cell>
          <cell r="E248">
            <v>10</v>
          </cell>
          <cell r="F248" t="str">
            <v>Other (Non Energy)</v>
          </cell>
          <cell r="G248">
            <v>6</v>
          </cell>
          <cell r="H248" t="str">
            <v/>
          </cell>
          <cell r="I248" t="str">
            <v/>
          </cell>
          <cell r="J248" t="str">
            <v/>
          </cell>
          <cell r="K248" t="str">
            <v/>
          </cell>
          <cell r="L248" t="str">
            <v/>
          </cell>
          <cell r="M248" t="str">
            <v/>
          </cell>
          <cell r="N248" t="str">
            <v/>
          </cell>
          <cell r="O248" t="str">
            <v/>
          </cell>
          <cell r="P248" t="str">
            <v/>
          </cell>
          <cell r="Q248" t="str">
            <v/>
          </cell>
          <cell r="R248" t="str">
            <v/>
          </cell>
          <cell r="S248" t="str">
            <v/>
          </cell>
        </row>
        <row r="249">
          <cell r="A249" t="str">
            <v>CC3_CO2_Energy Industries</v>
          </cell>
          <cell r="B249" t="str">
            <v>CC3</v>
          </cell>
          <cell r="C249" t="str">
            <v>CO2</v>
          </cell>
          <cell r="D249" t="str">
            <v>Mg</v>
          </cell>
          <cell r="E249">
            <v>1</v>
          </cell>
          <cell r="F249" t="str">
            <v>Energy Industries</v>
          </cell>
          <cell r="G249">
            <v>1</v>
          </cell>
          <cell r="H249">
            <v>114519288.36603999</v>
          </cell>
          <cell r="I249">
            <v>95505070.13521</v>
          </cell>
          <cell r="J249">
            <v>88165108.44868334</v>
          </cell>
          <cell r="K249">
            <v>89625098.50605333</v>
          </cell>
          <cell r="L249">
            <v>85827880.77702</v>
          </cell>
          <cell r="M249">
            <v>85166959.89602001</v>
          </cell>
          <cell r="N249">
            <v>85457765.85229</v>
          </cell>
          <cell r="O249">
            <v>91695786.26917833</v>
          </cell>
          <cell r="P249">
            <v>69059603.86935332</v>
          </cell>
          <cell r="Q249">
            <v>68546981.152155</v>
          </cell>
          <cell r="R249">
            <v>62232952.640136674</v>
          </cell>
          <cell r="S249">
            <v>88501469.98047666</v>
          </cell>
        </row>
        <row r="250">
          <cell r="A250" t="str">
            <v>CC3_CO2_Fugitive Emissions</v>
          </cell>
          <cell r="B250" t="str">
            <v>CC3</v>
          </cell>
          <cell r="C250" t="str">
            <v>CO2</v>
          </cell>
          <cell r="D250" t="str">
            <v>Mg</v>
          </cell>
          <cell r="E250">
            <v>2</v>
          </cell>
          <cell r="F250" t="str">
            <v>Fugitive Emissions</v>
          </cell>
          <cell r="G250">
            <v>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</row>
        <row r="251">
          <cell r="A251" t="str">
            <v>CC3_CO2_Industry (Energy)</v>
          </cell>
          <cell r="B251" t="str">
            <v>CC3</v>
          </cell>
          <cell r="C251" t="str">
            <v>CO2</v>
          </cell>
          <cell r="D251" t="str">
            <v>Mg</v>
          </cell>
          <cell r="E251">
            <v>3</v>
          </cell>
          <cell r="F251" t="str">
            <v>Industry (Energy)</v>
          </cell>
          <cell r="G251">
            <v>3</v>
          </cell>
          <cell r="H251">
            <v>69474877.02716</v>
          </cell>
          <cell r="I251">
            <v>49225076.83824</v>
          </cell>
          <cell r="J251">
            <v>85966965.99021497</v>
          </cell>
          <cell r="K251">
            <v>79850023.44928001</v>
          </cell>
          <cell r="L251">
            <v>81995692.416325</v>
          </cell>
          <cell r="M251">
            <v>101849704.69345999</v>
          </cell>
          <cell r="N251">
            <v>94348707.13535999</v>
          </cell>
          <cell r="O251">
            <v>85945954.62695454</v>
          </cell>
          <cell r="P251">
            <v>85880801.25856502</v>
          </cell>
          <cell r="Q251">
            <v>63556733.64649301</v>
          </cell>
          <cell r="R251">
            <v>64934728.74277302</v>
          </cell>
          <cell r="S251">
            <v>33203544.447138004</v>
          </cell>
        </row>
        <row r="252">
          <cell r="A252" t="str">
            <v>CC3_CO2_Agriculture</v>
          </cell>
          <cell r="B252" t="str">
            <v>CC3</v>
          </cell>
          <cell r="C252" t="str">
            <v>CO2</v>
          </cell>
          <cell r="D252" t="str">
            <v>Mg</v>
          </cell>
          <cell r="E252">
            <v>4</v>
          </cell>
          <cell r="F252" t="str">
            <v>Agriculture</v>
          </cell>
          <cell r="G252">
            <v>10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</row>
        <row r="253">
          <cell r="A253" t="str">
            <v>CC3_CO2_Waste</v>
          </cell>
          <cell r="B253" t="str">
            <v>CC3</v>
          </cell>
          <cell r="C253" t="str">
            <v>CO2</v>
          </cell>
          <cell r="D253" t="str">
            <v>Mg</v>
          </cell>
          <cell r="E253">
            <v>5</v>
          </cell>
          <cell r="F253" t="str">
            <v>Waste</v>
          </cell>
          <cell r="G253">
            <v>11</v>
          </cell>
          <cell r="H253">
            <v>7285</v>
          </cell>
          <cell r="I253">
            <v>7251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</row>
        <row r="254">
          <cell r="A254" t="str">
            <v>CC3_CO2_Other (Energy)</v>
          </cell>
          <cell r="B254" t="str">
            <v>CC3</v>
          </cell>
          <cell r="C254" t="str">
            <v>CO2</v>
          </cell>
          <cell r="D254" t="str">
            <v>Mg</v>
          </cell>
          <cell r="E254">
            <v>6</v>
          </cell>
          <cell r="F254" t="str">
            <v>Other (Energy)</v>
          </cell>
          <cell r="G254">
            <v>5</v>
          </cell>
          <cell r="H254">
            <v>37911184.876609996</v>
          </cell>
          <cell r="I254">
            <v>32859356.73812</v>
          </cell>
          <cell r="J254">
            <v>9546883.543779999</v>
          </cell>
          <cell r="K254">
            <v>9027341.441445</v>
          </cell>
          <cell r="L254">
            <v>7600264.968420001</v>
          </cell>
          <cell r="M254">
            <v>7000262.3402700005</v>
          </cell>
          <cell r="N254">
            <v>13563769.64632</v>
          </cell>
          <cell r="O254">
            <v>7634174.257839</v>
          </cell>
          <cell r="P254">
            <v>7950431.169531666</v>
          </cell>
          <cell r="Q254">
            <v>6685073.63651</v>
          </cell>
          <cell r="R254">
            <v>6750094.399842249</v>
          </cell>
          <cell r="S254">
            <v>9783394.913549999</v>
          </cell>
        </row>
        <row r="255">
          <cell r="A255" t="str">
            <v>CC3_CO2_Industry (Processes)</v>
          </cell>
          <cell r="B255" t="str">
            <v>CC3</v>
          </cell>
          <cell r="C255" t="str">
            <v>CO2</v>
          </cell>
          <cell r="D255" t="str">
            <v>Mg</v>
          </cell>
          <cell r="E255">
            <v>9</v>
          </cell>
          <cell r="F255" t="str">
            <v>Industry (Processes)</v>
          </cell>
          <cell r="G255">
            <v>4</v>
          </cell>
          <cell r="H255">
            <v>14452460.709000003</v>
          </cell>
          <cell r="I255">
            <v>10060765.279</v>
          </cell>
          <cell r="J255">
            <v>15318221.6936</v>
          </cell>
          <cell r="K255">
            <v>15021560.44932</v>
          </cell>
          <cell r="L255">
            <v>15464462.886</v>
          </cell>
          <cell r="M255">
            <v>17297118.228</v>
          </cell>
          <cell r="N255">
            <v>17661536.775</v>
          </cell>
          <cell r="O255">
            <v>15785484.081000002</v>
          </cell>
          <cell r="P255">
            <v>13359942.474499999</v>
          </cell>
          <cell r="Q255">
            <v>12667100.426809285</v>
          </cell>
          <cell r="R255">
            <v>13544747.885809284</v>
          </cell>
          <cell r="S255">
            <v>10510346.375809284</v>
          </cell>
        </row>
        <row r="256">
          <cell r="A256" t="str">
            <v>CC3_CO2_Other (Non Energy)</v>
          </cell>
          <cell r="B256" t="str">
            <v>CC3</v>
          </cell>
          <cell r="C256" t="str">
            <v>CO2</v>
          </cell>
          <cell r="D256" t="str">
            <v>Mg</v>
          </cell>
          <cell r="E256">
            <v>10</v>
          </cell>
          <cell r="F256" t="str">
            <v>Other (Non Energy)</v>
          </cell>
          <cell r="G256">
            <v>6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</row>
        <row r="257">
          <cell r="A257" t="str">
            <v>CC3_CO2_Transport</v>
          </cell>
          <cell r="B257" t="str">
            <v>CC3</v>
          </cell>
          <cell r="C257" t="str">
            <v>CO2</v>
          </cell>
          <cell r="D257" t="str">
            <v>Mg</v>
          </cell>
          <cell r="E257">
            <v>11</v>
          </cell>
          <cell r="F257" t="str">
            <v>Transport</v>
          </cell>
          <cell r="G257">
            <v>7</v>
          </cell>
          <cell r="H257">
            <v>20280328.804936</v>
          </cell>
          <cell r="I257">
            <v>14045515.112898</v>
          </cell>
          <cell r="J257">
            <v>14060674.375999998</v>
          </cell>
          <cell r="K257">
            <v>14133579.935599998</v>
          </cell>
          <cell r="L257">
            <v>13183585.1180988</v>
          </cell>
          <cell r="M257">
            <v>12910038.885735</v>
          </cell>
          <cell r="N257">
            <v>14093787.138975002</v>
          </cell>
          <cell r="O257">
            <v>13030206.4674684</v>
          </cell>
          <cell r="P257">
            <v>14075165.7862996</v>
          </cell>
          <cell r="Q257">
            <v>12387662.829556</v>
          </cell>
          <cell r="R257">
            <v>13128068.553207</v>
          </cell>
          <cell r="S257">
            <v>17836909.522189334</v>
          </cell>
        </row>
        <row r="258">
          <cell r="A258" t="str">
            <v>CC3_GWP_Energy Industries</v>
          </cell>
          <cell r="B258" t="str">
            <v>CC3</v>
          </cell>
          <cell r="C258" t="str">
            <v>GWP</v>
          </cell>
          <cell r="D258" t="str">
            <v>CO2 Eq</v>
          </cell>
          <cell r="E258">
            <v>1</v>
          </cell>
          <cell r="F258" t="str">
            <v>Energy Industries</v>
          </cell>
          <cell r="G258">
            <v>1</v>
          </cell>
          <cell r="H258">
            <v>120343697.5257985</v>
          </cell>
          <cell r="I258">
            <v>100405852.30563381</v>
          </cell>
          <cell r="J258">
            <v>91094004.40070224</v>
          </cell>
          <cell r="K258">
            <v>92524134.03353544</v>
          </cell>
          <cell r="L258">
            <v>88553729.094242</v>
          </cell>
          <cell r="M258">
            <v>88033412.3444919</v>
          </cell>
          <cell r="N258">
            <v>88282723.82565999</v>
          </cell>
          <cell r="O258">
            <v>94589557.21277018</v>
          </cell>
          <cell r="P258">
            <v>71618605.91795333</v>
          </cell>
          <cell r="Q258">
            <v>70897798.1714162</v>
          </cell>
          <cell r="R258">
            <v>64557328.231897876</v>
          </cell>
          <cell r="S258">
            <v>90931868.58563787</v>
          </cell>
        </row>
        <row r="259">
          <cell r="A259" t="str">
            <v>CC3_GWP_Fugitive Emissions</v>
          </cell>
          <cell r="B259" t="str">
            <v>CC3</v>
          </cell>
          <cell r="C259" t="str">
            <v>GWP</v>
          </cell>
          <cell r="D259" t="str">
            <v>CO2 Eq</v>
          </cell>
          <cell r="E259">
            <v>2</v>
          </cell>
          <cell r="F259" t="str">
            <v>Fugitive Emissions</v>
          </cell>
          <cell r="G259">
            <v>2</v>
          </cell>
          <cell r="H259">
            <v>29038368.084495</v>
          </cell>
          <cell r="I259">
            <v>25023911.960565</v>
          </cell>
          <cell r="J259">
            <v>22475577.705315</v>
          </cell>
          <cell r="K259">
            <v>22022202.885585</v>
          </cell>
          <cell r="L259">
            <v>18011695.370970003</v>
          </cell>
          <cell r="M259">
            <v>20614941.249629997</v>
          </cell>
          <cell r="N259">
            <v>20521544.487423</v>
          </cell>
          <cell r="O259">
            <v>17011017.5075043</v>
          </cell>
          <cell r="P259">
            <v>15127723.150794659</v>
          </cell>
          <cell r="Q259">
            <v>13474439.179545855</v>
          </cell>
          <cell r="R259">
            <v>14080248.423795851</v>
          </cell>
          <cell r="S259">
            <v>13965080.191245854</v>
          </cell>
        </row>
        <row r="260">
          <cell r="A260" t="str">
            <v>CC3_GWP_Industry (Energy)</v>
          </cell>
          <cell r="B260" t="str">
            <v>CC3</v>
          </cell>
          <cell r="C260" t="str">
            <v>GWP</v>
          </cell>
          <cell r="D260" t="str">
            <v>CO2 Eq</v>
          </cell>
          <cell r="E260">
            <v>3</v>
          </cell>
          <cell r="F260" t="str">
            <v>Industry (Energy)</v>
          </cell>
          <cell r="G260">
            <v>3</v>
          </cell>
          <cell r="H260">
            <v>70704262.9303726</v>
          </cell>
          <cell r="I260">
            <v>50020369.84892097</v>
          </cell>
          <cell r="J260">
            <v>86579354.16662058</v>
          </cell>
          <cell r="K260">
            <v>80419735.13513798</v>
          </cell>
          <cell r="L260">
            <v>82504387.7802161</v>
          </cell>
          <cell r="M260">
            <v>102627166.53637083</v>
          </cell>
          <cell r="N260">
            <v>95065820.133138</v>
          </cell>
          <cell r="O260">
            <v>86686560.49958156</v>
          </cell>
          <cell r="P260">
            <v>86437297.83486502</v>
          </cell>
          <cell r="Q260">
            <v>63999073.05599403</v>
          </cell>
          <cell r="R260">
            <v>65377693.608274035</v>
          </cell>
          <cell r="S260">
            <v>33486104.47463902</v>
          </cell>
        </row>
        <row r="261">
          <cell r="A261" t="str">
            <v>CC3_GWP_Agriculture</v>
          </cell>
          <cell r="B261" t="str">
            <v>CC3</v>
          </cell>
          <cell r="C261" t="str">
            <v>GWP</v>
          </cell>
          <cell r="D261" t="str">
            <v>CO2 Eq</v>
          </cell>
          <cell r="E261">
            <v>4</v>
          </cell>
          <cell r="F261" t="str">
            <v>Agriculture</v>
          </cell>
          <cell r="G261">
            <v>10</v>
          </cell>
          <cell r="H261">
            <v>41383149.3043378</v>
          </cell>
          <cell r="I261">
            <v>33426306.986371912</v>
          </cell>
          <cell r="J261">
            <v>34497523.08400843</v>
          </cell>
          <cell r="K261">
            <v>30576709.18741672</v>
          </cell>
          <cell r="L261">
            <v>26816079.485060815</v>
          </cell>
          <cell r="M261">
            <v>29400063.950525776</v>
          </cell>
          <cell r="N261">
            <v>27488811.702679154</v>
          </cell>
          <cell r="O261">
            <v>27567736.36976157</v>
          </cell>
          <cell r="P261">
            <v>26079052.86172261</v>
          </cell>
          <cell r="Q261">
            <v>30156167.783360727</v>
          </cell>
          <cell r="R261">
            <v>32482704.910611734</v>
          </cell>
          <cell r="S261">
            <v>31712338.70447894</v>
          </cell>
        </row>
        <row r="262">
          <cell r="A262" t="str">
            <v>CC3_GWP_Waste</v>
          </cell>
          <cell r="B262" t="str">
            <v>CC3</v>
          </cell>
          <cell r="C262" t="str">
            <v>GWP</v>
          </cell>
          <cell r="D262" t="str">
            <v>CO2 Eq</v>
          </cell>
          <cell r="E262">
            <v>5</v>
          </cell>
          <cell r="F262" t="str">
            <v>Waste</v>
          </cell>
          <cell r="G262">
            <v>11</v>
          </cell>
          <cell r="H262">
            <v>23779896.976480003</v>
          </cell>
          <cell r="I262">
            <v>23870266.89083466</v>
          </cell>
          <cell r="J262">
            <v>32664749.327168837</v>
          </cell>
          <cell r="K262">
            <v>31134079.49633303</v>
          </cell>
          <cell r="L262">
            <v>25335543.37804493</v>
          </cell>
          <cell r="M262">
            <v>26729910.992442638</v>
          </cell>
          <cell r="N262">
            <v>25074735.589418642</v>
          </cell>
          <cell r="O262">
            <v>23686142.321445893</v>
          </cell>
          <cell r="P262">
            <v>22019718.37910111</v>
          </cell>
          <cell r="Q262">
            <v>19374389.44171053</v>
          </cell>
          <cell r="R262">
            <v>20144514.99406741</v>
          </cell>
          <cell r="S262">
            <v>14721692.025558656</v>
          </cell>
        </row>
        <row r="263">
          <cell r="A263" t="str">
            <v>CC3_GWP_Other (Energy)</v>
          </cell>
          <cell r="B263" t="str">
            <v>CC3</v>
          </cell>
          <cell r="C263" t="str">
            <v>GWP</v>
          </cell>
          <cell r="D263" t="str">
            <v>CO2 Eq</v>
          </cell>
          <cell r="E263">
            <v>6</v>
          </cell>
          <cell r="F263" t="str">
            <v>Other (Energy)</v>
          </cell>
          <cell r="G263">
            <v>5</v>
          </cell>
          <cell r="H263">
            <v>39370183.94535974</v>
          </cell>
          <cell r="I263">
            <v>34082671.62074165</v>
          </cell>
          <cell r="J263">
            <v>9925857.59077455</v>
          </cell>
          <cell r="K263">
            <v>9414589.58442105</v>
          </cell>
          <cell r="L263">
            <v>8490931.35261352</v>
          </cell>
          <cell r="M263">
            <v>8262279.111665781</v>
          </cell>
          <cell r="N263">
            <v>16167297.202867258</v>
          </cell>
          <cell r="O263">
            <v>8681023.2379665</v>
          </cell>
          <cell r="P263">
            <v>8913369.658349484</v>
          </cell>
          <cell r="Q263">
            <v>7602392.104656422</v>
          </cell>
          <cell r="R263">
            <v>7644183.469588672</v>
          </cell>
          <cell r="S263">
            <v>10496559.639416423</v>
          </cell>
        </row>
        <row r="264">
          <cell r="A264" t="str">
            <v>CC3_GWP_Industry (Processes)</v>
          </cell>
          <cell r="B264" t="str">
            <v>CC3</v>
          </cell>
          <cell r="C264" t="str">
            <v>GWP</v>
          </cell>
          <cell r="D264" t="str">
            <v>CO2 Eq</v>
          </cell>
          <cell r="E264">
            <v>9</v>
          </cell>
          <cell r="F264" t="str">
            <v>Industry (Processes)</v>
          </cell>
          <cell r="G264">
            <v>4</v>
          </cell>
          <cell r="H264">
            <v>21033727.017500002</v>
          </cell>
          <cell r="I264">
            <v>13895827.508</v>
          </cell>
          <cell r="J264">
            <v>18801311.8991</v>
          </cell>
          <cell r="K264">
            <v>18344291.869319998</v>
          </cell>
          <cell r="L264">
            <v>19454028.2165</v>
          </cell>
          <cell r="M264">
            <v>21154311.522</v>
          </cell>
          <cell r="N264">
            <v>21428698.989</v>
          </cell>
          <cell r="O264">
            <v>18933022.383</v>
          </cell>
          <cell r="P264">
            <v>14720500.3202</v>
          </cell>
          <cell r="Q264">
            <v>13949946.035809286</v>
          </cell>
          <cell r="R264">
            <v>15185112.932809284</v>
          </cell>
          <cell r="S264">
            <v>11834846.492809284</v>
          </cell>
        </row>
        <row r="265">
          <cell r="A265" t="str">
            <v>CC3_GWP_Other (Non Energy)</v>
          </cell>
          <cell r="B265" t="str">
            <v>CC3</v>
          </cell>
          <cell r="C265" t="str">
            <v>GWP</v>
          </cell>
          <cell r="D265" t="str">
            <v>CO2 Eq</v>
          </cell>
          <cell r="E265">
            <v>10</v>
          </cell>
          <cell r="F265" t="str">
            <v>Other (Non Energy)</v>
          </cell>
          <cell r="G265">
            <v>6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</row>
        <row r="266">
          <cell r="A266" t="str">
            <v>CC3_GWP_Transport</v>
          </cell>
          <cell r="B266" t="str">
            <v>CC3</v>
          </cell>
          <cell r="C266" t="str">
            <v>GWP</v>
          </cell>
          <cell r="D266" t="str">
            <v>CO2 Eq</v>
          </cell>
          <cell r="E266">
            <v>11</v>
          </cell>
          <cell r="F266" t="str">
            <v>Transport</v>
          </cell>
          <cell r="G266">
            <v>7</v>
          </cell>
          <cell r="H266">
            <v>20557758.860463366</v>
          </cell>
          <cell r="I266">
            <v>14231327.886502061</v>
          </cell>
          <cell r="J266">
            <v>14201191.302262</v>
          </cell>
          <cell r="K266">
            <v>14279977.672392</v>
          </cell>
          <cell r="L266">
            <v>13322911.625571564</v>
          </cell>
          <cell r="M266">
            <v>13045040.831758548</v>
          </cell>
          <cell r="N266">
            <v>14235374.39062712</v>
          </cell>
          <cell r="O266">
            <v>13157517.122138372</v>
          </cell>
          <cell r="P266">
            <v>14207910.699367061</v>
          </cell>
          <cell r="Q266">
            <v>12508706.191996003</v>
          </cell>
          <cell r="R266">
            <v>13254193.929507002</v>
          </cell>
          <cell r="S266">
            <v>17976764.570809342</v>
          </cell>
        </row>
        <row r="267">
          <cell r="A267" t="str">
            <v>CC3_N2O_Energy Industries</v>
          </cell>
          <cell r="B267" t="str">
            <v>CC3</v>
          </cell>
          <cell r="C267" t="str">
            <v>N2O</v>
          </cell>
          <cell r="D267" t="str">
            <v>Mg</v>
          </cell>
          <cell r="E267">
            <v>1</v>
          </cell>
          <cell r="F267" t="str">
            <v>Energy Industries</v>
          </cell>
          <cell r="G267">
            <v>1</v>
          </cell>
          <cell r="H267">
            <v>18269.00535282</v>
          </cell>
          <cell r="I267">
            <v>15334.04334802</v>
          </cell>
          <cell r="J267">
            <v>9263.982813439998</v>
          </cell>
          <cell r="K267">
            <v>9131.7672668</v>
          </cell>
          <cell r="L267">
            <v>8634.974328979999</v>
          </cell>
          <cell r="M267">
            <v>9068.681478699998</v>
          </cell>
          <cell r="N267">
            <v>8934.7701</v>
          </cell>
          <cell r="O267">
            <v>9139.80962296</v>
          </cell>
          <cell r="P267">
            <v>8098.909100000001</v>
          </cell>
          <cell r="Q267">
            <v>7427.15855567</v>
          </cell>
          <cell r="R267">
            <v>7348.215755669999</v>
          </cell>
          <cell r="S267">
            <v>7673.67911567</v>
          </cell>
        </row>
        <row r="268">
          <cell r="A268" t="str">
            <v>CC3_N2O_Fugitive Emissions</v>
          </cell>
          <cell r="B268" t="str">
            <v>CC3</v>
          </cell>
          <cell r="C268" t="str">
            <v>N2O</v>
          </cell>
          <cell r="D268" t="str">
            <v>Mg</v>
          </cell>
          <cell r="E268">
            <v>2</v>
          </cell>
          <cell r="F268" t="str">
            <v>Fugitive Emissions</v>
          </cell>
          <cell r="G268">
            <v>2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</row>
        <row r="269">
          <cell r="A269" t="str">
            <v>CC3_N2O_Industry (Energy)</v>
          </cell>
          <cell r="B269" t="str">
            <v>CC3</v>
          </cell>
          <cell r="C269" t="str">
            <v>N2O</v>
          </cell>
          <cell r="D269" t="str">
            <v>Mg</v>
          </cell>
          <cell r="E269">
            <v>3</v>
          </cell>
          <cell r="F269" t="str">
            <v>Industry (Energy)</v>
          </cell>
          <cell r="G269">
            <v>3</v>
          </cell>
          <cell r="H269">
            <v>3621.7771940000002</v>
          </cell>
          <cell r="I269">
            <v>2353.93784832</v>
          </cell>
          <cell r="J269">
            <v>1559.8766799</v>
          </cell>
          <cell r="K269">
            <v>1460.78159502</v>
          </cell>
          <cell r="L269">
            <v>1345.4556636399998</v>
          </cell>
          <cell r="M269">
            <v>1992.8441377999998</v>
          </cell>
          <cell r="N269">
            <v>1850.178954</v>
          </cell>
          <cell r="O269">
            <v>1941.976858</v>
          </cell>
          <cell r="P269">
            <v>1392.83648</v>
          </cell>
          <cell r="Q269">
            <v>1139.9733308823998</v>
          </cell>
          <cell r="R269">
            <v>1141.9195308823996</v>
          </cell>
          <cell r="S269">
            <v>740.7801308823998</v>
          </cell>
        </row>
        <row r="270">
          <cell r="A270" t="str">
            <v>CC3_N2O_Agriculture</v>
          </cell>
          <cell r="B270" t="str">
            <v>CC3</v>
          </cell>
          <cell r="C270" t="str">
            <v>N2O</v>
          </cell>
          <cell r="D270" t="str">
            <v>Mg</v>
          </cell>
          <cell r="E270">
            <v>4</v>
          </cell>
          <cell r="F270" t="str">
            <v>Agriculture</v>
          </cell>
          <cell r="G270">
            <v>10</v>
          </cell>
          <cell r="H270">
            <v>78104.41083745952</v>
          </cell>
          <cell r="I270">
            <v>58969.34311540732</v>
          </cell>
          <cell r="J270">
            <v>61363.76493043968</v>
          </cell>
          <cell r="K270">
            <v>57039.73109192359</v>
          </cell>
          <cell r="L270">
            <v>46816.87005510779</v>
          </cell>
          <cell r="M270">
            <v>55357.61882282929</v>
          </cell>
          <cell r="N270">
            <v>51540.275288320365</v>
          </cell>
          <cell r="O270">
            <v>52346.69092555829</v>
          </cell>
          <cell r="P270">
            <v>49281.68684790813</v>
          </cell>
          <cell r="Q270">
            <v>63711.80905114044</v>
          </cell>
          <cell r="R270">
            <v>71565.28364520692</v>
          </cell>
          <cell r="S270">
            <v>70880.71170297211</v>
          </cell>
        </row>
        <row r="271">
          <cell r="A271" t="str">
            <v>CC3_N2O_Waste</v>
          </cell>
          <cell r="B271" t="str">
            <v>CC3</v>
          </cell>
          <cell r="C271" t="str">
            <v>N2O</v>
          </cell>
          <cell r="D271" t="str">
            <v>Mg</v>
          </cell>
          <cell r="E271">
            <v>5</v>
          </cell>
          <cell r="F271" t="str">
            <v>Waste</v>
          </cell>
          <cell r="G271">
            <v>11</v>
          </cell>
          <cell r="H271">
            <v>879.9270145600001</v>
          </cell>
          <cell r="I271">
            <v>769.8896027428572</v>
          </cell>
          <cell r="J271">
            <v>710.1483115885712</v>
          </cell>
          <cell r="K271">
            <v>676.2164682742855</v>
          </cell>
          <cell r="L271">
            <v>645.7844385142856</v>
          </cell>
          <cell r="M271">
            <v>652.5155607771429</v>
          </cell>
          <cell r="N271">
            <v>631.5014545714287</v>
          </cell>
          <cell r="O271">
            <v>631.5014545714287</v>
          </cell>
          <cell r="P271">
            <v>608.8743370285714</v>
          </cell>
          <cell r="Q271">
            <v>542.7190188589716</v>
          </cell>
          <cell r="R271">
            <v>1602.7190188589716</v>
          </cell>
          <cell r="S271">
            <v>1602.7190188589716</v>
          </cell>
        </row>
        <row r="272">
          <cell r="A272" t="str">
            <v>CC3_N2O_Other (Energy)</v>
          </cell>
          <cell r="B272" t="str">
            <v>CC3</v>
          </cell>
          <cell r="C272" t="str">
            <v>N2O</v>
          </cell>
          <cell r="D272" t="str">
            <v>Mg</v>
          </cell>
          <cell r="E272">
            <v>6</v>
          </cell>
          <cell r="F272" t="str">
            <v>Other (Energy)</v>
          </cell>
          <cell r="G272">
            <v>5</v>
          </cell>
          <cell r="H272">
            <v>3855.19558704</v>
          </cell>
          <cell r="I272">
            <v>3284.1695229</v>
          </cell>
          <cell r="J272">
            <v>321.17566669999997</v>
          </cell>
          <cell r="K272">
            <v>345.79473426</v>
          </cell>
          <cell r="L272">
            <v>651.57909652</v>
          </cell>
          <cell r="M272">
            <v>763.4101710799999</v>
          </cell>
          <cell r="N272">
            <v>4275.953939999999</v>
          </cell>
          <cell r="O272">
            <v>596.542056</v>
          </cell>
          <cell r="P272">
            <v>654.820822</v>
          </cell>
          <cell r="Q272">
            <v>688.3643959999999</v>
          </cell>
          <cell r="R272">
            <v>677.758781</v>
          </cell>
          <cell r="S272">
            <v>583.848678</v>
          </cell>
        </row>
        <row r="273">
          <cell r="A273" t="str">
            <v>CC3_N2O_Industry (Processes)</v>
          </cell>
          <cell r="B273" t="str">
            <v>CC3</v>
          </cell>
          <cell r="C273" t="str">
            <v>N2O</v>
          </cell>
          <cell r="D273" t="str">
            <v>Mg</v>
          </cell>
          <cell r="E273">
            <v>9</v>
          </cell>
          <cell r="F273" t="str">
            <v>Industry (Processes)</v>
          </cell>
          <cell r="G273">
            <v>4</v>
          </cell>
          <cell r="H273">
            <v>20258.804</v>
          </cell>
          <cell r="I273">
            <v>11681.41</v>
          </cell>
          <cell r="J273">
            <v>11037.5208</v>
          </cell>
          <cell r="K273">
            <v>10490.904</v>
          </cell>
          <cell r="L273">
            <v>12572.402</v>
          </cell>
          <cell r="M273">
            <v>12128.289</v>
          </cell>
          <cell r="N273">
            <v>11856.239399999999</v>
          </cell>
          <cell r="O273">
            <v>9827.52</v>
          </cell>
          <cell r="P273">
            <v>4148.7972</v>
          </cell>
          <cell r="Q273">
            <v>3928.0860000000002</v>
          </cell>
          <cell r="R273">
            <v>5048.4858</v>
          </cell>
          <cell r="S273">
            <v>4043.1828000000005</v>
          </cell>
        </row>
        <row r="274">
          <cell r="A274" t="str">
            <v>CC3_N2O_Other (Non Energy)</v>
          </cell>
          <cell r="B274" t="str">
            <v>CC3</v>
          </cell>
          <cell r="C274" t="str">
            <v>N2O</v>
          </cell>
          <cell r="D274" t="str">
            <v>Mg</v>
          </cell>
          <cell r="E274">
            <v>10</v>
          </cell>
          <cell r="F274" t="str">
            <v>Other (Non Energy)</v>
          </cell>
          <cell r="G274">
            <v>6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</row>
        <row r="275">
          <cell r="A275" t="str">
            <v>CC3_N2O_Transport</v>
          </cell>
          <cell r="B275" t="str">
            <v>CC3</v>
          </cell>
          <cell r="C275" t="str">
            <v>N2O</v>
          </cell>
          <cell r="D275" t="str">
            <v>Mg</v>
          </cell>
          <cell r="E275">
            <v>11</v>
          </cell>
          <cell r="F275" t="str">
            <v>Transport</v>
          </cell>
          <cell r="G275">
            <v>7</v>
          </cell>
          <cell r="H275">
            <v>601.011026</v>
          </cell>
          <cell r="I275">
            <v>427.9034776</v>
          </cell>
          <cell r="J275">
            <v>242.29740800000002</v>
          </cell>
          <cell r="K275">
            <v>249.60542199999998</v>
          </cell>
          <cell r="L275">
            <v>221.03517620000002</v>
          </cell>
          <cell r="M275">
            <v>213.60699705208447</v>
          </cell>
          <cell r="N275">
            <v>226.67753575999996</v>
          </cell>
          <cell r="O275">
            <v>209.50105611867997</v>
          </cell>
          <cell r="P275">
            <v>218.4194127552</v>
          </cell>
          <cell r="Q275">
            <v>197.23125969243554</v>
          </cell>
          <cell r="R275">
            <v>206.70910569243557</v>
          </cell>
          <cell r="S275">
            <v>229.84904769243553</v>
          </cell>
        </row>
        <row r="276">
          <cell r="A276" t="str">
            <v>CC3_NH3_Energy Industries</v>
          </cell>
          <cell r="B276" t="str">
            <v>CC3</v>
          </cell>
          <cell r="C276" t="str">
            <v>NH3</v>
          </cell>
          <cell r="D276" t="str">
            <v>Mg</v>
          </cell>
          <cell r="E276">
            <v>1</v>
          </cell>
          <cell r="F276" t="str">
            <v>Energy Industries</v>
          </cell>
          <cell r="G276">
            <v>1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</row>
        <row r="277">
          <cell r="A277" t="str">
            <v>CC3_NH3_Fugitive Emissions</v>
          </cell>
          <cell r="B277" t="str">
            <v>CC3</v>
          </cell>
          <cell r="C277" t="str">
            <v>NH3</v>
          </cell>
          <cell r="D277" t="str">
            <v>Mg</v>
          </cell>
          <cell r="E277">
            <v>2</v>
          </cell>
          <cell r="F277" t="str">
            <v>Fugitive Emissions</v>
          </cell>
          <cell r="G277">
            <v>2</v>
          </cell>
          <cell r="H277" t="str">
            <v/>
          </cell>
          <cell r="I277" t="str">
            <v/>
          </cell>
          <cell r="J277" t="str">
            <v/>
          </cell>
          <cell r="K277" t="str">
            <v/>
          </cell>
          <cell r="L277" t="str">
            <v/>
          </cell>
          <cell r="M277" t="str">
            <v/>
          </cell>
          <cell r="N277" t="str">
            <v/>
          </cell>
          <cell r="O277" t="str">
            <v/>
          </cell>
          <cell r="P277" t="str">
            <v/>
          </cell>
          <cell r="Q277" t="str">
            <v/>
          </cell>
          <cell r="R277" t="str">
            <v/>
          </cell>
          <cell r="S277" t="str">
            <v/>
          </cell>
        </row>
        <row r="278">
          <cell r="A278" t="str">
            <v>CC3_NH3_Industry (Energy)</v>
          </cell>
          <cell r="B278" t="str">
            <v>CC3</v>
          </cell>
          <cell r="C278" t="str">
            <v>NH3</v>
          </cell>
          <cell r="D278" t="str">
            <v>Mg</v>
          </cell>
          <cell r="E278">
            <v>3</v>
          </cell>
          <cell r="F278" t="str">
            <v>Industry (Energy)</v>
          </cell>
          <cell r="G278">
            <v>3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</row>
        <row r="279">
          <cell r="A279" t="str">
            <v>CC3_NH3_Agriculture</v>
          </cell>
          <cell r="B279" t="str">
            <v>CC3</v>
          </cell>
          <cell r="C279" t="str">
            <v>NH3</v>
          </cell>
          <cell r="D279" t="str">
            <v>Mg</v>
          </cell>
          <cell r="E279">
            <v>4</v>
          </cell>
          <cell r="F279" t="str">
            <v>Agriculture</v>
          </cell>
          <cell r="G279">
            <v>10</v>
          </cell>
          <cell r="H279">
            <v>386000</v>
          </cell>
          <cell r="I279">
            <v>345000</v>
          </cell>
          <cell r="J279">
            <v>315000</v>
          </cell>
          <cell r="K279">
            <v>275000</v>
          </cell>
          <cell r="L279">
            <v>269000</v>
          </cell>
          <cell r="M279">
            <v>263000</v>
          </cell>
          <cell r="N279">
            <v>257100</v>
          </cell>
          <cell r="O279">
            <v>253900</v>
          </cell>
          <cell r="P279">
            <v>254600</v>
          </cell>
          <cell r="Q279">
            <v>254200</v>
          </cell>
          <cell r="R279">
            <v>248400</v>
          </cell>
          <cell r="S279">
            <v>248400</v>
          </cell>
        </row>
        <row r="280">
          <cell r="A280" t="str">
            <v>CC3_NH3_Waste</v>
          </cell>
          <cell r="B280" t="str">
            <v>CC3</v>
          </cell>
          <cell r="C280" t="str">
            <v>NH3</v>
          </cell>
          <cell r="D280" t="str">
            <v>Mg</v>
          </cell>
          <cell r="E280">
            <v>5</v>
          </cell>
          <cell r="F280" t="str">
            <v>Waste</v>
          </cell>
          <cell r="G280">
            <v>11</v>
          </cell>
          <cell r="H280">
            <v>26000</v>
          </cell>
          <cell r="I280">
            <v>21000</v>
          </cell>
          <cell r="J280">
            <v>21000</v>
          </cell>
          <cell r="K280">
            <v>28000</v>
          </cell>
          <cell r="L280">
            <v>28000</v>
          </cell>
          <cell r="M280">
            <v>28000</v>
          </cell>
          <cell r="N280">
            <v>12800</v>
          </cell>
          <cell r="O280">
            <v>11600</v>
          </cell>
          <cell r="P280">
            <v>10100</v>
          </cell>
          <cell r="Q280">
            <v>10600</v>
          </cell>
          <cell r="R280">
            <v>10500</v>
          </cell>
          <cell r="S280">
            <v>10240</v>
          </cell>
        </row>
        <row r="281">
          <cell r="A281" t="str">
            <v>CC3_NH3_Other (Energy)</v>
          </cell>
          <cell r="B281" t="str">
            <v>CC3</v>
          </cell>
          <cell r="C281" t="str">
            <v>NH3</v>
          </cell>
          <cell r="D281" t="str">
            <v>Mg</v>
          </cell>
          <cell r="E281">
            <v>6</v>
          </cell>
          <cell r="F281" t="str">
            <v>Other (Energy)</v>
          </cell>
          <cell r="G281">
            <v>5</v>
          </cell>
          <cell r="H281" t="str">
            <v/>
          </cell>
          <cell r="I281" t="str">
            <v/>
          </cell>
          <cell r="J281" t="str">
            <v/>
          </cell>
          <cell r="K281" t="str">
            <v/>
          </cell>
          <cell r="L281" t="str">
            <v/>
          </cell>
          <cell r="M281" t="str">
            <v/>
          </cell>
          <cell r="N281" t="str">
            <v/>
          </cell>
          <cell r="O281" t="str">
            <v/>
          </cell>
          <cell r="P281" t="str">
            <v/>
          </cell>
          <cell r="Q281" t="str">
            <v/>
          </cell>
          <cell r="R281" t="str">
            <v/>
          </cell>
          <cell r="S281" t="str">
            <v/>
          </cell>
        </row>
        <row r="282">
          <cell r="A282" t="str">
            <v>CC3_NH3_Road Transport</v>
          </cell>
          <cell r="B282" t="str">
            <v>CC3</v>
          </cell>
          <cell r="C282" t="str">
            <v>NH3</v>
          </cell>
          <cell r="D282" t="str">
            <v>Mg</v>
          </cell>
          <cell r="E282">
            <v>7</v>
          </cell>
          <cell r="F282" t="str">
            <v>Road Transport</v>
          </cell>
          <cell r="G282">
            <v>8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25</v>
          </cell>
          <cell r="S282">
            <v>21</v>
          </cell>
        </row>
        <row r="283">
          <cell r="A283" t="str">
            <v>CC3_NH3_Other Transport</v>
          </cell>
          <cell r="B283" t="str">
            <v>CC3</v>
          </cell>
          <cell r="C283" t="str">
            <v>NH3</v>
          </cell>
          <cell r="D283" t="str">
            <v>Mg</v>
          </cell>
          <cell r="E283">
            <v>8</v>
          </cell>
          <cell r="F283" t="str">
            <v>Other Transport</v>
          </cell>
          <cell r="G283">
            <v>9</v>
          </cell>
          <cell r="H283">
            <v>3</v>
          </cell>
          <cell r="I283">
            <v>3</v>
          </cell>
          <cell r="J283">
            <v>3</v>
          </cell>
          <cell r="K283">
            <v>3</v>
          </cell>
          <cell r="L283">
            <v>3</v>
          </cell>
          <cell r="M283">
            <v>3</v>
          </cell>
          <cell r="N283">
            <v>3</v>
          </cell>
          <cell r="O283">
            <v>3</v>
          </cell>
          <cell r="P283">
            <v>3</v>
          </cell>
          <cell r="Q283">
            <v>3</v>
          </cell>
          <cell r="R283">
            <v>3</v>
          </cell>
          <cell r="S283">
            <v>4</v>
          </cell>
        </row>
        <row r="284">
          <cell r="A284" t="str">
            <v>CC3_NH3_Industry (Processes)</v>
          </cell>
          <cell r="B284" t="str">
            <v>CC3</v>
          </cell>
          <cell r="C284" t="str">
            <v>NH3</v>
          </cell>
          <cell r="D284" t="str">
            <v>Mg</v>
          </cell>
          <cell r="E284">
            <v>9</v>
          </cell>
          <cell r="F284" t="str">
            <v>Industry (Processes)</v>
          </cell>
          <cell r="G284">
            <v>4</v>
          </cell>
          <cell r="H284">
            <v>32009</v>
          </cell>
          <cell r="I284">
            <v>25009</v>
          </cell>
          <cell r="J284">
            <v>30009</v>
          </cell>
          <cell r="K284">
            <v>29009</v>
          </cell>
          <cell r="L284">
            <v>25009</v>
          </cell>
          <cell r="M284">
            <v>29009</v>
          </cell>
          <cell r="N284">
            <v>33808</v>
          </cell>
          <cell r="O284">
            <v>32706</v>
          </cell>
          <cell r="P284">
            <v>21907</v>
          </cell>
          <cell r="Q284">
            <v>15707</v>
          </cell>
          <cell r="R284">
            <v>18222</v>
          </cell>
          <cell r="S284">
            <v>15987</v>
          </cell>
        </row>
        <row r="285">
          <cell r="A285" t="str">
            <v>CC3_NH3_Other (Non Energy)</v>
          </cell>
          <cell r="B285" t="str">
            <v>CC3</v>
          </cell>
          <cell r="C285" t="str">
            <v>NH3</v>
          </cell>
          <cell r="D285" t="str">
            <v>Mg</v>
          </cell>
          <cell r="E285">
            <v>10</v>
          </cell>
          <cell r="F285" t="str">
            <v>Other (Non Energy)</v>
          </cell>
          <cell r="G285">
            <v>6</v>
          </cell>
          <cell r="H285" t="str">
            <v/>
          </cell>
          <cell r="I285" t="str">
            <v/>
          </cell>
          <cell r="J285" t="str">
            <v/>
          </cell>
          <cell r="K285" t="str">
            <v/>
          </cell>
          <cell r="L285" t="str">
            <v/>
          </cell>
          <cell r="M285" t="str">
            <v/>
          </cell>
          <cell r="N285" t="str">
            <v/>
          </cell>
          <cell r="O285" t="str">
            <v/>
          </cell>
          <cell r="P285" t="str">
            <v/>
          </cell>
          <cell r="Q285" t="str">
            <v/>
          </cell>
          <cell r="R285" t="str">
            <v/>
          </cell>
          <cell r="S285" t="str">
            <v/>
          </cell>
        </row>
        <row r="286">
          <cell r="A286" t="str">
            <v>CC3_NMVOC_Energy Industries</v>
          </cell>
          <cell r="B286" t="str">
            <v>CC3</v>
          </cell>
          <cell r="C286" t="str">
            <v>NMVOC</v>
          </cell>
          <cell r="D286" t="str">
            <v>Mg</v>
          </cell>
          <cell r="E286">
            <v>1</v>
          </cell>
          <cell r="F286" t="str">
            <v>Energy Industries</v>
          </cell>
          <cell r="G286">
            <v>1</v>
          </cell>
          <cell r="H286">
            <v>4310</v>
          </cell>
          <cell r="I286">
            <v>4450</v>
          </cell>
          <cell r="J286">
            <v>4620</v>
          </cell>
          <cell r="K286">
            <v>4630</v>
          </cell>
          <cell r="L286">
            <v>4990</v>
          </cell>
          <cell r="M286">
            <v>5210</v>
          </cell>
          <cell r="N286">
            <v>5310</v>
          </cell>
          <cell r="O286">
            <v>5690</v>
          </cell>
          <cell r="P286">
            <v>6060</v>
          </cell>
          <cell r="Q286">
            <v>7300</v>
          </cell>
          <cell r="R286">
            <v>7646.76</v>
          </cell>
          <cell r="S286">
            <v>7476</v>
          </cell>
        </row>
        <row r="287">
          <cell r="A287" t="str">
            <v>CC3_NMVOC_Fugitive Emissions</v>
          </cell>
          <cell r="B287" t="str">
            <v>CC3</v>
          </cell>
          <cell r="C287" t="str">
            <v>NMVOC</v>
          </cell>
          <cell r="D287" t="str">
            <v>Mg</v>
          </cell>
          <cell r="E287">
            <v>2</v>
          </cell>
          <cell r="F287" t="str">
            <v>Fugitive Emissions</v>
          </cell>
          <cell r="G287">
            <v>2</v>
          </cell>
          <cell r="H287">
            <v>112400</v>
          </cell>
          <cell r="I287">
            <v>94000</v>
          </cell>
          <cell r="J287">
            <v>93000</v>
          </cell>
          <cell r="K287">
            <v>92700</v>
          </cell>
          <cell r="L287">
            <v>97600</v>
          </cell>
          <cell r="M287">
            <v>92400</v>
          </cell>
          <cell r="N287">
            <v>92100</v>
          </cell>
          <cell r="O287">
            <v>92000</v>
          </cell>
          <cell r="P287">
            <v>91900</v>
          </cell>
          <cell r="Q287">
            <v>94900</v>
          </cell>
          <cell r="R287">
            <v>98275.01</v>
          </cell>
          <cell r="S287">
            <v>98275.01</v>
          </cell>
        </row>
        <row r="288">
          <cell r="A288" t="str">
            <v>CC3_NMVOC_Industry (Energy)</v>
          </cell>
          <cell r="B288" t="str">
            <v>CC3</v>
          </cell>
          <cell r="C288" t="str">
            <v>NMVOC</v>
          </cell>
          <cell r="D288" t="str">
            <v>Mg</v>
          </cell>
          <cell r="E288">
            <v>3</v>
          </cell>
          <cell r="F288" t="str">
            <v>Industry (Energy)</v>
          </cell>
          <cell r="G288">
            <v>3</v>
          </cell>
          <cell r="H288">
            <v>24290</v>
          </cell>
          <cell r="I288">
            <v>21750</v>
          </cell>
          <cell r="J288">
            <v>22900</v>
          </cell>
          <cell r="K288">
            <v>16120</v>
          </cell>
          <cell r="L288">
            <v>14370</v>
          </cell>
          <cell r="M288">
            <v>16170</v>
          </cell>
          <cell r="N288">
            <v>19320</v>
          </cell>
          <cell r="O288">
            <v>20340</v>
          </cell>
          <cell r="P288">
            <v>19850</v>
          </cell>
          <cell r="Q288">
            <v>17930</v>
          </cell>
          <cell r="R288">
            <v>19350</v>
          </cell>
          <cell r="S288">
            <v>19350</v>
          </cell>
        </row>
        <row r="289">
          <cell r="A289" t="str">
            <v>CC3_NMVOC_Agriculture</v>
          </cell>
          <cell r="B289" t="str">
            <v>CC3</v>
          </cell>
          <cell r="C289" t="str">
            <v>NMVOC</v>
          </cell>
          <cell r="D289" t="str">
            <v>Mg</v>
          </cell>
          <cell r="E289">
            <v>4</v>
          </cell>
          <cell r="F289" t="str">
            <v>Agriculture</v>
          </cell>
          <cell r="G289">
            <v>10</v>
          </cell>
          <cell r="H289">
            <v>78200</v>
          </cell>
          <cell r="I289">
            <v>81000</v>
          </cell>
          <cell r="J289">
            <v>68700</v>
          </cell>
          <cell r="K289">
            <v>61900</v>
          </cell>
          <cell r="L289">
            <v>74200</v>
          </cell>
          <cell r="M289">
            <v>72600</v>
          </cell>
          <cell r="N289">
            <v>68100</v>
          </cell>
          <cell r="O289">
            <v>70100</v>
          </cell>
          <cell r="P289">
            <v>71900</v>
          </cell>
          <cell r="Q289">
            <v>70100</v>
          </cell>
          <cell r="R289">
            <v>58300</v>
          </cell>
          <cell r="S289">
            <v>69180</v>
          </cell>
        </row>
        <row r="290">
          <cell r="A290" t="str">
            <v>CC3_NMVOC_Waste</v>
          </cell>
          <cell r="B290" t="str">
            <v>CC3</v>
          </cell>
          <cell r="C290" t="str">
            <v>NMVOC</v>
          </cell>
          <cell r="D290" t="str">
            <v>Mg</v>
          </cell>
          <cell r="E290">
            <v>5</v>
          </cell>
          <cell r="F290" t="str">
            <v>Waste</v>
          </cell>
          <cell r="G290">
            <v>11</v>
          </cell>
          <cell r="H290">
            <v>81500</v>
          </cell>
          <cell r="I290">
            <v>79500</v>
          </cell>
          <cell r="J290">
            <v>69500</v>
          </cell>
          <cell r="K290">
            <v>69500</v>
          </cell>
          <cell r="L290">
            <v>70500</v>
          </cell>
          <cell r="M290">
            <v>68200</v>
          </cell>
          <cell r="N290">
            <v>64200</v>
          </cell>
          <cell r="O290">
            <v>64100</v>
          </cell>
          <cell r="P290">
            <v>64100</v>
          </cell>
          <cell r="Q290">
            <v>64100</v>
          </cell>
          <cell r="R290">
            <v>64454.6</v>
          </cell>
          <cell r="S290">
            <v>64460</v>
          </cell>
        </row>
        <row r="291">
          <cell r="A291" t="str">
            <v>CC3_NMVOC_Other (Energy)</v>
          </cell>
          <cell r="B291" t="str">
            <v>CC3</v>
          </cell>
          <cell r="C291" t="str">
            <v>NMVOC</v>
          </cell>
          <cell r="D291" t="str">
            <v>Mg</v>
          </cell>
          <cell r="E291">
            <v>6</v>
          </cell>
          <cell r="F291" t="str">
            <v>Other (Energy)</v>
          </cell>
          <cell r="G291">
            <v>5</v>
          </cell>
          <cell r="H291">
            <v>273000</v>
          </cell>
          <cell r="I291">
            <v>271000</v>
          </cell>
          <cell r="J291">
            <v>265700</v>
          </cell>
          <cell r="K291">
            <v>272500</v>
          </cell>
          <cell r="L291">
            <v>263700</v>
          </cell>
          <cell r="M291">
            <v>263300</v>
          </cell>
          <cell r="N291">
            <v>255400</v>
          </cell>
          <cell r="O291">
            <v>258400</v>
          </cell>
          <cell r="P291">
            <v>257700</v>
          </cell>
          <cell r="Q291">
            <v>246900</v>
          </cell>
          <cell r="R291">
            <v>244451</v>
          </cell>
          <cell r="S291">
            <v>243510</v>
          </cell>
        </row>
        <row r="292">
          <cell r="A292" t="str">
            <v>CC3_NMVOC_Road Transport</v>
          </cell>
          <cell r="B292" t="str">
            <v>CC3</v>
          </cell>
          <cell r="C292" t="str">
            <v>NMVOC</v>
          </cell>
          <cell r="D292" t="str">
            <v>Mg</v>
          </cell>
          <cell r="E292">
            <v>7</v>
          </cell>
          <cell r="F292" t="str">
            <v>Road Transport</v>
          </cell>
          <cell r="G292">
            <v>8</v>
          </cell>
          <cell r="H292">
            <v>375600</v>
          </cell>
          <cell r="I292">
            <v>323700</v>
          </cell>
          <cell r="J292">
            <v>341600</v>
          </cell>
          <cell r="K292">
            <v>400600</v>
          </cell>
          <cell r="L292">
            <v>397400</v>
          </cell>
          <cell r="M292">
            <v>437100</v>
          </cell>
          <cell r="N292">
            <v>449300</v>
          </cell>
          <cell r="O292">
            <v>427200</v>
          </cell>
          <cell r="P292">
            <v>436000</v>
          </cell>
          <cell r="Q292">
            <v>436400</v>
          </cell>
          <cell r="R292">
            <v>379300</v>
          </cell>
          <cell r="S292">
            <v>376120</v>
          </cell>
        </row>
        <row r="293">
          <cell r="A293" t="str">
            <v>CC3_NMVOC_Other Transport</v>
          </cell>
          <cell r="B293" t="str">
            <v>CC3</v>
          </cell>
          <cell r="C293" t="str">
            <v>NMVOC</v>
          </cell>
          <cell r="D293" t="str">
            <v>Mg</v>
          </cell>
          <cell r="E293">
            <v>8</v>
          </cell>
          <cell r="F293" t="str">
            <v>Other Transport</v>
          </cell>
          <cell r="G293">
            <v>9</v>
          </cell>
          <cell r="H293">
            <v>19600</v>
          </cell>
          <cell r="I293">
            <v>16400</v>
          </cell>
          <cell r="J293">
            <v>15400</v>
          </cell>
          <cell r="K293">
            <v>15100</v>
          </cell>
          <cell r="L293">
            <v>14800</v>
          </cell>
          <cell r="M293">
            <v>14900</v>
          </cell>
          <cell r="N293">
            <v>15400</v>
          </cell>
          <cell r="O293">
            <v>14800</v>
          </cell>
          <cell r="P293">
            <v>16500</v>
          </cell>
          <cell r="Q293">
            <v>17200</v>
          </cell>
          <cell r="R293">
            <v>16029</v>
          </cell>
          <cell r="S293">
            <v>16970</v>
          </cell>
        </row>
        <row r="294">
          <cell r="A294" t="str">
            <v>CC3_NMVOC_Industry (Processes)</v>
          </cell>
          <cell r="B294" t="str">
            <v>CC3</v>
          </cell>
          <cell r="C294" t="str">
            <v>NMVOC</v>
          </cell>
          <cell r="D294" t="str">
            <v>Mg</v>
          </cell>
          <cell r="E294">
            <v>9</v>
          </cell>
          <cell r="F294" t="str">
            <v>Industry (Processes)</v>
          </cell>
          <cell r="G294">
            <v>4</v>
          </cell>
          <cell r="H294">
            <v>223800</v>
          </cell>
          <cell r="I294">
            <v>204500</v>
          </cell>
          <cell r="J294">
            <v>207000</v>
          </cell>
          <cell r="K294">
            <v>197700</v>
          </cell>
          <cell r="L294">
            <v>201100</v>
          </cell>
          <cell r="M294">
            <v>204600</v>
          </cell>
          <cell r="N294">
            <v>254700</v>
          </cell>
          <cell r="O294">
            <v>276700</v>
          </cell>
          <cell r="P294">
            <v>304700</v>
          </cell>
          <cell r="Q294">
            <v>284000</v>
          </cell>
          <cell r="R294">
            <v>280726.5</v>
          </cell>
          <cell r="S294">
            <v>273437</v>
          </cell>
        </row>
        <row r="295">
          <cell r="A295" t="str">
            <v>CC3_NMVOC_Other (Non Energy)</v>
          </cell>
          <cell r="B295" t="str">
            <v>CC3</v>
          </cell>
          <cell r="C295" t="str">
            <v>NMVOC</v>
          </cell>
          <cell r="D295" t="str">
            <v>Mg</v>
          </cell>
          <cell r="E295">
            <v>10</v>
          </cell>
          <cell r="F295" t="str">
            <v>Other (Non Energy)</v>
          </cell>
          <cell r="G295">
            <v>6</v>
          </cell>
          <cell r="H295">
            <v>231800</v>
          </cell>
          <cell r="I295">
            <v>198000</v>
          </cell>
          <cell r="J295">
            <v>202000</v>
          </cell>
          <cell r="K295">
            <v>234700</v>
          </cell>
          <cell r="L295">
            <v>186300</v>
          </cell>
          <cell r="M295">
            <v>181200</v>
          </cell>
          <cell r="N295">
            <v>182500</v>
          </cell>
          <cell r="O295">
            <v>179400</v>
          </cell>
          <cell r="P295">
            <v>171500</v>
          </cell>
          <cell r="Q295">
            <v>169400</v>
          </cell>
          <cell r="R295">
            <v>187034</v>
          </cell>
          <cell r="S295">
            <v>183490</v>
          </cell>
        </row>
        <row r="296">
          <cell r="A296" t="str">
            <v>CC3_NOx_Energy Industries</v>
          </cell>
          <cell r="B296" t="str">
            <v>CC3</v>
          </cell>
          <cell r="C296" t="str">
            <v>NOx</v>
          </cell>
          <cell r="D296" t="str">
            <v>Mg</v>
          </cell>
          <cell r="E296">
            <v>1</v>
          </cell>
          <cell r="F296" t="str">
            <v>Energy Industries</v>
          </cell>
          <cell r="G296">
            <v>1</v>
          </cell>
          <cell r="H296">
            <v>342460</v>
          </cell>
          <cell r="I296">
            <v>302060</v>
          </cell>
          <cell r="J296">
            <v>292200</v>
          </cell>
          <cell r="K296">
            <v>271400</v>
          </cell>
          <cell r="L296">
            <v>290800</v>
          </cell>
          <cell r="M296">
            <v>298100</v>
          </cell>
          <cell r="N296">
            <v>304200</v>
          </cell>
          <cell r="O296">
            <v>320200</v>
          </cell>
          <cell r="P296">
            <v>336600</v>
          </cell>
          <cell r="Q296">
            <v>349100</v>
          </cell>
          <cell r="R296">
            <v>350115.2</v>
          </cell>
          <cell r="S296">
            <v>339030</v>
          </cell>
        </row>
        <row r="297">
          <cell r="A297" t="str">
            <v>CC3_NOx_Fugitive Emissions</v>
          </cell>
          <cell r="B297" t="str">
            <v>CC3</v>
          </cell>
          <cell r="C297" t="str">
            <v>NOx</v>
          </cell>
          <cell r="D297" t="str">
            <v>Mg</v>
          </cell>
          <cell r="E297">
            <v>2</v>
          </cell>
          <cell r="F297" t="str">
            <v>Fugitive Emissions</v>
          </cell>
          <cell r="G297">
            <v>2</v>
          </cell>
          <cell r="H297">
            <v>2030</v>
          </cell>
          <cell r="I297">
            <v>2030</v>
          </cell>
          <cell r="J297">
            <v>2030</v>
          </cell>
          <cell r="K297">
            <v>2030</v>
          </cell>
          <cell r="L297">
            <v>2030</v>
          </cell>
          <cell r="M297">
            <v>2030</v>
          </cell>
          <cell r="N297">
            <v>2030</v>
          </cell>
          <cell r="O297">
            <v>2030</v>
          </cell>
          <cell r="P297">
            <v>2030</v>
          </cell>
          <cell r="Q297">
            <v>2030</v>
          </cell>
          <cell r="R297">
            <v>2030</v>
          </cell>
          <cell r="S297">
            <v>2030</v>
          </cell>
        </row>
        <row r="298">
          <cell r="A298" t="str">
            <v>CC3_NOx_Industry (Energy)</v>
          </cell>
          <cell r="B298" t="str">
            <v>CC3</v>
          </cell>
          <cell r="C298" t="str">
            <v>NOx</v>
          </cell>
          <cell r="D298" t="str">
            <v>Mg</v>
          </cell>
          <cell r="E298">
            <v>3</v>
          </cell>
          <cell r="F298" t="str">
            <v>Industry (Energy)</v>
          </cell>
          <cell r="G298">
            <v>3</v>
          </cell>
          <cell r="H298">
            <v>258500</v>
          </cell>
          <cell r="I298">
            <v>234900</v>
          </cell>
          <cell r="J298">
            <v>212200</v>
          </cell>
          <cell r="K298">
            <v>204300</v>
          </cell>
          <cell r="L298">
            <v>180100</v>
          </cell>
          <cell r="M298">
            <v>204200</v>
          </cell>
          <cell r="N298">
            <v>244300</v>
          </cell>
          <cell r="O298">
            <v>261100</v>
          </cell>
          <cell r="P298">
            <v>253200</v>
          </cell>
          <cell r="Q298">
            <v>233500</v>
          </cell>
          <cell r="R298">
            <v>262694.8</v>
          </cell>
          <cell r="S298">
            <v>250840</v>
          </cell>
        </row>
        <row r="299">
          <cell r="A299" t="str">
            <v>CC3_NOx_Agriculture</v>
          </cell>
          <cell r="B299" t="str">
            <v>CC3</v>
          </cell>
          <cell r="C299" t="str">
            <v>NOx</v>
          </cell>
          <cell r="D299" t="str">
            <v>Mg</v>
          </cell>
          <cell r="E299">
            <v>4</v>
          </cell>
          <cell r="F299" t="str">
            <v>Agriculture</v>
          </cell>
          <cell r="G299">
            <v>10</v>
          </cell>
          <cell r="H299">
            <v>25600</v>
          </cell>
          <cell r="I299">
            <v>14920</v>
          </cell>
          <cell r="J299">
            <v>19230</v>
          </cell>
          <cell r="K299">
            <v>19110</v>
          </cell>
          <cell r="L299">
            <v>17500</v>
          </cell>
          <cell r="M299">
            <v>17680</v>
          </cell>
          <cell r="N299">
            <v>17160</v>
          </cell>
          <cell r="O299">
            <v>17990</v>
          </cell>
          <cell r="P299">
            <v>19110</v>
          </cell>
          <cell r="Q299">
            <v>16940</v>
          </cell>
          <cell r="R299">
            <v>18160</v>
          </cell>
          <cell r="S299">
            <v>18580</v>
          </cell>
        </row>
        <row r="300">
          <cell r="A300" t="str">
            <v>CC3_NOx_Waste</v>
          </cell>
          <cell r="B300" t="str">
            <v>CC3</v>
          </cell>
          <cell r="C300" t="str">
            <v>NOx</v>
          </cell>
          <cell r="D300" t="str">
            <v>Mg</v>
          </cell>
          <cell r="E300">
            <v>5</v>
          </cell>
          <cell r="F300" t="str">
            <v>Waste</v>
          </cell>
          <cell r="G300">
            <v>11</v>
          </cell>
          <cell r="H300">
            <v>23000</v>
          </cell>
          <cell r="I300">
            <v>22000</v>
          </cell>
          <cell r="J300">
            <v>16000</v>
          </cell>
          <cell r="K300">
            <v>15000</v>
          </cell>
          <cell r="L300">
            <v>15000</v>
          </cell>
          <cell r="M300">
            <v>15000</v>
          </cell>
          <cell r="N300">
            <v>13300</v>
          </cell>
          <cell r="O300">
            <v>13200</v>
          </cell>
          <cell r="P300">
            <v>13200</v>
          </cell>
          <cell r="Q300">
            <v>13200</v>
          </cell>
          <cell r="R300">
            <v>13123</v>
          </cell>
          <cell r="S300">
            <v>13120</v>
          </cell>
        </row>
        <row r="301">
          <cell r="A301" t="str">
            <v>CC3_NOx_Other (Energy)</v>
          </cell>
          <cell r="B301" t="str">
            <v>CC3</v>
          </cell>
          <cell r="C301" t="str">
            <v>NOx</v>
          </cell>
          <cell r="D301" t="str">
            <v>Mg</v>
          </cell>
          <cell r="E301">
            <v>6</v>
          </cell>
          <cell r="F301" t="str">
            <v>Other (Energy)</v>
          </cell>
          <cell r="G301">
            <v>5</v>
          </cell>
          <cell r="H301">
            <v>187600</v>
          </cell>
          <cell r="I301">
            <v>184900</v>
          </cell>
          <cell r="J301">
            <v>180800</v>
          </cell>
          <cell r="K301">
            <v>204000</v>
          </cell>
          <cell r="L301">
            <v>197800</v>
          </cell>
          <cell r="M301">
            <v>203400</v>
          </cell>
          <cell r="N301">
            <v>209400</v>
          </cell>
          <cell r="O301">
            <v>216200</v>
          </cell>
          <cell r="P301">
            <v>211800</v>
          </cell>
          <cell r="Q301">
            <v>213400</v>
          </cell>
          <cell r="R301">
            <v>212800</v>
          </cell>
          <cell r="S301">
            <v>210152</v>
          </cell>
        </row>
        <row r="302">
          <cell r="A302" t="str">
            <v>CC3_NOx_Road Transport</v>
          </cell>
          <cell r="B302" t="str">
            <v>CC3</v>
          </cell>
          <cell r="C302" t="str">
            <v>NOx</v>
          </cell>
          <cell r="D302" t="str">
            <v>Mg</v>
          </cell>
          <cell r="E302">
            <v>7</v>
          </cell>
          <cell r="F302" t="str">
            <v>Road Transport</v>
          </cell>
          <cell r="G302">
            <v>8</v>
          </cell>
          <cell r="H302">
            <v>455000</v>
          </cell>
          <cell r="I302">
            <v>362800</v>
          </cell>
          <cell r="J302">
            <v>353500</v>
          </cell>
          <cell r="K302">
            <v>424900</v>
          </cell>
          <cell r="L302">
            <v>385300</v>
          </cell>
          <cell r="M302">
            <v>434600</v>
          </cell>
          <cell r="N302">
            <v>449200</v>
          </cell>
          <cell r="O302">
            <v>393200</v>
          </cell>
          <cell r="P302">
            <v>365700</v>
          </cell>
          <cell r="Q302">
            <v>443600</v>
          </cell>
          <cell r="R302">
            <v>389600</v>
          </cell>
          <cell r="S302">
            <v>386600</v>
          </cell>
        </row>
        <row r="303">
          <cell r="A303" t="str">
            <v>CC3_NOx_Other Transport</v>
          </cell>
          <cell r="B303" t="str">
            <v>CC3</v>
          </cell>
          <cell r="C303" t="str">
            <v>NOx</v>
          </cell>
          <cell r="D303" t="str">
            <v>Mg</v>
          </cell>
          <cell r="E303">
            <v>8</v>
          </cell>
          <cell r="F303" t="str">
            <v>Other Transport</v>
          </cell>
          <cell r="G303">
            <v>9</v>
          </cell>
          <cell r="H303">
            <v>215300</v>
          </cell>
          <cell r="I303">
            <v>218700</v>
          </cell>
          <cell r="J303">
            <v>154900</v>
          </cell>
          <cell r="K303">
            <v>138600</v>
          </cell>
          <cell r="L303">
            <v>136800</v>
          </cell>
          <cell r="M303">
            <v>137400</v>
          </cell>
          <cell r="N303">
            <v>139200</v>
          </cell>
          <cell r="O303">
            <v>138000</v>
          </cell>
          <cell r="P303">
            <v>148500</v>
          </cell>
          <cell r="Q303">
            <v>152900</v>
          </cell>
          <cell r="R303">
            <v>145400</v>
          </cell>
          <cell r="S303">
            <v>154180</v>
          </cell>
        </row>
        <row r="304">
          <cell r="A304" t="str">
            <v>CC3_NOx_Industry (Processes)</v>
          </cell>
          <cell r="B304" t="str">
            <v>CC3</v>
          </cell>
          <cell r="C304" t="str">
            <v>NOx</v>
          </cell>
          <cell r="D304" t="str">
            <v>Mg</v>
          </cell>
          <cell r="E304">
            <v>9</v>
          </cell>
          <cell r="F304" t="str">
            <v>Industry (Processes)</v>
          </cell>
          <cell r="G304">
            <v>4</v>
          </cell>
          <cell r="H304">
            <v>67750</v>
          </cell>
          <cell r="I304">
            <v>52350</v>
          </cell>
          <cell r="J304">
            <v>52750</v>
          </cell>
          <cell r="K304">
            <v>58650</v>
          </cell>
          <cell r="L304">
            <v>76750</v>
          </cell>
          <cell r="M304">
            <v>74850</v>
          </cell>
          <cell r="N304">
            <v>72000</v>
          </cell>
          <cell r="O304">
            <v>62350</v>
          </cell>
          <cell r="P304">
            <v>55830</v>
          </cell>
          <cell r="Q304">
            <v>49960</v>
          </cell>
          <cell r="R304">
            <v>52940</v>
          </cell>
          <cell r="S304">
            <v>50080</v>
          </cell>
        </row>
        <row r="305">
          <cell r="A305" t="str">
            <v>CC3_NOx_Other (Non Energy)</v>
          </cell>
          <cell r="B305" t="str">
            <v>CC3</v>
          </cell>
          <cell r="C305" t="str">
            <v>NOx</v>
          </cell>
          <cell r="D305" t="str">
            <v>Mg</v>
          </cell>
          <cell r="E305">
            <v>10</v>
          </cell>
          <cell r="F305" t="str">
            <v>Other (Non Energy)</v>
          </cell>
          <cell r="G305">
            <v>6</v>
          </cell>
          <cell r="H305" t="str">
            <v/>
          </cell>
          <cell r="I305" t="str">
            <v/>
          </cell>
          <cell r="J305" t="str">
            <v/>
          </cell>
          <cell r="K305" t="str">
            <v/>
          </cell>
          <cell r="L305" t="str">
            <v/>
          </cell>
          <cell r="M305" t="str">
            <v/>
          </cell>
          <cell r="N305" t="str">
            <v/>
          </cell>
          <cell r="O305" t="str">
            <v/>
          </cell>
          <cell r="P305" t="str">
            <v/>
          </cell>
          <cell r="Q305" t="str">
            <v/>
          </cell>
          <cell r="R305" t="str">
            <v/>
          </cell>
          <cell r="S305" t="str">
            <v/>
          </cell>
        </row>
        <row r="306">
          <cell r="A306" t="str">
            <v>CC3_Particulate Formation_Energy Industries</v>
          </cell>
          <cell r="B306" t="str">
            <v>CC3</v>
          </cell>
          <cell r="C306" t="str">
            <v>Particulate Formation</v>
          </cell>
          <cell r="D306" t="str">
            <v>Mg (Particulate)</v>
          </cell>
          <cell r="E306">
            <v>1</v>
          </cell>
          <cell r="F306" t="str">
            <v>Energy Industries</v>
          </cell>
          <cell r="G306">
            <v>1</v>
          </cell>
          <cell r="H306">
            <v>2106922.57</v>
          </cell>
          <cell r="I306">
            <v>1860230.57</v>
          </cell>
          <cell r="J306">
            <v>1538353.77</v>
          </cell>
          <cell r="K306">
            <v>1727409.77</v>
          </cell>
          <cell r="L306">
            <v>1907561.77</v>
          </cell>
          <cell r="M306">
            <v>1906425.77</v>
          </cell>
          <cell r="N306">
            <v>1972813.77</v>
          </cell>
          <cell r="O306">
            <v>1986893.77</v>
          </cell>
          <cell r="P306">
            <v>2012125.77</v>
          </cell>
          <cell r="Q306">
            <v>1887585.77</v>
          </cell>
          <cell r="R306">
            <v>1896809.6180000002</v>
          </cell>
          <cell r="S306">
            <v>1859624.37</v>
          </cell>
        </row>
        <row r="307">
          <cell r="A307" t="str">
            <v>CC3_Particulate Formation_Fugitive Emissions</v>
          </cell>
          <cell r="B307" t="str">
            <v>CC3</v>
          </cell>
          <cell r="C307" t="str">
            <v>Particulate Formation</v>
          </cell>
          <cell r="D307" t="str">
            <v>Mg (Particulate)</v>
          </cell>
          <cell r="E307">
            <v>2</v>
          </cell>
          <cell r="F307" t="str">
            <v>Fugitive Emissions</v>
          </cell>
          <cell r="G307">
            <v>2</v>
          </cell>
          <cell r="H307">
            <v>12476.97</v>
          </cell>
          <cell r="I307">
            <v>12476.97</v>
          </cell>
          <cell r="J307">
            <v>12476.97</v>
          </cell>
          <cell r="K307">
            <v>12476.97</v>
          </cell>
          <cell r="L307">
            <v>12476.97</v>
          </cell>
          <cell r="M307">
            <v>12476.97</v>
          </cell>
          <cell r="N307">
            <v>12476.97</v>
          </cell>
          <cell r="O307">
            <v>12476.97</v>
          </cell>
          <cell r="P307">
            <v>12476.97</v>
          </cell>
          <cell r="Q307">
            <v>12476.97</v>
          </cell>
          <cell r="R307">
            <v>12476.97</v>
          </cell>
          <cell r="S307">
            <v>12476.97</v>
          </cell>
        </row>
        <row r="308">
          <cell r="A308" t="str">
            <v>CC3_Particulate Formation_Industry (Energy)</v>
          </cell>
          <cell r="B308" t="str">
            <v>CC3</v>
          </cell>
          <cell r="C308" t="str">
            <v>Particulate Formation</v>
          </cell>
          <cell r="D308" t="str">
            <v>Mg (Particulate)</v>
          </cell>
          <cell r="E308">
            <v>3</v>
          </cell>
          <cell r="F308" t="str">
            <v>Industry (Energy)</v>
          </cell>
          <cell r="G308">
            <v>3</v>
          </cell>
          <cell r="H308">
            <v>770164.94</v>
          </cell>
          <cell r="I308">
            <v>725636.94</v>
          </cell>
          <cell r="J308">
            <v>692700.94</v>
          </cell>
          <cell r="K308">
            <v>585308.94</v>
          </cell>
          <cell r="L308">
            <v>566712.94</v>
          </cell>
          <cell r="M308">
            <v>579388.94</v>
          </cell>
          <cell r="N308">
            <v>621048.94</v>
          </cell>
          <cell r="O308">
            <v>641232.94</v>
          </cell>
          <cell r="P308">
            <v>632120.94</v>
          </cell>
          <cell r="Q308">
            <v>581790.94</v>
          </cell>
          <cell r="R308">
            <v>642367.12</v>
          </cell>
          <cell r="S308">
            <v>589279.54</v>
          </cell>
        </row>
        <row r="309">
          <cell r="A309" t="str">
            <v>CC3_Particulate Formation_Agriculture</v>
          </cell>
          <cell r="B309" t="str">
            <v>CC3</v>
          </cell>
          <cell r="C309" t="str">
            <v>Particulate Formation</v>
          </cell>
          <cell r="D309" t="str">
            <v>Mg (Particulate)</v>
          </cell>
          <cell r="E309">
            <v>4</v>
          </cell>
          <cell r="F309" t="str">
            <v>Agriculture</v>
          </cell>
          <cell r="G309">
            <v>10</v>
          </cell>
          <cell r="H309">
            <v>280514.47</v>
          </cell>
          <cell r="I309">
            <v>244876.07</v>
          </cell>
          <cell r="J309">
            <v>229468.87</v>
          </cell>
          <cell r="K309">
            <v>203763.27</v>
          </cell>
          <cell r="L309">
            <v>198506.47</v>
          </cell>
          <cell r="M309">
            <v>194824.87</v>
          </cell>
          <cell r="N309">
            <v>190591.27</v>
          </cell>
          <cell r="O309">
            <v>189273.67</v>
          </cell>
          <cell r="P309">
            <v>190707.27</v>
          </cell>
          <cell r="Q309">
            <v>188541.67</v>
          </cell>
          <cell r="R309">
            <v>185903.27</v>
          </cell>
          <cell r="S309">
            <v>186272.87</v>
          </cell>
        </row>
        <row r="310">
          <cell r="A310" t="str">
            <v>CC3_Particulate Formation_Waste</v>
          </cell>
          <cell r="B310" t="str">
            <v>CC3</v>
          </cell>
          <cell r="C310" t="str">
            <v>Particulate Formation</v>
          </cell>
          <cell r="D310" t="str">
            <v>Mg (Particulate)</v>
          </cell>
          <cell r="E310">
            <v>5</v>
          </cell>
          <cell r="F310" t="str">
            <v>Waste</v>
          </cell>
          <cell r="G310">
            <v>11</v>
          </cell>
          <cell r="H310">
            <v>52911.71</v>
          </cell>
          <cell r="I310">
            <v>48831.71</v>
          </cell>
          <cell r="J310">
            <v>43551.71</v>
          </cell>
          <cell r="K310">
            <v>47151.71</v>
          </cell>
          <cell r="L310">
            <v>47151.71</v>
          </cell>
          <cell r="M310">
            <v>47151.71</v>
          </cell>
          <cell r="N310">
            <v>35927.71</v>
          </cell>
          <cell r="O310">
            <v>35071.71</v>
          </cell>
          <cell r="P310">
            <v>34111.71</v>
          </cell>
          <cell r="Q310">
            <v>34431.71</v>
          </cell>
          <cell r="R310">
            <v>34299.95</v>
          </cell>
          <cell r="S310">
            <v>34128.21</v>
          </cell>
        </row>
        <row r="311">
          <cell r="A311" t="str">
            <v>CC3_Particulate Formation_Other (Energy)</v>
          </cell>
          <cell r="B311" t="str">
            <v>CC3</v>
          </cell>
          <cell r="C311" t="str">
            <v>Particulate Formation</v>
          </cell>
          <cell r="D311" t="str">
            <v>Mg (Particulate)</v>
          </cell>
          <cell r="E311">
            <v>6</v>
          </cell>
          <cell r="F311" t="str">
            <v>Other (Energy)</v>
          </cell>
          <cell r="G311">
            <v>5</v>
          </cell>
          <cell r="H311">
            <v>489938.44</v>
          </cell>
          <cell r="I311">
            <v>459482.44</v>
          </cell>
          <cell r="J311">
            <v>440754.44</v>
          </cell>
          <cell r="K311">
            <v>480070.44</v>
          </cell>
          <cell r="L311">
            <v>447074.44</v>
          </cell>
          <cell r="M311">
            <v>443524.44</v>
          </cell>
          <cell r="N311">
            <v>439408.44</v>
          </cell>
          <cell r="O311">
            <v>440802.44</v>
          </cell>
          <cell r="P311">
            <v>434932.44</v>
          </cell>
          <cell r="Q311">
            <v>428402.44</v>
          </cell>
          <cell r="R311">
            <v>422960.44</v>
          </cell>
          <cell r="S311">
            <v>406561.58</v>
          </cell>
        </row>
        <row r="312">
          <cell r="A312" t="str">
            <v>CC3_Particulate Formation_Road Transport</v>
          </cell>
          <cell r="B312" t="str">
            <v>CC3</v>
          </cell>
          <cell r="C312" t="str">
            <v>Particulate Formation</v>
          </cell>
          <cell r="D312" t="str">
            <v>Mg (Particulate)</v>
          </cell>
          <cell r="E312">
            <v>7</v>
          </cell>
          <cell r="F312" t="str">
            <v>Road Transport</v>
          </cell>
          <cell r="G312">
            <v>8</v>
          </cell>
          <cell r="H312">
            <v>451298.3</v>
          </cell>
          <cell r="I312">
            <v>366760.3</v>
          </cell>
          <cell r="J312">
            <v>357820.3</v>
          </cell>
          <cell r="K312">
            <v>421408.3</v>
          </cell>
          <cell r="L312">
            <v>385480.3</v>
          </cell>
          <cell r="M312">
            <v>429728.3</v>
          </cell>
          <cell r="N312">
            <v>442630.3</v>
          </cell>
          <cell r="O312">
            <v>392486.3</v>
          </cell>
          <cell r="P312">
            <v>368124.3</v>
          </cell>
          <cell r="Q312">
            <v>436244.3</v>
          </cell>
          <cell r="R312">
            <v>388902.3</v>
          </cell>
          <cell r="S312">
            <v>386038.34</v>
          </cell>
        </row>
        <row r="313">
          <cell r="A313" t="str">
            <v>CC3_Particulate Formation_Other Transport</v>
          </cell>
          <cell r="B313" t="str">
            <v>CC3</v>
          </cell>
          <cell r="C313" t="str">
            <v>Particulate Formation</v>
          </cell>
          <cell r="D313" t="str">
            <v>Mg (Particulate)</v>
          </cell>
          <cell r="E313">
            <v>8</v>
          </cell>
          <cell r="F313" t="str">
            <v>Other Transport</v>
          </cell>
          <cell r="G313">
            <v>9</v>
          </cell>
          <cell r="H313">
            <v>223215.27</v>
          </cell>
          <cell r="I313">
            <v>230311.27</v>
          </cell>
          <cell r="J313">
            <v>168767.27</v>
          </cell>
          <cell r="K313">
            <v>152587.27</v>
          </cell>
          <cell r="L313">
            <v>150247.27</v>
          </cell>
          <cell r="M313">
            <v>150991.27</v>
          </cell>
          <cell r="N313">
            <v>153223.27</v>
          </cell>
          <cell r="O313">
            <v>151897.27</v>
          </cell>
          <cell r="P313">
            <v>165673.27</v>
          </cell>
          <cell r="Q313">
            <v>171435.27</v>
          </cell>
          <cell r="R313">
            <v>161595.27</v>
          </cell>
          <cell r="S313">
            <v>181969.11</v>
          </cell>
        </row>
        <row r="314">
          <cell r="A314" t="str">
            <v>CC3_Particulate Formation_Industry (Processes)</v>
          </cell>
          <cell r="B314" t="str">
            <v>CC3</v>
          </cell>
          <cell r="C314" t="str">
            <v>Particulate Formation</v>
          </cell>
          <cell r="D314" t="str">
            <v>Mg (Particulate)</v>
          </cell>
          <cell r="E314">
            <v>9</v>
          </cell>
          <cell r="F314" t="str">
            <v>Industry (Processes)</v>
          </cell>
          <cell r="G314">
            <v>4</v>
          </cell>
          <cell r="H314">
            <v>170975.38</v>
          </cell>
          <cell r="I314">
            <v>147003.38</v>
          </cell>
          <cell r="J314">
            <v>148935.38</v>
          </cell>
          <cell r="K314">
            <v>152947.38</v>
          </cell>
          <cell r="L314">
            <v>166315.38</v>
          </cell>
          <cell r="M314">
            <v>167203.38</v>
          </cell>
          <cell r="N314">
            <v>168079.94</v>
          </cell>
          <cell r="O314">
            <v>161566.46</v>
          </cell>
          <cell r="P314">
            <v>149149.7</v>
          </cell>
          <cell r="Q314">
            <v>137505.1</v>
          </cell>
          <cell r="R314">
            <v>139928.1</v>
          </cell>
          <cell r="S314">
            <v>135980.9</v>
          </cell>
        </row>
        <row r="315">
          <cell r="A315" t="str">
            <v>CC3_Particulate Formation_Other (Non Energy)</v>
          </cell>
          <cell r="B315" t="str">
            <v>CC3</v>
          </cell>
          <cell r="C315" t="str">
            <v>Particulate Formation</v>
          </cell>
          <cell r="D315" t="str">
            <v>Mg (Particulate)</v>
          </cell>
          <cell r="E315">
            <v>10</v>
          </cell>
          <cell r="F315" t="str">
            <v>Other (Non Energy)</v>
          </cell>
          <cell r="G315">
            <v>6</v>
          </cell>
          <cell r="H315">
            <v>4153.6</v>
          </cell>
          <cell r="I315">
            <v>4153.6</v>
          </cell>
          <cell r="J315">
            <v>4153.6</v>
          </cell>
          <cell r="K315">
            <v>4153.6</v>
          </cell>
          <cell r="L315">
            <v>4153.6</v>
          </cell>
          <cell r="M315">
            <v>4153.6</v>
          </cell>
          <cell r="N315">
            <v>4153.6</v>
          </cell>
          <cell r="O315">
            <v>4153.6</v>
          </cell>
          <cell r="P315">
            <v>4153.6</v>
          </cell>
          <cell r="Q315">
            <v>4153.6</v>
          </cell>
          <cell r="R315">
            <v>4153.6</v>
          </cell>
          <cell r="S315">
            <v>4153.6</v>
          </cell>
        </row>
        <row r="316">
          <cell r="A316" t="str">
            <v>CC3_PM10_Energy Industries</v>
          </cell>
          <cell r="B316" t="str">
            <v>CC3</v>
          </cell>
          <cell r="C316" t="str">
            <v>PM10</v>
          </cell>
          <cell r="D316" t="str">
            <v>Mg</v>
          </cell>
          <cell r="E316">
            <v>1</v>
          </cell>
          <cell r="F316" t="str">
            <v>Energy Industries</v>
          </cell>
          <cell r="G316">
            <v>1</v>
          </cell>
          <cell r="H316">
            <v>121837.77</v>
          </cell>
          <cell r="I316">
            <v>121837.77</v>
          </cell>
          <cell r="J316">
            <v>121837.77</v>
          </cell>
          <cell r="K316">
            <v>121837.77</v>
          </cell>
          <cell r="L316">
            <v>121837.77</v>
          </cell>
          <cell r="M316">
            <v>121837.77</v>
          </cell>
          <cell r="N316">
            <v>121837.77</v>
          </cell>
          <cell r="O316">
            <v>121837.77</v>
          </cell>
          <cell r="P316">
            <v>121837.77</v>
          </cell>
          <cell r="Q316">
            <v>121837.77</v>
          </cell>
          <cell r="R316">
            <v>121837.77</v>
          </cell>
          <cell r="S316">
            <v>121837.77</v>
          </cell>
        </row>
        <row r="317">
          <cell r="A317" t="str">
            <v>CC3_PM10_Fugitive Emissions</v>
          </cell>
          <cell r="B317" t="str">
            <v>CC3</v>
          </cell>
          <cell r="C317" t="str">
            <v>PM10</v>
          </cell>
          <cell r="D317" t="str">
            <v>Mg</v>
          </cell>
          <cell r="E317">
            <v>2</v>
          </cell>
          <cell r="F317" t="str">
            <v>Fugitive Emissions</v>
          </cell>
          <cell r="G317">
            <v>2</v>
          </cell>
          <cell r="H317">
            <v>3593.35</v>
          </cell>
          <cell r="I317">
            <v>3593.35</v>
          </cell>
          <cell r="J317">
            <v>3593.35</v>
          </cell>
          <cell r="K317">
            <v>3593.35</v>
          </cell>
          <cell r="L317">
            <v>3593.35</v>
          </cell>
          <cell r="M317">
            <v>3593.35</v>
          </cell>
          <cell r="N317">
            <v>3593.35</v>
          </cell>
          <cell r="O317">
            <v>3593.35</v>
          </cell>
          <cell r="P317">
            <v>3593.35</v>
          </cell>
          <cell r="Q317">
            <v>3593.35</v>
          </cell>
          <cell r="R317">
            <v>3593.35</v>
          </cell>
          <cell r="S317">
            <v>3593.35</v>
          </cell>
        </row>
        <row r="318">
          <cell r="A318" t="str">
            <v>CC3_PM10_Industry (Energy)</v>
          </cell>
          <cell r="B318" t="str">
            <v>CC3</v>
          </cell>
          <cell r="C318" t="str">
            <v>PM10</v>
          </cell>
          <cell r="D318" t="str">
            <v>Mg</v>
          </cell>
          <cell r="E318">
            <v>3</v>
          </cell>
          <cell r="F318" t="str">
            <v>Industry (Energy)</v>
          </cell>
          <cell r="G318">
            <v>3</v>
          </cell>
          <cell r="H318">
            <v>49664.94</v>
          </cell>
          <cell r="I318">
            <v>49664.94</v>
          </cell>
          <cell r="J318">
            <v>49664.94</v>
          </cell>
          <cell r="K318">
            <v>49664.94</v>
          </cell>
          <cell r="L318">
            <v>49664.94</v>
          </cell>
          <cell r="M318">
            <v>49664.94</v>
          </cell>
          <cell r="N318">
            <v>49664.94</v>
          </cell>
          <cell r="O318">
            <v>49664.94</v>
          </cell>
          <cell r="P318">
            <v>49664.94</v>
          </cell>
          <cell r="Q318">
            <v>49664.94</v>
          </cell>
          <cell r="R318">
            <v>49664.94</v>
          </cell>
          <cell r="S318">
            <v>49664.94</v>
          </cell>
        </row>
        <row r="319">
          <cell r="A319" t="str">
            <v>CC3_PM10_Agriculture</v>
          </cell>
          <cell r="B319" t="str">
            <v>CC3</v>
          </cell>
          <cell r="C319" t="str">
            <v>PM10</v>
          </cell>
          <cell r="D319" t="str">
            <v>Mg</v>
          </cell>
          <cell r="E319">
            <v>4</v>
          </cell>
          <cell r="F319" t="str">
            <v>Agriculture</v>
          </cell>
          <cell r="G319">
            <v>10</v>
          </cell>
          <cell r="H319">
            <v>10946.47</v>
          </cell>
          <cell r="I319">
            <v>10946.47</v>
          </cell>
          <cell r="J319">
            <v>10946.47</v>
          </cell>
          <cell r="K319">
            <v>10946.47</v>
          </cell>
          <cell r="L319">
            <v>10946.47</v>
          </cell>
          <cell r="M319">
            <v>10946.47</v>
          </cell>
          <cell r="N319">
            <v>10946.47</v>
          </cell>
          <cell r="O319">
            <v>10946.47</v>
          </cell>
          <cell r="P319">
            <v>10946.47</v>
          </cell>
          <cell r="Q319">
            <v>10946.47</v>
          </cell>
          <cell r="R319">
            <v>10946.47</v>
          </cell>
          <cell r="S319">
            <v>10946.47</v>
          </cell>
        </row>
        <row r="320">
          <cell r="A320" t="str">
            <v>CC3_PM10_Waste</v>
          </cell>
          <cell r="B320" t="str">
            <v>CC3</v>
          </cell>
          <cell r="C320" t="str">
            <v>PM10</v>
          </cell>
          <cell r="D320" t="str">
            <v>Mg</v>
          </cell>
          <cell r="E320">
            <v>5</v>
          </cell>
          <cell r="F320" t="str">
            <v>Waste</v>
          </cell>
          <cell r="G320">
            <v>11</v>
          </cell>
          <cell r="H320">
            <v>16005.79</v>
          </cell>
          <cell r="I320">
            <v>16005.79</v>
          </cell>
          <cell r="J320">
            <v>16005.79</v>
          </cell>
          <cell r="K320">
            <v>16005.79</v>
          </cell>
          <cell r="L320">
            <v>16005.79</v>
          </cell>
          <cell r="M320">
            <v>16005.79</v>
          </cell>
          <cell r="N320">
            <v>16005.79</v>
          </cell>
          <cell r="O320">
            <v>16005.79</v>
          </cell>
          <cell r="P320">
            <v>16005.79</v>
          </cell>
          <cell r="Q320">
            <v>16005.79</v>
          </cell>
          <cell r="R320">
            <v>16005.79</v>
          </cell>
          <cell r="S320">
            <v>16005.79</v>
          </cell>
        </row>
        <row r="321">
          <cell r="A321" t="str">
            <v>CC3_PM10_Other (Energy)</v>
          </cell>
          <cell r="B321" t="str">
            <v>CC3</v>
          </cell>
          <cell r="C321" t="str">
            <v>PM10</v>
          </cell>
          <cell r="D321" t="str">
            <v>Mg</v>
          </cell>
          <cell r="E321">
            <v>6</v>
          </cell>
          <cell r="F321" t="str">
            <v>Other (Energy)</v>
          </cell>
          <cell r="G321">
            <v>5</v>
          </cell>
          <cell r="H321">
            <v>19750.44</v>
          </cell>
          <cell r="I321">
            <v>19750.44</v>
          </cell>
          <cell r="J321">
            <v>19750.44</v>
          </cell>
          <cell r="K321">
            <v>19750.44</v>
          </cell>
          <cell r="L321">
            <v>19750.44</v>
          </cell>
          <cell r="M321">
            <v>19750.44</v>
          </cell>
          <cell r="N321">
            <v>19750.44</v>
          </cell>
          <cell r="O321">
            <v>19750.44</v>
          </cell>
          <cell r="P321">
            <v>19750.44</v>
          </cell>
          <cell r="Q321">
            <v>19750.44</v>
          </cell>
          <cell r="R321">
            <v>19750.44</v>
          </cell>
          <cell r="S321">
            <v>19750.44</v>
          </cell>
        </row>
        <row r="322">
          <cell r="A322" t="str">
            <v>CC3_PM10_Road Transport</v>
          </cell>
          <cell r="B322" t="str">
            <v>CC3</v>
          </cell>
          <cell r="C322" t="str">
            <v>PM10</v>
          </cell>
          <cell r="D322" t="str">
            <v>Mg</v>
          </cell>
          <cell r="E322">
            <v>7</v>
          </cell>
          <cell r="F322" t="str">
            <v>Road Transport</v>
          </cell>
          <cell r="G322">
            <v>8</v>
          </cell>
          <cell r="H322">
            <v>3524.1</v>
          </cell>
          <cell r="I322">
            <v>3524.1</v>
          </cell>
          <cell r="J322">
            <v>3524.1</v>
          </cell>
          <cell r="K322">
            <v>3524.1</v>
          </cell>
          <cell r="L322">
            <v>3524.1</v>
          </cell>
          <cell r="M322">
            <v>3524.1</v>
          </cell>
          <cell r="N322">
            <v>3524.1</v>
          </cell>
          <cell r="O322">
            <v>3524.1</v>
          </cell>
          <cell r="P322">
            <v>3524.1</v>
          </cell>
          <cell r="Q322">
            <v>3524.1</v>
          </cell>
          <cell r="R322">
            <v>3524.1</v>
          </cell>
          <cell r="S322">
            <v>3524.1</v>
          </cell>
        </row>
        <row r="323">
          <cell r="A323" t="str">
            <v>CC3_PM10_Other Transport</v>
          </cell>
          <cell r="B323" t="str">
            <v>CC3</v>
          </cell>
          <cell r="C323" t="str">
            <v>PM10</v>
          </cell>
          <cell r="D323" t="str">
            <v>Mg</v>
          </cell>
          <cell r="E323">
            <v>8</v>
          </cell>
          <cell r="F323" t="str">
            <v>Other Transport</v>
          </cell>
          <cell r="G323">
            <v>9</v>
          </cell>
          <cell r="H323">
            <v>7127.35</v>
          </cell>
          <cell r="I323">
            <v>7127.35</v>
          </cell>
          <cell r="J323">
            <v>7127.35</v>
          </cell>
          <cell r="K323">
            <v>7127.35</v>
          </cell>
          <cell r="L323">
            <v>7127.35</v>
          </cell>
          <cell r="M323">
            <v>7127.35</v>
          </cell>
          <cell r="N323">
            <v>7127.35</v>
          </cell>
          <cell r="O323">
            <v>7127.35</v>
          </cell>
          <cell r="P323">
            <v>7127.35</v>
          </cell>
          <cell r="Q323">
            <v>7127.35</v>
          </cell>
          <cell r="R323">
            <v>7127.35</v>
          </cell>
          <cell r="S323">
            <v>7127.35</v>
          </cell>
        </row>
        <row r="324">
          <cell r="A324" t="str">
            <v>CC3_PM10_Industry (Processes)</v>
          </cell>
          <cell r="B324" t="str">
            <v>CC3</v>
          </cell>
          <cell r="C324" t="str">
            <v>PM10</v>
          </cell>
          <cell r="D324" t="str">
            <v>Mg</v>
          </cell>
          <cell r="E324">
            <v>9</v>
          </cell>
          <cell r="F324" t="str">
            <v>Industry (Processes)</v>
          </cell>
          <cell r="G324">
            <v>4</v>
          </cell>
          <cell r="H324">
            <v>42042.82</v>
          </cell>
          <cell r="I324">
            <v>42042.82</v>
          </cell>
          <cell r="J324">
            <v>42042.82</v>
          </cell>
          <cell r="K324">
            <v>42042.82</v>
          </cell>
          <cell r="L324">
            <v>42042.82</v>
          </cell>
          <cell r="M324">
            <v>42042.82</v>
          </cell>
          <cell r="N324">
            <v>42042.82</v>
          </cell>
          <cell r="O324">
            <v>42042.82</v>
          </cell>
          <cell r="P324">
            <v>42042.82</v>
          </cell>
          <cell r="Q324">
            <v>42042.82</v>
          </cell>
          <cell r="R324">
            <v>42042.82</v>
          </cell>
          <cell r="S324">
            <v>42042.82</v>
          </cell>
        </row>
        <row r="325">
          <cell r="A325" t="str">
            <v>CC3_PM10_Other (Non Energy)</v>
          </cell>
          <cell r="B325" t="str">
            <v>CC3</v>
          </cell>
          <cell r="C325" t="str">
            <v>PM10</v>
          </cell>
          <cell r="D325" t="str">
            <v>Mg</v>
          </cell>
          <cell r="E325">
            <v>10</v>
          </cell>
          <cell r="F325" t="str">
            <v>Other (Non Energy)</v>
          </cell>
          <cell r="G325">
            <v>6</v>
          </cell>
          <cell r="H325">
            <v>4153.6</v>
          </cell>
          <cell r="I325">
            <v>4153.6</v>
          </cell>
          <cell r="J325">
            <v>4153.6</v>
          </cell>
          <cell r="K325">
            <v>4153.6</v>
          </cell>
          <cell r="L325">
            <v>4153.6</v>
          </cell>
          <cell r="M325">
            <v>4153.6</v>
          </cell>
          <cell r="N325">
            <v>4153.6</v>
          </cell>
          <cell r="O325">
            <v>4153.6</v>
          </cell>
          <cell r="P325">
            <v>4153.6</v>
          </cell>
          <cell r="Q325">
            <v>4153.6</v>
          </cell>
          <cell r="R325">
            <v>4153.6</v>
          </cell>
          <cell r="S325">
            <v>4153.6</v>
          </cell>
        </row>
        <row r="326">
          <cell r="A326" t="str">
            <v>CC3_SO2_Energy Industries</v>
          </cell>
          <cell r="B326" t="str">
            <v>CC3</v>
          </cell>
          <cell r="C326" t="str">
            <v>SO2</v>
          </cell>
          <cell r="D326" t="str">
            <v>Mg</v>
          </cell>
          <cell r="E326">
            <v>1</v>
          </cell>
          <cell r="F326" t="str">
            <v>Energy Industries</v>
          </cell>
          <cell r="G326">
            <v>1</v>
          </cell>
          <cell r="H326">
            <v>3118000</v>
          </cell>
          <cell r="I326">
            <v>2727000</v>
          </cell>
          <cell r="J326">
            <v>2147000</v>
          </cell>
          <cell r="K326">
            <v>2531000</v>
          </cell>
          <cell r="L326">
            <v>2833000</v>
          </cell>
          <cell r="M326">
            <v>2819000</v>
          </cell>
          <cell r="N326">
            <v>2932000</v>
          </cell>
          <cell r="O326">
            <v>2932000</v>
          </cell>
          <cell r="P326">
            <v>2952000</v>
          </cell>
          <cell r="Q326">
            <v>2701000</v>
          </cell>
          <cell r="R326">
            <v>2716426.8</v>
          </cell>
          <cell r="S326">
            <v>2665630</v>
          </cell>
        </row>
        <row r="327">
          <cell r="A327" t="str">
            <v>CC3_SO2_Fugitive Emissions</v>
          </cell>
          <cell r="B327" t="str">
            <v>CC3</v>
          </cell>
          <cell r="C327" t="str">
            <v>SO2</v>
          </cell>
          <cell r="D327" t="str">
            <v>Mg</v>
          </cell>
          <cell r="E327">
            <v>2</v>
          </cell>
          <cell r="F327" t="str">
            <v>Fugitive Emissions</v>
          </cell>
          <cell r="G327">
            <v>2</v>
          </cell>
          <cell r="H327">
            <v>13143</v>
          </cell>
          <cell r="I327">
            <v>13143</v>
          </cell>
          <cell r="J327">
            <v>13143</v>
          </cell>
          <cell r="K327">
            <v>13143</v>
          </cell>
          <cell r="L327">
            <v>13143</v>
          </cell>
          <cell r="M327">
            <v>13143</v>
          </cell>
          <cell r="N327">
            <v>13143</v>
          </cell>
          <cell r="O327">
            <v>13143</v>
          </cell>
          <cell r="P327">
            <v>13143</v>
          </cell>
          <cell r="Q327">
            <v>13143</v>
          </cell>
          <cell r="R327">
            <v>13143</v>
          </cell>
          <cell r="S327">
            <v>13143</v>
          </cell>
        </row>
        <row r="328">
          <cell r="A328" t="str">
            <v>CC3_SO2_Industry (Energy)</v>
          </cell>
          <cell r="B328" t="str">
            <v>CC3</v>
          </cell>
          <cell r="C328" t="str">
            <v>SO2</v>
          </cell>
          <cell r="D328" t="str">
            <v>Mg</v>
          </cell>
          <cell r="E328">
            <v>3</v>
          </cell>
          <cell r="F328" t="str">
            <v>Industry (Energy)</v>
          </cell>
          <cell r="G328">
            <v>3</v>
          </cell>
          <cell r="H328">
            <v>913000</v>
          </cell>
          <cell r="I328">
            <v>869000</v>
          </cell>
          <cell r="J328">
            <v>845000</v>
          </cell>
          <cell r="K328">
            <v>659000</v>
          </cell>
          <cell r="L328">
            <v>664000</v>
          </cell>
          <cell r="M328">
            <v>648200</v>
          </cell>
          <cell r="N328">
            <v>660000</v>
          </cell>
          <cell r="O328">
            <v>670000</v>
          </cell>
          <cell r="P328">
            <v>666000</v>
          </cell>
          <cell r="Q328">
            <v>604900</v>
          </cell>
          <cell r="R328">
            <v>669501.4</v>
          </cell>
          <cell r="S328">
            <v>590510</v>
          </cell>
        </row>
        <row r="329">
          <cell r="A329" t="str">
            <v>CC3_SO2_Agriculture</v>
          </cell>
          <cell r="B329" t="str">
            <v>CC3</v>
          </cell>
          <cell r="C329" t="str">
            <v>SO2</v>
          </cell>
          <cell r="D329" t="str">
            <v>Mg</v>
          </cell>
          <cell r="E329">
            <v>4</v>
          </cell>
          <cell r="F329" t="str">
            <v>Agriculture</v>
          </cell>
          <cell r="G329">
            <v>10</v>
          </cell>
          <cell r="H329" t="str">
            <v/>
          </cell>
          <cell r="I329" t="str">
            <v/>
          </cell>
          <cell r="J329" t="str">
            <v/>
          </cell>
          <cell r="K329" t="str">
            <v/>
          </cell>
          <cell r="L329" t="str">
            <v/>
          </cell>
          <cell r="M329" t="str">
            <v/>
          </cell>
          <cell r="N329" t="str">
            <v/>
          </cell>
          <cell r="O329" t="str">
            <v/>
          </cell>
          <cell r="P329" t="str">
            <v/>
          </cell>
          <cell r="Q329" t="str">
            <v/>
          </cell>
          <cell r="R329" t="str">
            <v/>
          </cell>
          <cell r="S329" t="str">
            <v/>
          </cell>
        </row>
        <row r="330">
          <cell r="A330" t="str">
            <v>CC3_SO2_Waste</v>
          </cell>
          <cell r="B330" t="str">
            <v>CC3</v>
          </cell>
          <cell r="C330" t="str">
            <v>SO2</v>
          </cell>
          <cell r="D330" t="str">
            <v>Mg</v>
          </cell>
          <cell r="E330">
            <v>5</v>
          </cell>
          <cell r="F330" t="str">
            <v>Waste</v>
          </cell>
          <cell r="G330">
            <v>11</v>
          </cell>
          <cell r="H330">
            <v>48</v>
          </cell>
          <cell r="I330">
            <v>48</v>
          </cell>
          <cell r="J330">
            <v>48</v>
          </cell>
          <cell r="K330">
            <v>48</v>
          </cell>
          <cell r="L330">
            <v>48</v>
          </cell>
          <cell r="M330">
            <v>48</v>
          </cell>
          <cell r="N330">
            <v>48</v>
          </cell>
          <cell r="O330">
            <v>48</v>
          </cell>
          <cell r="P330">
            <v>48</v>
          </cell>
          <cell r="Q330">
            <v>48</v>
          </cell>
          <cell r="R330">
            <v>48</v>
          </cell>
          <cell r="S330">
            <v>43</v>
          </cell>
        </row>
        <row r="331">
          <cell r="A331" t="str">
            <v>CC3_SO2_Other (Energy)</v>
          </cell>
          <cell r="B331" t="str">
            <v>CC3</v>
          </cell>
          <cell r="C331" t="str">
            <v>SO2</v>
          </cell>
          <cell r="D331" t="str">
            <v>Mg</v>
          </cell>
          <cell r="E331">
            <v>6</v>
          </cell>
          <cell r="F331" t="str">
            <v>Other (Energy)</v>
          </cell>
          <cell r="G331">
            <v>5</v>
          </cell>
          <cell r="H331">
            <v>565000</v>
          </cell>
          <cell r="I331">
            <v>513000</v>
          </cell>
          <cell r="J331">
            <v>485000</v>
          </cell>
          <cell r="K331">
            <v>520000</v>
          </cell>
          <cell r="L331">
            <v>469000</v>
          </cell>
          <cell r="M331">
            <v>453300</v>
          </cell>
          <cell r="N331">
            <v>435900</v>
          </cell>
          <cell r="O331">
            <v>427400</v>
          </cell>
          <cell r="P331">
            <v>423700</v>
          </cell>
          <cell r="Q331">
            <v>409000</v>
          </cell>
          <cell r="R331">
            <v>399900</v>
          </cell>
          <cell r="S331">
            <v>373847</v>
          </cell>
        </row>
        <row r="332">
          <cell r="A332" t="str">
            <v>CC3_SO2_Road Transport</v>
          </cell>
          <cell r="B332" t="str">
            <v>CC3</v>
          </cell>
          <cell r="C332" t="str">
            <v>SO2</v>
          </cell>
          <cell r="D332" t="str">
            <v>Mg</v>
          </cell>
          <cell r="E332">
            <v>7</v>
          </cell>
          <cell r="F332" t="str">
            <v>Road Transport</v>
          </cell>
          <cell r="G332">
            <v>8</v>
          </cell>
          <cell r="H332">
            <v>87730</v>
          </cell>
          <cell r="I332">
            <v>81430</v>
          </cell>
          <cell r="J332">
            <v>80030</v>
          </cell>
          <cell r="K332">
            <v>81430</v>
          </cell>
          <cell r="L332">
            <v>79430</v>
          </cell>
          <cell r="M332">
            <v>81030</v>
          </cell>
          <cell r="N332">
            <v>81130</v>
          </cell>
          <cell r="O332">
            <v>79530</v>
          </cell>
          <cell r="P332">
            <v>79230</v>
          </cell>
          <cell r="Q332">
            <v>78430</v>
          </cell>
          <cell r="R332">
            <v>78730</v>
          </cell>
          <cell r="S332">
            <v>78320</v>
          </cell>
        </row>
        <row r="333">
          <cell r="A333" t="str">
            <v>CC3_SO2_Other Transport</v>
          </cell>
          <cell r="B333" t="str">
            <v>CC3</v>
          </cell>
          <cell r="C333" t="str">
            <v>SO2</v>
          </cell>
          <cell r="D333" t="str">
            <v>Mg</v>
          </cell>
          <cell r="E333">
            <v>8</v>
          </cell>
          <cell r="F333" t="str">
            <v>Other Transport</v>
          </cell>
          <cell r="G333">
            <v>9</v>
          </cell>
          <cell r="H333">
            <v>49300</v>
          </cell>
          <cell r="I333">
            <v>56900</v>
          </cell>
          <cell r="J333">
            <v>46900</v>
          </cell>
          <cell r="K333">
            <v>43500</v>
          </cell>
          <cell r="L333">
            <v>42100</v>
          </cell>
          <cell r="M333">
            <v>42500</v>
          </cell>
          <cell r="N333">
            <v>43700</v>
          </cell>
          <cell r="O333">
            <v>43200</v>
          </cell>
          <cell r="P333">
            <v>51600</v>
          </cell>
          <cell r="Q333">
            <v>55100</v>
          </cell>
          <cell r="R333">
            <v>49100</v>
          </cell>
          <cell r="S333">
            <v>72520</v>
          </cell>
        </row>
        <row r="334">
          <cell r="A334" t="str">
            <v>CC3_SO2_Industry (Processes)</v>
          </cell>
          <cell r="B334" t="str">
            <v>CC3</v>
          </cell>
          <cell r="C334" t="str">
            <v>SO2</v>
          </cell>
          <cell r="D334" t="str">
            <v>Mg</v>
          </cell>
          <cell r="E334">
            <v>9</v>
          </cell>
          <cell r="F334" t="str">
            <v>Industry (Processes)</v>
          </cell>
          <cell r="G334">
            <v>4</v>
          </cell>
          <cell r="H334">
            <v>90420</v>
          </cell>
          <cell r="I334">
            <v>79420</v>
          </cell>
          <cell r="J334">
            <v>76420</v>
          </cell>
          <cell r="K334">
            <v>75420</v>
          </cell>
          <cell r="L334">
            <v>75420</v>
          </cell>
          <cell r="M334">
            <v>75420</v>
          </cell>
          <cell r="N334">
            <v>76000</v>
          </cell>
          <cell r="O334">
            <v>80970</v>
          </cell>
          <cell r="P334">
            <v>81400</v>
          </cell>
          <cell r="Q334">
            <v>76750</v>
          </cell>
          <cell r="R334">
            <v>73400</v>
          </cell>
          <cell r="S334">
            <v>73400</v>
          </cell>
        </row>
        <row r="335">
          <cell r="A335" t="str">
            <v>CC3_SO2_Other (Non Energy)</v>
          </cell>
          <cell r="B335" t="str">
            <v>CC3</v>
          </cell>
          <cell r="C335" t="str">
            <v>SO2</v>
          </cell>
          <cell r="D335" t="str">
            <v>Mg</v>
          </cell>
          <cell r="E335">
            <v>10</v>
          </cell>
          <cell r="F335" t="str">
            <v>Other (Non Energy)</v>
          </cell>
          <cell r="G335">
            <v>6</v>
          </cell>
          <cell r="H335" t="str">
            <v/>
          </cell>
          <cell r="I335" t="str">
            <v/>
          </cell>
          <cell r="J335" t="str">
            <v/>
          </cell>
          <cell r="K335" t="str">
            <v/>
          </cell>
          <cell r="L335" t="str">
            <v/>
          </cell>
          <cell r="M335" t="str">
            <v/>
          </cell>
          <cell r="N335" t="str">
            <v/>
          </cell>
          <cell r="O335" t="str">
            <v/>
          </cell>
          <cell r="P335" t="str">
            <v/>
          </cell>
          <cell r="Q335" t="str">
            <v/>
          </cell>
          <cell r="R335" t="str">
            <v/>
          </cell>
          <cell r="S335" t="str">
            <v/>
          </cell>
        </row>
        <row r="336">
          <cell r="A336" t="str">
            <v>CC3_TOFP_Energy Industries</v>
          </cell>
          <cell r="B336" t="str">
            <v>CC3</v>
          </cell>
          <cell r="C336" t="str">
            <v>TOFP</v>
          </cell>
          <cell r="D336" t="str">
            <v>TOFP</v>
          </cell>
          <cell r="E336">
            <v>1</v>
          </cell>
          <cell r="F336" t="str">
            <v>Energy Industries</v>
          </cell>
          <cell r="G336">
            <v>1</v>
          </cell>
          <cell r="H336">
            <v>425870.5450002562</v>
          </cell>
          <cell r="I336">
            <v>376058.8524883584</v>
          </cell>
          <cell r="J336">
            <v>364186.840853235</v>
          </cell>
          <cell r="K336">
            <v>338223.2584498494</v>
          </cell>
          <cell r="L336">
            <v>362265.9708501588</v>
          </cell>
          <cell r="M336">
            <v>371522.5741267166</v>
          </cell>
          <cell r="N336">
            <v>379106.38616158</v>
          </cell>
          <cell r="O336">
            <v>399138.5866403161</v>
          </cell>
          <cell r="P336">
            <v>419657.0268184</v>
          </cell>
          <cell r="Q336">
            <v>436396.765244669</v>
          </cell>
          <cell r="R336">
            <v>438174.35647166905</v>
          </cell>
          <cell r="S336">
            <v>424309.272052869</v>
          </cell>
        </row>
        <row r="337">
          <cell r="A337" t="str">
            <v>CC3_TOFP_Fugitive Emissions</v>
          </cell>
          <cell r="B337" t="str">
            <v>CC3</v>
          </cell>
          <cell r="C337" t="str">
            <v>TOFP</v>
          </cell>
          <cell r="D337" t="str">
            <v>TOFP</v>
          </cell>
          <cell r="E337">
            <v>2</v>
          </cell>
          <cell r="F337" t="str">
            <v>Fugitive Emissions</v>
          </cell>
          <cell r="G337">
            <v>2</v>
          </cell>
          <cell r="H337">
            <v>134631.51205633</v>
          </cell>
          <cell r="I337">
            <v>113555.20797371</v>
          </cell>
          <cell r="J337">
            <v>110856.31847021001</v>
          </cell>
          <cell r="K337">
            <v>110254.06859039</v>
          </cell>
          <cell r="L337">
            <v>112480.39691398</v>
          </cell>
          <cell r="M337">
            <v>109015.89416642</v>
          </cell>
          <cell r="N337">
            <v>108653.629658282</v>
          </cell>
          <cell r="O337">
            <v>106213.2783383362</v>
          </cell>
          <cell r="P337">
            <v>104857.74876719643</v>
          </cell>
          <cell r="Q337">
            <v>106755.55945303057</v>
          </cell>
          <cell r="R337">
            <v>110534.44228253057</v>
          </cell>
          <cell r="S337">
            <v>110457.66346083058</v>
          </cell>
        </row>
        <row r="338">
          <cell r="A338" t="str">
            <v>CC3_TOFP_Industry (Energy)</v>
          </cell>
          <cell r="B338" t="str">
            <v>CC3</v>
          </cell>
          <cell r="C338" t="str">
            <v>TOFP</v>
          </cell>
          <cell r="D338" t="str">
            <v>TOFP</v>
          </cell>
          <cell r="E338">
            <v>3</v>
          </cell>
          <cell r="F338" t="str">
            <v>Industry (Energy)</v>
          </cell>
          <cell r="G338">
            <v>3</v>
          </cell>
          <cell r="H338">
            <v>441831.9899820484</v>
          </cell>
          <cell r="I338">
            <v>379924.51485180116</v>
          </cell>
          <cell r="J338">
            <v>365679.98427042435</v>
          </cell>
          <cell r="K338">
            <v>339933.7129276012</v>
          </cell>
          <cell r="L338">
            <v>304832.46940544184</v>
          </cell>
          <cell r="M338">
            <v>336912.55344012857</v>
          </cell>
          <cell r="N338">
            <v>400969.305014692</v>
          </cell>
          <cell r="O338">
            <v>428540.79536443134</v>
          </cell>
          <cell r="P338">
            <v>412023.544845</v>
          </cell>
          <cell r="Q338">
            <v>383956.798451285</v>
          </cell>
          <cell r="R338">
            <v>422439.869207285</v>
          </cell>
          <cell r="S338">
            <v>400119.878791285</v>
          </cell>
        </row>
        <row r="339">
          <cell r="A339" t="str">
            <v>CC3_TOFP_Agriculture</v>
          </cell>
          <cell r="B339" t="str">
            <v>CC3</v>
          </cell>
          <cell r="C339" t="str">
            <v>TOFP</v>
          </cell>
          <cell r="D339" t="str">
            <v>TOFP</v>
          </cell>
          <cell r="E339">
            <v>4</v>
          </cell>
          <cell r="F339" t="str">
            <v>Agriculture</v>
          </cell>
          <cell r="G339">
            <v>10</v>
          </cell>
          <cell r="H339">
            <v>170984.18796315024</v>
          </cell>
          <cell r="I339">
            <v>166697.60708039708</v>
          </cell>
          <cell r="J339">
            <v>155706.10397038143</v>
          </cell>
          <cell r="K339">
            <v>146203.46169928025</v>
          </cell>
          <cell r="L339">
            <v>148774.89984531826</v>
          </cell>
          <cell r="M339">
            <v>149200.0680769658</v>
          </cell>
          <cell r="N339">
            <v>145285.4175755332</v>
          </cell>
          <cell r="O339">
            <v>148887.97478855902</v>
          </cell>
          <cell r="P339">
            <v>157844.35329258072</v>
          </cell>
          <cell r="Q339">
            <v>145080.80465167144</v>
          </cell>
          <cell r="R339">
            <v>140747.17798706505</v>
          </cell>
          <cell r="S339">
            <v>151787.27871770505</v>
          </cell>
        </row>
        <row r="340">
          <cell r="A340" t="str">
            <v>CC3_TOFP_Waste</v>
          </cell>
          <cell r="B340" t="str">
            <v>CC3</v>
          </cell>
          <cell r="C340" t="str">
            <v>TOFP</v>
          </cell>
          <cell r="D340" t="str">
            <v>TOFP</v>
          </cell>
          <cell r="E340">
            <v>5</v>
          </cell>
          <cell r="F340" t="str">
            <v>Waste</v>
          </cell>
          <cell r="G340">
            <v>11</v>
          </cell>
          <cell r="H340">
            <v>278599.55640131095</v>
          </cell>
          <cell r="I340">
            <v>271062.5667426563</v>
          </cell>
          <cell r="J340">
            <v>237622.73556705093</v>
          </cell>
          <cell r="K340">
            <v>232089.301594112</v>
          </cell>
          <cell r="L340">
            <v>223729.900134737</v>
          </cell>
          <cell r="M340">
            <v>218376.08744573448</v>
          </cell>
          <cell r="N340">
            <v>208232.98009233433</v>
          </cell>
          <cell r="O340">
            <v>207041.25124701916</v>
          </cell>
          <cell r="P340">
            <v>205956.9782230815</v>
          </cell>
          <cell r="Q340">
            <v>204174.09769724283</v>
          </cell>
          <cell r="R340">
            <v>204684.60206548075</v>
          </cell>
          <cell r="S340">
            <v>201066.13275314157</v>
          </cell>
        </row>
        <row r="341">
          <cell r="A341" t="str">
            <v>CC3_TOFP_Other (Energy)</v>
          </cell>
          <cell r="B341" t="str">
            <v>CC3</v>
          </cell>
          <cell r="C341" t="str">
            <v>TOFP</v>
          </cell>
          <cell r="D341" t="str">
            <v>TOFP</v>
          </cell>
          <cell r="E341">
            <v>6</v>
          </cell>
          <cell r="F341" t="str">
            <v>Other (Energy)</v>
          </cell>
          <cell r="G341">
            <v>5</v>
          </cell>
          <cell r="H341">
            <v>780237.9256245116</v>
          </cell>
          <cell r="I341">
            <v>763574.8148870151</v>
          </cell>
          <cell r="J341">
            <v>764322.2730602117</v>
          </cell>
          <cell r="K341">
            <v>796676.7011835703</v>
          </cell>
          <cell r="L341">
            <v>769365.1179095148</v>
          </cell>
          <cell r="M341">
            <v>774261.5730789073</v>
          </cell>
          <cell r="N341">
            <v>757459.9878900982</v>
          </cell>
          <cell r="O341">
            <v>767158.6139618449</v>
          </cell>
          <cell r="P341">
            <v>769272.6293559985</v>
          </cell>
          <cell r="Q341">
            <v>749497.2836702575</v>
          </cell>
          <cell r="R341">
            <v>749602.9892317576</v>
          </cell>
          <cell r="S341">
            <v>743489.7010904576</v>
          </cell>
        </row>
        <row r="342">
          <cell r="A342" t="str">
            <v>CC3_TOFP_Road Transport</v>
          </cell>
          <cell r="B342" t="str">
            <v>CC3</v>
          </cell>
          <cell r="C342" t="str">
            <v>TOFP</v>
          </cell>
          <cell r="D342" t="str">
            <v>TOFP</v>
          </cell>
          <cell r="E342">
            <v>7</v>
          </cell>
          <cell r="F342" t="str">
            <v>Road Transport</v>
          </cell>
          <cell r="G342">
            <v>8</v>
          </cell>
          <cell r="H342">
            <v>1161920</v>
          </cell>
          <cell r="I342">
            <v>964096</v>
          </cell>
          <cell r="J342">
            <v>978240</v>
          </cell>
          <cell r="K342">
            <v>1156798</v>
          </cell>
          <cell r="L342">
            <v>1101876</v>
          </cell>
          <cell r="M342">
            <v>1223722</v>
          </cell>
          <cell r="N342">
            <v>1254174</v>
          </cell>
          <cell r="O342">
            <v>1160014</v>
          </cell>
          <cell r="P342">
            <v>1139664</v>
          </cell>
          <cell r="Q342">
            <v>1240822</v>
          </cell>
          <cell r="R342">
            <v>1083192</v>
          </cell>
          <cell r="S342">
            <v>1073809.9</v>
          </cell>
        </row>
        <row r="343">
          <cell r="A343" t="str">
            <v>CC3_TOFP_Other Transport</v>
          </cell>
          <cell r="B343" t="str">
            <v>CC3</v>
          </cell>
          <cell r="C343" t="str">
            <v>TOFP</v>
          </cell>
          <cell r="D343" t="str">
            <v>TOFP</v>
          </cell>
          <cell r="E343">
            <v>8</v>
          </cell>
          <cell r="F343" t="str">
            <v>Other Transport</v>
          </cell>
          <cell r="G343">
            <v>9</v>
          </cell>
          <cell r="H343">
            <v>286402</v>
          </cell>
          <cell r="I343">
            <v>286602</v>
          </cell>
          <cell r="J343">
            <v>207513</v>
          </cell>
          <cell r="K343">
            <v>187228</v>
          </cell>
          <cell r="L343">
            <v>184545</v>
          </cell>
          <cell r="M343">
            <v>185399</v>
          </cell>
          <cell r="N343">
            <v>188271</v>
          </cell>
          <cell r="O343">
            <v>185976</v>
          </cell>
          <cell r="P343">
            <v>200948</v>
          </cell>
          <cell r="Q343">
            <v>207214</v>
          </cell>
          <cell r="R343">
            <v>196563</v>
          </cell>
          <cell r="S343">
            <v>208471.9</v>
          </cell>
        </row>
        <row r="344">
          <cell r="A344" t="str">
            <v>CC3_TOFP_Industry (Processes)</v>
          </cell>
          <cell r="B344" t="str">
            <v>CC3</v>
          </cell>
          <cell r="C344" t="str">
            <v>TOFP</v>
          </cell>
          <cell r="D344" t="str">
            <v>TOFP</v>
          </cell>
          <cell r="E344">
            <v>9</v>
          </cell>
          <cell r="F344" t="str">
            <v>Industry (Processes)</v>
          </cell>
          <cell r="G344">
            <v>4</v>
          </cell>
          <cell r="H344">
            <v>328297.091379</v>
          </cell>
          <cell r="I344">
            <v>285112.950086</v>
          </cell>
          <cell r="J344">
            <v>289319.37250500004</v>
          </cell>
          <cell r="K344">
            <v>293185.43412</v>
          </cell>
          <cell r="L344">
            <v>324027.81380700006</v>
          </cell>
          <cell r="M344">
            <v>325983.34913600003</v>
          </cell>
          <cell r="N344">
            <v>361261.552</v>
          </cell>
          <cell r="O344">
            <v>371813.738068</v>
          </cell>
          <cell r="P344">
            <v>390828.5204758</v>
          </cell>
          <cell r="Q344">
            <v>362067.725966</v>
          </cell>
          <cell r="R344">
            <v>362951.422966</v>
          </cell>
          <cell r="S344">
            <v>347763.30896600004</v>
          </cell>
        </row>
        <row r="345">
          <cell r="A345" t="str">
            <v>CC3_TOFP_Other (Non Energy)</v>
          </cell>
          <cell r="B345" t="str">
            <v>CC3</v>
          </cell>
          <cell r="C345" t="str">
            <v>TOFP</v>
          </cell>
          <cell r="D345" t="str">
            <v>TOFP</v>
          </cell>
          <cell r="E345">
            <v>10</v>
          </cell>
          <cell r="F345" t="str">
            <v>Other (Non Energy)</v>
          </cell>
          <cell r="G345">
            <v>6</v>
          </cell>
          <cell r="H345">
            <v>231800</v>
          </cell>
          <cell r="I345">
            <v>198000</v>
          </cell>
          <cell r="J345">
            <v>202000</v>
          </cell>
          <cell r="K345">
            <v>234700</v>
          </cell>
          <cell r="L345">
            <v>186300</v>
          </cell>
          <cell r="M345">
            <v>181200</v>
          </cell>
          <cell r="N345">
            <v>182500</v>
          </cell>
          <cell r="O345">
            <v>179400</v>
          </cell>
          <cell r="P345">
            <v>171500</v>
          </cell>
          <cell r="Q345">
            <v>169400</v>
          </cell>
          <cell r="R345">
            <v>187034</v>
          </cell>
          <cell r="S345">
            <v>183490</v>
          </cell>
        </row>
        <row r="346">
          <cell r="A346" t="str">
            <v>CC3_TOFP_Transport</v>
          </cell>
          <cell r="B346" t="str">
            <v>CC3</v>
          </cell>
          <cell r="C346" t="str">
            <v>TOFP</v>
          </cell>
          <cell r="D346" t="str">
            <v>TOFP</v>
          </cell>
          <cell r="E346">
            <v>11</v>
          </cell>
          <cell r="F346" t="str">
            <v>Transport</v>
          </cell>
          <cell r="G346">
            <v>7</v>
          </cell>
          <cell r="H346">
            <v>60.74442497824401</v>
          </cell>
          <cell r="I346">
            <v>35.44179703204</v>
          </cell>
          <cell r="J346">
            <v>43.603153188</v>
          </cell>
          <cell r="K346">
            <v>46.013370648000006</v>
          </cell>
          <cell r="L346">
            <v>47.20373523384401</v>
          </cell>
          <cell r="M346">
            <v>45.8558512916</v>
          </cell>
          <cell r="N346">
            <v>47.54481037768</v>
          </cell>
          <cell r="O346">
            <v>41.57688484878824</v>
          </cell>
          <cell r="P346">
            <v>43.356596742233606</v>
          </cell>
          <cell r="Q346">
            <v>39.93444795689824</v>
          </cell>
          <cell r="R346">
            <v>41.36370235689824</v>
          </cell>
          <cell r="S346">
            <v>45.73456255689824</v>
          </cell>
        </row>
        <row r="347">
          <cell r="A347" t="str">
            <v>EFTA4_Acidifying Potential_Energy Industries</v>
          </cell>
          <cell r="B347" t="str">
            <v>EFTA4</v>
          </cell>
          <cell r="C347" t="str">
            <v>Acidifying Potential</v>
          </cell>
          <cell r="D347" t="str">
            <v>Acidifying Potential</v>
          </cell>
          <cell r="E347">
            <v>1</v>
          </cell>
          <cell r="F347" t="str">
            <v>Energy Industries</v>
          </cell>
          <cell r="G347">
            <v>1</v>
          </cell>
          <cell r="H347">
            <v>1152.942595233896</v>
          </cell>
          <cell r="I347">
            <v>1182.1681036533842</v>
          </cell>
          <cell r="J347">
            <v>1224.806222747953</v>
          </cell>
          <cell r="K347">
            <v>1256.088832146716</v>
          </cell>
          <cell r="L347">
            <v>1329.725307159274</v>
          </cell>
          <cell r="M347">
            <v>1334.15893752223</v>
          </cell>
          <cell r="N347">
            <v>1411.5209976613419</v>
          </cell>
          <cell r="O347">
            <v>1461.9746038495769</v>
          </cell>
          <cell r="P347">
            <v>1532.0656078901761</v>
          </cell>
          <cell r="Q347">
            <v>1445.2751323017362</v>
          </cell>
          <cell r="R347">
            <v>1489.38762718611</v>
          </cell>
          <cell r="S347">
            <v>1548.161607784294</v>
          </cell>
        </row>
        <row r="348">
          <cell r="A348" t="str">
            <v>EFTA4_Acidifying Potential_Fugitive Emissions</v>
          </cell>
          <cell r="B348" t="str">
            <v>EFTA4</v>
          </cell>
          <cell r="C348" t="str">
            <v>Acidifying Potential</v>
          </cell>
          <cell r="D348" t="str">
            <v>Acidifying Potential</v>
          </cell>
          <cell r="E348">
            <v>2</v>
          </cell>
          <cell r="F348" t="str">
            <v>Fugitive Emissions</v>
          </cell>
          <cell r="G348">
            <v>2</v>
          </cell>
          <cell r="H348">
            <v>296.9842899092</v>
          </cell>
          <cell r="I348">
            <v>196.7947258031</v>
          </cell>
          <cell r="J348">
            <v>192.4760302948</v>
          </cell>
          <cell r="K348">
            <v>194.9337473857</v>
          </cell>
          <cell r="L348">
            <v>186.0257038331</v>
          </cell>
          <cell r="M348">
            <v>196.18374718069998</v>
          </cell>
          <cell r="N348">
            <v>209.25359461539</v>
          </cell>
          <cell r="O348">
            <v>208.81596441560998</v>
          </cell>
          <cell r="P348">
            <v>213.7102686968</v>
          </cell>
          <cell r="Q348">
            <v>266.5073329145</v>
          </cell>
          <cell r="R348">
            <v>268.7179305145</v>
          </cell>
          <cell r="S348">
            <v>227.54686338340002</v>
          </cell>
        </row>
        <row r="349">
          <cell r="A349" t="str">
            <v>EFTA4_Acidifying Potential_Industry (Energy)</v>
          </cell>
          <cell r="B349" t="str">
            <v>EFTA4</v>
          </cell>
          <cell r="C349" t="str">
            <v>Acidifying Potential</v>
          </cell>
          <cell r="D349" t="str">
            <v>Acidifying Potential</v>
          </cell>
          <cell r="E349">
            <v>3</v>
          </cell>
          <cell r="F349" t="str">
            <v>Industry (Energy)</v>
          </cell>
          <cell r="G349">
            <v>3</v>
          </cell>
          <cell r="H349">
            <v>1063.534856076</v>
          </cell>
          <cell r="I349">
            <v>992.6082665468999</v>
          </cell>
          <cell r="J349">
            <v>965.5004685136</v>
          </cell>
          <cell r="K349">
            <v>962.8776828054</v>
          </cell>
          <cell r="L349">
            <v>1028.2232527913</v>
          </cell>
          <cell r="M349">
            <v>932.0605767433001</v>
          </cell>
          <cell r="N349">
            <v>937.8862294104</v>
          </cell>
          <cell r="O349">
            <v>883.0122215582</v>
          </cell>
          <cell r="P349">
            <v>817.0615155556</v>
          </cell>
          <cell r="Q349">
            <v>816.3716240789001</v>
          </cell>
          <cell r="R349">
            <v>716.4720049652</v>
          </cell>
          <cell r="S349">
            <v>745.8998624614001</v>
          </cell>
        </row>
        <row r="350">
          <cell r="A350" t="str">
            <v>EFTA4_Acidifying Potential_Agriculture</v>
          </cell>
          <cell r="B350" t="str">
            <v>EFTA4</v>
          </cell>
          <cell r="C350" t="str">
            <v>Acidifying Potential</v>
          </cell>
          <cell r="D350" t="str">
            <v>Acidifying Potential</v>
          </cell>
          <cell r="E350">
            <v>4</v>
          </cell>
          <cell r="F350" t="str">
            <v>Agriculture</v>
          </cell>
          <cell r="G350">
            <v>10</v>
          </cell>
          <cell r="H350">
            <v>5810.11632231638</v>
          </cell>
          <cell r="I350">
            <v>5827.669569210541</v>
          </cell>
          <cell r="J350">
            <v>5904.844094387119</v>
          </cell>
          <cell r="K350">
            <v>5890.552568917758</v>
          </cell>
          <cell r="L350">
            <v>5899.56949604515</v>
          </cell>
          <cell r="M350">
            <v>5825.71869233215</v>
          </cell>
          <cell r="N350">
            <v>5845.827526313929</v>
          </cell>
          <cell r="O350">
            <v>5799.84830860335</v>
          </cell>
          <cell r="P350">
            <v>5707.525835827069</v>
          </cell>
          <cell r="Q350">
            <v>5677.710051848129</v>
          </cell>
          <cell r="R350">
            <v>5655.79000790393</v>
          </cell>
          <cell r="S350">
            <v>5616.66045056692</v>
          </cell>
        </row>
        <row r="351">
          <cell r="A351" t="str">
            <v>EFTA4_Acidifying Potential_Waste</v>
          </cell>
          <cell r="B351" t="str">
            <v>EFTA4</v>
          </cell>
          <cell r="C351" t="str">
            <v>Acidifying Potential</v>
          </cell>
          <cell r="D351" t="str">
            <v>Acidifying Potential</v>
          </cell>
          <cell r="E351">
            <v>5</v>
          </cell>
          <cell r="F351" t="str">
            <v>Waste</v>
          </cell>
          <cell r="G351">
            <v>11</v>
          </cell>
          <cell r="H351">
            <v>533.2826721818548</v>
          </cell>
          <cell r="I351">
            <v>531.3611695114319</v>
          </cell>
          <cell r="J351">
            <v>529.4199954333262</v>
          </cell>
          <cell r="K351">
            <v>527.4151678917673</v>
          </cell>
          <cell r="L351">
            <v>525.4698974822378</v>
          </cell>
          <cell r="M351">
            <v>533.9843602249924</v>
          </cell>
          <cell r="N351">
            <v>515.5316531824404</v>
          </cell>
          <cell r="O351">
            <v>508.6323889036909</v>
          </cell>
          <cell r="P351">
            <v>511.92436343250904</v>
          </cell>
          <cell r="Q351">
            <v>496.35718712620496</v>
          </cell>
          <cell r="R351">
            <v>487.35225182203794</v>
          </cell>
          <cell r="S351">
            <v>271.836452267261</v>
          </cell>
        </row>
        <row r="352">
          <cell r="A352" t="str">
            <v>EFTA4_Acidifying Potential_Other (Energy)</v>
          </cell>
          <cell r="B352" t="str">
            <v>EFTA4</v>
          </cell>
          <cell r="C352" t="str">
            <v>Acidifying Potential</v>
          </cell>
          <cell r="D352" t="str">
            <v>Acidifying Potential</v>
          </cell>
          <cell r="E352">
            <v>6</v>
          </cell>
          <cell r="F352" t="str">
            <v>Other (Energy)</v>
          </cell>
          <cell r="G352">
            <v>5</v>
          </cell>
          <cell r="H352">
            <v>959.5406898389069</v>
          </cell>
          <cell r="I352">
            <v>929.6975298920278</v>
          </cell>
          <cell r="J352">
            <v>905.9137467766393</v>
          </cell>
          <cell r="K352">
            <v>895.9053221754473</v>
          </cell>
          <cell r="L352">
            <v>884.5911186348163</v>
          </cell>
          <cell r="M352">
            <v>877.8662960203646</v>
          </cell>
          <cell r="N352">
            <v>854.3276104055943</v>
          </cell>
          <cell r="O352">
            <v>803.2063011105213</v>
          </cell>
          <cell r="P352">
            <v>772.2375533071471</v>
          </cell>
          <cell r="Q352">
            <v>691.5856771398853</v>
          </cell>
          <cell r="R352">
            <v>515.9605038874672</v>
          </cell>
          <cell r="S352">
            <v>578.0283171932572</v>
          </cell>
        </row>
        <row r="353">
          <cell r="A353" t="str">
            <v>EFTA4_Acidifying Potential_Road Transport</v>
          </cell>
          <cell r="B353" t="str">
            <v>EFTA4</v>
          </cell>
          <cell r="C353" t="str">
            <v>Acidifying Potential</v>
          </cell>
          <cell r="D353" t="str">
            <v>Acidifying Potential</v>
          </cell>
          <cell r="E353">
            <v>7</v>
          </cell>
          <cell r="F353" t="str">
            <v>Road Transport</v>
          </cell>
          <cell r="G353">
            <v>8</v>
          </cell>
          <cell r="H353">
            <v>4025.444812111463</v>
          </cell>
          <cell r="I353">
            <v>3834.9320906099165</v>
          </cell>
          <cell r="J353">
            <v>3678.9822000436307</v>
          </cell>
          <cell r="K353">
            <v>3581.900567283653</v>
          </cell>
          <cell r="L353">
            <v>3376.7758080305857</v>
          </cell>
          <cell r="M353">
            <v>3250.5463195228876</v>
          </cell>
          <cell r="N353">
            <v>3201.0310932200236</v>
          </cell>
          <cell r="O353">
            <v>3041.85377418639</v>
          </cell>
          <cell r="P353">
            <v>2875.1030804020197</v>
          </cell>
          <cell r="Q353">
            <v>2755.57937760207</v>
          </cell>
          <cell r="R353">
            <v>2534.6981539273893</v>
          </cell>
          <cell r="S353">
            <v>2548.59421944962</v>
          </cell>
        </row>
        <row r="354">
          <cell r="A354" t="str">
            <v>EFTA4_Acidifying Potential_Other Transport</v>
          </cell>
          <cell r="B354" t="str">
            <v>EFTA4</v>
          </cell>
          <cell r="C354" t="str">
            <v>Acidifying Potential</v>
          </cell>
          <cell r="D354" t="str">
            <v>Acidifying Potential</v>
          </cell>
          <cell r="E354">
            <v>8</v>
          </cell>
          <cell r="F354" t="str">
            <v>Other Transport</v>
          </cell>
          <cell r="G354">
            <v>9</v>
          </cell>
          <cell r="H354">
            <v>2935.4522095672437</v>
          </cell>
          <cell r="I354">
            <v>2858.811289601299</v>
          </cell>
          <cell r="J354">
            <v>2830.563788645087</v>
          </cell>
          <cell r="K354">
            <v>2878.5705096769316</v>
          </cell>
          <cell r="L354">
            <v>2784.9129256925667</v>
          </cell>
          <cell r="M354">
            <v>2810.4455362299727</v>
          </cell>
          <cell r="N354">
            <v>2687.2280766929593</v>
          </cell>
          <cell r="O354">
            <v>2598.9641353916127</v>
          </cell>
          <cell r="P354">
            <v>2730.3202442897827</v>
          </cell>
          <cell r="Q354">
            <v>2839.906976650842</v>
          </cell>
          <cell r="R354">
            <v>2686.3324757638493</v>
          </cell>
          <cell r="S354">
            <v>2615.3068801863246</v>
          </cell>
        </row>
        <row r="355">
          <cell r="A355" t="str">
            <v>EFTA4_Acidifying Potential_Industry (Processes)</v>
          </cell>
          <cell r="B355" t="str">
            <v>EFTA4</v>
          </cell>
          <cell r="C355" t="str">
            <v>Acidifying Potential</v>
          </cell>
          <cell r="D355" t="str">
            <v>Acidifying Potential</v>
          </cell>
          <cell r="E355">
            <v>9</v>
          </cell>
          <cell r="F355" t="str">
            <v>Industry (Processes)</v>
          </cell>
          <cell r="G355">
            <v>4</v>
          </cell>
          <cell r="H355">
            <v>1320.9680925496</v>
          </cell>
          <cell r="I355">
            <v>1134.2026139819</v>
          </cell>
          <cell r="J355">
            <v>955.1431929017001</v>
          </cell>
          <cell r="K355">
            <v>998.6227545549</v>
          </cell>
          <cell r="L355">
            <v>1038.8739178203</v>
          </cell>
          <cell r="M355">
            <v>1100.6548992264</v>
          </cell>
          <cell r="N355">
            <v>1055.6602180926</v>
          </cell>
          <cell r="O355">
            <v>1004.9083764500999</v>
          </cell>
          <cell r="P355">
            <v>992.3187831260999</v>
          </cell>
          <cell r="Q355">
            <v>989.0207971923301</v>
          </cell>
          <cell r="R355">
            <v>996.85568029112</v>
          </cell>
          <cell r="S355">
            <v>934.2264672596499</v>
          </cell>
        </row>
        <row r="356">
          <cell r="A356" t="str">
            <v>EFTA4_Acidifying Potential_Other (Non Energy)</v>
          </cell>
          <cell r="B356" t="str">
            <v>EFTA4</v>
          </cell>
          <cell r="C356" t="str">
            <v>Acidifying Potential</v>
          </cell>
          <cell r="D356" t="str">
            <v>Acidifying Potential</v>
          </cell>
          <cell r="E356">
            <v>10</v>
          </cell>
          <cell r="F356" t="str">
            <v>Other (Non Energy)</v>
          </cell>
          <cell r="G356">
            <v>6</v>
          </cell>
          <cell r="H356">
            <v>8.019565158699999</v>
          </cell>
          <cell r="I356">
            <v>8.019565158699999</v>
          </cell>
          <cell r="J356">
            <v>8.019565158699999</v>
          </cell>
          <cell r="K356">
            <v>8.019565158699999</v>
          </cell>
          <cell r="L356">
            <v>8.019565158699999</v>
          </cell>
          <cell r="M356">
            <v>8.019565158699999</v>
          </cell>
          <cell r="N356">
            <v>8.019565158699999</v>
          </cell>
          <cell r="O356">
            <v>8.019565158699999</v>
          </cell>
          <cell r="P356">
            <v>8.019565158699999</v>
          </cell>
          <cell r="Q356">
            <v>8.019565158699999</v>
          </cell>
          <cell r="R356">
            <v>8.034510808699999</v>
          </cell>
          <cell r="S356">
            <v>21.1050989525</v>
          </cell>
        </row>
        <row r="357">
          <cell r="A357" t="str">
            <v>EFTA4_CH4_Energy Industries</v>
          </cell>
          <cell r="B357" t="str">
            <v>EFTA4</v>
          </cell>
          <cell r="C357" t="str">
            <v>CH4</v>
          </cell>
          <cell r="D357" t="str">
            <v>Mg</v>
          </cell>
          <cell r="E357">
            <v>1</v>
          </cell>
          <cell r="F357" t="str">
            <v>Energy Industries</v>
          </cell>
          <cell r="G357">
            <v>1</v>
          </cell>
          <cell r="H357">
            <v>2279.773512511918</v>
          </cell>
          <cell r="I357">
            <v>2400.617485970795</v>
          </cell>
          <cell r="J357">
            <v>2574.0861747605018</v>
          </cell>
          <cell r="K357">
            <v>2684.7866648476593</v>
          </cell>
          <cell r="L357">
            <v>2867.1500956478058</v>
          </cell>
          <cell r="M357">
            <v>2886.923561448306</v>
          </cell>
          <cell r="N357">
            <v>3092.6426199737325</v>
          </cell>
          <cell r="O357">
            <v>3241.089089950198</v>
          </cell>
          <cell r="P357">
            <v>3136.9053057019228</v>
          </cell>
          <cell r="Q357">
            <v>2933.655500312284</v>
          </cell>
          <cell r="R357">
            <v>3353.9811141479013</v>
          </cell>
          <cell r="S357">
            <v>3674.300807699293</v>
          </cell>
        </row>
        <row r="358">
          <cell r="A358" t="str">
            <v>EFTA4_CH4_Fugitive Emissions</v>
          </cell>
          <cell r="B358" t="str">
            <v>EFTA4</v>
          </cell>
          <cell r="C358" t="str">
            <v>CH4</v>
          </cell>
          <cell r="D358" t="str">
            <v>Mg</v>
          </cell>
          <cell r="E358">
            <v>2</v>
          </cell>
          <cell r="F358" t="str">
            <v>Fugitive Emissions</v>
          </cell>
          <cell r="G358">
            <v>2</v>
          </cell>
          <cell r="H358">
            <v>28567.913679221823</v>
          </cell>
          <cell r="I358">
            <v>30045.925734908495</v>
          </cell>
          <cell r="J358">
            <v>34027.60067579481</v>
          </cell>
          <cell r="K358">
            <v>36981.98528205024</v>
          </cell>
          <cell r="L358">
            <v>37882.65826133445</v>
          </cell>
          <cell r="M358">
            <v>37524.513610839844</v>
          </cell>
          <cell r="N358">
            <v>37509.173751831055</v>
          </cell>
          <cell r="O358">
            <v>40622.608227765115</v>
          </cell>
          <cell r="P358">
            <v>38138.42607116699</v>
          </cell>
          <cell r="Q358">
            <v>36761.71450240524</v>
          </cell>
          <cell r="R358">
            <v>41298.16741208677</v>
          </cell>
          <cell r="S358">
            <v>46116.72099134657</v>
          </cell>
        </row>
        <row r="359">
          <cell r="A359" t="str">
            <v>EFTA4_CH4_Industry (Energy)</v>
          </cell>
          <cell r="B359" t="str">
            <v>EFTA4</v>
          </cell>
          <cell r="C359" t="str">
            <v>CH4</v>
          </cell>
          <cell r="D359" t="str">
            <v>Mg</v>
          </cell>
          <cell r="E359">
            <v>3</v>
          </cell>
          <cell r="F359" t="str">
            <v>Industry (Energy)</v>
          </cell>
          <cell r="G359">
            <v>3</v>
          </cell>
          <cell r="H359">
            <v>869.4718944811691</v>
          </cell>
          <cell r="I359">
            <v>876.932240936374</v>
          </cell>
          <cell r="J359">
            <v>855.711860495807</v>
          </cell>
          <cell r="K359">
            <v>882.7765711664972</v>
          </cell>
          <cell r="L359">
            <v>930.4657346945775</v>
          </cell>
          <cell r="M359">
            <v>955.6314073164183</v>
          </cell>
          <cell r="N359">
            <v>974.8724658782642</v>
          </cell>
          <cell r="O359">
            <v>977.4110044462152</v>
          </cell>
          <cell r="P359">
            <v>1016.7234042579065</v>
          </cell>
          <cell r="Q359">
            <v>1012.4395597885009</v>
          </cell>
          <cell r="R359">
            <v>1000.6348961602341</v>
          </cell>
          <cell r="S359">
            <v>1079.7159617010163</v>
          </cell>
        </row>
        <row r="360">
          <cell r="A360" t="str">
            <v>EFTA4_CH4_Agriculture</v>
          </cell>
          <cell r="B360" t="str">
            <v>EFTA4</v>
          </cell>
          <cell r="C360" t="str">
            <v>CH4</v>
          </cell>
          <cell r="D360" t="str">
            <v>Mg</v>
          </cell>
          <cell r="E360">
            <v>4</v>
          </cell>
          <cell r="F360" t="str">
            <v>Agriculture</v>
          </cell>
          <cell r="G360">
            <v>10</v>
          </cell>
          <cell r="H360">
            <v>261373.5616557561</v>
          </cell>
          <cell r="I360">
            <v>264026.43910604523</v>
          </cell>
          <cell r="J360">
            <v>262233.54064796097</v>
          </cell>
          <cell r="K360">
            <v>260335.03440012896</v>
          </cell>
          <cell r="L360">
            <v>258298.99745988054</v>
          </cell>
          <cell r="M360">
            <v>259410.1893918013</v>
          </cell>
          <cell r="N360">
            <v>258374.5060350718</v>
          </cell>
          <cell r="O360">
            <v>256132.36924047794</v>
          </cell>
          <cell r="P360">
            <v>253067.74534967702</v>
          </cell>
          <cell r="Q360">
            <v>250225.3582478811</v>
          </cell>
          <cell r="R360">
            <v>247726.38662765044</v>
          </cell>
          <cell r="S360">
            <v>246702.78456079247</v>
          </cell>
        </row>
        <row r="361">
          <cell r="A361" t="str">
            <v>EFTA4_CH4_Waste</v>
          </cell>
          <cell r="B361" t="str">
            <v>EFTA4</v>
          </cell>
          <cell r="C361" t="str">
            <v>CH4</v>
          </cell>
          <cell r="D361" t="str">
            <v>Mg</v>
          </cell>
          <cell r="E361">
            <v>5</v>
          </cell>
          <cell r="F361" t="str">
            <v>Waste</v>
          </cell>
          <cell r="G361">
            <v>11</v>
          </cell>
          <cell r="H361">
            <v>245658.82554998543</v>
          </cell>
          <cell r="I361">
            <v>246913.90428341093</v>
          </cell>
          <cell r="J361">
            <v>245855.68194737582</v>
          </cell>
          <cell r="K361">
            <v>247873.97966067813</v>
          </cell>
          <cell r="L361">
            <v>248621.42972425462</v>
          </cell>
          <cell r="M361">
            <v>250025.2329558162</v>
          </cell>
          <cell r="N361">
            <v>251919.21324485156</v>
          </cell>
          <cell r="O361">
            <v>250196.19976459874</v>
          </cell>
          <cell r="P361">
            <v>245472.34178621523</v>
          </cell>
          <cell r="Q361">
            <v>244704.82405907894</v>
          </cell>
          <cell r="R361">
            <v>245211.9052866626</v>
          </cell>
          <cell r="S361">
            <v>239591.2594697882</v>
          </cell>
        </row>
        <row r="362">
          <cell r="A362" t="str">
            <v>EFTA4_CH4_Other (Energy)</v>
          </cell>
          <cell r="B362" t="str">
            <v>EFTA4</v>
          </cell>
          <cell r="C362" t="str">
            <v>CH4</v>
          </cell>
          <cell r="D362" t="str">
            <v>Mg</v>
          </cell>
          <cell r="E362">
            <v>6</v>
          </cell>
          <cell r="F362" t="str">
            <v>Other (Energy)</v>
          </cell>
          <cell r="G362">
            <v>5</v>
          </cell>
          <cell r="H362">
            <v>8750.938631259456</v>
          </cell>
          <cell r="I362">
            <v>8414.941370174616</v>
          </cell>
          <cell r="J362">
            <v>8150.413257919921</v>
          </cell>
          <cell r="K362">
            <v>8775.605331387938</v>
          </cell>
          <cell r="L362">
            <v>9017.058313876416</v>
          </cell>
          <cell r="M362">
            <v>8995.795852622105</v>
          </cell>
          <cell r="N362">
            <v>9613.374627287818</v>
          </cell>
          <cell r="O362">
            <v>9551.14642533417</v>
          </cell>
          <cell r="P362">
            <v>9291.961760171129</v>
          </cell>
          <cell r="Q362">
            <v>9423.105330272152</v>
          </cell>
          <cell r="R362">
            <v>9436.20889528258</v>
          </cell>
          <cell r="S362">
            <v>9587.245332325587</v>
          </cell>
        </row>
        <row r="363">
          <cell r="A363" t="str">
            <v>EFTA4_CH4_Industry (Processes)</v>
          </cell>
          <cell r="B363" t="str">
            <v>EFTA4</v>
          </cell>
          <cell r="C363" t="str">
            <v>CH4</v>
          </cell>
          <cell r="D363" t="str">
            <v>Mg</v>
          </cell>
          <cell r="E363">
            <v>9</v>
          </cell>
          <cell r="F363" t="str">
            <v>Industry (Processes)</v>
          </cell>
          <cell r="G363">
            <v>4</v>
          </cell>
          <cell r="H363">
            <v>1482.2478607165529</v>
          </cell>
          <cell r="I363">
            <v>1241.337620997345</v>
          </cell>
          <cell r="J363">
            <v>1277.5604684876098</v>
          </cell>
          <cell r="K363">
            <v>1342.611504685712</v>
          </cell>
          <cell r="L363">
            <v>1443.3262835816129</v>
          </cell>
          <cell r="M363">
            <v>1443.0521828420767</v>
          </cell>
          <cell r="N363">
            <v>1427.4521666071319</v>
          </cell>
          <cell r="O363">
            <v>1415.738719262873</v>
          </cell>
          <cell r="P363">
            <v>1483.4955881496935</v>
          </cell>
          <cell r="Q363">
            <v>1268.5517186228174</v>
          </cell>
          <cell r="R363">
            <v>1291.5704041207362</v>
          </cell>
          <cell r="S363">
            <v>1282.4847373399975</v>
          </cell>
        </row>
        <row r="364">
          <cell r="A364" t="str">
            <v>EFTA4_CH4_Other (Non Energy)</v>
          </cell>
          <cell r="B364" t="str">
            <v>EFTA4</v>
          </cell>
          <cell r="C364" t="str">
            <v>CH4</v>
          </cell>
          <cell r="D364" t="str">
            <v>Mg</v>
          </cell>
          <cell r="E364">
            <v>10</v>
          </cell>
          <cell r="F364" t="str">
            <v>Other (Non Energy)</v>
          </cell>
          <cell r="G364">
            <v>6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</row>
        <row r="365">
          <cell r="A365" t="str">
            <v>EFTA4_CH4_Transport</v>
          </cell>
          <cell r="B365" t="str">
            <v>EFTA4</v>
          </cell>
          <cell r="C365" t="str">
            <v>CH4</v>
          </cell>
          <cell r="D365" t="str">
            <v>Mg</v>
          </cell>
          <cell r="E365">
            <v>11</v>
          </cell>
          <cell r="F365" t="str">
            <v>Transport</v>
          </cell>
          <cell r="G365">
            <v>7</v>
          </cell>
          <cell r="H365">
            <v>8023.1658902199515</v>
          </cell>
          <cell r="I365">
            <v>7778.073495767683</v>
          </cell>
          <cell r="J365">
            <v>7547.1256542981255</v>
          </cell>
          <cell r="K365">
            <v>6993.591831626269</v>
          </cell>
          <cell r="L365">
            <v>6628.1232368865385</v>
          </cell>
          <cell r="M365">
            <v>6245.501212022236</v>
          </cell>
          <cell r="N365">
            <v>6104.506000190762</v>
          </cell>
          <cell r="O365">
            <v>5857.207301940563</v>
          </cell>
          <cell r="P365">
            <v>5578.424612751539</v>
          </cell>
          <cell r="Q365">
            <v>5340.382922383028</v>
          </cell>
          <cell r="R365">
            <v>5012.066846807273</v>
          </cell>
          <cell r="S365">
            <v>4723.953663293372</v>
          </cell>
        </row>
        <row r="366">
          <cell r="A366" t="str">
            <v>EFTA4_CO_Energy Industries</v>
          </cell>
          <cell r="B366" t="str">
            <v>EFTA4</v>
          </cell>
          <cell r="C366" t="str">
            <v>CO</v>
          </cell>
          <cell r="D366" t="str">
            <v>Mg</v>
          </cell>
          <cell r="E366">
            <v>1</v>
          </cell>
          <cell r="F366" t="str">
            <v>Energy Industries</v>
          </cell>
          <cell r="G366">
            <v>1</v>
          </cell>
          <cell r="H366">
            <v>4821.7814</v>
          </cell>
          <cell r="I366">
            <v>5106.5698</v>
          </cell>
          <cell r="J366">
            <v>5402.0531</v>
          </cell>
          <cell r="K366">
            <v>5714.747</v>
          </cell>
          <cell r="L366">
            <v>6223.3084</v>
          </cell>
          <cell r="M366">
            <v>6224.311</v>
          </cell>
          <cell r="N366">
            <v>6672.0136999999995</v>
          </cell>
          <cell r="O366">
            <v>7022.0298</v>
          </cell>
          <cell r="P366">
            <v>6875.5097</v>
          </cell>
          <cell r="Q366">
            <v>6556.1007</v>
          </cell>
          <cell r="R366">
            <v>7283.2812</v>
          </cell>
          <cell r="S366">
            <v>8433.730599999999</v>
          </cell>
        </row>
        <row r="367">
          <cell r="A367" t="str">
            <v>EFTA4_CO_Fugitive Emissions</v>
          </cell>
          <cell r="B367" t="str">
            <v>EFTA4</v>
          </cell>
          <cell r="C367" t="str">
            <v>CO</v>
          </cell>
          <cell r="D367" t="str">
            <v>Mg</v>
          </cell>
          <cell r="E367">
            <v>2</v>
          </cell>
          <cell r="F367" t="str">
            <v>Fugitive Emissions</v>
          </cell>
          <cell r="G367">
            <v>2</v>
          </cell>
          <cell r="H367">
            <v>920.48</v>
          </cell>
          <cell r="I367">
            <v>616.577</v>
          </cell>
          <cell r="J367">
            <v>590.64</v>
          </cell>
          <cell r="K367">
            <v>636.675</v>
          </cell>
          <cell r="L367">
            <v>688.491</v>
          </cell>
          <cell r="M367">
            <v>726.826</v>
          </cell>
          <cell r="N367">
            <v>828.77</v>
          </cell>
          <cell r="O367">
            <v>764.348</v>
          </cell>
          <cell r="P367">
            <v>771.489</v>
          </cell>
          <cell r="Q367">
            <v>1060.49</v>
          </cell>
          <cell r="R367">
            <v>1104.81</v>
          </cell>
          <cell r="S367">
            <v>954.778</v>
          </cell>
        </row>
        <row r="368">
          <cell r="A368" t="str">
            <v>EFTA4_CO_Industry (Energy)</v>
          </cell>
          <cell r="B368" t="str">
            <v>EFTA4</v>
          </cell>
          <cell r="C368" t="str">
            <v>CO</v>
          </cell>
          <cell r="D368" t="str">
            <v>Mg</v>
          </cell>
          <cell r="E368">
            <v>3</v>
          </cell>
          <cell r="F368" t="str">
            <v>Industry (Energy)</v>
          </cell>
          <cell r="G368">
            <v>3</v>
          </cell>
          <cell r="H368">
            <v>20839.96</v>
          </cell>
          <cell r="I368">
            <v>20389.93</v>
          </cell>
          <cell r="J368">
            <v>20087.9</v>
          </cell>
          <cell r="K368">
            <v>20547.24</v>
          </cell>
          <cell r="L368">
            <v>20599.74</v>
          </cell>
          <cell r="M368">
            <v>20689.56</v>
          </cell>
          <cell r="N368">
            <v>22528.15</v>
          </cell>
          <cell r="O368">
            <v>24354.3</v>
          </cell>
          <cell r="P368">
            <v>25634.06</v>
          </cell>
          <cell r="Q368">
            <v>27173.6</v>
          </cell>
          <cell r="R368">
            <v>28498.4</v>
          </cell>
          <cell r="S368">
            <v>28200.6</v>
          </cell>
        </row>
        <row r="369">
          <cell r="A369" t="str">
            <v>EFTA4_CO_Agriculture</v>
          </cell>
          <cell r="B369" t="str">
            <v>EFTA4</v>
          </cell>
          <cell r="C369" t="str">
            <v>CO</v>
          </cell>
          <cell r="D369" t="str">
            <v>Mg</v>
          </cell>
          <cell r="E369">
            <v>4</v>
          </cell>
          <cell r="F369" t="str">
            <v>Agriculture</v>
          </cell>
          <cell r="G369">
            <v>10</v>
          </cell>
          <cell r="H369">
            <v>64414.6</v>
          </cell>
          <cell r="I369">
            <v>59839.4</v>
          </cell>
          <cell r="J369">
            <v>51928.9</v>
          </cell>
          <cell r="K369">
            <v>56171.1</v>
          </cell>
          <cell r="L369">
            <v>52704.75</v>
          </cell>
          <cell r="M369">
            <v>55545.4</v>
          </cell>
          <cell r="N369">
            <v>57146.9</v>
          </cell>
          <cell r="O369">
            <v>53836.09</v>
          </cell>
          <cell r="P369">
            <v>54694.7</v>
          </cell>
          <cell r="Q369">
            <v>54695.12</v>
          </cell>
          <cell r="R369">
            <v>54717.56</v>
          </cell>
          <cell r="S369">
            <v>55160.28</v>
          </cell>
        </row>
        <row r="370">
          <cell r="A370" t="str">
            <v>EFTA4_CO_Waste</v>
          </cell>
          <cell r="B370" t="str">
            <v>EFTA4</v>
          </cell>
          <cell r="C370" t="str">
            <v>CO</v>
          </cell>
          <cell r="D370" t="str">
            <v>Mg</v>
          </cell>
          <cell r="E370">
            <v>5</v>
          </cell>
          <cell r="F370" t="str">
            <v>Waste</v>
          </cell>
          <cell r="G370">
            <v>11</v>
          </cell>
          <cell r="H370">
            <v>10065.180600000002</v>
          </cell>
          <cell r="I370">
            <v>9582.8585</v>
          </cell>
          <cell r="J370">
            <v>8137.7825</v>
          </cell>
          <cell r="K370">
            <v>8415.5337</v>
          </cell>
          <cell r="L370">
            <v>7877.5042</v>
          </cell>
          <cell r="M370">
            <v>6572.309</v>
          </cell>
          <cell r="N370">
            <v>5977.7288</v>
          </cell>
          <cell r="O370">
            <v>5451.5007</v>
          </cell>
          <cell r="P370">
            <v>4894.2941</v>
          </cell>
          <cell r="Q370">
            <v>4189.7101999999995</v>
          </cell>
          <cell r="R370">
            <v>3694.3499</v>
          </cell>
          <cell r="S370">
            <v>5942.5148</v>
          </cell>
        </row>
        <row r="371">
          <cell r="A371" t="str">
            <v>EFTA4_CO_Other (Energy)</v>
          </cell>
          <cell r="B371" t="str">
            <v>EFTA4</v>
          </cell>
          <cell r="C371" t="str">
            <v>CO</v>
          </cell>
          <cell r="D371" t="str">
            <v>Mg</v>
          </cell>
          <cell r="E371">
            <v>6</v>
          </cell>
          <cell r="F371" t="str">
            <v>Other (Energy)</v>
          </cell>
          <cell r="G371">
            <v>5</v>
          </cell>
          <cell r="H371">
            <v>195902.929</v>
          </cell>
          <cell r="I371">
            <v>180999.82</v>
          </cell>
          <cell r="J371">
            <v>178364.843</v>
          </cell>
          <cell r="K371">
            <v>197434.88199999998</v>
          </cell>
          <cell r="L371">
            <v>207948.37800000003</v>
          </cell>
          <cell r="M371">
            <v>204273.969</v>
          </cell>
          <cell r="N371">
            <v>214124.71</v>
          </cell>
          <cell r="O371">
            <v>219603.092</v>
          </cell>
          <cell r="P371">
            <v>207010.438</v>
          </cell>
          <cell r="Q371">
            <v>205500.56399999998</v>
          </cell>
          <cell r="R371">
            <v>203763.46399999998</v>
          </cell>
          <cell r="S371">
            <v>201463.16499999998</v>
          </cell>
        </row>
        <row r="372">
          <cell r="A372" t="str">
            <v>EFTA4_CO_Road Transport</v>
          </cell>
          <cell r="B372" t="str">
            <v>EFTA4</v>
          </cell>
          <cell r="C372" t="str">
            <v>CO</v>
          </cell>
          <cell r="D372" t="str">
            <v>Mg</v>
          </cell>
          <cell r="E372">
            <v>7</v>
          </cell>
          <cell r="F372" t="str">
            <v>Road Transport</v>
          </cell>
          <cell r="G372">
            <v>8</v>
          </cell>
          <cell r="H372">
            <v>1073939.1</v>
          </cell>
          <cell r="I372">
            <v>1003693</v>
          </cell>
          <cell r="J372">
            <v>951357</v>
          </cell>
          <cell r="K372">
            <v>896471</v>
          </cell>
          <cell r="L372">
            <v>842826</v>
          </cell>
          <cell r="M372">
            <v>785083</v>
          </cell>
          <cell r="N372">
            <v>737987</v>
          </cell>
          <cell r="O372">
            <v>685682</v>
          </cell>
          <cell r="P372">
            <v>636641</v>
          </cell>
          <cell r="Q372">
            <v>586193</v>
          </cell>
          <cell r="R372">
            <v>535170.9</v>
          </cell>
          <cell r="S372">
            <v>529533.9</v>
          </cell>
        </row>
        <row r="373">
          <cell r="A373" t="str">
            <v>EFTA4_CO_Other Transport</v>
          </cell>
          <cell r="B373" t="str">
            <v>EFTA4</v>
          </cell>
          <cell r="C373" t="str">
            <v>CO</v>
          </cell>
          <cell r="D373" t="str">
            <v>Mg</v>
          </cell>
          <cell r="E373">
            <v>8</v>
          </cell>
          <cell r="F373" t="str">
            <v>Other Transport</v>
          </cell>
          <cell r="G373">
            <v>9</v>
          </cell>
          <cell r="H373">
            <v>124571.72</v>
          </cell>
          <cell r="I373">
            <v>121142.08</v>
          </cell>
          <cell r="J373">
            <v>118237.06899999999</v>
          </cell>
          <cell r="K373">
            <v>114713.924</v>
          </cell>
          <cell r="L373">
            <v>114174.401</v>
          </cell>
          <cell r="M373">
            <v>112724.7066</v>
          </cell>
          <cell r="N373">
            <v>110777.8056</v>
          </cell>
          <cell r="O373">
            <v>108865.7524</v>
          </cell>
          <cell r="P373">
            <v>109286.2988</v>
          </cell>
          <cell r="Q373">
            <v>109951.312</v>
          </cell>
          <cell r="R373">
            <v>123902.4252</v>
          </cell>
          <cell r="S373">
            <v>123992.792</v>
          </cell>
        </row>
        <row r="374">
          <cell r="A374" t="str">
            <v>EFTA4_CO_Industry (Processes)</v>
          </cell>
          <cell r="B374" t="str">
            <v>EFTA4</v>
          </cell>
          <cell r="C374" t="str">
            <v>CO</v>
          </cell>
          <cell r="D374" t="str">
            <v>Mg</v>
          </cell>
          <cell r="E374">
            <v>9</v>
          </cell>
          <cell r="F374" t="str">
            <v>Industry (Processes)</v>
          </cell>
          <cell r="G374">
            <v>4</v>
          </cell>
          <cell r="H374">
            <v>74330.8</v>
          </cell>
          <cell r="I374">
            <v>62231.2</v>
          </cell>
          <cell r="J374">
            <v>59173.2</v>
          </cell>
          <cell r="K374">
            <v>56312</v>
          </cell>
          <cell r="L374">
            <v>59714.4</v>
          </cell>
          <cell r="M374">
            <v>60282.8</v>
          </cell>
          <cell r="N374">
            <v>51081.3</v>
          </cell>
          <cell r="O374">
            <v>50154.8</v>
          </cell>
          <cell r="P374">
            <v>50485.2</v>
          </cell>
          <cell r="Q374">
            <v>44333.6</v>
          </cell>
          <cell r="R374">
            <v>45114.6</v>
          </cell>
          <cell r="S374">
            <v>44778.8</v>
          </cell>
        </row>
        <row r="375">
          <cell r="A375" t="str">
            <v>EFTA4_CO_Other (Non Energy)</v>
          </cell>
          <cell r="B375" t="str">
            <v>EFTA4</v>
          </cell>
          <cell r="C375" t="str">
            <v>CO</v>
          </cell>
          <cell r="D375" t="str">
            <v>Mg</v>
          </cell>
          <cell r="E375">
            <v>10</v>
          </cell>
          <cell r="F375" t="str">
            <v>Other (Non Energy)</v>
          </cell>
          <cell r="G375">
            <v>6</v>
          </cell>
          <cell r="H375">
            <v>80</v>
          </cell>
          <cell r="I375">
            <v>82</v>
          </cell>
          <cell r="J375">
            <v>84</v>
          </cell>
          <cell r="K375">
            <v>86</v>
          </cell>
          <cell r="L375">
            <v>88</v>
          </cell>
          <cell r="M375">
            <v>90</v>
          </cell>
          <cell r="N375">
            <v>90</v>
          </cell>
          <cell r="O375">
            <v>90</v>
          </cell>
          <cell r="P375">
            <v>90</v>
          </cell>
          <cell r="Q375">
            <v>90</v>
          </cell>
          <cell r="R375">
            <v>89</v>
          </cell>
          <cell r="S375">
            <v>89</v>
          </cell>
        </row>
        <row r="376">
          <cell r="A376" t="str">
            <v>EFTA4_CO2_Energy Industries</v>
          </cell>
          <cell r="B376" t="str">
            <v>EFTA4</v>
          </cell>
          <cell r="C376" t="str">
            <v>CO2</v>
          </cell>
          <cell r="D376" t="str">
            <v>Mg</v>
          </cell>
          <cell r="E376">
            <v>1</v>
          </cell>
          <cell r="F376" t="str">
            <v>Energy Industries</v>
          </cell>
          <cell r="G376">
            <v>1</v>
          </cell>
          <cell r="H376">
            <v>8234057.833297406</v>
          </cell>
          <cell r="I376">
            <v>8785406.817909876</v>
          </cell>
          <cell r="J376">
            <v>9631653.132553656</v>
          </cell>
          <cell r="K376">
            <v>9686742.682901172</v>
          </cell>
          <cell r="L376">
            <v>10262639.945588673</v>
          </cell>
          <cell r="M376">
            <v>10053497.21428577</v>
          </cell>
          <cell r="N376">
            <v>11081996.289677186</v>
          </cell>
          <cell r="O376">
            <v>11461125.100044437</v>
          </cell>
          <cell r="P376">
            <v>11305253.437104784</v>
          </cell>
          <cell r="Q376">
            <v>10690315.307719657</v>
          </cell>
          <cell r="R376">
            <v>11488788.917018063</v>
          </cell>
          <cell r="S376">
            <v>11815928.162828064</v>
          </cell>
        </row>
        <row r="377">
          <cell r="A377" t="str">
            <v>EFTA4_CO2_Fugitive Emissions</v>
          </cell>
          <cell r="B377" t="str">
            <v>EFTA4</v>
          </cell>
          <cell r="C377" t="str">
            <v>CO2</v>
          </cell>
          <cell r="D377" t="str">
            <v>Mg</v>
          </cell>
          <cell r="E377">
            <v>2</v>
          </cell>
          <cell r="F377" t="str">
            <v>Fugitive Emissions</v>
          </cell>
          <cell r="G377">
            <v>2</v>
          </cell>
          <cell r="H377">
            <v>2077604.7529658566</v>
          </cell>
          <cell r="I377">
            <v>1617529.1984953703</v>
          </cell>
          <cell r="J377">
            <v>1714965.3249782985</v>
          </cell>
          <cell r="K377">
            <v>1837836.6590711805</v>
          </cell>
          <cell r="L377">
            <v>1976725.670211227</v>
          </cell>
          <cell r="M377">
            <v>2072386.435546875</v>
          </cell>
          <cell r="N377">
            <v>2288677.20703125</v>
          </cell>
          <cell r="O377">
            <v>2259007.958622685</v>
          </cell>
          <cell r="P377">
            <v>2213777.05078125</v>
          </cell>
          <cell r="Q377">
            <v>2699915.109953704</v>
          </cell>
          <cell r="R377">
            <v>2818688.39879919</v>
          </cell>
          <cell r="S377">
            <v>2585648.972439236</v>
          </cell>
        </row>
        <row r="378">
          <cell r="A378" t="str">
            <v>EFTA4_CO2_Industry (Energy)</v>
          </cell>
          <cell r="B378" t="str">
            <v>EFTA4</v>
          </cell>
          <cell r="C378" t="str">
            <v>CO2</v>
          </cell>
          <cell r="D378" t="str">
            <v>Mg</v>
          </cell>
          <cell r="E378">
            <v>3</v>
          </cell>
          <cell r="F378" t="str">
            <v>Industry (Energy)</v>
          </cell>
          <cell r="G378">
            <v>3</v>
          </cell>
          <cell r="H378">
            <v>8880747.270555709</v>
          </cell>
          <cell r="I378">
            <v>8652504.31927535</v>
          </cell>
          <cell r="J378">
            <v>8214960.379738152</v>
          </cell>
          <cell r="K378">
            <v>8266878.847256619</v>
          </cell>
          <cell r="L378">
            <v>8953782.805741884</v>
          </cell>
          <cell r="M378">
            <v>8701389.244752303</v>
          </cell>
          <cell r="N378">
            <v>9011926.32583292</v>
          </cell>
          <cell r="O378">
            <v>9016536.025956506</v>
          </cell>
          <cell r="P378">
            <v>9307378.014059953</v>
          </cell>
          <cell r="Q378">
            <v>10071633.380054867</v>
          </cell>
          <cell r="R378">
            <v>9587730.615380816</v>
          </cell>
          <cell r="S378">
            <v>9820596.657406677</v>
          </cell>
        </row>
        <row r="379">
          <cell r="A379" t="str">
            <v>EFTA4_CO2_Agriculture</v>
          </cell>
          <cell r="B379" t="str">
            <v>EFTA4</v>
          </cell>
          <cell r="C379" t="str">
            <v>CO2</v>
          </cell>
          <cell r="D379" t="str">
            <v>Mg</v>
          </cell>
          <cell r="E379">
            <v>4</v>
          </cell>
          <cell r="F379" t="str">
            <v>Agriculture</v>
          </cell>
          <cell r="G379">
            <v>10</v>
          </cell>
          <cell r="H379">
            <v>220902.9541015625</v>
          </cell>
          <cell r="I379">
            <v>189366.71257019043</v>
          </cell>
          <cell r="J379">
            <v>154943.52436065674</v>
          </cell>
          <cell r="K379">
            <v>183323.34184646606</v>
          </cell>
          <cell r="L379">
            <v>159310.49966812134</v>
          </cell>
          <cell r="M379">
            <v>175343.4295654297</v>
          </cell>
          <cell r="N379">
            <v>156217.06581115723</v>
          </cell>
          <cell r="O379">
            <v>153561.00702285767</v>
          </cell>
          <cell r="P379">
            <v>138632.85970687866</v>
          </cell>
          <cell r="Q379">
            <v>129425.99487304688</v>
          </cell>
          <cell r="R379">
            <v>108188.95721435547</v>
          </cell>
          <cell r="S379">
            <v>113386.23809814453</v>
          </cell>
        </row>
        <row r="380">
          <cell r="A380" t="str">
            <v>EFTA4_CO2_Waste</v>
          </cell>
          <cell r="B380" t="str">
            <v>EFTA4</v>
          </cell>
          <cell r="C380" t="str">
            <v>CO2</v>
          </cell>
          <cell r="D380" t="str">
            <v>Mg</v>
          </cell>
          <cell r="E380">
            <v>5</v>
          </cell>
          <cell r="F380" t="str">
            <v>Waste</v>
          </cell>
          <cell r="G380">
            <v>11</v>
          </cell>
          <cell r="H380">
            <v>1835531.488025499</v>
          </cell>
          <cell r="I380">
            <v>1780085.440940912</v>
          </cell>
          <cell r="J380">
            <v>1776240.111194445</v>
          </cell>
          <cell r="K380">
            <v>1790012.8267976213</v>
          </cell>
          <cell r="L380">
            <v>1760670.461709623</v>
          </cell>
          <cell r="M380">
            <v>1824007.8435757451</v>
          </cell>
          <cell r="N380">
            <v>1869618.2648726811</v>
          </cell>
          <cell r="O380">
            <v>1924223.2597850175</v>
          </cell>
          <cell r="P380">
            <v>2051410.736335879</v>
          </cell>
          <cell r="Q380">
            <v>2128196.8443304254</v>
          </cell>
          <cell r="R380">
            <v>2293171.0092503033</v>
          </cell>
          <cell r="S380">
            <v>2371702.385186693</v>
          </cell>
        </row>
        <row r="381">
          <cell r="A381" t="str">
            <v>EFTA4_CO2_Other (Energy)</v>
          </cell>
          <cell r="B381" t="str">
            <v>EFTA4</v>
          </cell>
          <cell r="C381" t="str">
            <v>CO2</v>
          </cell>
          <cell r="D381" t="str">
            <v>Mg</v>
          </cell>
          <cell r="E381">
            <v>6</v>
          </cell>
          <cell r="F381" t="str">
            <v>Other (Energy)</v>
          </cell>
          <cell r="G381">
            <v>5</v>
          </cell>
          <cell r="H381">
            <v>24733275.910733115</v>
          </cell>
          <cell r="I381">
            <v>25455736.890869804</v>
          </cell>
          <cell r="J381">
            <v>25302884.920708187</v>
          </cell>
          <cell r="K381">
            <v>24423911.542492222</v>
          </cell>
          <cell r="L381">
            <v>23609979.220066205</v>
          </cell>
          <cell r="M381">
            <v>24552899.249156903</v>
          </cell>
          <cell r="N381">
            <v>26078971.64574139</v>
          </cell>
          <cell r="O381">
            <v>24592108.70199384</v>
          </cell>
          <cell r="P381">
            <v>25098350.324652545</v>
          </cell>
          <cell r="Q381">
            <v>23989236.894646302</v>
          </cell>
          <cell r="R381">
            <v>22184519.392039504</v>
          </cell>
          <cell r="S381">
            <v>23425628.38062892</v>
          </cell>
        </row>
        <row r="382">
          <cell r="A382" t="str">
            <v>EFTA4_CO2_Industry (Processes)</v>
          </cell>
          <cell r="B382" t="str">
            <v>EFTA4</v>
          </cell>
          <cell r="C382" t="str">
            <v>CO2</v>
          </cell>
          <cell r="D382" t="str">
            <v>Mg</v>
          </cell>
          <cell r="E382">
            <v>9</v>
          </cell>
          <cell r="F382" t="str">
            <v>Industry (Processes)</v>
          </cell>
          <cell r="G382">
            <v>4</v>
          </cell>
          <cell r="H382">
            <v>9253244.453516735</v>
          </cell>
          <cell r="I382">
            <v>8333551.045326531</v>
          </cell>
          <cell r="J382">
            <v>8242385.718681142</v>
          </cell>
          <cell r="K382">
            <v>8627455.99089831</v>
          </cell>
          <cell r="L382">
            <v>8972702.824728418</v>
          </cell>
          <cell r="M382">
            <v>9145605.387960153</v>
          </cell>
          <cell r="N382">
            <v>9225855.345026743</v>
          </cell>
          <cell r="O382">
            <v>9000843.450241242</v>
          </cell>
          <cell r="P382">
            <v>9170047.218131535</v>
          </cell>
          <cell r="Q382">
            <v>9129597.045305282</v>
          </cell>
          <cell r="R382">
            <v>9357904.585899219</v>
          </cell>
          <cell r="S382">
            <v>9172483.69462847</v>
          </cell>
        </row>
        <row r="383">
          <cell r="A383" t="str">
            <v>EFTA4_CO2_Other (Non Energy)</v>
          </cell>
          <cell r="B383" t="str">
            <v>EFTA4</v>
          </cell>
          <cell r="C383" t="str">
            <v>CO2</v>
          </cell>
          <cell r="D383" t="str">
            <v>Mg</v>
          </cell>
          <cell r="E383">
            <v>10</v>
          </cell>
          <cell r="F383" t="str">
            <v>Other (Non Energy)</v>
          </cell>
          <cell r="G383">
            <v>6</v>
          </cell>
          <cell r="H383">
            <v>144485.99243164062</v>
          </cell>
          <cell r="I383">
            <v>125225.99792480469</v>
          </cell>
          <cell r="J383">
            <v>129617.99621582031</v>
          </cell>
          <cell r="K383">
            <v>129282.89794921875</v>
          </cell>
          <cell r="L383">
            <v>138878.99780273438</v>
          </cell>
          <cell r="M383">
            <v>135216.00341796875</v>
          </cell>
          <cell r="N383">
            <v>142695.00732421875</v>
          </cell>
          <cell r="O383">
            <v>137166.00036621094</v>
          </cell>
          <cell r="P383">
            <v>136540.19165039062</v>
          </cell>
          <cell r="Q383">
            <v>133660.17150878906</v>
          </cell>
          <cell r="R383">
            <v>126815.2847290039</v>
          </cell>
          <cell r="S383">
            <v>126815.2847290039</v>
          </cell>
        </row>
        <row r="384">
          <cell r="A384" t="str">
            <v>EFTA4_CO2_Transport</v>
          </cell>
          <cell r="B384" t="str">
            <v>EFTA4</v>
          </cell>
          <cell r="C384" t="str">
            <v>CO2</v>
          </cell>
          <cell r="D384" t="str">
            <v>Mg</v>
          </cell>
          <cell r="E384">
            <v>11</v>
          </cell>
          <cell r="F384" t="str">
            <v>Transport</v>
          </cell>
          <cell r="G384">
            <v>7</v>
          </cell>
          <cell r="H384">
            <v>26077344.78865634</v>
          </cell>
          <cell r="I384">
            <v>26511871.038314294</v>
          </cell>
          <cell r="J384">
            <v>27025350.306455933</v>
          </cell>
          <cell r="K384">
            <v>26597536.99980454</v>
          </cell>
          <cell r="L384">
            <v>26619844.976621963</v>
          </cell>
          <cell r="M384">
            <v>26722207.470909603</v>
          </cell>
          <cell r="N384">
            <v>27413385.115223832</v>
          </cell>
          <cell r="O384">
            <v>28277123.89464294</v>
          </cell>
          <cell r="P384">
            <v>28853065.72648924</v>
          </cell>
          <cell r="Q384">
            <v>30114504.41703625</v>
          </cell>
          <cell r="R384">
            <v>29515799.202127658</v>
          </cell>
          <cell r="S384">
            <v>29594041.08821922</v>
          </cell>
        </row>
        <row r="385">
          <cell r="A385" t="str">
            <v>EFTA4_GWP_Energy Industries</v>
          </cell>
          <cell r="B385" t="str">
            <v>EFTA4</v>
          </cell>
          <cell r="C385" t="str">
            <v>GWP</v>
          </cell>
          <cell r="D385" t="str">
            <v>CO2 Eq</v>
          </cell>
          <cell r="E385">
            <v>1</v>
          </cell>
          <cell r="F385" t="str">
            <v>Energy Industries</v>
          </cell>
          <cell r="G385">
            <v>1</v>
          </cell>
          <cell r="H385">
            <v>8307141.685084666</v>
          </cell>
          <cell r="I385">
            <v>8865433.710918967</v>
          </cell>
          <cell r="J385">
            <v>9718347.788123244</v>
          </cell>
          <cell r="K385">
            <v>9773986.93026698</v>
          </cell>
          <cell r="L385">
            <v>10355556.626326581</v>
          </cell>
          <cell r="M385">
            <v>10146598.9100544</v>
          </cell>
          <cell r="N385">
            <v>11182059.011505421</v>
          </cell>
          <cell r="O385">
            <v>11564179.724644966</v>
          </cell>
          <cell r="P385">
            <v>11405699.119255763</v>
          </cell>
          <cell r="Q385">
            <v>10785945.11517657</v>
          </cell>
          <cell r="R385">
            <v>11596119.416697718</v>
          </cell>
          <cell r="S385">
            <v>11931361.050459826</v>
          </cell>
        </row>
        <row r="386">
          <cell r="A386" t="str">
            <v>EFTA4_GWP_Fugitive Emissions</v>
          </cell>
          <cell r="B386" t="str">
            <v>EFTA4</v>
          </cell>
          <cell r="C386" t="str">
            <v>GWP</v>
          </cell>
          <cell r="D386" t="str">
            <v>CO2 Eq</v>
          </cell>
          <cell r="E386">
            <v>2</v>
          </cell>
          <cell r="F386" t="str">
            <v>Fugitive Emissions</v>
          </cell>
          <cell r="G386">
            <v>2</v>
          </cell>
          <cell r="H386">
            <v>2681441.956149916</v>
          </cell>
          <cell r="I386">
            <v>2251124.519047788</v>
          </cell>
          <cell r="J386">
            <v>2431967.1861849898</v>
          </cell>
          <cell r="K386">
            <v>2617470.542400056</v>
          </cell>
          <cell r="L386">
            <v>2775386.1325864326</v>
          </cell>
          <cell r="M386">
            <v>2863835.40126361</v>
          </cell>
          <cell r="N386">
            <v>3080177.3471147376</v>
          </cell>
          <cell r="O386">
            <v>3115647.681901642</v>
          </cell>
          <cell r="P386">
            <v>3018411.2336673597</v>
          </cell>
          <cell r="Q386">
            <v>3476813.0607823054</v>
          </cell>
          <cell r="R386">
            <v>3690989.568974054</v>
          </cell>
          <cell r="S386">
            <v>3558459.4820582406</v>
          </cell>
        </row>
        <row r="387">
          <cell r="A387" t="str">
            <v>EFTA4_GWP_Industry (Energy)</v>
          </cell>
          <cell r="B387" t="str">
            <v>EFTA4</v>
          </cell>
          <cell r="C387" t="str">
            <v>GWP</v>
          </cell>
          <cell r="D387" t="str">
            <v>CO2 Eq</v>
          </cell>
          <cell r="E387">
            <v>3</v>
          </cell>
          <cell r="F387" t="str">
            <v>Industry (Energy)</v>
          </cell>
          <cell r="G387">
            <v>3</v>
          </cell>
          <cell r="H387">
            <v>8948735.923747053</v>
          </cell>
          <cell r="I387">
            <v>8719278.445210077</v>
          </cell>
          <cell r="J387">
            <v>8279250.853788934</v>
          </cell>
          <cell r="K387">
            <v>8331568.445489696</v>
          </cell>
          <cell r="L387">
            <v>9023503.708747212</v>
          </cell>
          <cell r="M387">
            <v>8772529.586731069</v>
          </cell>
          <cell r="N387">
            <v>9084300.547558924</v>
          </cell>
          <cell r="O387">
            <v>9089602.151050145</v>
          </cell>
          <cell r="P387">
            <v>9383769.587814584</v>
          </cell>
          <cell r="Q387">
            <v>10152822.660991952</v>
          </cell>
          <cell r="R387">
            <v>9666388.28487682</v>
          </cell>
          <cell r="S387">
            <v>9906972.809302531</v>
          </cell>
        </row>
        <row r="388">
          <cell r="A388" t="str">
            <v>EFTA4_GWP_Agriculture</v>
          </cell>
          <cell r="B388" t="str">
            <v>EFTA4</v>
          </cell>
          <cell r="C388" t="str">
            <v>GWP</v>
          </cell>
          <cell r="D388" t="str">
            <v>CO2 Eq</v>
          </cell>
          <cell r="E388">
            <v>4</v>
          </cell>
          <cell r="F388" t="str">
            <v>Agriculture</v>
          </cell>
          <cell r="G388">
            <v>10</v>
          </cell>
          <cell r="H388">
            <v>11634482.270073652</v>
          </cell>
          <cell r="I388">
            <v>11637378.515857453</v>
          </cell>
          <cell r="J388">
            <v>11433839.546652801</v>
          </cell>
          <cell r="K388">
            <v>11462503.144805534</v>
          </cell>
          <cell r="L388">
            <v>11305122.790647117</v>
          </cell>
          <cell r="M388">
            <v>11357411.334851459</v>
          </cell>
          <cell r="N388">
            <v>11242438.402989486</v>
          </cell>
          <cell r="O388">
            <v>11159259.47458544</v>
          </cell>
          <cell r="P388">
            <v>11068720.518009763</v>
          </cell>
          <cell r="Q388">
            <v>11015311.309353314</v>
          </cell>
          <cell r="R388">
            <v>10879980.91988002</v>
          </cell>
          <cell r="S388">
            <v>10800927.038834132</v>
          </cell>
        </row>
        <row r="389">
          <cell r="A389" t="str">
            <v>EFTA4_GWP_Waste</v>
          </cell>
          <cell r="B389" t="str">
            <v>EFTA4</v>
          </cell>
          <cell r="C389" t="str">
            <v>GWP</v>
          </cell>
          <cell r="D389" t="str">
            <v>CO2 Eq</v>
          </cell>
          <cell r="E389">
            <v>5</v>
          </cell>
          <cell r="F389" t="str">
            <v>Waste</v>
          </cell>
          <cell r="G389">
            <v>11</v>
          </cell>
          <cell r="H389">
            <v>7154484.404399617</v>
          </cell>
          <cell r="I389">
            <v>7126760.447346149</v>
          </cell>
          <cell r="J389">
            <v>7103993.732065074</v>
          </cell>
          <cell r="K389">
            <v>7166417.827608626</v>
          </cell>
          <cell r="L389">
            <v>7161029.123939734</v>
          </cell>
          <cell r="M389">
            <v>7261347.544379435</v>
          </cell>
          <cell r="N389">
            <v>7356068.439369058</v>
          </cell>
          <cell r="O389">
            <v>7386641.248735903</v>
          </cell>
          <cell r="P389">
            <v>7420147.129454486</v>
          </cell>
          <cell r="Q389">
            <v>7488229.056384392</v>
          </cell>
          <cell r="R389">
            <v>7663742.575446251</v>
          </cell>
          <cell r="S389">
            <v>7643705.360284637</v>
          </cell>
        </row>
        <row r="390">
          <cell r="A390" t="str">
            <v>EFTA4_GWP_Other (Energy)</v>
          </cell>
          <cell r="B390" t="str">
            <v>EFTA4</v>
          </cell>
          <cell r="C390" t="str">
            <v>GWP</v>
          </cell>
          <cell r="D390" t="str">
            <v>CO2 Eq</v>
          </cell>
          <cell r="E390">
            <v>6</v>
          </cell>
          <cell r="F390" t="str">
            <v>Other (Energy)</v>
          </cell>
          <cell r="G390">
            <v>5</v>
          </cell>
          <cell r="H390">
            <v>25072010.542611424</v>
          </cell>
          <cell r="I390">
            <v>25786052.8288334</v>
          </cell>
          <cell r="J390">
            <v>25625599.327269107</v>
          </cell>
          <cell r="K390">
            <v>24757658.52292077</v>
          </cell>
          <cell r="L390">
            <v>23943068.23780719</v>
          </cell>
          <cell r="M390">
            <v>24885769.637837768</v>
          </cell>
          <cell r="N390">
            <v>26428452.78529006</v>
          </cell>
          <cell r="O390">
            <v>24935879.034022976</v>
          </cell>
          <cell r="P390">
            <v>25438667.54439983</v>
          </cell>
          <cell r="Q390">
            <v>24327111.755897753</v>
          </cell>
          <cell r="R390">
            <v>22514289.74515896</v>
          </cell>
          <cell r="S390">
            <v>23764422.0633575</v>
          </cell>
        </row>
        <row r="391">
          <cell r="A391" t="str">
            <v>EFTA4_GWP_Industry (Processes)</v>
          </cell>
          <cell r="B391" t="str">
            <v>EFTA4</v>
          </cell>
          <cell r="C391" t="str">
            <v>GWP</v>
          </cell>
          <cell r="D391" t="str">
            <v>CO2 Eq</v>
          </cell>
          <cell r="E391">
            <v>9</v>
          </cell>
          <cell r="F391" t="str">
            <v>Industry (Processes)</v>
          </cell>
          <cell r="G391">
            <v>4</v>
          </cell>
          <cell r="H391">
            <v>16925514.074396968</v>
          </cell>
          <cell r="I391">
            <v>15184320.81711327</v>
          </cell>
          <cell r="J391">
            <v>12591810.863918677</v>
          </cell>
          <cell r="K391">
            <v>13206152.593922328</v>
          </cell>
          <cell r="L391">
            <v>13512618.03856789</v>
          </cell>
          <cell r="M391">
            <v>13326999.890507769</v>
          </cell>
          <cell r="N391">
            <v>13310480.947246412</v>
          </cell>
          <cell r="O391">
            <v>13040057.119509168</v>
          </cell>
          <cell r="P391">
            <v>13562788.791334482</v>
          </cell>
          <cell r="Q391">
            <v>14028367.753094792</v>
          </cell>
          <cell r="R391">
            <v>14062267.896771917</v>
          </cell>
          <cell r="S391">
            <v>13953848.995735921</v>
          </cell>
        </row>
        <row r="392">
          <cell r="A392" t="str">
            <v>EFTA4_GWP_Other (Non Energy)</v>
          </cell>
          <cell r="B392" t="str">
            <v>EFTA4</v>
          </cell>
          <cell r="C392" t="str">
            <v>GWP</v>
          </cell>
          <cell r="D392" t="str">
            <v>CO2 Eq</v>
          </cell>
          <cell r="E392">
            <v>10</v>
          </cell>
          <cell r="F392" t="str">
            <v>Other (Non Energy)</v>
          </cell>
          <cell r="G392">
            <v>6</v>
          </cell>
          <cell r="H392">
            <v>287589.0539807081</v>
          </cell>
          <cell r="I392">
            <v>270270.90235590935</v>
          </cell>
          <cell r="J392">
            <v>276738.7996649742</v>
          </cell>
          <cell r="K392">
            <v>279186.2625473738</v>
          </cell>
          <cell r="L392">
            <v>291002.95363128185</v>
          </cell>
          <cell r="M392">
            <v>289956.219445467</v>
          </cell>
          <cell r="N392">
            <v>298308.5057967901</v>
          </cell>
          <cell r="O392">
            <v>293333.1879264116</v>
          </cell>
          <cell r="P392">
            <v>293400.1918721199</v>
          </cell>
          <cell r="Q392">
            <v>291822.17172682285</v>
          </cell>
          <cell r="R392">
            <v>285132.2846329212</v>
          </cell>
          <cell r="S392">
            <v>285132.2846329212</v>
          </cell>
        </row>
        <row r="393">
          <cell r="A393" t="str">
            <v>EFTA4_GWP_Transport</v>
          </cell>
          <cell r="B393" t="str">
            <v>EFTA4</v>
          </cell>
          <cell r="C393" t="str">
            <v>GWP</v>
          </cell>
          <cell r="D393" t="str">
            <v>CO2 Eq</v>
          </cell>
          <cell r="E393">
            <v>11</v>
          </cell>
          <cell r="F393" t="str">
            <v>Transport</v>
          </cell>
          <cell r="G393">
            <v>7</v>
          </cell>
          <cell r="H393">
            <v>26765104.17063418</v>
          </cell>
          <cell r="I393">
            <v>27269979.623060808</v>
          </cell>
          <cell r="J393">
            <v>27863827.151300207</v>
          </cell>
          <cell r="K393">
            <v>27463084.150064968</v>
          </cell>
          <cell r="L393">
            <v>27559670.874751166</v>
          </cell>
          <cell r="M393">
            <v>27726620.911560863</v>
          </cell>
          <cell r="N393">
            <v>28504455.491342112</v>
          </cell>
          <cell r="O393">
            <v>29458188.967904612</v>
          </cell>
          <cell r="P393">
            <v>30105049.790630534</v>
          </cell>
          <cell r="Q393">
            <v>31463460.322116323</v>
          </cell>
          <cell r="R393">
            <v>30887731.137362268</v>
          </cell>
          <cell r="S393">
            <v>31017062.228191957</v>
          </cell>
        </row>
        <row r="394">
          <cell r="A394" t="str">
            <v>EFTA4_HFC-A_Energy Industries</v>
          </cell>
          <cell r="B394" t="str">
            <v>EFTA4</v>
          </cell>
          <cell r="C394" t="str">
            <v>HFC-A</v>
          </cell>
          <cell r="D394" t="str">
            <v>Mg (CO2 Eq)</v>
          </cell>
          <cell r="E394">
            <v>1</v>
          </cell>
          <cell r="F394" t="str">
            <v>Energy Industries</v>
          </cell>
          <cell r="G394">
            <v>1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</row>
        <row r="395">
          <cell r="A395" t="str">
            <v>EFTA4_HFC-A_Fugitive Emissions</v>
          </cell>
          <cell r="B395" t="str">
            <v>EFTA4</v>
          </cell>
          <cell r="C395" t="str">
            <v>HFC-A</v>
          </cell>
          <cell r="D395" t="str">
            <v>Mg (CO2 Eq)</v>
          </cell>
          <cell r="E395">
            <v>2</v>
          </cell>
          <cell r="F395" t="str">
            <v>Fugitive Emissions</v>
          </cell>
          <cell r="G395">
            <v>2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</row>
        <row r="396">
          <cell r="A396" t="str">
            <v>EFTA4_HFC-A_Industry (Energy)</v>
          </cell>
          <cell r="B396" t="str">
            <v>EFTA4</v>
          </cell>
          <cell r="C396" t="str">
            <v>HFC-A</v>
          </cell>
          <cell r="D396" t="str">
            <v>Mg (CO2 Eq)</v>
          </cell>
          <cell r="E396">
            <v>3</v>
          </cell>
          <cell r="F396" t="str">
            <v>Industry (Energy)</v>
          </cell>
          <cell r="G396">
            <v>3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</row>
        <row r="397">
          <cell r="A397" t="str">
            <v>EFTA4_HFC-A_Agriculture</v>
          </cell>
          <cell r="B397" t="str">
            <v>EFTA4</v>
          </cell>
          <cell r="C397" t="str">
            <v>HFC-A</v>
          </cell>
          <cell r="D397" t="str">
            <v>Mg (CO2 Eq)</v>
          </cell>
          <cell r="E397">
            <v>4</v>
          </cell>
          <cell r="F397" t="str">
            <v>Agriculture</v>
          </cell>
          <cell r="G397">
            <v>10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</row>
        <row r="398">
          <cell r="A398" t="str">
            <v>EFTA4_HFC-A_Waste</v>
          </cell>
          <cell r="B398" t="str">
            <v>EFTA4</v>
          </cell>
          <cell r="C398" t="str">
            <v>HFC-A</v>
          </cell>
          <cell r="D398" t="str">
            <v>Mg (CO2 Eq)</v>
          </cell>
          <cell r="E398">
            <v>5</v>
          </cell>
          <cell r="F398" t="str">
            <v>Waste</v>
          </cell>
          <cell r="G398">
            <v>11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</row>
        <row r="399">
          <cell r="A399" t="str">
            <v>EFTA4_HFC-A_Other (Energy)</v>
          </cell>
          <cell r="B399" t="str">
            <v>EFTA4</v>
          </cell>
          <cell r="C399" t="str">
            <v>HFC-A</v>
          </cell>
          <cell r="D399" t="str">
            <v>Mg (CO2 Eq)</v>
          </cell>
          <cell r="E399">
            <v>6</v>
          </cell>
          <cell r="F399" t="str">
            <v>Other (Energy)</v>
          </cell>
          <cell r="G399">
            <v>5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</row>
        <row r="400">
          <cell r="A400" t="str">
            <v>EFTA4_HFC-A_Industry (Processes)</v>
          </cell>
          <cell r="B400" t="str">
            <v>EFTA4</v>
          </cell>
          <cell r="C400" t="str">
            <v>HFC-A</v>
          </cell>
          <cell r="D400" t="str">
            <v>Mg (CO2 Eq)</v>
          </cell>
          <cell r="E400">
            <v>9</v>
          </cell>
          <cell r="F400" t="str">
            <v>Industry (Processes)</v>
          </cell>
          <cell r="G400">
            <v>4</v>
          </cell>
          <cell r="H400">
            <v>40.85592106372852</v>
          </cell>
          <cell r="I400">
            <v>1142.0958265315992</v>
          </cell>
          <cell r="J400">
            <v>5892.067893512895</v>
          </cell>
          <cell r="K400">
            <v>20394.160760013805</v>
          </cell>
          <cell r="L400">
            <v>52265.92053911813</v>
          </cell>
          <cell r="M400">
            <v>130200.30959144683</v>
          </cell>
          <cell r="N400">
            <v>201660.29465844866</v>
          </cell>
          <cell r="O400">
            <v>280776.9066375195</v>
          </cell>
          <cell r="P400">
            <v>397227.7706716908</v>
          </cell>
          <cell r="Q400">
            <v>578939.4466754321</v>
          </cell>
          <cell r="R400">
            <v>675646.4907811348</v>
          </cell>
          <cell r="S400">
            <v>797826.5046166028</v>
          </cell>
        </row>
        <row r="401">
          <cell r="A401" t="str">
            <v>EFTA4_HFC-A_Other (Non Energy)</v>
          </cell>
          <cell r="B401" t="str">
            <v>EFTA4</v>
          </cell>
          <cell r="C401" t="str">
            <v>HFC-A</v>
          </cell>
          <cell r="D401" t="str">
            <v>Mg (CO2 Eq)</v>
          </cell>
          <cell r="E401">
            <v>10</v>
          </cell>
          <cell r="F401" t="str">
            <v>Other (Non Energy)</v>
          </cell>
          <cell r="G401">
            <v>6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</row>
        <row r="402">
          <cell r="A402" t="str">
            <v>EFTA4_HFC-A_Transport</v>
          </cell>
          <cell r="B402" t="str">
            <v>EFTA4</v>
          </cell>
          <cell r="C402" t="str">
            <v>HFC-A</v>
          </cell>
          <cell r="D402" t="str">
            <v>Mg (CO2 Eq)</v>
          </cell>
          <cell r="E402">
            <v>11</v>
          </cell>
          <cell r="F402" t="str">
            <v>Transport</v>
          </cell>
          <cell r="G402">
            <v>7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</row>
        <row r="403">
          <cell r="A403" t="str">
            <v>EFTA4_N2O_Energy Industries</v>
          </cell>
          <cell r="B403" t="str">
            <v>EFTA4</v>
          </cell>
          <cell r="C403" t="str">
            <v>N2O</v>
          </cell>
          <cell r="D403" t="str">
            <v>Mg</v>
          </cell>
          <cell r="E403">
            <v>1</v>
          </cell>
          <cell r="F403" t="str">
            <v>Energy Industries</v>
          </cell>
          <cell r="G403">
            <v>1</v>
          </cell>
          <cell r="H403">
            <v>81.31809040164508</v>
          </cell>
          <cell r="I403">
            <v>95.52879291517199</v>
          </cell>
          <cell r="J403">
            <v>105.28659967618545</v>
          </cell>
          <cell r="K403">
            <v>99.56041098067247</v>
          </cell>
          <cell r="L403">
            <v>105.50493138485614</v>
          </cell>
          <cell r="M403">
            <v>104.76226122005484</v>
          </cell>
          <cell r="N403">
            <v>113.2813768025435</v>
          </cell>
          <cell r="O403">
            <v>112.87662487605289</v>
          </cell>
          <cell r="P403">
            <v>111.5182926814117</v>
          </cell>
          <cell r="Q403">
            <v>109.75174822695094</v>
          </cell>
          <cell r="R403">
            <v>119.02224607273934</v>
          </cell>
          <cell r="S403">
            <v>123.45990538734733</v>
          </cell>
        </row>
        <row r="404">
          <cell r="A404" t="str">
            <v>EFTA4_N2O_Fugitive Emissions</v>
          </cell>
          <cell r="B404" t="str">
            <v>EFTA4</v>
          </cell>
          <cell r="C404" t="str">
            <v>N2O</v>
          </cell>
          <cell r="D404" t="str">
            <v>Mg</v>
          </cell>
          <cell r="E404">
            <v>2</v>
          </cell>
          <cell r="F404" t="str">
            <v>Fugitive Emissions</v>
          </cell>
          <cell r="G404">
            <v>2</v>
          </cell>
          <cell r="H404">
            <v>12.616180388391017</v>
          </cell>
          <cell r="I404">
            <v>8.486710062384605</v>
          </cell>
          <cell r="J404">
            <v>7.813700048387051</v>
          </cell>
          <cell r="K404">
            <v>9.716749696195125</v>
          </cell>
          <cell r="L404">
            <v>10.079480281233787</v>
          </cell>
          <cell r="M404">
            <v>11.077999642252921</v>
          </cell>
          <cell r="N404">
            <v>12.282229983985424</v>
          </cell>
          <cell r="O404">
            <v>11.49984030932188</v>
          </cell>
          <cell r="P404">
            <v>12.023339972913265</v>
          </cell>
          <cell r="Q404">
            <v>15.812729929327965</v>
          </cell>
          <cell r="R404">
            <v>16.25695006787777</v>
          </cell>
          <cell r="S404">
            <v>14.062480002343655</v>
          </cell>
        </row>
        <row r="405">
          <cell r="A405" t="str">
            <v>EFTA4_N2O_Industry (Energy)</v>
          </cell>
          <cell r="B405" t="str">
            <v>EFTA4</v>
          </cell>
          <cell r="C405" t="str">
            <v>N2O</v>
          </cell>
          <cell r="D405" t="str">
            <v>Mg</v>
          </cell>
          <cell r="E405">
            <v>3</v>
          </cell>
          <cell r="F405" t="str">
            <v>Industry (Energy)</v>
          </cell>
          <cell r="G405">
            <v>3</v>
          </cell>
          <cell r="H405">
            <v>160.41852712013076</v>
          </cell>
          <cell r="I405">
            <v>155.99531895182295</v>
          </cell>
          <cell r="J405">
            <v>149.4210483237727</v>
          </cell>
          <cell r="K405">
            <v>148.87512980187543</v>
          </cell>
          <cell r="L405">
            <v>161.8745889572279</v>
          </cell>
          <cell r="M405">
            <v>164.74865298425772</v>
          </cell>
          <cell r="N405">
            <v>167.42548368567742</v>
          </cell>
          <cell r="O405">
            <v>169.48546451699426</v>
          </cell>
          <cell r="P405">
            <v>177.54962021037284</v>
          </cell>
          <cell r="Q405">
            <v>193.31629090815198</v>
          </cell>
          <cell r="R405">
            <v>185.94947315044652</v>
          </cell>
          <cell r="S405">
            <v>205.49069903268125</v>
          </cell>
        </row>
        <row r="406">
          <cell r="A406" t="str">
            <v>EFTA4_N2O_Agriculture</v>
          </cell>
          <cell r="B406" t="str">
            <v>EFTA4</v>
          </cell>
          <cell r="C406" t="str">
            <v>N2O</v>
          </cell>
          <cell r="D406" t="str">
            <v>Mg</v>
          </cell>
          <cell r="E406">
            <v>4</v>
          </cell>
          <cell r="F406" t="str">
            <v>Agriculture</v>
          </cell>
          <cell r="G406">
            <v>10</v>
          </cell>
          <cell r="H406">
            <v>19112.046842584554</v>
          </cell>
          <cell r="I406">
            <v>19043.40832922681</v>
          </cell>
          <cell r="J406">
            <v>18619.327963499883</v>
          </cell>
          <cell r="K406">
            <v>18748.851872762447</v>
          </cell>
          <cell r="L406">
            <v>18456.55917523066</v>
          </cell>
          <cell r="M406">
            <v>18498.238477607105</v>
          </cell>
          <cell r="N406">
            <v>18259.215194973618</v>
          </cell>
          <cell r="O406">
            <v>18151.35068875015</v>
          </cell>
          <cell r="P406">
            <v>18115.048406321508</v>
          </cell>
          <cell r="Q406">
            <v>18165.009004112144</v>
          </cell>
          <cell r="R406">
            <v>17966.251108016146</v>
          </cell>
          <cell r="S406">
            <v>17763.813951481763</v>
          </cell>
        </row>
        <row r="407">
          <cell r="A407" t="str">
            <v>EFTA4_N2O_Waste</v>
          </cell>
          <cell r="B407" t="str">
            <v>EFTA4</v>
          </cell>
          <cell r="C407" t="str">
            <v>N2O</v>
          </cell>
          <cell r="D407" t="str">
            <v>Mg</v>
          </cell>
          <cell r="E407">
            <v>5</v>
          </cell>
          <cell r="F407" t="str">
            <v>Waste</v>
          </cell>
          <cell r="G407">
            <v>11</v>
          </cell>
          <cell r="H407">
            <v>516.5083220142707</v>
          </cell>
          <cell r="I407">
            <v>520.9129563019588</v>
          </cell>
          <cell r="J407">
            <v>531.5622579862502</v>
          </cell>
          <cell r="K407">
            <v>551.778799796014</v>
          </cell>
          <cell r="L407">
            <v>578.4149613573043</v>
          </cell>
          <cell r="M407">
            <v>602.6122862308027</v>
          </cell>
          <cell r="N407">
            <v>632.7312785628856</v>
          </cell>
          <cell r="O407">
            <v>671.9283674010067</v>
          </cell>
          <cell r="P407">
            <v>689.7329535744764</v>
          </cell>
          <cell r="Q407">
            <v>713.6480864945454</v>
          </cell>
          <cell r="R407">
            <v>713.2953392775263</v>
          </cell>
          <cell r="S407">
            <v>776.0855684915846</v>
          </cell>
        </row>
        <row r="408">
          <cell r="A408" t="str">
            <v>EFTA4_N2O_Other (Energy)</v>
          </cell>
          <cell r="B408" t="str">
            <v>EFTA4</v>
          </cell>
          <cell r="C408" t="str">
            <v>N2O</v>
          </cell>
          <cell r="D408" t="str">
            <v>Mg</v>
          </cell>
          <cell r="E408">
            <v>6</v>
          </cell>
          <cell r="F408" t="str">
            <v>Other (Energy)</v>
          </cell>
          <cell r="G408">
            <v>5</v>
          </cell>
          <cell r="H408">
            <v>499.8868407156783</v>
          </cell>
          <cell r="I408">
            <v>495.4908683546191</v>
          </cell>
          <cell r="J408">
            <v>488.88944562774583</v>
          </cell>
          <cell r="K408">
            <v>482.12667248192076</v>
          </cell>
          <cell r="L408">
            <v>463.64771983735113</v>
          </cell>
          <cell r="M408">
            <v>464.38282508322703</v>
          </cell>
          <cell r="N408">
            <v>476.12991088911997</v>
          </cell>
          <cell r="O408">
            <v>461.92340999069916</v>
          </cell>
          <cell r="P408">
            <v>468.34200897964945</v>
          </cell>
          <cell r="Q408">
            <v>451.5795139217328</v>
          </cell>
          <cell r="R408">
            <v>424.5482784468363</v>
          </cell>
          <cell r="S408">
            <v>443.4242927410994</v>
          </cell>
        </row>
        <row r="409">
          <cell r="A409" t="str">
            <v>EFTA4_N2O_Industry (Processes)</v>
          </cell>
          <cell r="B409" t="str">
            <v>EFTA4</v>
          </cell>
          <cell r="C409" t="str">
            <v>N2O</v>
          </cell>
          <cell r="D409" t="str">
            <v>Mg</v>
          </cell>
          <cell r="E409">
            <v>9</v>
          </cell>
          <cell r="F409" t="str">
            <v>Industry (Processes)</v>
          </cell>
          <cell r="G409">
            <v>4</v>
          </cell>
          <cell r="H409">
            <v>7124.198566586082</v>
          </cell>
          <cell r="I409">
            <v>6569.19830691843</v>
          </cell>
          <cell r="J409">
            <v>4618.198317617445</v>
          </cell>
          <cell r="K409">
            <v>5492.13361155412</v>
          </cell>
          <cell r="L409">
            <v>5822.070601303484</v>
          </cell>
          <cell r="M409">
            <v>5733.006014808685</v>
          </cell>
          <cell r="N409">
            <v>5696.006115012931</v>
          </cell>
          <cell r="O409">
            <v>5222.606144430702</v>
          </cell>
          <cell r="P409">
            <v>5876.906137596928</v>
          </cell>
          <cell r="Q409">
            <v>6488.706327756504</v>
          </cell>
          <cell r="R409">
            <v>5962.883360446271</v>
          </cell>
          <cell r="S409">
            <v>5836.106743986806</v>
          </cell>
        </row>
        <row r="410">
          <cell r="A410" t="str">
            <v>EFTA4_N2O_Other (Non Energy)</v>
          </cell>
          <cell r="B410" t="str">
            <v>EFTA4</v>
          </cell>
          <cell r="C410" t="str">
            <v>N2O</v>
          </cell>
          <cell r="D410" t="str">
            <v>Mg</v>
          </cell>
          <cell r="E410">
            <v>10</v>
          </cell>
          <cell r="F410" t="str">
            <v>Other (Non Energy)</v>
          </cell>
          <cell r="G410">
            <v>6</v>
          </cell>
          <cell r="H410">
            <v>461.6227791905403</v>
          </cell>
          <cell r="I410">
            <v>467.8867884874344</v>
          </cell>
          <cell r="J410">
            <v>474.5832369327545</v>
          </cell>
          <cell r="K410">
            <v>483.55924063920975</v>
          </cell>
          <cell r="L410">
            <v>490.72243815660477</v>
          </cell>
          <cell r="M410">
            <v>499.1619871854782</v>
          </cell>
          <cell r="N410">
            <v>501.9790273308754</v>
          </cell>
          <cell r="O410">
            <v>503.7651211619377</v>
          </cell>
          <cell r="P410">
            <v>506.00000071525574</v>
          </cell>
          <cell r="Q410">
            <v>510.2000007033348</v>
          </cell>
          <cell r="R410">
            <v>510.69999969005585</v>
          </cell>
          <cell r="S410">
            <v>510.69999969005585</v>
          </cell>
        </row>
        <row r="411">
          <cell r="A411" t="str">
            <v>EFTA4_N2O_Transport</v>
          </cell>
          <cell r="B411" t="str">
            <v>EFTA4</v>
          </cell>
          <cell r="C411" t="str">
            <v>N2O</v>
          </cell>
          <cell r="D411" t="str">
            <v>Mg</v>
          </cell>
          <cell r="E411">
            <v>11</v>
          </cell>
          <cell r="F411" t="str">
            <v>Transport</v>
          </cell>
          <cell r="G411">
            <v>7</v>
          </cell>
          <cell r="H411">
            <v>1675.0738654297468</v>
          </cell>
          <cell r="I411">
            <v>1918.6098107593336</v>
          </cell>
          <cell r="J411">
            <v>2193.507116464555</v>
          </cell>
          <cell r="K411">
            <v>2318.328134826682</v>
          </cell>
          <cell r="L411">
            <v>2582.694548885751</v>
          </cell>
          <cell r="M411">
            <v>2816.961016770312</v>
          </cell>
          <cell r="N411">
            <v>3106.050806820239</v>
          </cell>
          <cell r="O411">
            <v>3413.1087739384384</v>
          </cell>
          <cell r="P411">
            <v>3660.7649912048832</v>
          </cell>
          <cell r="Q411">
            <v>3989.7027861613874</v>
          </cell>
          <cell r="R411">
            <v>4086.0597788763134</v>
          </cell>
          <cell r="S411">
            <v>4270.381009817982</v>
          </cell>
        </row>
        <row r="412">
          <cell r="A412" t="str">
            <v>EFTA4_NH3_Energy Industries</v>
          </cell>
          <cell r="B412" t="str">
            <v>EFTA4</v>
          </cell>
          <cell r="C412" t="str">
            <v>NH3</v>
          </cell>
          <cell r="D412" t="str">
            <v>Mg</v>
          </cell>
          <cell r="E412">
            <v>1</v>
          </cell>
          <cell r="F412" t="str">
            <v>Energy Industries</v>
          </cell>
          <cell r="G412">
            <v>1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6</v>
          </cell>
        </row>
        <row r="413">
          <cell r="A413" t="str">
            <v>EFTA4_NH3_Fugitive Emissions</v>
          </cell>
          <cell r="B413" t="str">
            <v>EFTA4</v>
          </cell>
          <cell r="C413" t="str">
            <v>NH3</v>
          </cell>
          <cell r="D413" t="str">
            <v>Mg</v>
          </cell>
          <cell r="E413">
            <v>2</v>
          </cell>
          <cell r="F413" t="str">
            <v>Fugitive Emissions</v>
          </cell>
          <cell r="G413">
            <v>2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1</v>
          </cell>
        </row>
        <row r="414">
          <cell r="A414" t="str">
            <v>EFTA4_NH3_Industry (Energy)</v>
          </cell>
          <cell r="B414" t="str">
            <v>EFTA4</v>
          </cell>
          <cell r="C414" t="str">
            <v>NH3</v>
          </cell>
          <cell r="D414" t="str">
            <v>Mg</v>
          </cell>
          <cell r="E414">
            <v>3</v>
          </cell>
          <cell r="F414" t="str">
            <v>Industry (Energy)</v>
          </cell>
          <cell r="G414">
            <v>3</v>
          </cell>
          <cell r="H414">
            <v>100</v>
          </cell>
          <cell r="I414">
            <v>100</v>
          </cell>
          <cell r="J414">
            <v>100</v>
          </cell>
          <cell r="K414">
            <v>100</v>
          </cell>
          <cell r="L414">
            <v>100</v>
          </cell>
          <cell r="M414">
            <v>100</v>
          </cell>
          <cell r="N414">
            <v>100</v>
          </cell>
          <cell r="O414">
            <v>100</v>
          </cell>
          <cell r="P414">
            <v>100</v>
          </cell>
          <cell r="Q414">
            <v>100</v>
          </cell>
          <cell r="R414">
            <v>100</v>
          </cell>
          <cell r="S414">
            <v>261</v>
          </cell>
        </row>
        <row r="415">
          <cell r="A415" t="str">
            <v>EFTA4_NH3_Agriculture</v>
          </cell>
          <cell r="B415" t="str">
            <v>EFTA4</v>
          </cell>
          <cell r="C415" t="str">
            <v>NH3</v>
          </cell>
          <cell r="D415" t="str">
            <v>Mg</v>
          </cell>
          <cell r="E415">
            <v>4</v>
          </cell>
          <cell r="F415" t="str">
            <v>Agriculture</v>
          </cell>
          <cell r="G415">
            <v>10</v>
          </cell>
          <cell r="H415">
            <v>87018.85</v>
          </cell>
          <cell r="I415">
            <v>87424.16</v>
          </cell>
          <cell r="J415">
            <v>88945.84</v>
          </cell>
          <cell r="K415">
            <v>88608.18</v>
          </cell>
          <cell r="L415">
            <v>88764.17</v>
          </cell>
          <cell r="M415">
            <v>87387.15</v>
          </cell>
          <cell r="N415">
            <v>87664.77</v>
          </cell>
          <cell r="O415">
            <v>86911.41</v>
          </cell>
          <cell r="P415">
            <v>85758.22</v>
          </cell>
          <cell r="Q415">
            <v>85201.32</v>
          </cell>
          <cell r="R415">
            <v>84831.14</v>
          </cell>
          <cell r="S415">
            <v>84103.94</v>
          </cell>
        </row>
        <row r="416">
          <cell r="A416" t="str">
            <v>EFTA4_NH3_Waste</v>
          </cell>
          <cell r="B416" t="str">
            <v>EFTA4</v>
          </cell>
          <cell r="C416" t="str">
            <v>NH3</v>
          </cell>
          <cell r="D416" t="str">
            <v>Mg</v>
          </cell>
          <cell r="E416">
            <v>5</v>
          </cell>
          <cell r="F416" t="str">
            <v>Waste</v>
          </cell>
          <cell r="G416">
            <v>11</v>
          </cell>
          <cell r="H416">
            <v>5220.3</v>
          </cell>
          <cell r="I416">
            <v>5220.1</v>
          </cell>
          <cell r="J416">
            <v>5220.1</v>
          </cell>
          <cell r="K416">
            <v>5220.1</v>
          </cell>
          <cell r="L416">
            <v>5220.1</v>
          </cell>
          <cell r="M416">
            <v>5401</v>
          </cell>
          <cell r="N416">
            <v>5220.1</v>
          </cell>
          <cell r="O416">
            <v>5220.1</v>
          </cell>
          <cell r="P416">
            <v>5402</v>
          </cell>
          <cell r="Q416">
            <v>5220.2</v>
          </cell>
          <cell r="R416">
            <v>5220.2</v>
          </cell>
          <cell r="S416">
            <v>1073.3</v>
          </cell>
        </row>
        <row r="417">
          <cell r="A417" t="str">
            <v>EFTA4_NH3_Other (Energy)</v>
          </cell>
          <cell r="B417" t="str">
            <v>EFTA4</v>
          </cell>
          <cell r="C417" t="str">
            <v>NH3</v>
          </cell>
          <cell r="D417" t="str">
            <v>Mg</v>
          </cell>
          <cell r="E417">
            <v>6</v>
          </cell>
          <cell r="F417" t="str">
            <v>Other (Energy)</v>
          </cell>
          <cell r="G417">
            <v>5</v>
          </cell>
          <cell r="H417">
            <v>165.793</v>
          </cell>
          <cell r="I417">
            <v>159.272</v>
          </cell>
          <cell r="J417">
            <v>158.1386</v>
          </cell>
          <cell r="K417">
            <v>166.50060000000002</v>
          </cell>
          <cell r="L417">
            <v>170.95159999999998</v>
          </cell>
          <cell r="M417">
            <v>169.1643</v>
          </cell>
          <cell r="N417">
            <v>173.6336</v>
          </cell>
          <cell r="O417">
            <v>176.6566</v>
          </cell>
          <cell r="P417">
            <v>172.9568</v>
          </cell>
          <cell r="Q417">
            <v>174.5857</v>
          </cell>
          <cell r="R417">
            <v>176.73680000000002</v>
          </cell>
          <cell r="S417">
            <v>475.6368</v>
          </cell>
        </row>
        <row r="418">
          <cell r="A418" t="str">
            <v>EFTA4_NH3_Road Transport</v>
          </cell>
          <cell r="B418" t="str">
            <v>EFTA4</v>
          </cell>
          <cell r="C418" t="str">
            <v>NH3</v>
          </cell>
          <cell r="D418" t="str">
            <v>Mg</v>
          </cell>
          <cell r="E418">
            <v>7</v>
          </cell>
          <cell r="F418" t="str">
            <v>Road Transport</v>
          </cell>
          <cell r="G418">
            <v>8</v>
          </cell>
          <cell r="H418">
            <v>822.4469999999999</v>
          </cell>
          <cell r="I418">
            <v>1015.204</v>
          </cell>
          <cell r="J418">
            <v>1166.039</v>
          </cell>
          <cell r="K418">
            <v>1375.557</v>
          </cell>
          <cell r="L418">
            <v>1613.434</v>
          </cell>
          <cell r="M418">
            <v>1768.272</v>
          </cell>
          <cell r="N418">
            <v>2071.656</v>
          </cell>
          <cell r="O418">
            <v>2259.91</v>
          </cell>
          <cell r="P418">
            <v>2454.38</v>
          </cell>
          <cell r="Q418">
            <v>2612.83</v>
          </cell>
          <cell r="R418">
            <v>2705.91</v>
          </cell>
          <cell r="S418">
            <v>4666.78</v>
          </cell>
        </row>
        <row r="419">
          <cell r="A419" t="str">
            <v>EFTA4_NH3_Other Transport</v>
          </cell>
          <cell r="B419" t="str">
            <v>EFTA4</v>
          </cell>
          <cell r="C419" t="str">
            <v>NH3</v>
          </cell>
          <cell r="D419" t="str">
            <v>Mg</v>
          </cell>
          <cell r="E419">
            <v>8</v>
          </cell>
          <cell r="F419" t="str">
            <v>Other Transport</v>
          </cell>
          <cell r="G419">
            <v>9</v>
          </cell>
          <cell r="H419">
            <v>1.7084</v>
          </cell>
          <cell r="I419">
            <v>1.79153</v>
          </cell>
          <cell r="J419">
            <v>1.82109</v>
          </cell>
          <cell r="K419">
            <v>1.57143</v>
          </cell>
          <cell r="L419">
            <v>1.87351</v>
          </cell>
          <cell r="M419">
            <v>1.81996</v>
          </cell>
          <cell r="N419">
            <v>1.6588</v>
          </cell>
          <cell r="O419">
            <v>1.57161</v>
          </cell>
          <cell r="P419">
            <v>2.1821</v>
          </cell>
          <cell r="Q419">
            <v>2.27422</v>
          </cell>
          <cell r="R419">
            <v>2.27246</v>
          </cell>
          <cell r="S419">
            <v>11.405850000000001</v>
          </cell>
        </row>
        <row r="420">
          <cell r="A420" t="str">
            <v>EFTA4_NH3_Industry (Processes)</v>
          </cell>
          <cell r="B420" t="str">
            <v>EFTA4</v>
          </cell>
          <cell r="C420" t="str">
            <v>NH3</v>
          </cell>
          <cell r="D420" t="str">
            <v>Mg</v>
          </cell>
          <cell r="E420">
            <v>9</v>
          </cell>
          <cell r="F420" t="str">
            <v>Industry (Processes)</v>
          </cell>
          <cell r="G420">
            <v>4</v>
          </cell>
          <cell r="H420">
            <v>714</v>
          </cell>
          <cell r="I420">
            <v>587</v>
          </cell>
          <cell r="J420">
            <v>603</v>
          </cell>
          <cell r="K420">
            <v>566</v>
          </cell>
          <cell r="L420">
            <v>553</v>
          </cell>
          <cell r="M420">
            <v>590</v>
          </cell>
          <cell r="N420">
            <v>562</v>
          </cell>
          <cell r="O420">
            <v>568</v>
          </cell>
          <cell r="P420">
            <v>593.6</v>
          </cell>
          <cell r="Q420">
            <v>566.17</v>
          </cell>
          <cell r="R420">
            <v>797.18</v>
          </cell>
          <cell r="S420">
            <v>1406.15</v>
          </cell>
        </row>
        <row r="421">
          <cell r="A421" t="str">
            <v>EFTA4_NH3_Other (Non Energy)</v>
          </cell>
          <cell r="B421" t="str">
            <v>EFTA4</v>
          </cell>
          <cell r="C421" t="str">
            <v>NH3</v>
          </cell>
          <cell r="D421" t="str">
            <v>Mg</v>
          </cell>
          <cell r="E421">
            <v>10</v>
          </cell>
          <cell r="F421" t="str">
            <v>Other (Non Energy)</v>
          </cell>
          <cell r="G421">
            <v>6</v>
          </cell>
          <cell r="H421">
            <v>100.3</v>
          </cell>
          <cell r="I421">
            <v>100.3</v>
          </cell>
          <cell r="J421">
            <v>100.3</v>
          </cell>
          <cell r="K421">
            <v>100.3</v>
          </cell>
          <cell r="L421">
            <v>100.3</v>
          </cell>
          <cell r="M421">
            <v>100.3</v>
          </cell>
          <cell r="N421">
            <v>100.3</v>
          </cell>
          <cell r="O421">
            <v>100.3</v>
          </cell>
          <cell r="P421">
            <v>100.3</v>
          </cell>
          <cell r="Q421">
            <v>100.3</v>
          </cell>
          <cell r="R421">
            <v>100.3</v>
          </cell>
          <cell r="S421">
            <v>322.5</v>
          </cell>
        </row>
        <row r="422">
          <cell r="A422" t="str">
            <v>EFTA4_NMVOC_Energy Industries</v>
          </cell>
          <cell r="B422" t="str">
            <v>EFTA4</v>
          </cell>
          <cell r="C422" t="str">
            <v>NMVOC</v>
          </cell>
          <cell r="D422" t="str">
            <v>Mg</v>
          </cell>
          <cell r="E422">
            <v>1</v>
          </cell>
          <cell r="F422" t="str">
            <v>Energy Industries</v>
          </cell>
          <cell r="G422">
            <v>1</v>
          </cell>
          <cell r="H422">
            <v>1162.83782</v>
          </cell>
          <cell r="I422">
            <v>1252.7837</v>
          </cell>
          <cell r="J422">
            <v>1336.55734</v>
          </cell>
          <cell r="K422">
            <v>1401.9126</v>
          </cell>
          <cell r="L422">
            <v>1580.81866</v>
          </cell>
          <cell r="M422">
            <v>1608.28076</v>
          </cell>
          <cell r="N422">
            <v>1727.3045</v>
          </cell>
          <cell r="O422">
            <v>1835.55924</v>
          </cell>
          <cell r="P422">
            <v>1804.377</v>
          </cell>
          <cell r="Q422">
            <v>1802.98752</v>
          </cell>
          <cell r="R422">
            <v>1921.22038</v>
          </cell>
          <cell r="S422">
            <v>2021.80345</v>
          </cell>
        </row>
        <row r="423">
          <cell r="A423" t="str">
            <v>EFTA4_NMVOC_Fugitive Emissions</v>
          </cell>
          <cell r="B423" t="str">
            <v>EFTA4</v>
          </cell>
          <cell r="C423" t="str">
            <v>NMVOC</v>
          </cell>
          <cell r="D423" t="str">
            <v>Mg</v>
          </cell>
          <cell r="E423">
            <v>2</v>
          </cell>
          <cell r="F423" t="str">
            <v>Fugitive Emissions</v>
          </cell>
          <cell r="G423">
            <v>2</v>
          </cell>
          <cell r="H423">
            <v>158850</v>
          </cell>
          <cell r="I423">
            <v>167073</v>
          </cell>
          <cell r="J423">
            <v>192548</v>
          </cell>
          <cell r="K423">
            <v>207495</v>
          </cell>
          <cell r="L423">
            <v>219361</v>
          </cell>
          <cell r="M423">
            <v>237540</v>
          </cell>
          <cell r="N423">
            <v>241694</v>
          </cell>
          <cell r="O423">
            <v>244571</v>
          </cell>
          <cell r="P423">
            <v>233793</v>
          </cell>
          <cell r="Q423">
            <v>242021</v>
          </cell>
          <cell r="R423">
            <v>258048</v>
          </cell>
          <cell r="S423">
            <v>269165</v>
          </cell>
        </row>
        <row r="424">
          <cell r="A424" t="str">
            <v>EFTA4_NMVOC_Industry (Energy)</v>
          </cell>
          <cell r="B424" t="str">
            <v>EFTA4</v>
          </cell>
          <cell r="C424" t="str">
            <v>NMVOC</v>
          </cell>
          <cell r="D424" t="str">
            <v>Mg</v>
          </cell>
          <cell r="E424">
            <v>3</v>
          </cell>
          <cell r="F424" t="str">
            <v>Industry (Energy)</v>
          </cell>
          <cell r="G424">
            <v>3</v>
          </cell>
          <cell r="H424">
            <v>1167.866</v>
          </cell>
          <cell r="I424">
            <v>1137.107</v>
          </cell>
          <cell r="J424">
            <v>1104.106</v>
          </cell>
          <cell r="K424">
            <v>1165.2160000000001</v>
          </cell>
          <cell r="L424">
            <v>1239.016</v>
          </cell>
          <cell r="M424">
            <v>1238.162</v>
          </cell>
          <cell r="N424">
            <v>1335.912</v>
          </cell>
          <cell r="O424">
            <v>1368.527</v>
          </cell>
          <cell r="P424">
            <v>1401.5910000000001</v>
          </cell>
          <cell r="Q424">
            <v>1605.49</v>
          </cell>
          <cell r="R424">
            <v>1615.05</v>
          </cell>
          <cell r="S424">
            <v>1724.32</v>
          </cell>
        </row>
        <row r="425">
          <cell r="A425" t="str">
            <v>EFTA4_NMVOC_Agriculture</v>
          </cell>
          <cell r="B425" t="str">
            <v>EFTA4</v>
          </cell>
          <cell r="C425" t="str">
            <v>NMVOC</v>
          </cell>
          <cell r="D425" t="str">
            <v>Mg</v>
          </cell>
          <cell r="E425">
            <v>4</v>
          </cell>
          <cell r="F425" t="str">
            <v>Agriculture</v>
          </cell>
          <cell r="G425">
            <v>10</v>
          </cell>
          <cell r="H425">
            <v>28971.9</v>
          </cell>
          <cell r="I425">
            <v>24034.6</v>
          </cell>
          <cell r="J425">
            <v>15762.1</v>
          </cell>
          <cell r="K425">
            <v>15787.9</v>
          </cell>
          <cell r="L425">
            <v>15813.85</v>
          </cell>
          <cell r="M425">
            <v>18292.5</v>
          </cell>
          <cell r="N425">
            <v>19483.93</v>
          </cell>
          <cell r="O425">
            <v>18999.37</v>
          </cell>
          <cell r="P425">
            <v>16311.4</v>
          </cell>
          <cell r="Q425">
            <v>15274.67</v>
          </cell>
          <cell r="R425">
            <v>15327.27</v>
          </cell>
          <cell r="S425">
            <v>15473.27</v>
          </cell>
        </row>
        <row r="426">
          <cell r="A426" t="str">
            <v>EFTA4_NMVOC_Waste</v>
          </cell>
          <cell r="B426" t="str">
            <v>EFTA4</v>
          </cell>
          <cell r="C426" t="str">
            <v>NMVOC</v>
          </cell>
          <cell r="D426" t="str">
            <v>Mg</v>
          </cell>
          <cell r="E426">
            <v>5</v>
          </cell>
          <cell r="F426" t="str">
            <v>Waste</v>
          </cell>
          <cell r="G426">
            <v>11</v>
          </cell>
          <cell r="H426">
            <v>2743.02741</v>
          </cell>
          <cell r="I426">
            <v>2583.52081</v>
          </cell>
          <cell r="J426">
            <v>2421.52919</v>
          </cell>
          <cell r="K426">
            <v>2256.4216800000004</v>
          </cell>
          <cell r="L426">
            <v>2094.7414200000003</v>
          </cell>
          <cell r="M426">
            <v>1922.31969</v>
          </cell>
          <cell r="N426">
            <v>1760.36234</v>
          </cell>
          <cell r="O426">
            <v>1598.9387100000001</v>
          </cell>
          <cell r="P426">
            <v>1434.93918</v>
          </cell>
          <cell r="Q426">
            <v>1226.6778</v>
          </cell>
          <cell r="R426">
            <v>1002.01367</v>
          </cell>
          <cell r="S426">
            <v>1033.66995</v>
          </cell>
        </row>
        <row r="427">
          <cell r="A427" t="str">
            <v>EFTA4_NMVOC_Other (Energy)</v>
          </cell>
          <cell r="B427" t="str">
            <v>EFTA4</v>
          </cell>
          <cell r="C427" t="str">
            <v>NMVOC</v>
          </cell>
          <cell r="D427" t="str">
            <v>Mg</v>
          </cell>
          <cell r="E427">
            <v>6</v>
          </cell>
          <cell r="F427" t="str">
            <v>Other (Energy)</v>
          </cell>
          <cell r="G427">
            <v>5</v>
          </cell>
          <cell r="H427">
            <v>9723.114</v>
          </cell>
          <cell r="I427">
            <v>8904.6856</v>
          </cell>
          <cell r="J427">
            <v>8650.6883</v>
          </cell>
          <cell r="K427">
            <v>9429.0336</v>
          </cell>
          <cell r="L427">
            <v>9813.942</v>
          </cell>
          <cell r="M427">
            <v>9540.9239</v>
          </cell>
          <cell r="N427">
            <v>10058.421</v>
          </cell>
          <cell r="O427">
            <v>10290.881</v>
          </cell>
          <cell r="P427">
            <v>9775.941</v>
          </cell>
          <cell r="Q427">
            <v>9658.527</v>
          </cell>
          <cell r="R427">
            <v>9545.005000000001</v>
          </cell>
          <cell r="S427">
            <v>9571.465</v>
          </cell>
        </row>
        <row r="428">
          <cell r="A428" t="str">
            <v>EFTA4_NMVOC_Road Transport</v>
          </cell>
          <cell r="B428" t="str">
            <v>EFTA4</v>
          </cell>
          <cell r="C428" t="str">
            <v>NMVOC</v>
          </cell>
          <cell r="D428" t="str">
            <v>Mg</v>
          </cell>
          <cell r="E428">
            <v>7</v>
          </cell>
          <cell r="F428" t="str">
            <v>Road Transport</v>
          </cell>
          <cell r="G428">
            <v>8</v>
          </cell>
          <cell r="H428">
            <v>165194.6</v>
          </cell>
          <cell r="I428">
            <v>154149.5</v>
          </cell>
          <cell r="J428">
            <v>144447.7</v>
          </cell>
          <cell r="K428">
            <v>134638.4</v>
          </cell>
          <cell r="L428">
            <v>124704.6</v>
          </cell>
          <cell r="M428">
            <v>114712.8</v>
          </cell>
          <cell r="N428">
            <v>107533.7</v>
          </cell>
          <cell r="O428">
            <v>99673.5</v>
          </cell>
          <cell r="P428">
            <v>91139.8</v>
          </cell>
          <cell r="Q428">
            <v>82734.1</v>
          </cell>
          <cell r="R428">
            <v>73760.5</v>
          </cell>
          <cell r="S428">
            <v>70229.9</v>
          </cell>
        </row>
        <row r="429">
          <cell r="A429" t="str">
            <v>EFTA4_NMVOC_Other Transport</v>
          </cell>
          <cell r="B429" t="str">
            <v>EFTA4</v>
          </cell>
          <cell r="C429" t="str">
            <v>NMVOC</v>
          </cell>
          <cell r="D429" t="str">
            <v>Mg</v>
          </cell>
          <cell r="E429">
            <v>8</v>
          </cell>
          <cell r="F429" t="str">
            <v>Other Transport</v>
          </cell>
          <cell r="G429">
            <v>9</v>
          </cell>
          <cell r="H429">
            <v>26281.302</v>
          </cell>
          <cell r="I429">
            <v>25798.279</v>
          </cell>
          <cell r="J429">
            <v>25509.3974</v>
          </cell>
          <cell r="K429">
            <v>25086.455</v>
          </cell>
          <cell r="L429">
            <v>25128.2118</v>
          </cell>
          <cell r="M429">
            <v>25774.039599999996</v>
          </cell>
          <cell r="N429">
            <v>25693.348</v>
          </cell>
          <cell r="O429">
            <v>25600.4918</v>
          </cell>
          <cell r="P429">
            <v>25268.9749</v>
          </cell>
          <cell r="Q429">
            <v>25524.6177</v>
          </cell>
          <cell r="R429">
            <v>27212.84895</v>
          </cell>
          <cell r="S429">
            <v>27458.9632</v>
          </cell>
        </row>
        <row r="430">
          <cell r="A430" t="str">
            <v>EFTA4_NMVOC_Industry (Processes)</v>
          </cell>
          <cell r="B430" t="str">
            <v>EFTA4</v>
          </cell>
          <cell r="C430" t="str">
            <v>NMVOC</v>
          </cell>
          <cell r="D430" t="str">
            <v>Mg</v>
          </cell>
          <cell r="E430">
            <v>9</v>
          </cell>
          <cell r="F430" t="str">
            <v>Industry (Processes)</v>
          </cell>
          <cell r="G430">
            <v>4</v>
          </cell>
          <cell r="H430">
            <v>11391.69</v>
          </cell>
          <cell r="I430">
            <v>11136.846</v>
          </cell>
          <cell r="J430">
            <v>11122.814</v>
          </cell>
          <cell r="K430">
            <v>11225.805</v>
          </cell>
          <cell r="L430">
            <v>10928.427</v>
          </cell>
          <cell r="M430">
            <v>10763.835</v>
          </cell>
          <cell r="N430">
            <v>11166.349</v>
          </cell>
          <cell r="O430">
            <v>10976.697</v>
          </cell>
          <cell r="P430">
            <v>11301.881</v>
          </cell>
          <cell r="Q430">
            <v>11347.044</v>
          </cell>
          <cell r="R430">
            <v>11206.408</v>
          </cell>
          <cell r="S430">
            <v>10842.088</v>
          </cell>
        </row>
        <row r="431">
          <cell r="A431" t="str">
            <v>EFTA4_NMVOC_Other (Non Energy)</v>
          </cell>
          <cell r="B431" t="str">
            <v>EFTA4</v>
          </cell>
          <cell r="C431" t="str">
            <v>NMVOC</v>
          </cell>
          <cell r="D431" t="str">
            <v>Mg</v>
          </cell>
          <cell r="E431">
            <v>10</v>
          </cell>
          <cell r="F431" t="str">
            <v>Other (Non Energy)</v>
          </cell>
          <cell r="G431">
            <v>6</v>
          </cell>
          <cell r="H431">
            <v>197882.24</v>
          </cell>
          <cell r="I431">
            <v>183547.4</v>
          </cell>
          <cell r="J431">
            <v>178896.51</v>
          </cell>
          <cell r="K431">
            <v>172770.233</v>
          </cell>
          <cell r="L431">
            <v>172154.13400000002</v>
          </cell>
          <cell r="M431">
            <v>165118.31</v>
          </cell>
          <cell r="N431">
            <v>164554.37699999998</v>
          </cell>
          <cell r="O431">
            <v>159654.41</v>
          </cell>
          <cell r="P431">
            <v>156438.841</v>
          </cell>
          <cell r="Q431">
            <v>151469.367</v>
          </cell>
          <cell r="R431">
            <v>146177.98</v>
          </cell>
          <cell r="S431">
            <v>135227.08</v>
          </cell>
        </row>
        <row r="432">
          <cell r="A432" t="str">
            <v>EFTA4_NOx_Energy Industries</v>
          </cell>
          <cell r="B432" t="str">
            <v>EFTA4</v>
          </cell>
          <cell r="C432" t="str">
            <v>NOx</v>
          </cell>
          <cell r="D432" t="str">
            <v>Mg</v>
          </cell>
          <cell r="E432">
            <v>1</v>
          </cell>
          <cell r="F432" t="str">
            <v>Energy Industries</v>
          </cell>
          <cell r="G432">
            <v>1</v>
          </cell>
          <cell r="H432">
            <v>25337.0392</v>
          </cell>
          <cell r="I432">
            <v>26597.2168</v>
          </cell>
          <cell r="J432">
            <v>28929.7081</v>
          </cell>
          <cell r="K432">
            <v>30437.5532</v>
          </cell>
          <cell r="L432">
            <v>33533.6698</v>
          </cell>
          <cell r="M432">
            <v>34323.871</v>
          </cell>
          <cell r="N432">
            <v>37878.9134</v>
          </cell>
          <cell r="O432">
            <v>40520.9729</v>
          </cell>
          <cell r="P432">
            <v>39977.5952</v>
          </cell>
          <cell r="Q432">
            <v>36831.00651</v>
          </cell>
          <cell r="R432">
            <v>38721.947</v>
          </cell>
          <cell r="S432">
            <v>41171.3238</v>
          </cell>
        </row>
        <row r="433">
          <cell r="A433" t="str">
            <v>EFTA4_NOx_Fugitive Emissions</v>
          </cell>
          <cell r="B433" t="str">
            <v>EFTA4</v>
          </cell>
          <cell r="C433" t="str">
            <v>NOx</v>
          </cell>
          <cell r="D433" t="str">
            <v>Mg</v>
          </cell>
          <cell r="E433">
            <v>2</v>
          </cell>
          <cell r="F433" t="str">
            <v>Fugitive Emissions</v>
          </cell>
          <cell r="G433">
            <v>2</v>
          </cell>
          <cell r="H433">
            <v>8208.84</v>
          </cell>
          <cell r="I433">
            <v>5652.87</v>
          </cell>
          <cell r="J433">
            <v>5321.96</v>
          </cell>
          <cell r="K433">
            <v>6012.89</v>
          </cell>
          <cell r="L433">
            <v>6183.87</v>
          </cell>
          <cell r="M433">
            <v>6484.39</v>
          </cell>
          <cell r="N433">
            <v>7384.603</v>
          </cell>
          <cell r="O433">
            <v>6844.097000000001</v>
          </cell>
          <cell r="P433">
            <v>6997.36</v>
          </cell>
          <cell r="Q433">
            <v>9296.65</v>
          </cell>
          <cell r="R433">
            <v>9816.65</v>
          </cell>
          <cell r="S433">
            <v>8334.88</v>
          </cell>
        </row>
        <row r="434">
          <cell r="A434" t="str">
            <v>EFTA4_NOx_Industry (Energy)</v>
          </cell>
          <cell r="B434" t="str">
            <v>EFTA4</v>
          </cell>
          <cell r="C434" t="str">
            <v>NOx</v>
          </cell>
          <cell r="D434" t="str">
            <v>Mg</v>
          </cell>
          <cell r="E434">
            <v>3</v>
          </cell>
          <cell r="F434" t="str">
            <v>Industry (Energy)</v>
          </cell>
          <cell r="G434">
            <v>3</v>
          </cell>
          <cell r="H434">
            <v>23945.2</v>
          </cell>
          <cell r="I434">
            <v>23612.13</v>
          </cell>
          <cell r="J434">
            <v>21588.72</v>
          </cell>
          <cell r="K434">
            <v>22467.58</v>
          </cell>
          <cell r="L434">
            <v>24000.01</v>
          </cell>
          <cell r="M434">
            <v>22660.41</v>
          </cell>
          <cell r="N434">
            <v>21526.08</v>
          </cell>
          <cell r="O434">
            <v>20836.14</v>
          </cell>
          <cell r="P434">
            <v>19642.12</v>
          </cell>
          <cell r="Q434">
            <v>20038.53</v>
          </cell>
          <cell r="R434">
            <v>19000.04</v>
          </cell>
          <cell r="S434">
            <v>18297.48</v>
          </cell>
        </row>
        <row r="435">
          <cell r="A435" t="str">
            <v>EFTA4_NOx_Agriculture</v>
          </cell>
          <cell r="B435" t="str">
            <v>EFTA4</v>
          </cell>
          <cell r="C435" t="str">
            <v>NOx</v>
          </cell>
          <cell r="D435" t="str">
            <v>Mg</v>
          </cell>
          <cell r="E435">
            <v>4</v>
          </cell>
          <cell r="F435" t="str">
            <v>Agriculture</v>
          </cell>
          <cell r="G435">
            <v>10</v>
          </cell>
          <cell r="H435">
            <v>27547.121</v>
          </cell>
          <cell r="I435">
            <v>27505.23</v>
          </cell>
          <cell r="J435">
            <v>27349.152</v>
          </cell>
          <cell r="K435">
            <v>27608.758</v>
          </cell>
          <cell r="L435">
            <v>27604.794</v>
          </cell>
          <cell r="M435">
            <v>27816.46</v>
          </cell>
          <cell r="N435">
            <v>27961.62</v>
          </cell>
          <cell r="O435">
            <v>27938.842000000004</v>
          </cell>
          <cell r="P435">
            <v>27262.013</v>
          </cell>
          <cell r="Q435">
            <v>27448.344999999998</v>
          </cell>
          <cell r="R435">
            <v>27399.999</v>
          </cell>
          <cell r="S435">
            <v>27610.882</v>
          </cell>
        </row>
        <row r="436">
          <cell r="A436" t="str">
            <v>EFTA4_NOx_Waste</v>
          </cell>
          <cell r="B436" t="str">
            <v>EFTA4</v>
          </cell>
          <cell r="C436" t="str">
            <v>NOx</v>
          </cell>
          <cell r="D436" t="str">
            <v>Mg</v>
          </cell>
          <cell r="E436">
            <v>5</v>
          </cell>
          <cell r="F436" t="str">
            <v>Waste</v>
          </cell>
          <cell r="G436">
            <v>11</v>
          </cell>
          <cell r="H436">
            <v>6796.99396</v>
          </cell>
          <cell r="I436">
            <v>6709.376859999999</v>
          </cell>
          <cell r="J436">
            <v>6620.26951</v>
          </cell>
          <cell r="K436">
            <v>6528.35521</v>
          </cell>
          <cell r="L436">
            <v>6439.0230599999995</v>
          </cell>
          <cell r="M436">
            <v>6341.71771</v>
          </cell>
          <cell r="N436">
            <v>6078.55685</v>
          </cell>
          <cell r="O436">
            <v>5857.1807</v>
          </cell>
          <cell r="P436">
            <v>5612.3793000000005</v>
          </cell>
          <cell r="Q436">
            <v>5388.3185</v>
          </cell>
          <cell r="R436">
            <v>5150.402599999999</v>
          </cell>
          <cell r="S436">
            <v>5989.4097</v>
          </cell>
        </row>
        <row r="437">
          <cell r="A437" t="str">
            <v>EFTA4_NOx_Other (Energy)</v>
          </cell>
          <cell r="B437" t="str">
            <v>EFTA4</v>
          </cell>
          <cell r="C437" t="str">
            <v>NOx</v>
          </cell>
          <cell r="D437" t="str">
            <v>Mg</v>
          </cell>
          <cell r="E437">
            <v>6</v>
          </cell>
          <cell r="F437" t="str">
            <v>Other (Energy)</v>
          </cell>
          <cell r="G437">
            <v>5</v>
          </cell>
          <cell r="H437">
            <v>18360.557</v>
          </cell>
          <cell r="I437">
            <v>17678.378</v>
          </cell>
          <cell r="J437">
            <v>17116.904</v>
          </cell>
          <cell r="K437">
            <v>16853.490999999998</v>
          </cell>
          <cell r="L437">
            <v>16610.374</v>
          </cell>
          <cell r="M437">
            <v>16198.835</v>
          </cell>
          <cell r="N437">
            <v>16233.574</v>
          </cell>
          <cell r="O437">
            <v>15477.026</v>
          </cell>
          <cell r="P437">
            <v>14876.82</v>
          </cell>
          <cell r="Q437">
            <v>13773.215</v>
          </cell>
          <cell r="R437">
            <v>12178.21</v>
          </cell>
          <cell r="S437">
            <v>12431.523000000001</v>
          </cell>
        </row>
        <row r="438">
          <cell r="A438" t="str">
            <v>EFTA4_NOx_Road Transport</v>
          </cell>
          <cell r="B438" t="str">
            <v>EFTA4</v>
          </cell>
          <cell r="C438" t="str">
            <v>NOx</v>
          </cell>
          <cell r="D438" t="str">
            <v>Mg</v>
          </cell>
          <cell r="E438">
            <v>7</v>
          </cell>
          <cell r="F438" t="str">
            <v>Road Transport</v>
          </cell>
          <cell r="G438">
            <v>8</v>
          </cell>
          <cell r="H438">
            <v>172541.2</v>
          </cell>
          <cell r="I438">
            <v>163797.5</v>
          </cell>
          <cell r="J438">
            <v>156442.4</v>
          </cell>
          <cell r="K438">
            <v>152033.1</v>
          </cell>
          <cell r="L438">
            <v>144413.4</v>
          </cell>
          <cell r="M438">
            <v>138422.7</v>
          </cell>
          <cell r="N438">
            <v>135470.2</v>
          </cell>
          <cell r="O438">
            <v>127892.8</v>
          </cell>
          <cell r="P438">
            <v>120471.5</v>
          </cell>
          <cell r="Q438">
            <v>114702.5</v>
          </cell>
          <cell r="R438">
            <v>105536.7</v>
          </cell>
          <cell r="S438">
            <v>101324.1</v>
          </cell>
        </row>
        <row r="439">
          <cell r="A439" t="str">
            <v>EFTA4_NOx_Other Transport</v>
          </cell>
          <cell r="B439" t="str">
            <v>EFTA4</v>
          </cell>
          <cell r="C439" t="str">
            <v>NOx</v>
          </cell>
          <cell r="D439" t="str">
            <v>Mg</v>
          </cell>
          <cell r="E439">
            <v>8</v>
          </cell>
          <cell r="F439" t="str">
            <v>Other Transport</v>
          </cell>
          <cell r="G439">
            <v>9</v>
          </cell>
          <cell r="H439">
            <v>120401.81</v>
          </cell>
          <cell r="I439">
            <v>117385.903</v>
          </cell>
          <cell r="J439">
            <v>118254.282</v>
          </cell>
          <cell r="K439">
            <v>121726.8635</v>
          </cell>
          <cell r="L439">
            <v>119225.175</v>
          </cell>
          <cell r="M439">
            <v>120614.1918</v>
          </cell>
          <cell r="N439">
            <v>117299.4758</v>
          </cell>
          <cell r="O439">
            <v>114748.5377</v>
          </cell>
          <cell r="P439">
            <v>119988.0504</v>
          </cell>
          <cell r="Q439">
            <v>125414.144</v>
          </cell>
          <cell r="R439">
            <v>117774.08260000001</v>
          </cell>
          <cell r="S439">
            <v>114972.41600000001</v>
          </cell>
        </row>
        <row r="440">
          <cell r="A440" t="str">
            <v>EFTA4_NOx_Industry (Processes)</v>
          </cell>
          <cell r="B440" t="str">
            <v>EFTA4</v>
          </cell>
          <cell r="C440" t="str">
            <v>NOx</v>
          </cell>
          <cell r="D440" t="str">
            <v>Mg</v>
          </cell>
          <cell r="E440">
            <v>9</v>
          </cell>
          <cell r="F440" t="str">
            <v>Industry (Processes)</v>
          </cell>
          <cell r="G440">
            <v>4</v>
          </cell>
          <cell r="H440">
            <v>11459.72</v>
          </cell>
          <cell r="I440">
            <v>9344.53</v>
          </cell>
          <cell r="J440">
            <v>8696.19</v>
          </cell>
          <cell r="K440">
            <v>9575.93</v>
          </cell>
          <cell r="L440">
            <v>10548.41</v>
          </cell>
          <cell r="M440">
            <v>10632.28</v>
          </cell>
          <cell r="N440">
            <v>10722.42</v>
          </cell>
          <cell r="O440">
            <v>11200.37</v>
          </cell>
          <cell r="P440">
            <v>11483.09</v>
          </cell>
          <cell r="Q440">
            <v>11509.68</v>
          </cell>
          <cell r="R440">
            <v>11781.33</v>
          </cell>
          <cell r="S440">
            <v>10000.51</v>
          </cell>
        </row>
        <row r="441">
          <cell r="A441" t="str">
            <v>EFTA4_NOx_Other (Non Energy)</v>
          </cell>
          <cell r="B441" t="str">
            <v>EFTA4</v>
          </cell>
          <cell r="C441" t="str">
            <v>NOx</v>
          </cell>
          <cell r="D441" t="str">
            <v>Mg</v>
          </cell>
          <cell r="E441">
            <v>10</v>
          </cell>
          <cell r="F441" t="str">
            <v>Other (Non Energy)</v>
          </cell>
          <cell r="G441">
            <v>6</v>
          </cell>
          <cell r="H441">
            <v>40</v>
          </cell>
          <cell r="I441">
            <v>40</v>
          </cell>
          <cell r="J441">
            <v>40</v>
          </cell>
          <cell r="K441">
            <v>40</v>
          </cell>
          <cell r="L441">
            <v>40</v>
          </cell>
          <cell r="M441">
            <v>40</v>
          </cell>
          <cell r="N441">
            <v>40</v>
          </cell>
          <cell r="O441">
            <v>40</v>
          </cell>
          <cell r="P441">
            <v>40</v>
          </cell>
          <cell r="Q441">
            <v>40</v>
          </cell>
          <cell r="R441">
            <v>45</v>
          </cell>
          <cell r="S441">
            <v>45</v>
          </cell>
        </row>
        <row r="442">
          <cell r="A442" t="str">
            <v>EFTA4_Particulate Formation_Energy Industries</v>
          </cell>
          <cell r="B442" t="str">
            <v>EFTA4</v>
          </cell>
          <cell r="C442" t="str">
            <v>Particulate Formation</v>
          </cell>
          <cell r="D442" t="str">
            <v>Mg (Particulate)</v>
          </cell>
          <cell r="E442">
            <v>1</v>
          </cell>
          <cell r="F442" t="str">
            <v>Energy Industries</v>
          </cell>
          <cell r="G442">
            <v>1</v>
          </cell>
          <cell r="H442">
            <v>33273.367156</v>
          </cell>
          <cell r="I442">
            <v>34449.936384</v>
          </cell>
          <cell r="J442">
            <v>36406.442036</v>
          </cell>
          <cell r="K442">
            <v>37722.966956000004</v>
          </cell>
          <cell r="L442">
            <v>40602.083834000005</v>
          </cell>
          <cell r="M442">
            <v>41076.32275</v>
          </cell>
          <cell r="N442">
            <v>44244.073762</v>
          </cell>
          <cell r="O442">
            <v>46452.802962</v>
          </cell>
          <cell r="P442">
            <v>47386.896526000004</v>
          </cell>
          <cell r="Q442">
            <v>44273.4982188</v>
          </cell>
          <cell r="R442">
            <v>46030.25075</v>
          </cell>
          <cell r="S442">
            <v>48175.849434</v>
          </cell>
        </row>
        <row r="443">
          <cell r="A443" t="str">
            <v>EFTA4_Particulate Formation_Fugitive Emissions</v>
          </cell>
          <cell r="B443" t="str">
            <v>EFTA4</v>
          </cell>
          <cell r="C443" t="str">
            <v>Particulate Formation</v>
          </cell>
          <cell r="D443" t="str">
            <v>Mg (Particulate)</v>
          </cell>
          <cell r="E443">
            <v>2</v>
          </cell>
          <cell r="F443" t="str">
            <v>Fugitive Emissions</v>
          </cell>
          <cell r="G443">
            <v>2</v>
          </cell>
          <cell r="H443">
            <v>9950.352200000001</v>
          </cell>
          <cell r="I443">
            <v>6874.9256</v>
          </cell>
          <cell r="J443">
            <v>7289.7948</v>
          </cell>
          <cell r="K443">
            <v>6975.146200000001</v>
          </cell>
          <cell r="L443">
            <v>7255.5386</v>
          </cell>
          <cell r="M443">
            <v>7145.2272</v>
          </cell>
          <cell r="N443">
            <v>8128.65764</v>
          </cell>
          <cell r="O443">
            <v>7990.544360000001</v>
          </cell>
          <cell r="P443">
            <v>7812.0028</v>
          </cell>
          <cell r="Q443">
            <v>9732.006</v>
          </cell>
          <cell r="R443">
            <v>9952.545</v>
          </cell>
          <cell r="S443">
            <v>8946.665</v>
          </cell>
        </row>
        <row r="444">
          <cell r="A444" t="str">
            <v>EFTA4_Particulate Formation_Industry (Energy)</v>
          </cell>
          <cell r="B444" t="str">
            <v>EFTA4</v>
          </cell>
          <cell r="C444" t="str">
            <v>Particulate Formation</v>
          </cell>
          <cell r="D444" t="str">
            <v>Mg (Particulate)</v>
          </cell>
          <cell r="E444">
            <v>3</v>
          </cell>
          <cell r="F444" t="str">
            <v>Industry (Energy)</v>
          </cell>
          <cell r="G444">
            <v>3</v>
          </cell>
          <cell r="H444">
            <v>31783.52300000001</v>
          </cell>
          <cell r="I444">
            <v>30319.801400000004</v>
          </cell>
          <cell r="J444">
            <v>28791.603199999998</v>
          </cell>
          <cell r="K444">
            <v>29131.0746</v>
          </cell>
          <cell r="L444">
            <v>31138.539800000002</v>
          </cell>
          <cell r="M444">
            <v>28706.1384</v>
          </cell>
          <cell r="N444">
            <v>28263.09480000001</v>
          </cell>
          <cell r="O444">
            <v>26958.3542</v>
          </cell>
          <cell r="P444">
            <v>25222.807600000004</v>
          </cell>
          <cell r="Q444">
            <v>25349.223800000003</v>
          </cell>
          <cell r="R444">
            <v>23078.716200000003</v>
          </cell>
          <cell r="S444">
            <v>23498.378200000003</v>
          </cell>
        </row>
        <row r="445">
          <cell r="A445" t="str">
            <v>EFTA4_Particulate Formation_Agriculture</v>
          </cell>
          <cell r="B445" t="str">
            <v>EFTA4</v>
          </cell>
          <cell r="C445" t="str">
            <v>Particulate Formation</v>
          </cell>
          <cell r="D445" t="str">
            <v>Mg (Particulate)</v>
          </cell>
          <cell r="E445">
            <v>4</v>
          </cell>
          <cell r="F445" t="str">
            <v>Agriculture</v>
          </cell>
          <cell r="G445">
            <v>10</v>
          </cell>
          <cell r="H445">
            <v>93363.57538000001</v>
          </cell>
          <cell r="I445">
            <v>92391.68671000001</v>
          </cell>
          <cell r="J445">
            <v>91233.9088</v>
          </cell>
          <cell r="K445">
            <v>92094.96242999997</v>
          </cell>
          <cell r="L445">
            <v>91333.91827999998</v>
          </cell>
          <cell r="M445">
            <v>91222.68639000002</v>
          </cell>
          <cell r="N445">
            <v>91464.55091</v>
          </cell>
          <cell r="O445">
            <v>89780.61391</v>
          </cell>
          <cell r="P445">
            <v>88061.49667000001</v>
          </cell>
          <cell r="Q445">
            <v>87437.45944000002</v>
          </cell>
          <cell r="R445">
            <v>86842.87701000001</v>
          </cell>
          <cell r="S445">
            <v>86423.29955</v>
          </cell>
        </row>
        <row r="446">
          <cell r="A446" t="str">
            <v>EFTA4_Particulate Formation_Waste</v>
          </cell>
          <cell r="B446" t="str">
            <v>EFTA4</v>
          </cell>
          <cell r="C446" t="str">
            <v>Particulate Formation</v>
          </cell>
          <cell r="D446" t="str">
            <v>Mg (Particulate)</v>
          </cell>
          <cell r="E446">
            <v>5</v>
          </cell>
          <cell r="F446" t="str">
            <v>Waste</v>
          </cell>
          <cell r="G446">
            <v>11</v>
          </cell>
          <cell r="H446">
            <v>15876.703379400002</v>
          </cell>
          <cell r="I446">
            <v>15455.676612799998</v>
          </cell>
          <cell r="J446">
            <v>15001.882025800001</v>
          </cell>
          <cell r="K446">
            <v>14582.4888278</v>
          </cell>
          <cell r="L446">
            <v>14120.269078799998</v>
          </cell>
          <cell r="M446">
            <v>12866.735134399998</v>
          </cell>
          <cell r="N446">
            <v>12607.7391752</v>
          </cell>
          <cell r="O446">
            <v>12403.716206799998</v>
          </cell>
          <cell r="P446">
            <v>12262.9526122</v>
          </cell>
          <cell r="Q446">
            <v>11962.365648199999</v>
          </cell>
          <cell r="R446">
            <v>11694.650857399996</v>
          </cell>
          <cell r="S446">
            <v>9970.930547199998</v>
          </cell>
        </row>
        <row r="447">
          <cell r="A447" t="str">
            <v>EFTA4_Particulate Formation_Other (Energy)</v>
          </cell>
          <cell r="B447" t="str">
            <v>EFTA4</v>
          </cell>
          <cell r="C447" t="str">
            <v>Particulate Formation</v>
          </cell>
          <cell r="D447" t="str">
            <v>Mg (Particulate)</v>
          </cell>
          <cell r="E447">
            <v>6</v>
          </cell>
          <cell r="F447" t="str">
            <v>Other (Energy)</v>
          </cell>
          <cell r="G447">
            <v>5</v>
          </cell>
          <cell r="H447">
            <v>66025.81607999999</v>
          </cell>
          <cell r="I447">
            <v>61161.21744</v>
          </cell>
          <cell r="J447">
            <v>59888.244464</v>
          </cell>
          <cell r="K447">
            <v>64456.749363999996</v>
          </cell>
          <cell r="L447">
            <v>66768.166224</v>
          </cell>
          <cell r="M447">
            <v>65158.22795200001</v>
          </cell>
          <cell r="N447">
            <v>67622.46624400001</v>
          </cell>
          <cell r="O447">
            <v>68114.204804</v>
          </cell>
          <cell r="P447">
            <v>64141.244911999995</v>
          </cell>
          <cell r="Q447">
            <v>62025.605668000004</v>
          </cell>
          <cell r="R447">
            <v>58234.48993200001</v>
          </cell>
          <cell r="S447">
            <v>58478.370152</v>
          </cell>
        </row>
        <row r="448">
          <cell r="A448" t="str">
            <v>EFTA4_Particulate Formation_Road Transport</v>
          </cell>
          <cell r="B448" t="str">
            <v>EFTA4</v>
          </cell>
          <cell r="C448" t="str">
            <v>Particulate Formation</v>
          </cell>
          <cell r="D448" t="str">
            <v>Mg (Particulate)</v>
          </cell>
          <cell r="E448">
            <v>7</v>
          </cell>
          <cell r="F448" t="str">
            <v>Road Transport</v>
          </cell>
          <cell r="G448">
            <v>8</v>
          </cell>
          <cell r="H448">
            <v>170504.96968</v>
          </cell>
          <cell r="I448">
            <v>162410.98636000004</v>
          </cell>
          <cell r="J448">
            <v>156163.81856</v>
          </cell>
          <cell r="K448">
            <v>152170.18968</v>
          </cell>
          <cell r="L448">
            <v>144070.03096</v>
          </cell>
          <cell r="M448">
            <v>138560.43688</v>
          </cell>
          <cell r="N448">
            <v>135929.20163999998</v>
          </cell>
          <cell r="O448">
            <v>128740.0502</v>
          </cell>
          <cell r="P448">
            <v>121470.40939999999</v>
          </cell>
          <cell r="Q448">
            <v>115926.12539999999</v>
          </cell>
          <cell r="R448">
            <v>106724.1946</v>
          </cell>
          <cell r="S448">
            <v>103844.08305999999</v>
          </cell>
        </row>
        <row r="449">
          <cell r="A449" t="str">
            <v>EFTA4_Particulate Formation_Other Transport</v>
          </cell>
          <cell r="B449" t="str">
            <v>EFTA4</v>
          </cell>
          <cell r="C449" t="str">
            <v>Particulate Formation</v>
          </cell>
          <cell r="D449" t="str">
            <v>Mg (Particulate)</v>
          </cell>
          <cell r="E449">
            <v>8</v>
          </cell>
          <cell r="F449" t="str">
            <v>Other Transport</v>
          </cell>
          <cell r="G449">
            <v>9</v>
          </cell>
          <cell r="H449">
            <v>122498.74676400001</v>
          </cell>
          <cell r="I449">
            <v>119497.7805692</v>
          </cell>
          <cell r="J449">
            <v>119354.2346716</v>
          </cell>
          <cell r="K449">
            <v>121843.3721772</v>
          </cell>
          <cell r="L449">
            <v>118887.6976764</v>
          </cell>
          <cell r="M449">
            <v>119997.5061304</v>
          </cell>
          <cell r="N449">
            <v>116237.52375800001</v>
          </cell>
          <cell r="O449">
            <v>113534.22304240002</v>
          </cell>
          <cell r="P449">
            <v>118612.443332</v>
          </cell>
          <cell r="Q449">
            <v>123329.5091288</v>
          </cell>
          <cell r="R449">
            <v>116734.0561104</v>
          </cell>
          <cell r="S449">
            <v>112195.448226</v>
          </cell>
        </row>
        <row r="450">
          <cell r="A450" t="str">
            <v>EFTA4_Particulate Formation_Industry (Processes)</v>
          </cell>
          <cell r="B450" t="str">
            <v>EFTA4</v>
          </cell>
          <cell r="C450" t="str">
            <v>Particulate Formation</v>
          </cell>
          <cell r="D450" t="str">
            <v>Mg (Particulate)</v>
          </cell>
          <cell r="E450">
            <v>9</v>
          </cell>
          <cell r="F450" t="str">
            <v>Industry (Processes)</v>
          </cell>
          <cell r="G450">
            <v>4</v>
          </cell>
          <cell r="H450">
            <v>45129.033599999995</v>
          </cell>
          <cell r="I450">
            <v>40370.5964</v>
          </cell>
          <cell r="J450">
            <v>35256.2572</v>
          </cell>
          <cell r="K450">
            <v>37673.3684</v>
          </cell>
          <cell r="L450">
            <v>37907.080799999996</v>
          </cell>
          <cell r="M450">
            <v>39570.6464</v>
          </cell>
          <cell r="N450">
            <v>38057.3814</v>
          </cell>
          <cell r="O450">
            <v>40385.0738</v>
          </cell>
          <cell r="P450">
            <v>37576.3872</v>
          </cell>
          <cell r="Q450">
            <v>35536.9452</v>
          </cell>
          <cell r="R450">
            <v>37677.2596</v>
          </cell>
          <cell r="S450">
            <v>33581.9988</v>
          </cell>
        </row>
        <row r="451">
          <cell r="A451" t="str">
            <v>EFTA4_Particulate Formation_Other (Non Energy)</v>
          </cell>
          <cell r="B451" t="str">
            <v>EFTA4</v>
          </cell>
          <cell r="C451" t="str">
            <v>Particulate Formation</v>
          </cell>
          <cell r="D451" t="str">
            <v>Mg (Particulate)</v>
          </cell>
          <cell r="E451">
            <v>10</v>
          </cell>
          <cell r="F451" t="str">
            <v>Other (Non Energy)</v>
          </cell>
          <cell r="G451">
            <v>6</v>
          </cell>
          <cell r="H451">
            <v>585.442</v>
          </cell>
          <cell r="I451">
            <v>587.2620000000001</v>
          </cell>
          <cell r="J451">
            <v>589.0820000000001</v>
          </cell>
          <cell r="K451">
            <v>591.5020000000001</v>
          </cell>
          <cell r="L451">
            <v>593.902</v>
          </cell>
          <cell r="M451">
            <v>596.125</v>
          </cell>
          <cell r="N451">
            <v>603.412</v>
          </cell>
          <cell r="O451">
            <v>607.4320000000001</v>
          </cell>
          <cell r="P451">
            <v>612.3520000000001</v>
          </cell>
          <cell r="Q451">
            <v>617.9720000000001</v>
          </cell>
          <cell r="R451">
            <v>626.8720000000001</v>
          </cell>
          <cell r="S451">
            <v>1126.355</v>
          </cell>
        </row>
        <row r="452">
          <cell r="A452" t="str">
            <v>EFTA4_PFC-A_Energy Industries</v>
          </cell>
          <cell r="B452" t="str">
            <v>EFTA4</v>
          </cell>
          <cell r="C452" t="str">
            <v>PFC-A</v>
          </cell>
          <cell r="D452" t="str">
            <v>Mg (CO2 Eq)</v>
          </cell>
          <cell r="E452">
            <v>1</v>
          </cell>
          <cell r="F452" t="str">
            <v>Energy Industries</v>
          </cell>
          <cell r="G452">
            <v>1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</row>
        <row r="453">
          <cell r="A453" t="str">
            <v>EFTA4_PFC-A_Fugitive Emissions</v>
          </cell>
          <cell r="B453" t="str">
            <v>EFTA4</v>
          </cell>
          <cell r="C453" t="str">
            <v>PFC-A</v>
          </cell>
          <cell r="D453" t="str">
            <v>Mg (CO2 Eq)</v>
          </cell>
          <cell r="E453">
            <v>2</v>
          </cell>
          <cell r="F453" t="str">
            <v>Fugitive Emissions</v>
          </cell>
          <cell r="G453">
            <v>2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</row>
        <row r="454">
          <cell r="A454" t="str">
            <v>EFTA4_PFC-A_Industry (Energy)</v>
          </cell>
          <cell r="B454" t="str">
            <v>EFTA4</v>
          </cell>
          <cell r="C454" t="str">
            <v>PFC-A</v>
          </cell>
          <cell r="D454" t="str">
            <v>Mg (CO2 Eq)</v>
          </cell>
          <cell r="E454">
            <v>3</v>
          </cell>
          <cell r="F454" t="str">
            <v>Industry (Energy)</v>
          </cell>
          <cell r="G454">
            <v>3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</row>
        <row r="455">
          <cell r="A455" t="str">
            <v>EFTA4_PFC-A_Agriculture</v>
          </cell>
          <cell r="B455" t="str">
            <v>EFTA4</v>
          </cell>
          <cell r="C455" t="str">
            <v>PFC-A</v>
          </cell>
          <cell r="D455" t="str">
            <v>Mg (CO2 Eq)</v>
          </cell>
          <cell r="E455">
            <v>4</v>
          </cell>
          <cell r="F455" t="str">
            <v>Agriculture</v>
          </cell>
          <cell r="G455">
            <v>10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</row>
        <row r="456">
          <cell r="A456" t="str">
            <v>EFTA4_PFC-A_Waste</v>
          </cell>
          <cell r="B456" t="str">
            <v>EFTA4</v>
          </cell>
          <cell r="C456" t="str">
            <v>PFC-A</v>
          </cell>
          <cell r="D456" t="str">
            <v>Mg (CO2 Eq)</v>
          </cell>
          <cell r="E456">
            <v>5</v>
          </cell>
          <cell r="F456" t="str">
            <v>Waste</v>
          </cell>
          <cell r="G456">
            <v>11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</row>
        <row r="457">
          <cell r="A457" t="str">
            <v>EFTA4_PFC-A_Other (Energy)</v>
          </cell>
          <cell r="B457" t="str">
            <v>EFTA4</v>
          </cell>
          <cell r="C457" t="str">
            <v>PFC-A</v>
          </cell>
          <cell r="D457" t="str">
            <v>Mg (CO2 Eq)</v>
          </cell>
          <cell r="E457">
            <v>6</v>
          </cell>
          <cell r="F457" t="str">
            <v>Other (Energy)</v>
          </cell>
          <cell r="G457">
            <v>5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</row>
        <row r="458">
          <cell r="A458" t="str">
            <v>EFTA4_PFC-A_Industry (Processes)</v>
          </cell>
          <cell r="B458" t="str">
            <v>EFTA4</v>
          </cell>
          <cell r="C458" t="str">
            <v>PFC-A</v>
          </cell>
          <cell r="D458" t="str">
            <v>Mg (CO2 Eq)</v>
          </cell>
          <cell r="E458">
            <v>9</v>
          </cell>
          <cell r="F458" t="str">
            <v>Industry (Processes)</v>
          </cell>
          <cell r="G458">
            <v>4</v>
          </cell>
          <cell r="H458">
            <v>3134114.1270141406</v>
          </cell>
          <cell r="I458">
            <v>2607663.1787922364</v>
          </cell>
          <cell r="J458">
            <v>2082866.5184348652</v>
          </cell>
          <cell r="K458">
            <v>2029315.627559776</v>
          </cell>
          <cell r="L458">
            <v>1742107.0521514257</v>
          </cell>
          <cell r="M458">
            <v>1575513.9768532978</v>
          </cell>
          <cell r="N458">
            <v>1452888.7380972155</v>
          </cell>
          <cell r="O458">
            <v>1396240.856812064</v>
          </cell>
          <cell r="P458">
            <v>1289353.9459058482</v>
          </cell>
          <cell r="Q458">
            <v>1280070.8249023405</v>
          </cell>
          <cell r="R458">
            <v>1071722.6709793555</v>
          </cell>
          <cell r="S458">
            <v>1159620.1228724867</v>
          </cell>
        </row>
        <row r="459">
          <cell r="A459" t="str">
            <v>EFTA4_PFC-A_Other (Non Energy)</v>
          </cell>
          <cell r="B459" t="str">
            <v>EFTA4</v>
          </cell>
          <cell r="C459" t="str">
            <v>PFC-A</v>
          </cell>
          <cell r="D459" t="str">
            <v>Mg (CO2 Eq)</v>
          </cell>
          <cell r="E459">
            <v>10</v>
          </cell>
          <cell r="F459" t="str">
            <v>Other (Non Energy)</v>
          </cell>
          <cell r="G459">
            <v>6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</row>
        <row r="460">
          <cell r="A460" t="str">
            <v>EFTA4_PFC-A_Transport</v>
          </cell>
          <cell r="B460" t="str">
            <v>EFTA4</v>
          </cell>
          <cell r="C460" t="str">
            <v>PFC-A</v>
          </cell>
          <cell r="D460" t="str">
            <v>Mg (CO2 Eq)</v>
          </cell>
          <cell r="E460">
            <v>11</v>
          </cell>
          <cell r="F460" t="str">
            <v>Transport</v>
          </cell>
          <cell r="G460">
            <v>7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</row>
        <row r="461">
          <cell r="A461" t="str">
            <v>EFTA4_PM10_Energy Industries</v>
          </cell>
          <cell r="B461" t="str">
            <v>EFTA4</v>
          </cell>
          <cell r="C461" t="str">
            <v>PM10</v>
          </cell>
          <cell r="D461" t="str">
            <v>Mg</v>
          </cell>
          <cell r="E461">
            <v>1</v>
          </cell>
          <cell r="F461" t="str">
            <v>Energy Industries</v>
          </cell>
          <cell r="G461">
            <v>1</v>
          </cell>
          <cell r="H461">
            <v>571.8382799999999</v>
          </cell>
          <cell r="I461">
            <v>607.82288</v>
          </cell>
          <cell r="J461">
            <v>651.1549</v>
          </cell>
          <cell r="K461">
            <v>666.63792</v>
          </cell>
          <cell r="L461">
            <v>711.7968099999999</v>
          </cell>
          <cell r="M461">
            <v>710.88633</v>
          </cell>
          <cell r="N461">
            <v>748.84301</v>
          </cell>
          <cell r="O461">
            <v>753.21691</v>
          </cell>
          <cell r="P461">
            <v>750.18929</v>
          </cell>
          <cell r="Q461">
            <v>723.50559</v>
          </cell>
          <cell r="R461">
            <v>764.30247</v>
          </cell>
          <cell r="S461">
            <v>661.2077099999999</v>
          </cell>
        </row>
        <row r="462">
          <cell r="A462" t="str">
            <v>EFTA4_PM10_Fugitive Emissions</v>
          </cell>
          <cell r="B462" t="str">
            <v>EFTA4</v>
          </cell>
          <cell r="C462" t="str">
            <v>PM10</v>
          </cell>
          <cell r="D462" t="str">
            <v>Mg</v>
          </cell>
          <cell r="E462">
            <v>2</v>
          </cell>
          <cell r="F462" t="str">
            <v>Fugitive Emissions</v>
          </cell>
          <cell r="G462">
            <v>2</v>
          </cell>
          <cell r="H462">
            <v>678.353</v>
          </cell>
          <cell r="I462">
            <v>623.3</v>
          </cell>
          <cell r="J462">
            <v>1279.69</v>
          </cell>
          <cell r="K462">
            <v>574.1030000000001</v>
          </cell>
          <cell r="L462">
            <v>922.193</v>
          </cell>
          <cell r="M462">
            <v>484.784</v>
          </cell>
          <cell r="N462">
            <v>788.347</v>
          </cell>
          <cell r="O462">
            <v>930.399</v>
          </cell>
          <cell r="P462">
            <v>589.986</v>
          </cell>
          <cell r="Q462">
            <v>438.014</v>
          </cell>
          <cell r="R462">
            <v>358.093</v>
          </cell>
          <cell r="S462">
            <v>811.3530000000001</v>
          </cell>
        </row>
        <row r="463">
          <cell r="A463" t="str">
            <v>EFTA4_PM10_Industry (Energy)</v>
          </cell>
          <cell r="B463" t="str">
            <v>EFTA4</v>
          </cell>
          <cell r="C463" t="str">
            <v>PM10</v>
          </cell>
          <cell r="D463" t="str">
            <v>Mg</v>
          </cell>
          <cell r="E463">
            <v>3</v>
          </cell>
          <cell r="F463" t="str">
            <v>Industry (Energy)</v>
          </cell>
          <cell r="G463">
            <v>3</v>
          </cell>
          <cell r="H463">
            <v>1366.578</v>
          </cell>
          <cell r="I463">
            <v>1296.451</v>
          </cell>
          <cell r="J463">
            <v>1257.178</v>
          </cell>
          <cell r="K463">
            <v>1198.72</v>
          </cell>
          <cell r="L463">
            <v>1304.136</v>
          </cell>
          <cell r="M463">
            <v>1209.05</v>
          </cell>
          <cell r="N463">
            <v>1237.4360000000001</v>
          </cell>
          <cell r="O463">
            <v>1228.888</v>
          </cell>
          <cell r="P463">
            <v>1235.171</v>
          </cell>
          <cell r="Q463">
            <v>1173.58</v>
          </cell>
          <cell r="R463">
            <v>1153.098</v>
          </cell>
          <cell r="S463">
            <v>1479.193</v>
          </cell>
        </row>
        <row r="464">
          <cell r="A464" t="str">
            <v>EFTA4_PM10_Agriculture</v>
          </cell>
          <cell r="B464" t="str">
            <v>EFTA4</v>
          </cell>
          <cell r="C464" t="str">
            <v>PM10</v>
          </cell>
          <cell r="D464" t="str">
            <v>Mg</v>
          </cell>
          <cell r="E464">
            <v>4</v>
          </cell>
          <cell r="F464" t="str">
            <v>Agriculture</v>
          </cell>
          <cell r="G464">
            <v>10</v>
          </cell>
          <cell r="H464">
            <v>11831.47156</v>
          </cell>
          <cell r="I464">
            <v>10729.97771</v>
          </cell>
          <cell r="J464">
            <v>8890.20936</v>
          </cell>
          <cell r="K464">
            <v>9740.16977</v>
          </cell>
          <cell r="L464">
            <v>8884.038</v>
          </cell>
          <cell r="M464">
            <v>9423.78719</v>
          </cell>
          <cell r="N464">
            <v>9349.47569</v>
          </cell>
          <cell r="O464">
            <v>8187.92973</v>
          </cell>
          <cell r="P464">
            <v>7971.35995</v>
          </cell>
          <cell r="Q464">
            <v>7558.90686</v>
          </cell>
          <cell r="R464">
            <v>7228.124110000001</v>
          </cell>
          <cell r="S464">
            <v>7104.57761</v>
          </cell>
        </row>
        <row r="465">
          <cell r="A465" t="str">
            <v>EFTA4_PM10_Waste</v>
          </cell>
          <cell r="B465" t="str">
            <v>EFTA4</v>
          </cell>
          <cell r="C465" t="str">
            <v>PM10</v>
          </cell>
          <cell r="D465" t="str">
            <v>Mg</v>
          </cell>
          <cell r="E465">
            <v>5</v>
          </cell>
          <cell r="F465" t="str">
            <v>Waste</v>
          </cell>
          <cell r="G465">
            <v>11</v>
          </cell>
          <cell r="H465">
            <v>5198.8189999999995</v>
          </cell>
          <cell r="I465">
            <v>4855.11</v>
          </cell>
          <cell r="J465">
            <v>4479.8</v>
          </cell>
          <cell r="K465">
            <v>4141.407</v>
          </cell>
          <cell r="L465">
            <v>3757.8559999999998</v>
          </cell>
          <cell r="M465">
            <v>2474.3714099999997</v>
          </cell>
          <cell r="N465">
            <v>2598.85931</v>
          </cell>
          <cell r="O465">
            <v>2625.7062100000003</v>
          </cell>
          <cell r="P465">
            <v>2620.00235</v>
          </cell>
          <cell r="Q465">
            <v>2632.97842</v>
          </cell>
          <cell r="R465">
            <v>2640.86128</v>
          </cell>
          <cell r="S465">
            <v>2656.91672</v>
          </cell>
        </row>
        <row r="466">
          <cell r="A466" t="str">
            <v>EFTA4_PM10_Other (Energy)</v>
          </cell>
          <cell r="B466" t="str">
            <v>EFTA4</v>
          </cell>
          <cell r="C466" t="str">
            <v>PM10</v>
          </cell>
          <cell r="D466" t="str">
            <v>Mg</v>
          </cell>
          <cell r="E466">
            <v>6</v>
          </cell>
          <cell r="F466" t="str">
            <v>Other (Energy)</v>
          </cell>
          <cell r="G466">
            <v>5</v>
          </cell>
          <cell r="H466">
            <v>40247.261999999995</v>
          </cell>
          <cell r="I466">
            <v>36239.953700000005</v>
          </cell>
          <cell r="J466">
            <v>35660.716</v>
          </cell>
          <cell r="K466">
            <v>40538.1663</v>
          </cell>
          <cell r="L466">
            <v>43169.383799999996</v>
          </cell>
          <cell r="M466">
            <v>41882.536400000005</v>
          </cell>
          <cell r="N466">
            <v>44737.6852</v>
          </cell>
          <cell r="O466">
            <v>46495.5014</v>
          </cell>
          <cell r="P466">
            <v>43359.0012</v>
          </cell>
          <cell r="Q466">
            <v>43194.2404</v>
          </cell>
          <cell r="R466">
            <v>43243.1748</v>
          </cell>
          <cell r="S466">
            <v>42399.2924</v>
          </cell>
        </row>
        <row r="467">
          <cell r="A467" t="str">
            <v>EFTA4_PM10_Road Transport</v>
          </cell>
          <cell r="B467" t="str">
            <v>EFTA4</v>
          </cell>
          <cell r="C467" t="str">
            <v>PM10</v>
          </cell>
          <cell r="D467" t="str">
            <v>Mg</v>
          </cell>
          <cell r="E467">
            <v>7</v>
          </cell>
          <cell r="F467" t="str">
            <v>Road Transport</v>
          </cell>
          <cell r="G467">
            <v>8</v>
          </cell>
          <cell r="H467">
            <v>14234.13</v>
          </cell>
          <cell r="I467">
            <v>13914.64</v>
          </cell>
          <cell r="J467">
            <v>14128.6</v>
          </cell>
          <cell r="K467">
            <v>14115.24</v>
          </cell>
          <cell r="L467">
            <v>13492.17</v>
          </cell>
          <cell r="M467">
            <v>13243.51</v>
          </cell>
          <cell r="N467">
            <v>13071.2</v>
          </cell>
          <cell r="O467">
            <v>12525.15</v>
          </cell>
          <cell r="P467">
            <v>11953.09</v>
          </cell>
          <cell r="Q467">
            <v>11443.41</v>
          </cell>
          <cell r="R467">
            <v>10716.1</v>
          </cell>
          <cell r="S467">
            <v>10458.69</v>
          </cell>
        </row>
        <row r="468">
          <cell r="A468" t="str">
            <v>EFTA4_PM10_Other Transport</v>
          </cell>
          <cell r="B468" t="str">
            <v>EFTA4</v>
          </cell>
          <cell r="C468" t="str">
            <v>PM10</v>
          </cell>
          <cell r="D468" t="str">
            <v>Mg</v>
          </cell>
          <cell r="E468">
            <v>8</v>
          </cell>
          <cell r="F468" t="str">
            <v>Other Transport</v>
          </cell>
          <cell r="G468">
            <v>9</v>
          </cell>
          <cell r="H468">
            <v>11050.38371</v>
          </cell>
          <cell r="I468">
            <v>10894.870069999999</v>
          </cell>
          <cell r="J468">
            <v>10801.48705</v>
          </cell>
          <cell r="K468">
            <v>10709.58547</v>
          </cell>
          <cell r="L468">
            <v>10634.14892</v>
          </cell>
          <cell r="M468">
            <v>10602.18609</v>
          </cell>
          <cell r="N468">
            <v>10643.11058</v>
          </cell>
          <cell r="O468">
            <v>10751.53805</v>
          </cell>
          <cell r="P468">
            <v>10917.61773</v>
          </cell>
          <cell r="Q468">
            <v>11004.42092</v>
          </cell>
          <cell r="R468">
            <v>10915.98303</v>
          </cell>
          <cell r="S468">
            <v>9021.15037</v>
          </cell>
        </row>
        <row r="469">
          <cell r="A469" t="str">
            <v>EFTA4_PM10_Industry (Processes)</v>
          </cell>
          <cell r="B469" t="str">
            <v>EFTA4</v>
          </cell>
          <cell r="C469" t="str">
            <v>PM10</v>
          </cell>
          <cell r="D469" t="str">
            <v>Mg</v>
          </cell>
          <cell r="E469">
            <v>9</v>
          </cell>
          <cell r="F469" t="str">
            <v>Industry (Processes)</v>
          </cell>
          <cell r="G469">
            <v>4</v>
          </cell>
          <cell r="H469">
            <v>16791.82</v>
          </cell>
          <cell r="I469">
            <v>16279.67</v>
          </cell>
          <cell r="J469">
            <v>14592.49</v>
          </cell>
          <cell r="K469">
            <v>15800.65</v>
          </cell>
          <cell r="L469">
            <v>14843.46</v>
          </cell>
          <cell r="M469">
            <v>15411.08</v>
          </cell>
          <cell r="N469">
            <v>14619.32</v>
          </cell>
          <cell r="O469">
            <v>17585.21</v>
          </cell>
          <cell r="P469">
            <v>14861.12</v>
          </cell>
          <cell r="Q469">
            <v>12854.93</v>
          </cell>
          <cell r="R469">
            <v>14809.82</v>
          </cell>
          <cell r="S469">
            <v>12924.204000000002</v>
          </cell>
        </row>
        <row r="470">
          <cell r="A470" t="str">
            <v>EFTA4_PM10_Other (Non Energy)</v>
          </cell>
          <cell r="B470" t="str">
            <v>EFTA4</v>
          </cell>
          <cell r="C470" t="str">
            <v>PM10</v>
          </cell>
          <cell r="D470" t="str">
            <v>Mg</v>
          </cell>
          <cell r="E470">
            <v>10</v>
          </cell>
          <cell r="F470" t="str">
            <v>Other (Non Energy)</v>
          </cell>
          <cell r="G470">
            <v>6</v>
          </cell>
          <cell r="H470">
            <v>464.45</v>
          </cell>
          <cell r="I470">
            <v>466.27</v>
          </cell>
          <cell r="J470">
            <v>468.09</v>
          </cell>
          <cell r="K470">
            <v>470.51</v>
          </cell>
          <cell r="L470">
            <v>472.91</v>
          </cell>
          <cell r="M470">
            <v>475.133</v>
          </cell>
          <cell r="N470">
            <v>482.42</v>
          </cell>
          <cell r="O470">
            <v>486.44</v>
          </cell>
          <cell r="P470">
            <v>491.36</v>
          </cell>
          <cell r="Q470">
            <v>496.98</v>
          </cell>
          <cell r="R470">
            <v>503.1</v>
          </cell>
          <cell r="S470">
            <v>860.375</v>
          </cell>
        </row>
        <row r="471">
          <cell r="A471" t="str">
            <v>EFTA4_SF6-A_Energy Industries</v>
          </cell>
          <cell r="B471" t="str">
            <v>EFTA4</v>
          </cell>
          <cell r="C471" t="str">
            <v>SF6-A</v>
          </cell>
          <cell r="D471" t="str">
            <v>Mg</v>
          </cell>
          <cell r="E471">
            <v>1</v>
          </cell>
          <cell r="F471" t="str">
            <v>Energy Industries</v>
          </cell>
          <cell r="G471">
            <v>1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</row>
        <row r="472">
          <cell r="A472" t="str">
            <v>EFTA4_SF6-A_Fugitive Emissions</v>
          </cell>
          <cell r="B472" t="str">
            <v>EFTA4</v>
          </cell>
          <cell r="C472" t="str">
            <v>SF6-A</v>
          </cell>
          <cell r="D472" t="str">
            <v>Mg</v>
          </cell>
          <cell r="E472">
            <v>2</v>
          </cell>
          <cell r="F472" t="str">
            <v>Fugitive Emissions</v>
          </cell>
          <cell r="G472">
            <v>2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</row>
        <row r="473">
          <cell r="A473" t="str">
            <v>EFTA4_SF6-A_Industry (Energy)</v>
          </cell>
          <cell r="B473" t="str">
            <v>EFTA4</v>
          </cell>
          <cell r="C473" t="str">
            <v>SF6-A</v>
          </cell>
          <cell r="D473" t="str">
            <v>Mg</v>
          </cell>
          <cell r="E473">
            <v>3</v>
          </cell>
          <cell r="F473" t="str">
            <v>Industry (Energy)</v>
          </cell>
          <cell r="G473">
            <v>3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</row>
        <row r="474">
          <cell r="A474" t="str">
            <v>EFTA4_SF6-A_Agriculture</v>
          </cell>
          <cell r="B474" t="str">
            <v>EFTA4</v>
          </cell>
          <cell r="C474" t="str">
            <v>SF6-A</v>
          </cell>
          <cell r="D474" t="str">
            <v>Mg</v>
          </cell>
          <cell r="E474">
            <v>4</v>
          </cell>
          <cell r="F474" t="str">
            <v>Agriculture</v>
          </cell>
          <cell r="G474">
            <v>10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</row>
        <row r="475">
          <cell r="A475" t="str">
            <v>EFTA4_SF6-A_Waste</v>
          </cell>
          <cell r="B475" t="str">
            <v>EFTA4</v>
          </cell>
          <cell r="C475" t="str">
            <v>SF6-A</v>
          </cell>
          <cell r="D475" t="str">
            <v>Mg</v>
          </cell>
          <cell r="E475">
            <v>5</v>
          </cell>
          <cell r="F475" t="str">
            <v>Waste</v>
          </cell>
          <cell r="G475">
            <v>11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</row>
        <row r="476">
          <cell r="A476" t="str">
            <v>EFTA4_SF6-A_Other (Energy)</v>
          </cell>
          <cell r="B476" t="str">
            <v>EFTA4</v>
          </cell>
          <cell r="C476" t="str">
            <v>SF6-A</v>
          </cell>
          <cell r="D476" t="str">
            <v>Mg</v>
          </cell>
          <cell r="E476">
            <v>6</v>
          </cell>
          <cell r="F476" t="str">
            <v>Other (Energy)</v>
          </cell>
          <cell r="G476">
            <v>5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</row>
        <row r="477">
          <cell r="A477" t="str">
            <v>EFTA4_SF6-A_Industry (Processes)</v>
          </cell>
          <cell r="B477" t="str">
            <v>EFTA4</v>
          </cell>
          <cell r="C477" t="str">
            <v>SF6-A</v>
          </cell>
          <cell r="D477" t="str">
            <v>Mg</v>
          </cell>
          <cell r="E477">
            <v>9</v>
          </cell>
          <cell r="F477" t="str">
            <v>Industry (Processes)</v>
          </cell>
          <cell r="G477">
            <v>4</v>
          </cell>
          <cell r="H477">
            <v>96.17095720620493</v>
          </cell>
          <cell r="I477">
            <v>91.19016451808835</v>
          </cell>
          <cell r="J477">
            <v>33.56469918868238</v>
          </cell>
          <cell r="K477">
            <v>33.39876792987666</v>
          </cell>
          <cell r="L477">
            <v>38.09165283638627</v>
          </cell>
          <cell r="M477">
            <v>27.955826597175545</v>
          </cell>
          <cell r="N477">
            <v>26.541346372855433</v>
          </cell>
          <cell r="O477">
            <v>29.85177773808814</v>
          </cell>
          <cell r="P477">
            <v>35.697303205825015</v>
          </cell>
          <cell r="Q477">
            <v>41.90886562829047</v>
          </cell>
          <cell r="R477">
            <v>45.24591334256605</v>
          </cell>
          <cell r="S477">
            <v>41.330267928799685</v>
          </cell>
        </row>
        <row r="478">
          <cell r="A478" t="str">
            <v>EFTA4_SF6-A_Other (Non Energy)</v>
          </cell>
          <cell r="B478" t="str">
            <v>EFTA4</v>
          </cell>
          <cell r="C478" t="str">
            <v>SF6-A</v>
          </cell>
          <cell r="D478" t="str">
            <v>Mg</v>
          </cell>
          <cell r="E478">
            <v>10</v>
          </cell>
          <cell r="F478" t="str">
            <v>Other (Non Energy)</v>
          </cell>
          <cell r="G478">
            <v>6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</row>
        <row r="479">
          <cell r="A479" t="str">
            <v>EFTA4_SF6-A_Transport</v>
          </cell>
          <cell r="B479" t="str">
            <v>EFTA4</v>
          </cell>
          <cell r="C479" t="str">
            <v>SF6-A</v>
          </cell>
          <cell r="D479" t="str">
            <v>Mg</v>
          </cell>
          <cell r="E479">
            <v>11</v>
          </cell>
          <cell r="F479" t="str">
            <v>Transport</v>
          </cell>
          <cell r="G479">
            <v>7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</row>
        <row r="480">
          <cell r="A480" t="str">
            <v>EFTA4_SO2_Energy Industries</v>
          </cell>
          <cell r="B480" t="str">
            <v>EFTA4</v>
          </cell>
          <cell r="C480" t="str">
            <v>SO2</v>
          </cell>
          <cell r="D480" t="str">
            <v>Mg</v>
          </cell>
          <cell r="E480">
            <v>1</v>
          </cell>
          <cell r="F480" t="str">
            <v>Energy Industries</v>
          </cell>
          <cell r="G480">
            <v>1</v>
          </cell>
          <cell r="H480">
            <v>19268.397</v>
          </cell>
          <cell r="I480">
            <v>19326.968</v>
          </cell>
          <cell r="J480">
            <v>19068.7852</v>
          </cell>
          <cell r="K480">
            <v>19020.893</v>
          </cell>
          <cell r="L480">
            <v>19223.44</v>
          </cell>
          <cell r="M480">
            <v>18815.611</v>
          </cell>
          <cell r="N480">
            <v>18818.124</v>
          </cell>
          <cell r="O480">
            <v>18594.685</v>
          </cell>
          <cell r="P480">
            <v>21215.599</v>
          </cell>
          <cell r="Q480">
            <v>20627.235</v>
          </cell>
          <cell r="R480">
            <v>20723.398</v>
          </cell>
          <cell r="S480">
            <v>20888.957</v>
          </cell>
        </row>
        <row r="481">
          <cell r="A481" t="str">
            <v>EFTA4_SO2_Fugitive Emissions</v>
          </cell>
          <cell r="B481" t="str">
            <v>EFTA4</v>
          </cell>
          <cell r="C481" t="str">
            <v>SO2</v>
          </cell>
          <cell r="D481" t="str">
            <v>Mg</v>
          </cell>
          <cell r="E481">
            <v>2</v>
          </cell>
          <cell r="F481" t="str">
            <v>Fugitive Emissions</v>
          </cell>
          <cell r="G481">
            <v>2</v>
          </cell>
          <cell r="H481">
            <v>3793</v>
          </cell>
          <cell r="I481">
            <v>2365</v>
          </cell>
          <cell r="J481">
            <v>2457</v>
          </cell>
          <cell r="K481">
            <v>2055</v>
          </cell>
          <cell r="L481">
            <v>1651</v>
          </cell>
          <cell r="M481">
            <v>1767</v>
          </cell>
          <cell r="N481">
            <v>1559</v>
          </cell>
          <cell r="O481">
            <v>1921</v>
          </cell>
          <cell r="P481">
            <v>1971</v>
          </cell>
          <cell r="Q481">
            <v>2061</v>
          </cell>
          <cell r="R481">
            <v>1770</v>
          </cell>
          <cell r="S481">
            <v>1481.44</v>
          </cell>
        </row>
        <row r="482">
          <cell r="A482" t="str">
            <v>EFTA4_SO2_Industry (Energy)</v>
          </cell>
          <cell r="B482" t="str">
            <v>EFTA4</v>
          </cell>
          <cell r="C482" t="str">
            <v>SO2</v>
          </cell>
          <cell r="D482" t="str">
            <v>Mg</v>
          </cell>
          <cell r="E482">
            <v>3</v>
          </cell>
          <cell r="F482" t="str">
            <v>Industry (Energy)</v>
          </cell>
          <cell r="G482">
            <v>3</v>
          </cell>
          <cell r="H482">
            <v>17187.35</v>
          </cell>
          <cell r="I482">
            <v>15149.4</v>
          </cell>
          <cell r="J482">
            <v>15689.54</v>
          </cell>
          <cell r="K482">
            <v>14994.23</v>
          </cell>
          <cell r="L482">
            <v>16019.25</v>
          </cell>
          <cell r="M482">
            <v>13873.94</v>
          </cell>
          <cell r="N482">
            <v>14849.46</v>
          </cell>
          <cell r="O482">
            <v>13573.45</v>
          </cell>
          <cell r="P482">
            <v>12293.65</v>
          </cell>
          <cell r="Q482">
            <v>11995.81</v>
          </cell>
          <cell r="R482">
            <v>9521.45</v>
          </cell>
          <cell r="S482">
            <v>10648.82</v>
          </cell>
        </row>
        <row r="483">
          <cell r="A483" t="str">
            <v>EFTA4_SO2_Agriculture</v>
          </cell>
          <cell r="B483" t="str">
            <v>EFTA4</v>
          </cell>
          <cell r="C483" t="str">
            <v>SO2</v>
          </cell>
          <cell r="D483" t="str">
            <v>Mg</v>
          </cell>
          <cell r="E483">
            <v>4</v>
          </cell>
          <cell r="F483" t="str">
            <v>Agriculture</v>
          </cell>
          <cell r="G483">
            <v>10</v>
          </cell>
          <cell r="H483">
            <v>2960.321</v>
          </cell>
          <cell r="I483">
            <v>2788.23</v>
          </cell>
          <cell r="J483">
            <v>2502.052</v>
          </cell>
          <cell r="K483">
            <v>2499.723</v>
          </cell>
          <cell r="L483">
            <v>2497.3940000000002</v>
          </cell>
          <cell r="M483">
            <v>2578.96</v>
          </cell>
          <cell r="N483">
            <v>2598.8830000000003</v>
          </cell>
          <cell r="O483">
            <v>2561.4829999999997</v>
          </cell>
          <cell r="P483">
            <v>2248.712</v>
          </cell>
          <cell r="Q483">
            <v>2213.267</v>
          </cell>
          <cell r="R483">
            <v>2242.267</v>
          </cell>
          <cell r="S483">
            <v>2212.267</v>
          </cell>
        </row>
        <row r="484">
          <cell r="A484" t="str">
            <v>EFTA4_SO2_Waste</v>
          </cell>
          <cell r="B484" t="str">
            <v>EFTA4</v>
          </cell>
          <cell r="C484" t="str">
            <v>SO2</v>
          </cell>
          <cell r="D484" t="str">
            <v>Mg</v>
          </cell>
          <cell r="E484">
            <v>5</v>
          </cell>
          <cell r="F484" t="str">
            <v>Waste</v>
          </cell>
          <cell r="G484">
            <v>11</v>
          </cell>
          <cell r="H484">
            <v>2510.25499</v>
          </cell>
          <cell r="I484">
            <v>2510.0944</v>
          </cell>
          <cell r="J484">
            <v>2509.9645499999997</v>
          </cell>
          <cell r="K484">
            <v>2509.75045</v>
          </cell>
          <cell r="L484">
            <v>2509.6459</v>
          </cell>
          <cell r="M484">
            <v>2509.28174</v>
          </cell>
          <cell r="N484">
            <v>2442.38118</v>
          </cell>
          <cell r="O484">
            <v>2375.60552</v>
          </cell>
          <cell r="P484">
            <v>2308.84533</v>
          </cell>
          <cell r="Q484">
            <v>2308.77583</v>
          </cell>
          <cell r="R484">
            <v>2186.1246100000003</v>
          </cell>
          <cell r="S484">
            <v>2511.89128</v>
          </cell>
        </row>
        <row r="485">
          <cell r="A485" t="str">
            <v>EFTA4_SO2_Other (Energy)</v>
          </cell>
          <cell r="B485" t="str">
            <v>EFTA4</v>
          </cell>
          <cell r="C485" t="str">
            <v>SO2</v>
          </cell>
          <cell r="D485" t="str">
            <v>Mg</v>
          </cell>
          <cell r="E485">
            <v>6</v>
          </cell>
          <cell r="F485" t="str">
            <v>Other (Energy)</v>
          </cell>
          <cell r="G485">
            <v>5</v>
          </cell>
          <cell r="H485">
            <v>17620.66</v>
          </cell>
          <cell r="I485">
            <v>17152.513</v>
          </cell>
          <cell r="J485">
            <v>16784.156</v>
          </cell>
          <cell r="K485">
            <v>16631.39</v>
          </cell>
          <cell r="L485">
            <v>16430.082</v>
          </cell>
          <cell r="M485">
            <v>16504.54</v>
          </cell>
          <cell r="N485">
            <v>15718.723000000002</v>
          </cell>
          <cell r="O485">
            <v>14603.445000000002</v>
          </cell>
          <cell r="P485">
            <v>14036.944</v>
          </cell>
          <cell r="Q485">
            <v>12220.743</v>
          </cell>
          <cell r="R485">
            <v>7706.257</v>
          </cell>
          <cell r="S485">
            <v>8953.574</v>
          </cell>
        </row>
        <row r="486">
          <cell r="A486" t="str">
            <v>EFTA4_SO2_Road Transport</v>
          </cell>
          <cell r="B486" t="str">
            <v>EFTA4</v>
          </cell>
          <cell r="C486" t="str">
            <v>SO2</v>
          </cell>
          <cell r="D486" t="str">
            <v>Mg</v>
          </cell>
          <cell r="E486">
            <v>7</v>
          </cell>
          <cell r="F486" t="str">
            <v>Road Transport</v>
          </cell>
          <cell r="G486">
            <v>8</v>
          </cell>
          <cell r="H486">
            <v>7237.44</v>
          </cell>
          <cell r="I486">
            <v>6860.77</v>
          </cell>
          <cell r="J486">
            <v>6703.04</v>
          </cell>
          <cell r="K486">
            <v>6269.38</v>
          </cell>
          <cell r="L486">
            <v>4558.28</v>
          </cell>
          <cell r="M486">
            <v>4394.92</v>
          </cell>
          <cell r="N486">
            <v>4293.27</v>
          </cell>
          <cell r="O486">
            <v>4116.47</v>
          </cell>
          <cell r="P486">
            <v>3577.03</v>
          </cell>
          <cell r="Q486">
            <v>3467.23</v>
          </cell>
          <cell r="R486">
            <v>2600.03</v>
          </cell>
          <cell r="S486">
            <v>2284.159</v>
          </cell>
        </row>
        <row r="487">
          <cell r="A487" t="str">
            <v>EFTA4_SO2_Other Transport</v>
          </cell>
          <cell r="B487" t="str">
            <v>EFTA4</v>
          </cell>
          <cell r="C487" t="str">
            <v>SO2</v>
          </cell>
          <cell r="D487" t="str">
            <v>Mg</v>
          </cell>
          <cell r="E487">
            <v>8</v>
          </cell>
          <cell r="F487" t="str">
            <v>Other Transport</v>
          </cell>
          <cell r="G487">
            <v>9</v>
          </cell>
          <cell r="H487">
            <v>10173.475699999999</v>
          </cell>
          <cell r="I487">
            <v>9818.832</v>
          </cell>
          <cell r="J487">
            <v>8310.766599999999</v>
          </cell>
          <cell r="K487">
            <v>7431.7428</v>
          </cell>
          <cell r="L487">
            <v>6174.4365</v>
          </cell>
          <cell r="M487">
            <v>6025.308300000001</v>
          </cell>
          <cell r="N487">
            <v>4388.5423</v>
          </cell>
          <cell r="O487">
            <v>3338.8259000000003</v>
          </cell>
          <cell r="P487">
            <v>3896.1939</v>
          </cell>
          <cell r="Q487">
            <v>3628.1222000000002</v>
          </cell>
          <cell r="R487">
            <v>4028.5667000000003</v>
          </cell>
          <cell r="S487">
            <v>3687.5407999999998</v>
          </cell>
        </row>
        <row r="488">
          <cell r="A488" t="str">
            <v>EFTA4_SO2_Industry (Processes)</v>
          </cell>
          <cell r="B488" t="str">
            <v>EFTA4</v>
          </cell>
          <cell r="C488" t="str">
            <v>SO2</v>
          </cell>
          <cell r="D488" t="str">
            <v>Mg</v>
          </cell>
          <cell r="E488">
            <v>9</v>
          </cell>
          <cell r="F488" t="str">
            <v>Industry (Processes)</v>
          </cell>
          <cell r="G488">
            <v>4</v>
          </cell>
          <cell r="H488">
            <v>32955</v>
          </cell>
          <cell r="I488">
            <v>28689</v>
          </cell>
          <cell r="J488">
            <v>23380</v>
          </cell>
          <cell r="K488">
            <v>24229</v>
          </cell>
          <cell r="L488">
            <v>24865</v>
          </cell>
          <cell r="M488">
            <v>26714</v>
          </cell>
          <cell r="N488">
            <v>25264.17</v>
          </cell>
          <cell r="O488">
            <v>23296.33</v>
          </cell>
          <cell r="P488">
            <v>22648.6</v>
          </cell>
          <cell r="Q488">
            <v>22576.2</v>
          </cell>
          <cell r="R488">
            <v>22203.1</v>
          </cell>
          <cell r="S488">
            <v>20291.5</v>
          </cell>
        </row>
        <row r="489">
          <cell r="A489" t="str">
            <v>EFTA4_SO2_Other (Non Energy)</v>
          </cell>
          <cell r="B489" t="str">
            <v>EFTA4</v>
          </cell>
          <cell r="C489" t="str">
            <v>SO2</v>
          </cell>
          <cell r="D489" t="str">
            <v>Mg</v>
          </cell>
          <cell r="E489">
            <v>10</v>
          </cell>
          <cell r="F489" t="str">
            <v>Other (Non Energy)</v>
          </cell>
          <cell r="G489">
            <v>6</v>
          </cell>
          <cell r="H489">
            <v>40</v>
          </cell>
          <cell r="I489">
            <v>40</v>
          </cell>
          <cell r="J489">
            <v>40</v>
          </cell>
          <cell r="K489">
            <v>40</v>
          </cell>
          <cell r="L489">
            <v>40</v>
          </cell>
          <cell r="M489">
            <v>40</v>
          </cell>
          <cell r="N489">
            <v>40</v>
          </cell>
          <cell r="O489">
            <v>40</v>
          </cell>
          <cell r="P489">
            <v>40</v>
          </cell>
          <cell r="Q489">
            <v>40</v>
          </cell>
          <cell r="R489">
            <v>37</v>
          </cell>
          <cell r="S489">
            <v>37</v>
          </cell>
        </row>
        <row r="490">
          <cell r="A490" t="str">
            <v>EFTA4_TOFP_Energy Industries</v>
          </cell>
          <cell r="B490" t="str">
            <v>EFTA4</v>
          </cell>
          <cell r="C490" t="str">
            <v>TOFP</v>
          </cell>
          <cell r="D490" t="str">
            <v>TOFP</v>
          </cell>
          <cell r="E490">
            <v>1</v>
          </cell>
          <cell r="F490" t="str">
            <v>Energy Industries</v>
          </cell>
          <cell r="G490">
            <v>1</v>
          </cell>
          <cell r="H490">
            <v>32636.338427175164</v>
          </cell>
          <cell r="I490">
            <v>34296.71951880359</v>
          </cell>
          <cell r="J490">
            <v>37261.064269446644</v>
          </cell>
          <cell r="K490">
            <v>39201.93668730787</v>
          </cell>
          <cell r="L490">
            <v>43216.59984133906</v>
          </cell>
          <cell r="M490">
            <v>44208.49451986028</v>
          </cell>
          <cell r="N490">
            <v>48716.79735167963</v>
          </cell>
          <cell r="O490">
            <v>52088.9447032593</v>
          </cell>
          <cell r="P490">
            <v>51377.26588527983</v>
          </cell>
          <cell r="Q490">
            <v>47499.05771620437</v>
          </cell>
          <cell r="R490">
            <v>50010.11238759808</v>
          </cell>
          <cell r="S490">
            <v>53229.969063307784</v>
          </cell>
        </row>
        <row r="491">
          <cell r="A491" t="str">
            <v>EFTA4_TOFP_Fugitive Emissions</v>
          </cell>
          <cell r="B491" t="str">
            <v>EFTA4</v>
          </cell>
          <cell r="C491" t="str">
            <v>TOFP</v>
          </cell>
          <cell r="D491" t="str">
            <v>TOFP</v>
          </cell>
          <cell r="E491">
            <v>2</v>
          </cell>
          <cell r="F491" t="str">
            <v>Fugitive Emissions</v>
          </cell>
          <cell r="G491">
            <v>2</v>
          </cell>
          <cell r="H491">
            <v>169365.9883915091</v>
          </cell>
          <cell r="I491">
            <v>174457.96783028872</v>
          </cell>
          <cell r="J491">
            <v>199582.14800946115</v>
          </cell>
          <cell r="K491">
            <v>215418.5078439487</v>
          </cell>
          <cell r="L491">
            <v>227511.4126256587</v>
          </cell>
          <cell r="M491">
            <v>246056.24985055174</v>
          </cell>
          <cell r="N491">
            <v>251319.50879252562</v>
          </cell>
          <cell r="O491">
            <v>253573.5931351887</v>
          </cell>
          <cell r="P491">
            <v>242948.58095499632</v>
          </cell>
          <cell r="Q491">
            <v>253994.23090303366</v>
          </cell>
          <cell r="R491">
            <v>270724.0164437692</v>
          </cell>
          <cell r="S491">
            <v>280084.21327387885</v>
          </cell>
        </row>
        <row r="492">
          <cell r="A492" t="str">
            <v>EFTA4_TOFP_Industry (Energy)</v>
          </cell>
          <cell r="B492" t="str">
            <v>EFTA4</v>
          </cell>
          <cell r="C492" t="str">
            <v>TOFP</v>
          </cell>
          <cell r="D492" t="str">
            <v>TOFP</v>
          </cell>
          <cell r="E492">
            <v>3</v>
          </cell>
          <cell r="F492" t="str">
            <v>Industry (Energy)</v>
          </cell>
          <cell r="G492">
            <v>3</v>
          </cell>
          <cell r="H492">
            <v>32685.578206522732</v>
          </cell>
          <cell r="I492">
            <v>32199.074951373106</v>
          </cell>
          <cell r="J492">
            <v>29663.99336604694</v>
          </cell>
          <cell r="K492">
            <v>30848.21887199633</v>
          </cell>
          <cell r="L492">
            <v>32798.026120285715</v>
          </cell>
          <cell r="M492">
            <v>31173.092639702438</v>
          </cell>
          <cell r="N492">
            <v>30089.474314522293</v>
          </cell>
          <cell r="O492">
            <v>29481.274554062245</v>
          </cell>
          <cell r="P492">
            <v>28198.95812765961</v>
          </cell>
          <cell r="Q492">
            <v>29055.766753837037</v>
          </cell>
          <cell r="R492">
            <v>27943.931688546243</v>
          </cell>
          <cell r="S492">
            <v>27164.427623463813</v>
          </cell>
        </row>
        <row r="493">
          <cell r="A493" t="str">
            <v>EFTA4_TOFP_Agriculture</v>
          </cell>
          <cell r="B493" t="str">
            <v>EFTA4</v>
          </cell>
          <cell r="C493" t="str">
            <v>TOFP</v>
          </cell>
          <cell r="D493" t="str">
            <v>TOFP</v>
          </cell>
          <cell r="E493">
            <v>4</v>
          </cell>
          <cell r="F493" t="str">
            <v>Agriculture</v>
          </cell>
          <cell r="G493">
            <v>10</v>
          </cell>
          <cell r="H493">
            <v>73324.22348318058</v>
          </cell>
          <cell r="I493">
            <v>67869.68474748463</v>
          </cell>
          <cell r="J493">
            <v>58511.514009071456</v>
          </cell>
          <cell r="K493">
            <v>59294.096241601816</v>
          </cell>
          <cell r="L493">
            <v>58905.40714443832</v>
          </cell>
          <cell r="M493">
            <v>61970.317851485226</v>
          </cell>
          <cell r="N493">
            <v>63500.508484491</v>
          </cell>
          <cell r="O493">
            <v>62592.58030936669</v>
          </cell>
          <cell r="P493">
            <v>59130.42129489548</v>
          </cell>
          <cell r="Q493">
            <v>58281.269115470335</v>
          </cell>
          <cell r="R493">
            <v>58242.36979278711</v>
          </cell>
          <cell r="S493">
            <v>58680.0158238511</v>
          </cell>
        </row>
        <row r="494">
          <cell r="A494" t="str">
            <v>EFTA4_TOFP_Waste</v>
          </cell>
          <cell r="B494" t="str">
            <v>EFTA4</v>
          </cell>
          <cell r="C494" t="str">
            <v>TOFP</v>
          </cell>
          <cell r="D494" t="str">
            <v>TOFP</v>
          </cell>
          <cell r="E494">
            <v>5</v>
          </cell>
          <cell r="F494" t="str">
            <v>Waste</v>
          </cell>
          <cell r="G494">
            <v>11</v>
          </cell>
          <cell r="H494">
            <v>15581.753464899792</v>
          </cell>
          <cell r="I494">
            <v>15279.869674167752</v>
          </cell>
          <cell r="J494">
            <v>14835.393614463259</v>
          </cell>
          <cell r="K494">
            <v>14616.959458449495</v>
          </cell>
          <cell r="L494">
            <v>14297.575031339564</v>
          </cell>
          <cell r="M494">
            <v>13882.522547581426</v>
          </cell>
          <cell r="N494">
            <v>13360.620850427924</v>
          </cell>
          <cell r="O494">
            <v>12847.111037704384</v>
          </cell>
          <cell r="P494">
            <v>12257.027062007013</v>
          </cell>
          <cell r="Q494">
            <v>11687.162028827104</v>
          </cell>
          <cell r="R494">
            <v>11124.850005013275</v>
          </cell>
          <cell r="S494">
            <v>12348.704044577036</v>
          </cell>
        </row>
        <row r="495">
          <cell r="A495" t="str">
            <v>EFTA4_TOFP_Other (Energy)</v>
          </cell>
          <cell r="B495" t="str">
            <v>EFTA4</v>
          </cell>
          <cell r="C495" t="str">
            <v>TOFP</v>
          </cell>
          <cell r="D495" t="str">
            <v>TOFP</v>
          </cell>
          <cell r="E495">
            <v>6</v>
          </cell>
          <cell r="F495" t="str">
            <v>Other (Energy)</v>
          </cell>
          <cell r="G495">
            <v>5</v>
          </cell>
          <cell r="H495">
            <v>53794.82887083763</v>
          </cell>
          <cell r="I495">
            <v>50500.09613918244</v>
          </cell>
          <cell r="J495">
            <v>49267.54969561088</v>
          </cell>
          <cell r="K495">
            <v>51830.98811463943</v>
          </cell>
          <cell r="L495">
            <v>53079.15867639427</v>
          </cell>
          <cell r="M495">
            <v>51899.58033193671</v>
          </cell>
          <cell r="N495">
            <v>53551.68662478203</v>
          </cell>
          <cell r="O495">
            <v>53462.908889954684</v>
          </cell>
          <cell r="P495">
            <v>50826.89704464239</v>
          </cell>
          <cell r="Q495">
            <v>49198.8348146238</v>
          </cell>
          <cell r="R495">
            <v>46948.509164533956</v>
          </cell>
          <cell r="S495">
            <v>47033.092644652555</v>
          </cell>
        </row>
        <row r="496">
          <cell r="A496" t="str">
            <v>EFTA4_TOFP_Road Transport</v>
          </cell>
          <cell r="B496" t="str">
            <v>EFTA4</v>
          </cell>
          <cell r="C496" t="str">
            <v>TOFP</v>
          </cell>
          <cell r="D496" t="str">
            <v>TOFP</v>
          </cell>
          <cell r="E496">
            <v>7</v>
          </cell>
          <cell r="F496" t="str">
            <v>Road Transport</v>
          </cell>
          <cell r="G496">
            <v>8</v>
          </cell>
          <cell r="H496">
            <v>493828.165</v>
          </cell>
          <cell r="I496">
            <v>464388.68</v>
          </cell>
          <cell r="J496">
            <v>439956.698</v>
          </cell>
          <cell r="K496">
            <v>418730.59199999995</v>
          </cell>
          <cell r="L496">
            <v>393599.808</v>
          </cell>
          <cell r="M496">
            <v>369947.62399999995</v>
          </cell>
          <cell r="N496">
            <v>353985.91400000005</v>
          </cell>
          <cell r="O496">
            <v>331127.736</v>
          </cell>
          <cell r="P496">
            <v>308145.54</v>
          </cell>
          <cell r="Q496">
            <v>287152.38</v>
          </cell>
          <cell r="R496">
            <v>261384.073</v>
          </cell>
          <cell r="S496">
            <v>252094.031</v>
          </cell>
        </row>
        <row r="497">
          <cell r="A497" t="str">
            <v>EFTA4_TOFP_Other Transport</v>
          </cell>
          <cell r="B497" t="str">
            <v>EFTA4</v>
          </cell>
          <cell r="C497" t="str">
            <v>TOFP</v>
          </cell>
          <cell r="D497" t="str">
            <v>TOFP</v>
          </cell>
          <cell r="E497">
            <v>8</v>
          </cell>
          <cell r="F497" t="str">
            <v>Other Transport</v>
          </cell>
          <cell r="G497">
            <v>9</v>
          </cell>
          <cell r="H497">
            <v>186874.3994</v>
          </cell>
          <cell r="I497">
            <v>182334.70945999998</v>
          </cell>
          <cell r="J497">
            <v>182785.69903000002</v>
          </cell>
          <cell r="K497">
            <v>186211.76011</v>
          </cell>
          <cell r="L497">
            <v>183142.10941</v>
          </cell>
          <cell r="M497">
            <v>185323.071322</v>
          </cell>
          <cell r="N497">
            <v>180984.267092</v>
          </cell>
          <cell r="O497">
            <v>177568.940558</v>
          </cell>
          <cell r="P497">
            <v>183675.88925599997</v>
          </cell>
          <cell r="Q497">
            <v>190624.5177</v>
          </cell>
          <cell r="R497">
            <v>184526.496494</v>
          </cell>
          <cell r="S497">
            <v>181364.51784</v>
          </cell>
        </row>
        <row r="498">
          <cell r="A498" t="str">
            <v>EFTA4_TOFP_Industry (Processes)</v>
          </cell>
          <cell r="B498" t="str">
            <v>EFTA4</v>
          </cell>
          <cell r="C498" t="str">
            <v>TOFP</v>
          </cell>
          <cell r="D498" t="str">
            <v>TOFP</v>
          </cell>
          <cell r="E498">
            <v>9</v>
          </cell>
          <cell r="F498" t="str">
            <v>Industry (Processes)</v>
          </cell>
          <cell r="G498">
            <v>4</v>
          </cell>
          <cell r="H498">
            <v>33569.68787005003</v>
          </cell>
          <cell r="I498">
            <v>29399.983326693964</v>
          </cell>
          <cell r="J498">
            <v>28259.103646558822</v>
          </cell>
          <cell r="K498">
            <v>29121.5561610656</v>
          </cell>
          <cell r="L498">
            <v>30386.27776797014</v>
          </cell>
          <cell r="M498">
            <v>30386.527330559788</v>
          </cell>
          <cell r="N498">
            <v>29886.6287303325</v>
          </cell>
          <cell r="O498">
            <v>30177.996742069678</v>
          </cell>
          <cell r="P498">
            <v>30885.3917382341</v>
          </cell>
          <cell r="Q498">
            <v>30283.309324060723</v>
          </cell>
          <cell r="R498">
            <v>30560.31858565769</v>
          </cell>
          <cell r="S498">
            <v>27986.33298632276</v>
          </cell>
        </row>
        <row r="499">
          <cell r="A499" t="str">
            <v>EFTA4_TOFP_Other (Non Energy)</v>
          </cell>
          <cell r="B499" t="str">
            <v>EFTA4</v>
          </cell>
          <cell r="C499" t="str">
            <v>TOFP</v>
          </cell>
          <cell r="D499" t="str">
            <v>TOFP</v>
          </cell>
          <cell r="E499">
            <v>10</v>
          </cell>
          <cell r="F499" t="str">
            <v>Other (Non Energy)</v>
          </cell>
          <cell r="G499">
            <v>6</v>
          </cell>
          <cell r="H499">
            <v>197939.84</v>
          </cell>
          <cell r="I499">
            <v>183605.22</v>
          </cell>
          <cell r="J499">
            <v>178954.55</v>
          </cell>
          <cell r="K499">
            <v>172828.49300000002</v>
          </cell>
          <cell r="L499">
            <v>172212.614</v>
          </cell>
          <cell r="M499">
            <v>165177.01</v>
          </cell>
          <cell r="N499">
            <v>164613.077</v>
          </cell>
          <cell r="O499">
            <v>159713.11</v>
          </cell>
          <cell r="P499">
            <v>156497.541</v>
          </cell>
          <cell r="Q499">
            <v>151528.06699999998</v>
          </cell>
          <cell r="R499">
            <v>146242.67</v>
          </cell>
          <cell r="S499">
            <v>135291.77</v>
          </cell>
        </row>
        <row r="500">
          <cell r="A500" t="str">
            <v>EFTA4_TOFP_Transport</v>
          </cell>
          <cell r="B500" t="str">
            <v>EFTA4</v>
          </cell>
          <cell r="C500" t="str">
            <v>TOFP</v>
          </cell>
          <cell r="D500" t="str">
            <v>TOFP</v>
          </cell>
          <cell r="E500">
            <v>11</v>
          </cell>
          <cell r="F500" t="str">
            <v>Transport</v>
          </cell>
          <cell r="G500">
            <v>7</v>
          </cell>
          <cell r="H500">
            <v>112.32432246307933</v>
          </cell>
          <cell r="I500">
            <v>108.89302894074757</v>
          </cell>
          <cell r="J500">
            <v>105.65975916017376</v>
          </cell>
          <cell r="K500">
            <v>97.91028564276778</v>
          </cell>
          <cell r="L500">
            <v>92.79372531641155</v>
          </cell>
          <cell r="M500">
            <v>87.43701696831131</v>
          </cell>
          <cell r="N500">
            <v>85.46308400267068</v>
          </cell>
          <cell r="O500">
            <v>82.0009022271679</v>
          </cell>
          <cell r="P500">
            <v>78.09794457852155</v>
          </cell>
          <cell r="Q500">
            <v>74.7653609133624</v>
          </cell>
          <cell r="R500">
            <v>70.16893585530183</v>
          </cell>
          <cell r="S500">
            <v>66.13535128610721</v>
          </cell>
        </row>
        <row r="501">
          <cell r="A501" t="str">
            <v>EU15_Acidifying Potential_Energy Industries</v>
          </cell>
          <cell r="B501" t="str">
            <v>EU15</v>
          </cell>
          <cell r="C501" t="str">
            <v>Acidifying Potential</v>
          </cell>
          <cell r="D501" t="str">
            <v>Acidifying Potential</v>
          </cell>
          <cell r="E501">
            <v>1</v>
          </cell>
          <cell r="F501" t="str">
            <v>Energy Industries</v>
          </cell>
          <cell r="G501">
            <v>1</v>
          </cell>
          <cell r="H501">
            <v>379860.9746653421</v>
          </cell>
          <cell r="I501">
            <v>358842.89304102585</v>
          </cell>
          <cell r="J501">
            <v>333152.9753383265</v>
          </cell>
          <cell r="K501">
            <v>299899.9086017092</v>
          </cell>
          <cell r="L501">
            <v>272889.47969962476</v>
          </cell>
          <cell r="M501">
            <v>248589.91820648246</v>
          </cell>
          <cell r="N501">
            <v>215256.54322420986</v>
          </cell>
          <cell r="O501">
            <v>192637.47307754948</v>
          </cell>
          <cell r="P501">
            <v>183865.00648091623</v>
          </cell>
          <cell r="Q501">
            <v>167035.70831066588</v>
          </cell>
          <cell r="R501">
            <v>156936.86237175614</v>
          </cell>
          <cell r="S501">
            <v>153676.05986347215</v>
          </cell>
        </row>
        <row r="502">
          <cell r="A502" t="str">
            <v>EU15_Acidifying Potential_Fugitive Emissions</v>
          </cell>
          <cell r="B502" t="str">
            <v>EU15</v>
          </cell>
          <cell r="C502" t="str">
            <v>Acidifying Potential</v>
          </cell>
          <cell r="D502" t="str">
            <v>Acidifying Potential</v>
          </cell>
          <cell r="E502">
            <v>2</v>
          </cell>
          <cell r="F502" t="str">
            <v>Fugitive Emissions</v>
          </cell>
          <cell r="G502">
            <v>2</v>
          </cell>
          <cell r="H502">
            <v>7997.91245157126</v>
          </cell>
          <cell r="I502">
            <v>6804.007919733925</v>
          </cell>
          <cell r="J502">
            <v>6916.219252531562</v>
          </cell>
          <cell r="K502">
            <v>7777.489507803104</v>
          </cell>
          <cell r="L502">
            <v>7098.167989772121</v>
          </cell>
          <cell r="M502">
            <v>7025.533346900266</v>
          </cell>
          <cell r="N502">
            <v>6670.7199795041115</v>
          </cell>
          <cell r="O502">
            <v>6499.013691484969</v>
          </cell>
          <cell r="P502">
            <v>6808.004022292338</v>
          </cell>
          <cell r="Q502">
            <v>6335.588056689885</v>
          </cell>
          <cell r="R502">
            <v>6108.824759101888</v>
          </cell>
          <cell r="S502">
            <v>4956.905138067868</v>
          </cell>
        </row>
        <row r="503">
          <cell r="A503" t="str">
            <v>EU15_Acidifying Potential_Industry (Energy)</v>
          </cell>
          <cell r="B503" t="str">
            <v>EU15</v>
          </cell>
          <cell r="C503" t="str">
            <v>Acidifying Potential</v>
          </cell>
          <cell r="D503" t="str">
            <v>Acidifying Potential</v>
          </cell>
          <cell r="E503">
            <v>3</v>
          </cell>
          <cell r="F503" t="str">
            <v>Industry (Energy)</v>
          </cell>
          <cell r="G503">
            <v>3</v>
          </cell>
          <cell r="H503">
            <v>128456.72134598679</v>
          </cell>
          <cell r="I503">
            <v>118412.66191517047</v>
          </cell>
          <cell r="J503">
            <v>111588.62142254591</v>
          </cell>
          <cell r="K503">
            <v>102609.2504279105</v>
          </cell>
          <cell r="L503">
            <v>94881.1016571146</v>
          </cell>
          <cell r="M503">
            <v>92012.64555439062</v>
          </cell>
          <cell r="N503">
            <v>84390.97965382822</v>
          </cell>
          <cell r="O503">
            <v>81959.32462180409</v>
          </cell>
          <cell r="P503">
            <v>75750.44401060582</v>
          </cell>
          <cell r="Q503">
            <v>69372.33604115546</v>
          </cell>
          <cell r="R503">
            <v>64028.789436832114</v>
          </cell>
          <cell r="S503">
            <v>64263.25409620946</v>
          </cell>
        </row>
        <row r="504">
          <cell r="A504" t="str">
            <v>EU15_Acidifying Potential_Agriculture</v>
          </cell>
          <cell r="B504" t="str">
            <v>EU15</v>
          </cell>
          <cell r="C504" t="str">
            <v>Acidifying Potential</v>
          </cell>
          <cell r="D504" t="str">
            <v>Acidifying Potential</v>
          </cell>
          <cell r="E504">
            <v>4</v>
          </cell>
          <cell r="F504" t="str">
            <v>Agriculture</v>
          </cell>
          <cell r="G504">
            <v>10</v>
          </cell>
          <cell r="H504">
            <v>200243.809979573</v>
          </cell>
          <cell r="I504">
            <v>193858.8733541316</v>
          </cell>
          <cell r="J504">
            <v>187271.7865155492</v>
          </cell>
          <cell r="K504">
            <v>186075.65530130966</v>
          </cell>
          <cell r="L504">
            <v>184845.69892524934</v>
          </cell>
          <cell r="M504">
            <v>185648.18195012075</v>
          </cell>
          <cell r="N504">
            <v>183432.57262015133</v>
          </cell>
          <cell r="O504">
            <v>186185.8888153671</v>
          </cell>
          <cell r="P504">
            <v>186267.25781349678</v>
          </cell>
          <cell r="Q504">
            <v>186497.67266468002</v>
          </cell>
          <cell r="R504">
            <v>183939.4231838677</v>
          </cell>
          <cell r="S504">
            <v>182737.13833480692</v>
          </cell>
        </row>
        <row r="505">
          <cell r="A505" t="str">
            <v>EU15_Acidifying Potential_Waste</v>
          </cell>
          <cell r="B505" t="str">
            <v>EU15</v>
          </cell>
          <cell r="C505" t="str">
            <v>Acidifying Potential</v>
          </cell>
          <cell r="D505" t="str">
            <v>Acidifying Potential</v>
          </cell>
          <cell r="E505">
            <v>5</v>
          </cell>
          <cell r="F505" t="str">
            <v>Waste</v>
          </cell>
          <cell r="G505">
            <v>11</v>
          </cell>
          <cell r="H505">
            <v>5020.697079205583</v>
          </cell>
          <cell r="I505">
            <v>5044.900070100611</v>
          </cell>
          <cell r="J505">
            <v>4922.1794393018345</v>
          </cell>
          <cell r="K505">
            <v>5064.5915139536755</v>
          </cell>
          <cell r="L505">
            <v>5184.344376367275</v>
          </cell>
          <cell r="M505">
            <v>5209.26850724152</v>
          </cell>
          <cell r="N505">
            <v>5110.373014128946</v>
          </cell>
          <cell r="O505">
            <v>5315.628004201584</v>
          </cell>
          <cell r="P505">
            <v>5064.4654329369905</v>
          </cell>
          <cell r="Q505">
            <v>5250.03402606018</v>
          </cell>
          <cell r="R505">
            <v>5163.798377095907</v>
          </cell>
          <cell r="S505">
            <v>4996.514436980111</v>
          </cell>
        </row>
        <row r="506">
          <cell r="A506" t="str">
            <v>EU15_Acidifying Potential_Other (Energy)</v>
          </cell>
          <cell r="B506" t="str">
            <v>EU15</v>
          </cell>
          <cell r="C506" t="str">
            <v>Acidifying Potential</v>
          </cell>
          <cell r="D506" t="str">
            <v>Acidifying Potential</v>
          </cell>
          <cell r="E506">
            <v>6</v>
          </cell>
          <cell r="F506" t="str">
            <v>Other (Energy)</v>
          </cell>
          <cell r="G506">
            <v>5</v>
          </cell>
          <cell r="H506">
            <v>61809.41670227379</v>
          </cell>
          <cell r="I506">
            <v>53199.14919705628</v>
          </cell>
          <cell r="J506">
            <v>45144.51924160018</v>
          </cell>
          <cell r="K506">
            <v>42437.96058970603</v>
          </cell>
          <cell r="L506">
            <v>36239.98182985285</v>
          </cell>
          <cell r="M506">
            <v>30380.043951442633</v>
          </cell>
          <cell r="N506">
            <v>31013.87282674847</v>
          </cell>
          <cell r="O506">
            <v>28706.37642335722</v>
          </cell>
          <cell r="P506">
            <v>27083.475426459005</v>
          </cell>
          <cell r="Q506">
            <v>25219.099924114442</v>
          </cell>
          <cell r="R506">
            <v>23182.517901184056</v>
          </cell>
          <cell r="S506">
            <v>24337.774293861134</v>
          </cell>
        </row>
        <row r="507">
          <cell r="A507" t="str">
            <v>EU15_Acidifying Potential_Road Transport</v>
          </cell>
          <cell r="B507" t="str">
            <v>EU15</v>
          </cell>
          <cell r="C507" t="str">
            <v>Acidifying Potential</v>
          </cell>
          <cell r="D507" t="str">
            <v>Acidifying Potential</v>
          </cell>
          <cell r="E507">
            <v>7</v>
          </cell>
          <cell r="F507" t="str">
            <v>Road Transport</v>
          </cell>
          <cell r="G507">
            <v>8</v>
          </cell>
          <cell r="H507">
            <v>155362.43788742856</v>
          </cell>
          <cell r="I507">
            <v>154923.3849510726</v>
          </cell>
          <cell r="J507">
            <v>155139.29003679025</v>
          </cell>
          <cell r="K507">
            <v>150713.03414929623</v>
          </cell>
          <cell r="L507">
            <v>147583.43416092367</v>
          </cell>
          <cell r="M507">
            <v>141289.046317476</v>
          </cell>
          <cell r="N507">
            <v>135670.5567336892</v>
          </cell>
          <cell r="O507">
            <v>125460.96166053465</v>
          </cell>
          <cell r="P507">
            <v>121569.36999425731</v>
          </cell>
          <cell r="Q507">
            <v>116538.6911959381</v>
          </cell>
          <cell r="R507">
            <v>110875.48953313402</v>
          </cell>
          <cell r="S507">
            <v>106769.06953874773</v>
          </cell>
        </row>
        <row r="508">
          <cell r="A508" t="str">
            <v>EU15_Acidifying Potential_Other Transport</v>
          </cell>
          <cell r="B508" t="str">
            <v>EU15</v>
          </cell>
          <cell r="C508" t="str">
            <v>Acidifying Potential</v>
          </cell>
          <cell r="D508" t="str">
            <v>Acidifying Potential</v>
          </cell>
          <cell r="E508">
            <v>8</v>
          </cell>
          <cell r="F508" t="str">
            <v>Other Transport</v>
          </cell>
          <cell r="G508">
            <v>9</v>
          </cell>
          <cell r="H508">
            <v>44050.82785089564</v>
          </cell>
          <cell r="I508">
            <v>42564.12276950284</v>
          </cell>
          <cell r="J508">
            <v>41179.2857662622</v>
          </cell>
          <cell r="K508">
            <v>40593.514933838174</v>
          </cell>
          <cell r="L508">
            <v>40570.680859540815</v>
          </cell>
          <cell r="M508">
            <v>40190.16419732991</v>
          </cell>
          <cell r="N508">
            <v>42766.969393863765</v>
          </cell>
          <cell r="O508">
            <v>41729.19252038884</v>
          </cell>
          <cell r="P508">
            <v>42654.70569113127</v>
          </cell>
          <cell r="Q508">
            <v>42517.740843673484</v>
          </cell>
          <cell r="R508">
            <v>39831.398289172415</v>
          </cell>
          <cell r="S508">
            <v>39593.3263928558</v>
          </cell>
        </row>
        <row r="509">
          <cell r="A509" t="str">
            <v>EU15_Acidifying Potential_Industry (Processes)</v>
          </cell>
          <cell r="B509" t="str">
            <v>EU15</v>
          </cell>
          <cell r="C509" t="str">
            <v>Acidifying Potential</v>
          </cell>
          <cell r="D509" t="str">
            <v>Acidifying Potential</v>
          </cell>
          <cell r="E509">
            <v>9</v>
          </cell>
          <cell r="F509" t="str">
            <v>Industry (Processes)</v>
          </cell>
          <cell r="G509">
            <v>4</v>
          </cell>
          <cell r="H509">
            <v>27981.76817828703</v>
          </cell>
          <cell r="I509">
            <v>22032.70100341856</v>
          </cell>
          <cell r="J509">
            <v>20486.198681965467</v>
          </cell>
          <cell r="K509">
            <v>18064.0897507444</v>
          </cell>
          <cell r="L509">
            <v>17552.673987416183</v>
          </cell>
          <cell r="M509">
            <v>17673.424913823143</v>
          </cell>
          <cell r="N509">
            <v>16554.446941987488</v>
          </cell>
          <cell r="O509">
            <v>16373.74495794306</v>
          </cell>
          <cell r="P509">
            <v>16466.444920981052</v>
          </cell>
          <cell r="Q509">
            <v>15570.180381040995</v>
          </cell>
          <cell r="R509">
            <v>14597.798974900947</v>
          </cell>
          <cell r="S509">
            <v>14531.10193307739</v>
          </cell>
        </row>
        <row r="510">
          <cell r="A510" t="str">
            <v>EU15_Acidifying Potential_Other (Non Energy)</v>
          </cell>
          <cell r="B510" t="str">
            <v>EU15</v>
          </cell>
          <cell r="C510" t="str">
            <v>Acidifying Potential</v>
          </cell>
          <cell r="D510" t="str">
            <v>Acidifying Potential</v>
          </cell>
          <cell r="E510">
            <v>10</v>
          </cell>
          <cell r="F510" t="str">
            <v>Other (Non Energy)</v>
          </cell>
          <cell r="G510">
            <v>6</v>
          </cell>
          <cell r="H510">
            <v>432.600610809531</v>
          </cell>
          <cell r="I510">
            <v>405.6668889039266</v>
          </cell>
          <cell r="J510">
            <v>361.8112847638341</v>
          </cell>
          <cell r="K510">
            <v>385.01451319461177</v>
          </cell>
          <cell r="L510">
            <v>491.51184917851947</v>
          </cell>
          <cell r="M510">
            <v>489.70389180291704</v>
          </cell>
          <cell r="N510">
            <v>487.5785789727196</v>
          </cell>
          <cell r="O510">
            <v>485.3944643526522</v>
          </cell>
          <cell r="P510">
            <v>483.2691515224548</v>
          </cell>
          <cell r="Q510">
            <v>474.6348449714475</v>
          </cell>
          <cell r="R510">
            <v>475.41732726020996</v>
          </cell>
          <cell r="S510">
            <v>470.30708753297995</v>
          </cell>
        </row>
        <row r="511">
          <cell r="A511" t="str">
            <v>EU15_CH4_Energy Industries</v>
          </cell>
          <cell r="B511" t="str">
            <v>EU15</v>
          </cell>
          <cell r="C511" t="str">
            <v>CH4</v>
          </cell>
          <cell r="D511" t="str">
            <v>Mg</v>
          </cell>
          <cell r="E511">
            <v>1</v>
          </cell>
          <cell r="F511" t="str">
            <v>Energy Industries</v>
          </cell>
          <cell r="G511">
            <v>1</v>
          </cell>
          <cell r="H511">
            <v>48860.82304640474</v>
          </cell>
          <cell r="I511">
            <v>50044.29481579647</v>
          </cell>
          <cell r="J511">
            <v>51582.01380341193</v>
          </cell>
          <cell r="K511">
            <v>53698.69880370033</v>
          </cell>
          <cell r="L511">
            <v>58998.505321167395</v>
          </cell>
          <cell r="M511">
            <v>68918.5160061067</v>
          </cell>
          <cell r="N511">
            <v>76257.26812061442</v>
          </cell>
          <cell r="O511">
            <v>77346.93150633769</v>
          </cell>
          <cell r="P511">
            <v>79037.532527033</v>
          </cell>
          <cell r="Q511">
            <v>90592.49922041278</v>
          </cell>
          <cell r="R511">
            <v>93265.6981144913</v>
          </cell>
          <cell r="S511">
            <v>99770.58160910812</v>
          </cell>
        </row>
        <row r="512">
          <cell r="A512" t="str">
            <v>EU15_CH4_Fugitive Emissions</v>
          </cell>
          <cell r="B512" t="str">
            <v>EU15</v>
          </cell>
          <cell r="C512" t="str">
            <v>CH4</v>
          </cell>
          <cell r="D512" t="str">
            <v>Mg</v>
          </cell>
          <cell r="E512">
            <v>2</v>
          </cell>
          <cell r="F512" t="str">
            <v>Fugitive Emissions</v>
          </cell>
          <cell r="G512">
            <v>2</v>
          </cell>
          <cell r="H512">
            <v>3879941.159117899</v>
          </cell>
          <cell r="I512">
            <v>3779623.176132124</v>
          </cell>
          <cell r="J512">
            <v>3707900.3065058542</v>
          </cell>
          <cell r="K512">
            <v>3494735.180930714</v>
          </cell>
          <cell r="L512">
            <v>3109329.744866542</v>
          </cell>
          <cell r="M512">
            <v>3058013.0877504284</v>
          </cell>
          <cell r="N512">
            <v>2898493.235675583</v>
          </cell>
          <cell r="O512">
            <v>2747506.3488698886</v>
          </cell>
          <cell r="P512">
            <v>2591665.6369640613</v>
          </cell>
          <cell r="Q512">
            <v>2440089.7683314127</v>
          </cell>
          <cell r="R512">
            <v>2244314.5266379626</v>
          </cell>
          <cell r="S512">
            <v>2076887.8824482318</v>
          </cell>
        </row>
        <row r="513">
          <cell r="A513" t="str">
            <v>EU15_CH4_Industry (Energy)</v>
          </cell>
          <cell r="B513" t="str">
            <v>EU15</v>
          </cell>
          <cell r="C513" t="str">
            <v>CH4</v>
          </cell>
          <cell r="D513" t="str">
            <v>Mg</v>
          </cell>
          <cell r="E513">
            <v>3</v>
          </cell>
          <cell r="F513" t="str">
            <v>Industry (Energy)</v>
          </cell>
          <cell r="G513">
            <v>3</v>
          </cell>
          <cell r="H513">
            <v>58602.940693863755</v>
          </cell>
          <cell r="I513">
            <v>56607.66186420404</v>
          </cell>
          <cell r="J513">
            <v>53431.830085058304</v>
          </cell>
          <cell r="K513">
            <v>51656.571852812885</v>
          </cell>
          <cell r="L513">
            <v>54197.81093576212</v>
          </cell>
          <cell r="M513">
            <v>54533.41711028772</v>
          </cell>
          <cell r="N513">
            <v>52393.84604591651</v>
          </cell>
          <cell r="O513">
            <v>52302.170781406945</v>
          </cell>
          <cell r="P513">
            <v>51703.15055800882</v>
          </cell>
          <cell r="Q513">
            <v>52571.8718095304</v>
          </cell>
          <cell r="R513">
            <v>53459.417672666765</v>
          </cell>
          <cell r="S513">
            <v>52891.699300543434</v>
          </cell>
        </row>
        <row r="514">
          <cell r="A514" t="str">
            <v>EU15_CH4_Agriculture</v>
          </cell>
          <cell r="B514" t="str">
            <v>EU15</v>
          </cell>
          <cell r="C514" t="str">
            <v>CH4</v>
          </cell>
          <cell r="D514" t="str">
            <v>Mg</v>
          </cell>
          <cell r="E514">
            <v>4</v>
          </cell>
          <cell r="F514" t="str">
            <v>Agriculture</v>
          </cell>
          <cell r="G514">
            <v>10</v>
          </cell>
          <cell r="H514">
            <v>9149090.925769536</v>
          </cell>
          <cell r="I514">
            <v>8911413.448975371</v>
          </cell>
          <cell r="J514">
            <v>8780034.31209006</v>
          </cell>
          <cell r="K514">
            <v>8725475.646665167</v>
          </cell>
          <cell r="L514">
            <v>8752824.354862422</v>
          </cell>
          <cell r="M514">
            <v>8747679.654005518</v>
          </cell>
          <cell r="N514">
            <v>8776886.446162978</v>
          </cell>
          <cell r="O514">
            <v>8706060.757665588</v>
          </cell>
          <cell r="P514">
            <v>8681577.788632931</v>
          </cell>
          <cell r="Q514">
            <v>8640243.811438616</v>
          </cell>
          <cell r="R514">
            <v>8570238.553759696</v>
          </cell>
          <cell r="S514">
            <v>8549116.459731504</v>
          </cell>
        </row>
        <row r="515">
          <cell r="A515" t="str">
            <v>EU15_CH4_Waste</v>
          </cell>
          <cell r="B515" t="str">
            <v>EU15</v>
          </cell>
          <cell r="C515" t="str">
            <v>CH4</v>
          </cell>
          <cell r="D515" t="str">
            <v>Mg</v>
          </cell>
          <cell r="E515">
            <v>5</v>
          </cell>
          <cell r="F515" t="str">
            <v>Waste</v>
          </cell>
          <cell r="G515">
            <v>11</v>
          </cell>
          <cell r="H515">
            <v>5722970.460751357</v>
          </cell>
          <cell r="I515">
            <v>5622095.4558717115</v>
          </cell>
          <cell r="J515">
            <v>5343437.225110972</v>
          </cell>
          <cell r="K515">
            <v>5173516.977852999</v>
          </cell>
          <cell r="L515">
            <v>5122648.2797588445</v>
          </cell>
          <cell r="M515">
            <v>5023370.328317146</v>
          </cell>
          <cell r="N515">
            <v>4927405.524276702</v>
          </cell>
          <cell r="O515">
            <v>4752152.7045536265</v>
          </cell>
          <cell r="P515">
            <v>4614718.303735402</v>
          </cell>
          <cell r="Q515">
            <v>4457600.44512916</v>
          </cell>
          <cell r="R515">
            <v>4360563.964053875</v>
          </cell>
          <cell r="S515">
            <v>4277037.256246811</v>
          </cell>
        </row>
        <row r="516">
          <cell r="A516" t="str">
            <v>EU15_CH4_Other (Energy)</v>
          </cell>
          <cell r="B516" t="str">
            <v>EU15</v>
          </cell>
          <cell r="C516" t="str">
            <v>CH4</v>
          </cell>
          <cell r="D516" t="str">
            <v>Mg</v>
          </cell>
          <cell r="E516">
            <v>6</v>
          </cell>
          <cell r="F516" t="str">
            <v>Other (Energy)</v>
          </cell>
          <cell r="G516">
            <v>5</v>
          </cell>
          <cell r="H516">
            <v>500480.7165307767</v>
          </cell>
          <cell r="I516">
            <v>511728.1938986315</v>
          </cell>
          <cell r="J516">
            <v>468216.3538143473</v>
          </cell>
          <cell r="K516">
            <v>455655.5701262191</v>
          </cell>
          <cell r="L516">
            <v>409036.8154479678</v>
          </cell>
          <cell r="M516">
            <v>371277.8303198375</v>
          </cell>
          <cell r="N516">
            <v>391808.5656308848</v>
          </cell>
          <cell r="O516">
            <v>367438.35287605954</v>
          </cell>
          <cell r="P516">
            <v>366063.219265266</v>
          </cell>
          <cell r="Q516">
            <v>364881.62143883645</v>
          </cell>
          <cell r="R516">
            <v>346481.0601123516</v>
          </cell>
          <cell r="S516">
            <v>369541.0140448367</v>
          </cell>
        </row>
        <row r="517">
          <cell r="A517" t="str">
            <v>EU15_CH4_Industry (Processes)</v>
          </cell>
          <cell r="B517" t="str">
            <v>EU15</v>
          </cell>
          <cell r="C517" t="str">
            <v>CH4</v>
          </cell>
          <cell r="D517" t="str">
            <v>Mg</v>
          </cell>
          <cell r="E517">
            <v>9</v>
          </cell>
          <cell r="F517" t="str">
            <v>Industry (Processes)</v>
          </cell>
          <cell r="G517">
            <v>4</v>
          </cell>
          <cell r="H517">
            <v>26102.457131802767</v>
          </cell>
          <cell r="I517">
            <v>25283.952498328268</v>
          </cell>
          <cell r="J517">
            <v>25929.37604052837</v>
          </cell>
          <cell r="K517">
            <v>25903.64683300599</v>
          </cell>
          <cell r="L517">
            <v>28928.753869251854</v>
          </cell>
          <cell r="M517">
            <v>24430.21281749738</v>
          </cell>
          <cell r="N517">
            <v>28010.437631124758</v>
          </cell>
          <cell r="O517">
            <v>24069.333401958786</v>
          </cell>
          <cell r="P517">
            <v>22538.37793532241</v>
          </cell>
          <cell r="Q517">
            <v>21793.503041718006</v>
          </cell>
          <cell r="R517">
            <v>20448.817524687754</v>
          </cell>
          <cell r="S517">
            <v>19283.357621972653</v>
          </cell>
        </row>
        <row r="518">
          <cell r="A518" t="str">
            <v>EU15_CH4_Other (Non Energy)</v>
          </cell>
          <cell r="B518" t="str">
            <v>EU15</v>
          </cell>
          <cell r="C518" t="str">
            <v>CH4</v>
          </cell>
          <cell r="D518" t="str">
            <v>Mg</v>
          </cell>
          <cell r="E518">
            <v>10</v>
          </cell>
          <cell r="F518" t="str">
            <v>Other (Non Energy)</v>
          </cell>
          <cell r="G518">
            <v>6</v>
          </cell>
          <cell r="H518">
            <v>2050.088724135</v>
          </cell>
          <cell r="I518">
            <v>2000</v>
          </cell>
          <cell r="J518">
            <v>2000</v>
          </cell>
          <cell r="K518">
            <v>2000</v>
          </cell>
          <cell r="L518">
            <v>2300</v>
          </cell>
          <cell r="M518">
            <v>2063.585497481</v>
          </cell>
          <cell r="N518">
            <v>2000</v>
          </cell>
          <cell r="O518">
            <v>1980.9464638</v>
          </cell>
          <cell r="P518">
            <v>1936.5136352447257</v>
          </cell>
          <cell r="Q518">
            <v>1947.476967006</v>
          </cell>
          <cell r="R518">
            <v>1909.995410303</v>
          </cell>
          <cell r="S518">
            <v>1851.4692333969997</v>
          </cell>
        </row>
        <row r="519">
          <cell r="A519" t="str">
            <v>EU15_CH4_Transport</v>
          </cell>
          <cell r="B519" t="str">
            <v>EU15</v>
          </cell>
          <cell r="C519" t="str">
            <v>CH4</v>
          </cell>
          <cell r="D519" t="str">
            <v>Mg</v>
          </cell>
          <cell r="E519">
            <v>11</v>
          </cell>
          <cell r="F519" t="str">
            <v>Transport</v>
          </cell>
          <cell r="G519">
            <v>7</v>
          </cell>
          <cell r="H519">
            <v>227702.78497257692</v>
          </cell>
          <cell r="I519">
            <v>217364.89584468288</v>
          </cell>
          <cell r="J519">
            <v>214400.5768533953</v>
          </cell>
          <cell r="K519">
            <v>205697.44264120635</v>
          </cell>
          <cell r="L519">
            <v>198164.49963678807</v>
          </cell>
          <cell r="M519">
            <v>193440.38928799238</v>
          </cell>
          <cell r="N519">
            <v>192081.9881723113</v>
          </cell>
          <cell r="O519">
            <v>181822.5765236137</v>
          </cell>
          <cell r="P519">
            <v>176101.99218890432</v>
          </cell>
          <cell r="Q519">
            <v>168480.64631971373</v>
          </cell>
          <cell r="R519">
            <v>152665.93062066415</v>
          </cell>
          <cell r="S519">
            <v>145168.40228928425</v>
          </cell>
        </row>
        <row r="520">
          <cell r="A520" t="str">
            <v>EU15_CO_Energy Industries</v>
          </cell>
          <cell r="B520" t="str">
            <v>EU15</v>
          </cell>
          <cell r="C520" t="str">
            <v>CO</v>
          </cell>
          <cell r="D520" t="str">
            <v>Mg</v>
          </cell>
          <cell r="E520">
            <v>1</v>
          </cell>
          <cell r="F520" t="str">
            <v>Energy Industries</v>
          </cell>
          <cell r="G520">
            <v>1</v>
          </cell>
          <cell r="H520">
            <v>488966.65890000004</v>
          </cell>
          <cell r="I520">
            <v>467273.4188</v>
          </cell>
          <cell r="J520">
            <v>449345.2341</v>
          </cell>
          <cell r="K520">
            <v>425314.0753</v>
          </cell>
          <cell r="L520">
            <v>443886.7621</v>
          </cell>
          <cell r="M520">
            <v>430787.38719999994</v>
          </cell>
          <cell r="N520">
            <v>450963.13534</v>
          </cell>
          <cell r="O520">
            <v>399455.37460000004</v>
          </cell>
          <cell r="P520">
            <v>409398.3015</v>
          </cell>
          <cell r="Q520">
            <v>402204.5312</v>
          </cell>
          <cell r="R520">
            <v>410022.8413</v>
          </cell>
          <cell r="S520">
            <v>422616.7237</v>
          </cell>
        </row>
        <row r="521">
          <cell r="A521" t="str">
            <v>EU15_CO_Fugitive Emissions</v>
          </cell>
          <cell r="B521" t="str">
            <v>EU15</v>
          </cell>
          <cell r="C521" t="str">
            <v>CO</v>
          </cell>
          <cell r="D521" t="str">
            <v>Mg</v>
          </cell>
          <cell r="E521">
            <v>2</v>
          </cell>
          <cell r="F521" t="str">
            <v>Fugitive Emissions</v>
          </cell>
          <cell r="G521">
            <v>2</v>
          </cell>
          <cell r="H521">
            <v>152471.71700000003</v>
          </cell>
          <cell r="I521">
            <v>149714.392</v>
          </cell>
          <cell r="J521">
            <v>137576.12</v>
          </cell>
          <cell r="K521">
            <v>121503.896</v>
          </cell>
          <cell r="L521">
            <v>130213.622</v>
          </cell>
          <cell r="M521">
            <v>124413.45650000001</v>
          </cell>
          <cell r="N521">
            <v>121681.56109999999</v>
          </cell>
          <cell r="O521">
            <v>116627.3352</v>
          </cell>
          <cell r="P521">
            <v>93436.0792</v>
          </cell>
          <cell r="Q521">
            <v>75098.1783</v>
          </cell>
          <cell r="R521">
            <v>69562.72600000001</v>
          </cell>
          <cell r="S521">
            <v>61438.292</v>
          </cell>
        </row>
        <row r="522">
          <cell r="A522" t="str">
            <v>EU15_CO_Industry (Energy)</v>
          </cell>
          <cell r="B522" t="str">
            <v>EU15</v>
          </cell>
          <cell r="C522" t="str">
            <v>CO</v>
          </cell>
          <cell r="D522" t="str">
            <v>Mg</v>
          </cell>
          <cell r="E522">
            <v>3</v>
          </cell>
          <cell r="F522" t="str">
            <v>Industry (Energy)</v>
          </cell>
          <cell r="G522">
            <v>3</v>
          </cell>
          <cell r="H522">
            <v>4018638.71</v>
          </cell>
          <cell r="I522">
            <v>4019994.48</v>
          </cell>
          <cell r="J522">
            <v>3895302.95</v>
          </cell>
          <cell r="K522">
            <v>3792723.38</v>
          </cell>
          <cell r="L522">
            <v>3746338.21</v>
          </cell>
          <cell r="M522">
            <v>3612456.77</v>
          </cell>
          <cell r="N522">
            <v>3409737.14</v>
          </cell>
          <cell r="O522">
            <v>3450161.88</v>
          </cell>
          <cell r="P522">
            <v>3281973.34</v>
          </cell>
          <cell r="Q522">
            <v>3397594.97</v>
          </cell>
          <cell r="R522">
            <v>3418138.36</v>
          </cell>
          <cell r="S522">
            <v>3467101.33</v>
          </cell>
        </row>
        <row r="523">
          <cell r="A523" t="str">
            <v>EU15_CO_Agriculture</v>
          </cell>
          <cell r="B523" t="str">
            <v>EU15</v>
          </cell>
          <cell r="C523" t="str">
            <v>CO</v>
          </cell>
          <cell r="D523" t="str">
            <v>Mg</v>
          </cell>
          <cell r="E523">
            <v>4</v>
          </cell>
          <cell r="F523" t="str">
            <v>Agriculture</v>
          </cell>
          <cell r="G523">
            <v>10</v>
          </cell>
          <cell r="H523">
            <v>538711.14</v>
          </cell>
          <cell r="I523">
            <v>497877.94</v>
          </cell>
          <cell r="J523">
            <v>474126.84</v>
          </cell>
          <cell r="K523">
            <v>293028.45</v>
          </cell>
          <cell r="L523">
            <v>279364.69</v>
          </cell>
          <cell r="M523">
            <v>251717.84</v>
          </cell>
          <cell r="N523">
            <v>271819.74</v>
          </cell>
          <cell r="O523">
            <v>260336.62</v>
          </cell>
          <cell r="P523">
            <v>376426.02</v>
          </cell>
          <cell r="Q523">
            <v>253127.5</v>
          </cell>
          <cell r="R523">
            <v>403384.8</v>
          </cell>
          <cell r="S523">
            <v>251384.8</v>
          </cell>
        </row>
        <row r="524">
          <cell r="A524" t="str">
            <v>EU15_CO_Waste</v>
          </cell>
          <cell r="B524" t="str">
            <v>EU15</v>
          </cell>
          <cell r="C524" t="str">
            <v>CO</v>
          </cell>
          <cell r="D524" t="str">
            <v>Mg</v>
          </cell>
          <cell r="E524">
            <v>5</v>
          </cell>
          <cell r="F524" t="str">
            <v>Waste</v>
          </cell>
          <cell r="G524">
            <v>11</v>
          </cell>
          <cell r="H524">
            <v>731328.9384</v>
          </cell>
          <cell r="I524">
            <v>889880.4978699998</v>
          </cell>
          <cell r="J524">
            <v>801757.07619</v>
          </cell>
          <cell r="K524">
            <v>790868.2494300001</v>
          </cell>
          <cell r="L524">
            <v>776145.5886400001</v>
          </cell>
          <cell r="M524">
            <v>741408.4344200001</v>
          </cell>
          <cell r="N524">
            <v>770920.2449099999</v>
          </cell>
          <cell r="O524">
            <v>847137.84039</v>
          </cell>
          <cell r="P524">
            <v>828999.55804</v>
          </cell>
          <cell r="Q524">
            <v>861668.18362</v>
          </cell>
          <cell r="R524">
            <v>762207.29452</v>
          </cell>
          <cell r="S524">
            <v>732764.7491399999</v>
          </cell>
        </row>
        <row r="525">
          <cell r="A525" t="str">
            <v>EU15_CO_Other (Energy)</v>
          </cell>
          <cell r="B525" t="str">
            <v>EU15</v>
          </cell>
          <cell r="C525" t="str">
            <v>CO</v>
          </cell>
          <cell r="D525" t="str">
            <v>Mg</v>
          </cell>
          <cell r="E525">
            <v>6</v>
          </cell>
          <cell r="F525" t="str">
            <v>Other (Energy)</v>
          </cell>
          <cell r="G525">
            <v>5</v>
          </cell>
          <cell r="H525">
            <v>6986480.909</v>
          </cell>
          <cell r="I525">
            <v>6900266.872999999</v>
          </cell>
          <cell r="J525">
            <v>6238279.38</v>
          </cell>
          <cell r="K525">
            <v>6120906.342000001</v>
          </cell>
          <cell r="L525">
            <v>5559688.726</v>
          </cell>
          <cell r="M525">
            <v>5202206.76</v>
          </cell>
          <cell r="N525">
            <v>5433806.613</v>
          </cell>
          <cell r="O525">
            <v>5275645.799</v>
          </cell>
          <cell r="P525">
            <v>5123999.075000001</v>
          </cell>
          <cell r="Q525">
            <v>5078857.214</v>
          </cell>
          <cell r="R525">
            <v>4946524.416</v>
          </cell>
          <cell r="S525">
            <v>5296816.731</v>
          </cell>
        </row>
        <row r="526">
          <cell r="A526" t="str">
            <v>EU15_CO_Road Transport</v>
          </cell>
          <cell r="B526" t="str">
            <v>EU15</v>
          </cell>
          <cell r="C526" t="str">
            <v>CO</v>
          </cell>
          <cell r="D526" t="str">
            <v>Mg</v>
          </cell>
          <cell r="E526">
            <v>7</v>
          </cell>
          <cell r="F526" t="str">
            <v>Road Transport</v>
          </cell>
          <cell r="G526">
            <v>8</v>
          </cell>
          <cell r="H526">
            <v>31560524.040000003</v>
          </cell>
          <cell r="I526">
            <v>30323396.35</v>
          </cell>
          <cell r="J526">
            <v>29442434.83</v>
          </cell>
          <cell r="K526">
            <v>27734292.240000002</v>
          </cell>
          <cell r="L526">
            <v>25896028.87</v>
          </cell>
          <cell r="M526">
            <v>24956427.11</v>
          </cell>
          <cell r="N526">
            <v>23588792.040000003</v>
          </cell>
          <cell r="O526">
            <v>21646425.32</v>
          </cell>
          <cell r="P526">
            <v>20558098.200000003</v>
          </cell>
          <cell r="Q526">
            <v>18805521.1</v>
          </cell>
          <cell r="R526">
            <v>16563362.69</v>
          </cell>
          <cell r="S526">
            <v>15743904.689999998</v>
          </cell>
        </row>
        <row r="527">
          <cell r="A527" t="str">
            <v>EU15_CO_Other Transport</v>
          </cell>
          <cell r="B527" t="str">
            <v>EU15</v>
          </cell>
          <cell r="C527" t="str">
            <v>CO</v>
          </cell>
          <cell r="D527" t="str">
            <v>Mg</v>
          </cell>
          <cell r="E527">
            <v>8</v>
          </cell>
          <cell r="F527" t="str">
            <v>Other Transport</v>
          </cell>
          <cell r="G527">
            <v>9</v>
          </cell>
          <cell r="H527">
            <v>2182539.75695</v>
          </cell>
          <cell r="I527">
            <v>2049004.36718</v>
          </cell>
          <cell r="J527">
            <v>1992191.4652</v>
          </cell>
          <cell r="K527">
            <v>1913224.03006</v>
          </cell>
          <cell r="L527">
            <v>1887490.4383399999</v>
          </cell>
          <cell r="M527">
            <v>1870653.05554</v>
          </cell>
          <cell r="N527">
            <v>1858272.16619</v>
          </cell>
          <cell r="O527">
            <v>1838557.09377</v>
          </cell>
          <cell r="P527">
            <v>1945157.0838000001</v>
          </cell>
          <cell r="Q527">
            <v>2042652.88593</v>
          </cell>
          <cell r="R527">
            <v>2004507.35395</v>
          </cell>
          <cell r="S527">
            <v>1996541.91041</v>
          </cell>
        </row>
        <row r="528">
          <cell r="A528" t="str">
            <v>EU15_CO_Industry (Processes)</v>
          </cell>
          <cell r="B528" t="str">
            <v>EU15</v>
          </cell>
          <cell r="C528" t="str">
            <v>CO</v>
          </cell>
          <cell r="D528" t="str">
            <v>Mg</v>
          </cell>
          <cell r="E528">
            <v>9</v>
          </cell>
          <cell r="F528" t="str">
            <v>Industry (Processes)</v>
          </cell>
          <cell r="G528">
            <v>4</v>
          </cell>
          <cell r="H528">
            <v>3567089.8114</v>
          </cell>
          <cell r="I528">
            <v>3064357.5089</v>
          </cell>
          <cell r="J528">
            <v>2938034.1852</v>
          </cell>
          <cell r="K528">
            <v>2740070.7687</v>
          </cell>
          <cell r="L528">
            <v>2961788.9308</v>
          </cell>
          <cell r="M528">
            <v>3089424.4405</v>
          </cell>
          <cell r="N528">
            <v>2635195.5962</v>
          </cell>
          <cell r="O528">
            <v>2860133.2427999997</v>
          </cell>
          <cell r="P528">
            <v>2773382.4055000003</v>
          </cell>
          <cell r="Q528">
            <v>2546664.1563000004</v>
          </cell>
          <cell r="R528">
            <v>2502736.8358</v>
          </cell>
          <cell r="S528">
            <v>2418765.8402</v>
          </cell>
        </row>
        <row r="529">
          <cell r="A529" t="str">
            <v>EU15_CO_Other (Non Energy)</v>
          </cell>
          <cell r="B529" t="str">
            <v>EU15</v>
          </cell>
          <cell r="C529" t="str">
            <v>CO</v>
          </cell>
          <cell r="D529" t="str">
            <v>Mg</v>
          </cell>
          <cell r="E529">
            <v>10</v>
          </cell>
          <cell r="F529" t="str">
            <v>Other (Non Energy)</v>
          </cell>
          <cell r="G529">
            <v>6</v>
          </cell>
          <cell r="H529">
            <v>5401</v>
          </cell>
          <cell r="I529">
            <v>5379</v>
          </cell>
          <cell r="J529">
            <v>5357</v>
          </cell>
          <cell r="K529">
            <v>5335</v>
          </cell>
          <cell r="L529">
            <v>5313</v>
          </cell>
          <cell r="M529">
            <v>5291</v>
          </cell>
          <cell r="N529">
            <v>5058.67</v>
          </cell>
          <cell r="O529">
            <v>4826.33</v>
          </cell>
          <cell r="P529">
            <v>4594</v>
          </cell>
          <cell r="Q529">
            <v>6525</v>
          </cell>
          <cell r="R529">
            <v>4566</v>
          </cell>
          <cell r="S529">
            <v>4461</v>
          </cell>
        </row>
        <row r="530">
          <cell r="A530" t="str">
            <v>EU15_CO2_Energy Industries</v>
          </cell>
          <cell r="B530" t="str">
            <v>EU15</v>
          </cell>
          <cell r="C530" t="str">
            <v>CO2</v>
          </cell>
          <cell r="D530" t="str">
            <v>Mg</v>
          </cell>
          <cell r="E530">
            <v>1</v>
          </cell>
          <cell r="F530" t="str">
            <v>Energy Industries</v>
          </cell>
          <cell r="G530">
            <v>1</v>
          </cell>
          <cell r="H530">
            <v>1144433918.3439362</v>
          </cell>
          <cell r="I530">
            <v>1150782910.1053963</v>
          </cell>
          <cell r="J530">
            <v>1115919117.7392375</v>
          </cell>
          <cell r="K530">
            <v>1061507172.5613979</v>
          </cell>
          <cell r="L530">
            <v>1069428469.7470167</v>
          </cell>
          <cell r="M530">
            <v>1079943711.9866574</v>
          </cell>
          <cell r="N530">
            <v>1093426046.0829422</v>
          </cell>
          <cell r="O530">
            <v>1058364110.0553972</v>
          </cell>
          <cell r="P530">
            <v>1088645402.383448</v>
          </cell>
          <cell r="Q530">
            <v>1070060529.4513408</v>
          </cell>
          <cell r="R530">
            <v>1102660029.5826092</v>
          </cell>
          <cell r="S530">
            <v>1119300792.2501936</v>
          </cell>
        </row>
        <row r="531">
          <cell r="A531" t="str">
            <v>EU15_CO2_Fugitive Emissions</v>
          </cell>
          <cell r="B531" t="str">
            <v>EU15</v>
          </cell>
          <cell r="C531" t="str">
            <v>CO2</v>
          </cell>
          <cell r="D531" t="str">
            <v>Mg</v>
          </cell>
          <cell r="E531">
            <v>2</v>
          </cell>
          <cell r="F531" t="str">
            <v>Fugitive Emissions</v>
          </cell>
          <cell r="G531">
            <v>2</v>
          </cell>
          <cell r="H531">
            <v>26530829.87515994</v>
          </cell>
          <cell r="I531">
            <v>24516780.87381837</v>
          </cell>
          <cell r="J531">
            <v>24205013.30189002</v>
          </cell>
          <cell r="K531">
            <v>23724992.51749967</v>
          </cell>
          <cell r="L531">
            <v>25719875.402572665</v>
          </cell>
          <cell r="M531">
            <v>23008765.392553933</v>
          </cell>
          <cell r="N531">
            <v>23612653.628123675</v>
          </cell>
          <cell r="O531">
            <v>23851310.859483477</v>
          </cell>
          <cell r="P531">
            <v>24180069.07259425</v>
          </cell>
          <cell r="Q531">
            <v>24096280.183772948</v>
          </cell>
          <cell r="R531">
            <v>23643758.448830545</v>
          </cell>
          <cell r="S531">
            <v>24458346.56259133</v>
          </cell>
        </row>
        <row r="532">
          <cell r="A532" t="str">
            <v>EU15_CO2_Industry (Energy)</v>
          </cell>
          <cell r="B532" t="str">
            <v>EU15</v>
          </cell>
          <cell r="C532" t="str">
            <v>CO2</v>
          </cell>
          <cell r="D532" t="str">
            <v>Mg</v>
          </cell>
          <cell r="E532">
            <v>3</v>
          </cell>
          <cell r="F532" t="str">
            <v>Industry (Energy)</v>
          </cell>
          <cell r="G532">
            <v>3</v>
          </cell>
          <cell r="H532">
            <v>642348420.0569838</v>
          </cell>
          <cell r="I532">
            <v>619577226.9147723</v>
          </cell>
          <cell r="J532">
            <v>597349050.3481168</v>
          </cell>
          <cell r="K532">
            <v>577751022.1251197</v>
          </cell>
          <cell r="L532">
            <v>597112473.5236392</v>
          </cell>
          <cell r="M532">
            <v>604249277.7557342</v>
          </cell>
          <cell r="N532">
            <v>591759437.6334013</v>
          </cell>
          <cell r="O532">
            <v>602614729.6588489</v>
          </cell>
          <cell r="P532">
            <v>598874095.5523591</v>
          </cell>
          <cell r="Q532">
            <v>590240632.3081645</v>
          </cell>
          <cell r="R532">
            <v>590850782.1819913</v>
          </cell>
          <cell r="S532">
            <v>585159688.377798</v>
          </cell>
        </row>
        <row r="533">
          <cell r="A533" t="str">
            <v>EU15_CO2_Agriculture</v>
          </cell>
          <cell r="B533" t="str">
            <v>EU15</v>
          </cell>
          <cell r="C533" t="str">
            <v>CO2</v>
          </cell>
          <cell r="D533" t="str">
            <v>Mg</v>
          </cell>
          <cell r="E533">
            <v>4</v>
          </cell>
          <cell r="F533" t="str">
            <v>Agriculture</v>
          </cell>
          <cell r="G533">
            <v>10</v>
          </cell>
          <cell r="H533">
            <v>3208202.030234856</v>
          </cell>
          <cell r="I533">
            <v>2806108.7309641894</v>
          </cell>
          <cell r="J533">
            <v>2311879.1512961895</v>
          </cell>
          <cell r="K533">
            <v>2221666.520788189</v>
          </cell>
          <cell r="L533">
            <v>2060288.6365455228</v>
          </cell>
          <cell r="M533">
            <v>1718400.967653523</v>
          </cell>
          <cell r="N533">
            <v>1818254.4697241897</v>
          </cell>
          <cell r="O533">
            <v>2054748.005654856</v>
          </cell>
          <cell r="P533">
            <v>2024202.821270856</v>
          </cell>
          <cell r="Q533">
            <v>2007220.7991735227</v>
          </cell>
          <cell r="R533">
            <v>2023377.9316666664</v>
          </cell>
          <cell r="S533">
            <v>1945794.8253333333</v>
          </cell>
        </row>
        <row r="534">
          <cell r="A534" t="str">
            <v>EU15_CO2_Waste</v>
          </cell>
          <cell r="B534" t="str">
            <v>EU15</v>
          </cell>
          <cell r="C534" t="str">
            <v>CO2</v>
          </cell>
          <cell r="D534" t="str">
            <v>Mg</v>
          </cell>
          <cell r="E534">
            <v>5</v>
          </cell>
          <cell r="F534" t="str">
            <v>Waste</v>
          </cell>
          <cell r="G534">
            <v>11</v>
          </cell>
          <cell r="H534">
            <v>7804294.018840876</v>
          </cell>
          <cell r="I534">
            <v>6957310.504284455</v>
          </cell>
          <cell r="J534">
            <v>7039251.939235743</v>
          </cell>
          <cell r="K534">
            <v>7105287.434622775</v>
          </cell>
          <cell r="L534">
            <v>6991056.743466213</v>
          </cell>
          <cell r="M534">
            <v>7304232.078986422</v>
          </cell>
          <cell r="N534">
            <v>7786217.401250577</v>
          </cell>
          <cell r="O534">
            <v>7380268.386605202</v>
          </cell>
          <cell r="P534">
            <v>6253926.660580674</v>
          </cell>
          <cell r="Q534">
            <v>6824862.743616373</v>
          </cell>
          <cell r="R534">
            <v>6663512.278645841</v>
          </cell>
          <cell r="S534">
            <v>6577066.495128076</v>
          </cell>
        </row>
        <row r="535">
          <cell r="A535" t="str">
            <v>EU15_CO2_Other (Energy)</v>
          </cell>
          <cell r="B535" t="str">
            <v>EU15</v>
          </cell>
          <cell r="C535" t="str">
            <v>CO2</v>
          </cell>
          <cell r="D535" t="str">
            <v>Mg</v>
          </cell>
          <cell r="E535">
            <v>6</v>
          </cell>
          <cell r="F535" t="str">
            <v>Other (Energy)</v>
          </cell>
          <cell r="G535">
            <v>5</v>
          </cell>
          <cell r="H535">
            <v>655171856.0145245</v>
          </cell>
          <cell r="I535">
            <v>694159965.1100863</v>
          </cell>
          <cell r="J535">
            <v>659671531.3367038</v>
          </cell>
          <cell r="K535">
            <v>672107854.9068391</v>
          </cell>
          <cell r="L535">
            <v>639459941.9822503</v>
          </cell>
          <cell r="M535">
            <v>645774500.430475</v>
          </cell>
          <cell r="N535">
            <v>708946934.9967905</v>
          </cell>
          <cell r="O535">
            <v>660782764.2453872</v>
          </cell>
          <cell r="P535">
            <v>660554735.0703678</v>
          </cell>
          <cell r="Q535">
            <v>644981801.135034</v>
          </cell>
          <cell r="R535">
            <v>628862484.8859057</v>
          </cell>
          <cell r="S535">
            <v>663069457.9342858</v>
          </cell>
        </row>
        <row r="536">
          <cell r="A536" t="str">
            <v>EU15_CO2_Industry (Processes)</v>
          </cell>
          <cell r="B536" t="str">
            <v>EU15</v>
          </cell>
          <cell r="C536" t="str">
            <v>CO2</v>
          </cell>
          <cell r="D536" t="str">
            <v>Mg</v>
          </cell>
          <cell r="E536">
            <v>9</v>
          </cell>
          <cell r="F536" t="str">
            <v>Industry (Processes)</v>
          </cell>
          <cell r="G536">
            <v>4</v>
          </cell>
          <cell r="H536">
            <v>147930640.4098516</v>
          </cell>
          <cell r="I536">
            <v>140593597.31023908</v>
          </cell>
          <cell r="J536">
            <v>136543329.69133982</v>
          </cell>
          <cell r="K536">
            <v>132090509.5964643</v>
          </cell>
          <cell r="L536">
            <v>137329003.17550293</v>
          </cell>
          <cell r="M536">
            <v>142034087.1706865</v>
          </cell>
          <cell r="N536">
            <v>136961463.99960515</v>
          </cell>
          <cell r="O536">
            <v>140287781.46534562</v>
          </cell>
          <cell r="P536">
            <v>140677609.2023706</v>
          </cell>
          <cell r="Q536">
            <v>142317434.7842469</v>
          </cell>
          <cell r="R536">
            <v>144708154.40700015</v>
          </cell>
          <cell r="S536">
            <v>143039734.87947646</v>
          </cell>
        </row>
        <row r="537">
          <cell r="A537" t="str">
            <v>EU15_CO2_Other (Non Energy)</v>
          </cell>
          <cell r="B537" t="str">
            <v>EU15</v>
          </cell>
          <cell r="C537" t="str">
            <v>CO2</v>
          </cell>
          <cell r="D537" t="str">
            <v>Mg</v>
          </cell>
          <cell r="E537">
            <v>10</v>
          </cell>
          <cell r="F537" t="str">
            <v>Other (Non Energy)</v>
          </cell>
          <cell r="G537">
            <v>6</v>
          </cell>
          <cell r="H537">
            <v>6707551.785758006</v>
          </cell>
          <cell r="I537">
            <v>6627056.464258601</v>
          </cell>
          <cell r="J537">
            <v>6386916.927887703</v>
          </cell>
          <cell r="K537">
            <v>5924096.587844413</v>
          </cell>
          <cell r="L537">
            <v>6017317.1204678435</v>
          </cell>
          <cell r="M537">
            <v>6038017.788625387</v>
          </cell>
          <cell r="N537">
            <v>6039927.06478906</v>
          </cell>
          <cell r="O537">
            <v>5961971.9774922365</v>
          </cell>
          <cell r="P537">
            <v>6168761.676565151</v>
          </cell>
          <cell r="Q537">
            <v>6185162.8754010815</v>
          </cell>
          <cell r="R537">
            <v>6295487.022867495</v>
          </cell>
          <cell r="S537">
            <v>6079704.57566797</v>
          </cell>
        </row>
        <row r="538">
          <cell r="A538" t="str">
            <v>EU15_CO2_Transport</v>
          </cell>
          <cell r="B538" t="str">
            <v>EU15</v>
          </cell>
          <cell r="C538" t="str">
            <v>CO2</v>
          </cell>
          <cell r="D538" t="str">
            <v>Mg</v>
          </cell>
          <cell r="E538">
            <v>11</v>
          </cell>
          <cell r="F538" t="str">
            <v>Transport</v>
          </cell>
          <cell r="G538">
            <v>7</v>
          </cell>
          <cell r="H538">
            <v>695002972.8609552</v>
          </cell>
          <cell r="I538">
            <v>708465156.941198</v>
          </cell>
          <cell r="J538">
            <v>732834506.3382174</v>
          </cell>
          <cell r="K538">
            <v>739790255.1215457</v>
          </cell>
          <cell r="L538">
            <v>743243754.7573687</v>
          </cell>
          <cell r="M538">
            <v>752888723.5861294</v>
          </cell>
          <cell r="N538">
            <v>769247682.3193914</v>
          </cell>
          <cell r="O538">
            <v>778308940.0746206</v>
          </cell>
          <cell r="P538">
            <v>802557678.9453503</v>
          </cell>
          <cell r="Q538">
            <v>822186212.3366655</v>
          </cell>
          <cell r="R538">
            <v>823606209.3692367</v>
          </cell>
          <cell r="S538">
            <v>833924923.8001834</v>
          </cell>
        </row>
        <row r="539">
          <cell r="A539" t="str">
            <v>EU15_GWP_Energy Industries</v>
          </cell>
          <cell r="B539" t="str">
            <v>EU15</v>
          </cell>
          <cell r="C539" t="str">
            <v>GWP</v>
          </cell>
          <cell r="D539" t="str">
            <v>CO2 Eq</v>
          </cell>
          <cell r="E539">
            <v>1</v>
          </cell>
          <cell r="F539" t="str">
            <v>Energy Industries</v>
          </cell>
          <cell r="G539">
            <v>1</v>
          </cell>
          <cell r="H539">
            <v>1160066243.8292925</v>
          </cell>
          <cell r="I539">
            <v>1166742440.726369</v>
          </cell>
          <cell r="J539">
            <v>1131884366.4811244</v>
          </cell>
          <cell r="K539">
            <v>1076709641.4554963</v>
          </cell>
          <cell r="L539">
            <v>1085028074.6594596</v>
          </cell>
          <cell r="M539">
            <v>1095924773.7000103</v>
          </cell>
          <cell r="N539">
            <v>1109922133.816763</v>
          </cell>
          <cell r="O539">
            <v>1074616461.96656</v>
          </cell>
          <cell r="P539">
            <v>1105532633.0673785</v>
          </cell>
          <cell r="Q539">
            <v>1087079671.0718696</v>
          </cell>
          <cell r="R539">
            <v>1119915474.7525535</v>
          </cell>
          <cell r="S539">
            <v>1137435999.4334376</v>
          </cell>
        </row>
        <row r="540">
          <cell r="A540" t="str">
            <v>EU15_GWP_Fugitive Emissions</v>
          </cell>
          <cell r="B540" t="str">
            <v>EU15</v>
          </cell>
          <cell r="C540" t="str">
            <v>GWP</v>
          </cell>
          <cell r="D540" t="str">
            <v>CO2 Eq</v>
          </cell>
          <cell r="E540">
            <v>2</v>
          </cell>
          <cell r="F540" t="str">
            <v>Fugitive Emissions</v>
          </cell>
          <cell r="G540">
            <v>2</v>
          </cell>
          <cell r="H540">
            <v>108108003.84903681</v>
          </cell>
          <cell r="I540">
            <v>103974651.23874</v>
          </cell>
          <cell r="J540">
            <v>102150913.40318896</v>
          </cell>
          <cell r="K540">
            <v>97191967.30268167</v>
          </cell>
          <cell r="L540">
            <v>91241439.84316403</v>
          </cell>
          <cell r="M540">
            <v>87303407.35754895</v>
          </cell>
          <cell r="N540">
            <v>84563428.35193393</v>
          </cell>
          <cell r="O540">
            <v>81619548.4290051</v>
          </cell>
          <cell r="P540">
            <v>78672778.18664953</v>
          </cell>
          <cell r="Q540">
            <v>75407451.24681884</v>
          </cell>
          <cell r="R540">
            <v>70827739.70872606</v>
          </cell>
          <cell r="S540">
            <v>68124949.13048917</v>
          </cell>
        </row>
        <row r="541">
          <cell r="A541" t="str">
            <v>EU15_GWP_Industry (Energy)</v>
          </cell>
          <cell r="B541" t="str">
            <v>EU15</v>
          </cell>
          <cell r="C541" t="str">
            <v>GWP</v>
          </cell>
          <cell r="D541" t="str">
            <v>CO2 Eq</v>
          </cell>
          <cell r="E541">
            <v>3</v>
          </cell>
          <cell r="F541" t="str">
            <v>Industry (Energy)</v>
          </cell>
          <cell r="G541">
            <v>3</v>
          </cell>
          <cell r="H541">
            <v>653162547.6103387</v>
          </cell>
          <cell r="I541">
            <v>630010373.1575327</v>
          </cell>
          <cell r="J541">
            <v>607475545.3047961</v>
          </cell>
          <cell r="K541">
            <v>587479158.3002474</v>
          </cell>
          <cell r="L541">
            <v>607280863.3893042</v>
          </cell>
          <cell r="M541">
            <v>614733147.0756361</v>
          </cell>
          <cell r="N541">
            <v>601282255.431411</v>
          </cell>
          <cell r="O541">
            <v>612632467.3955376</v>
          </cell>
          <cell r="P541">
            <v>608811030.3888386</v>
          </cell>
          <cell r="Q541">
            <v>600178897.4788942</v>
          </cell>
          <cell r="R541">
            <v>600473190.6591113</v>
          </cell>
          <cell r="S541">
            <v>594351947.3057909</v>
          </cell>
        </row>
        <row r="542">
          <cell r="A542" t="str">
            <v>EU15_GWP_Agriculture</v>
          </cell>
          <cell r="B542" t="str">
            <v>EU15</v>
          </cell>
          <cell r="C542" t="str">
            <v>GWP</v>
          </cell>
          <cell r="D542" t="str">
            <v>CO2 Eq</v>
          </cell>
          <cell r="E542">
            <v>4</v>
          </cell>
          <cell r="F542" t="str">
            <v>Agriculture</v>
          </cell>
          <cell r="G542">
            <v>10</v>
          </cell>
          <cell r="H542">
            <v>433767506.4566883</v>
          </cell>
          <cell r="I542">
            <v>423310673.3805047</v>
          </cell>
          <cell r="J542">
            <v>412802132.4037846</v>
          </cell>
          <cell r="K542">
            <v>407912046.17918247</v>
          </cell>
          <cell r="L542">
            <v>409349608.4383157</v>
          </cell>
          <cell r="M542">
            <v>408989459.643206</v>
          </cell>
          <cell r="N542">
            <v>412256947.4732227</v>
          </cell>
          <cell r="O542">
            <v>412353929.3341852</v>
          </cell>
          <cell r="P542">
            <v>410495943.5400029</v>
          </cell>
          <cell r="Q542">
            <v>410096555.54351854</v>
          </cell>
          <cell r="R542">
            <v>406816488.13007724</v>
          </cell>
          <cell r="S542">
            <v>400224966.6385541</v>
          </cell>
        </row>
        <row r="543">
          <cell r="A543" t="str">
            <v>EU15_GWP_Waste</v>
          </cell>
          <cell r="B543" t="str">
            <v>EU15</v>
          </cell>
          <cell r="C543" t="str">
            <v>GWP</v>
          </cell>
          <cell r="D543" t="str">
            <v>CO2 Eq</v>
          </cell>
          <cell r="E543">
            <v>5</v>
          </cell>
          <cell r="F543" t="str">
            <v>Waste</v>
          </cell>
          <cell r="G543">
            <v>11</v>
          </cell>
          <cell r="H543">
            <v>135001228.67803177</v>
          </cell>
          <cell r="I543">
            <v>131285328.61263132</v>
          </cell>
          <cell r="J543">
            <v>125083243.00376745</v>
          </cell>
          <cell r="K543">
            <v>121634437.61319289</v>
          </cell>
          <cell r="L543">
            <v>120451739.79152752</v>
          </cell>
          <cell r="M543">
            <v>118727747.09830439</v>
          </cell>
          <cell r="N543">
            <v>117209729.7656842</v>
          </cell>
          <cell r="O543">
            <v>113133551.21826205</v>
          </cell>
          <cell r="P543">
            <v>109171512.7476741</v>
          </cell>
          <cell r="Q543">
            <v>106472790.6592742</v>
          </cell>
          <cell r="R543">
            <v>104392417.27851674</v>
          </cell>
          <cell r="S543">
            <v>102500588.68098333</v>
          </cell>
        </row>
        <row r="544">
          <cell r="A544" t="str">
            <v>EU15_GWP_Other (Energy)</v>
          </cell>
          <cell r="B544" t="str">
            <v>EU15</v>
          </cell>
          <cell r="C544" t="str">
            <v>GWP</v>
          </cell>
          <cell r="D544" t="str">
            <v>CO2 Eq</v>
          </cell>
          <cell r="E544">
            <v>6</v>
          </cell>
          <cell r="F544" t="str">
            <v>Other (Energy)</v>
          </cell>
          <cell r="G544">
            <v>5</v>
          </cell>
          <cell r="H544">
            <v>676746849.7832838</v>
          </cell>
          <cell r="I544">
            <v>716480442.6034703</v>
          </cell>
          <cell r="J544">
            <v>680612864.6990798</v>
          </cell>
          <cell r="K544">
            <v>692761576.3956363</v>
          </cell>
          <cell r="L544">
            <v>658536460.3544132</v>
          </cell>
          <cell r="M544">
            <v>663332998.6491853</v>
          </cell>
          <cell r="N544">
            <v>727135360.9192281</v>
          </cell>
          <cell r="O544">
            <v>677855578.9099786</v>
          </cell>
          <cell r="P544">
            <v>677650179.4538431</v>
          </cell>
          <cell r="Q544">
            <v>662157384.6367557</v>
          </cell>
          <cell r="R544">
            <v>645618853.9791666</v>
          </cell>
          <cell r="S544">
            <v>680454359.4407015</v>
          </cell>
        </row>
        <row r="545">
          <cell r="A545" t="str">
            <v>EU15_GWP_Industry (Processes)</v>
          </cell>
          <cell r="B545" t="str">
            <v>EU15</v>
          </cell>
          <cell r="C545" t="str">
            <v>GWP</v>
          </cell>
          <cell r="D545" t="str">
            <v>CO2 Eq</v>
          </cell>
          <cell r="E545">
            <v>9</v>
          </cell>
          <cell r="F545" t="str">
            <v>Industry (Processes)</v>
          </cell>
          <cell r="G545">
            <v>4</v>
          </cell>
          <cell r="H545">
            <v>302004594.86521786</v>
          </cell>
          <cell r="I545">
            <v>290366439.7283078</v>
          </cell>
          <cell r="J545">
            <v>282759837.685085</v>
          </cell>
          <cell r="K545">
            <v>274908026.1421571</v>
          </cell>
          <cell r="L545">
            <v>287731686.48641914</v>
          </cell>
          <cell r="M545">
            <v>299730972.5160564</v>
          </cell>
          <cell r="N545">
            <v>302536102.78576803</v>
          </cell>
          <cell r="O545">
            <v>307257579.56799114</v>
          </cell>
          <cell r="P545">
            <v>287768277.4497884</v>
          </cell>
          <cell r="Q545">
            <v>251500264.2968994</v>
          </cell>
          <cell r="R545">
            <v>255934603.47498825</v>
          </cell>
          <cell r="S545">
            <v>251143381.8286524</v>
          </cell>
        </row>
        <row r="546">
          <cell r="A546" t="str">
            <v>EU15_GWP_Other (Non Energy)</v>
          </cell>
          <cell r="B546" t="str">
            <v>EU15</v>
          </cell>
          <cell r="C546" t="str">
            <v>GWP</v>
          </cell>
          <cell r="D546" t="str">
            <v>CO2 Eq</v>
          </cell>
          <cell r="E546">
            <v>10</v>
          </cell>
          <cell r="F546" t="str">
            <v>Other (Non Energy)</v>
          </cell>
          <cell r="G546">
            <v>6</v>
          </cell>
          <cell r="H546">
            <v>11423822.371256612</v>
          </cell>
          <cell r="I546">
            <v>11303620.014258599</v>
          </cell>
          <cell r="J546">
            <v>11085280.917887704</v>
          </cell>
          <cell r="K546">
            <v>10636429.17784441</v>
          </cell>
          <cell r="L546">
            <v>10744743.170467842</v>
          </cell>
          <cell r="M546">
            <v>10793667.901990188</v>
          </cell>
          <cell r="N546">
            <v>10800980.804789059</v>
          </cell>
          <cell r="O546">
            <v>10716994.133232037</v>
          </cell>
          <cell r="P546">
            <v>10919657.755821953</v>
          </cell>
          <cell r="Q546">
            <v>10913780.940353006</v>
          </cell>
          <cell r="R546">
            <v>10993462.278776556</v>
          </cell>
          <cell r="S546">
            <v>10684923.785612008</v>
          </cell>
        </row>
        <row r="547">
          <cell r="A547" t="str">
            <v>EU15_GWP_Transport</v>
          </cell>
          <cell r="B547" t="str">
            <v>EU15</v>
          </cell>
          <cell r="C547" t="str">
            <v>GWP</v>
          </cell>
          <cell r="D547" t="str">
            <v>CO2 Eq</v>
          </cell>
          <cell r="E547">
            <v>11</v>
          </cell>
          <cell r="F547" t="str">
            <v>Transport</v>
          </cell>
          <cell r="G547">
            <v>7</v>
          </cell>
          <cell r="H547">
            <v>711444728.8148323</v>
          </cell>
          <cell r="I547">
            <v>725928977.0050439</v>
          </cell>
          <cell r="J547">
            <v>751504925.287881</v>
          </cell>
          <cell r="K547">
            <v>759670691.0845559</v>
          </cell>
          <cell r="L547">
            <v>764325958.7068065</v>
          </cell>
          <cell r="M547">
            <v>775285193.2749329</v>
          </cell>
          <cell r="N547">
            <v>793027547.9040338</v>
          </cell>
          <cell r="O547">
            <v>803091082.9102012</v>
          </cell>
          <cell r="P547">
            <v>828832836.5151299</v>
          </cell>
          <cell r="Q547">
            <v>849723758.9096509</v>
          </cell>
          <cell r="R547">
            <v>851685441.7452623</v>
          </cell>
          <cell r="S547">
            <v>863334472.0698689</v>
          </cell>
        </row>
        <row r="548">
          <cell r="A548" t="str">
            <v>EU15_HFC-A_Energy Industries</v>
          </cell>
          <cell r="B548" t="str">
            <v>EU15</v>
          </cell>
          <cell r="C548" t="str">
            <v>HFC-A</v>
          </cell>
          <cell r="D548" t="str">
            <v>Mg (CO2 Eq)</v>
          </cell>
          <cell r="E548">
            <v>1</v>
          </cell>
          <cell r="F548" t="str">
            <v>Energy Industries</v>
          </cell>
          <cell r="G548">
            <v>1</v>
          </cell>
          <cell r="H548" t="str">
            <v/>
          </cell>
          <cell r="I548" t="str">
            <v/>
          </cell>
          <cell r="J548" t="str">
            <v/>
          </cell>
          <cell r="K548" t="str">
            <v/>
          </cell>
          <cell r="L548" t="str">
            <v/>
          </cell>
          <cell r="M548" t="str">
            <v/>
          </cell>
          <cell r="N548" t="str">
            <v/>
          </cell>
          <cell r="O548" t="str">
            <v/>
          </cell>
          <cell r="P548" t="str">
            <v/>
          </cell>
          <cell r="Q548" t="str">
            <v/>
          </cell>
          <cell r="R548" t="str">
            <v/>
          </cell>
          <cell r="S548" t="str">
            <v/>
          </cell>
        </row>
        <row r="549">
          <cell r="A549" t="str">
            <v>EU15_HFC-A_Fugitive Emissions</v>
          </cell>
          <cell r="B549" t="str">
            <v>EU15</v>
          </cell>
          <cell r="C549" t="str">
            <v>HFC-A</v>
          </cell>
          <cell r="D549" t="str">
            <v>Mg (CO2 Eq)</v>
          </cell>
          <cell r="E549">
            <v>2</v>
          </cell>
          <cell r="F549" t="str">
            <v>Fugitive Emissions</v>
          </cell>
          <cell r="G549">
            <v>2</v>
          </cell>
          <cell r="H549" t="str">
            <v/>
          </cell>
          <cell r="I549" t="str">
            <v/>
          </cell>
          <cell r="J549" t="str">
            <v/>
          </cell>
          <cell r="K549" t="str">
            <v/>
          </cell>
          <cell r="L549" t="str">
            <v/>
          </cell>
          <cell r="M549" t="str">
            <v/>
          </cell>
          <cell r="N549" t="str">
            <v/>
          </cell>
          <cell r="O549" t="str">
            <v/>
          </cell>
          <cell r="P549" t="str">
            <v/>
          </cell>
          <cell r="Q549" t="str">
            <v/>
          </cell>
          <cell r="R549" t="str">
            <v/>
          </cell>
          <cell r="S549" t="str">
            <v/>
          </cell>
        </row>
        <row r="550">
          <cell r="A550" t="str">
            <v>EU15_HFC-A_Industry (Energy)</v>
          </cell>
          <cell r="B550" t="str">
            <v>EU15</v>
          </cell>
          <cell r="C550" t="str">
            <v>HFC-A</v>
          </cell>
          <cell r="D550" t="str">
            <v>Mg (CO2 Eq)</v>
          </cell>
          <cell r="E550">
            <v>3</v>
          </cell>
          <cell r="F550" t="str">
            <v>Industry (Energy)</v>
          </cell>
          <cell r="G550">
            <v>3</v>
          </cell>
          <cell r="H550" t="str">
            <v/>
          </cell>
          <cell r="I550" t="str">
            <v/>
          </cell>
          <cell r="J550" t="str">
            <v/>
          </cell>
          <cell r="K550" t="str">
            <v/>
          </cell>
          <cell r="L550" t="str">
            <v/>
          </cell>
          <cell r="M550" t="str">
            <v/>
          </cell>
          <cell r="N550" t="str">
            <v/>
          </cell>
          <cell r="O550" t="str">
            <v/>
          </cell>
          <cell r="P550" t="str">
            <v/>
          </cell>
          <cell r="Q550" t="str">
            <v/>
          </cell>
          <cell r="R550" t="str">
            <v/>
          </cell>
          <cell r="S550" t="str">
            <v/>
          </cell>
        </row>
        <row r="551">
          <cell r="A551" t="str">
            <v>EU15_HFC-A_Agriculture</v>
          </cell>
          <cell r="B551" t="str">
            <v>EU15</v>
          </cell>
          <cell r="C551" t="str">
            <v>HFC-A</v>
          </cell>
          <cell r="D551" t="str">
            <v>Mg (CO2 Eq)</v>
          </cell>
          <cell r="E551">
            <v>4</v>
          </cell>
          <cell r="F551" t="str">
            <v>Agriculture</v>
          </cell>
          <cell r="G551">
            <v>10</v>
          </cell>
          <cell r="H551" t="str">
            <v/>
          </cell>
          <cell r="I551" t="str">
            <v/>
          </cell>
          <cell r="J551" t="str">
            <v/>
          </cell>
          <cell r="K551" t="str">
            <v/>
          </cell>
          <cell r="L551" t="str">
            <v/>
          </cell>
          <cell r="M551" t="str">
            <v/>
          </cell>
          <cell r="N551" t="str">
            <v/>
          </cell>
          <cell r="O551" t="str">
            <v/>
          </cell>
          <cell r="P551" t="str">
            <v/>
          </cell>
          <cell r="Q551" t="str">
            <v/>
          </cell>
          <cell r="R551" t="str">
            <v/>
          </cell>
          <cell r="S551" t="str">
            <v/>
          </cell>
        </row>
        <row r="552">
          <cell r="A552" t="str">
            <v>EU15_HFC-A_Waste</v>
          </cell>
          <cell r="B552" t="str">
            <v>EU15</v>
          </cell>
          <cell r="C552" t="str">
            <v>HFC-A</v>
          </cell>
          <cell r="D552" t="str">
            <v>Mg (CO2 Eq)</v>
          </cell>
          <cell r="E552">
            <v>5</v>
          </cell>
          <cell r="F552" t="str">
            <v>Waste</v>
          </cell>
          <cell r="G552">
            <v>11</v>
          </cell>
          <cell r="H552" t="str">
            <v/>
          </cell>
          <cell r="I552" t="str">
            <v/>
          </cell>
          <cell r="J552" t="str">
            <v/>
          </cell>
          <cell r="K552" t="str">
            <v/>
          </cell>
          <cell r="L552" t="str">
            <v/>
          </cell>
          <cell r="M552" t="str">
            <v/>
          </cell>
          <cell r="N552" t="str">
            <v/>
          </cell>
          <cell r="O552" t="str">
            <v/>
          </cell>
          <cell r="P552" t="str">
            <v/>
          </cell>
          <cell r="Q552" t="str">
            <v/>
          </cell>
          <cell r="R552" t="str">
            <v/>
          </cell>
          <cell r="S552" t="str">
            <v/>
          </cell>
        </row>
        <row r="553">
          <cell r="A553" t="str">
            <v>EU15_HFC-A_Other (Energy)</v>
          </cell>
          <cell r="B553" t="str">
            <v>EU15</v>
          </cell>
          <cell r="C553" t="str">
            <v>HFC-A</v>
          </cell>
          <cell r="D553" t="str">
            <v>Mg (CO2 Eq)</v>
          </cell>
          <cell r="E553">
            <v>6</v>
          </cell>
          <cell r="F553" t="str">
            <v>Other (Energy)</v>
          </cell>
          <cell r="G553">
            <v>5</v>
          </cell>
          <cell r="H553" t="str">
            <v/>
          </cell>
          <cell r="I553" t="str">
            <v/>
          </cell>
          <cell r="J553" t="str">
            <v/>
          </cell>
          <cell r="K553" t="str">
            <v/>
          </cell>
          <cell r="L553" t="str">
            <v/>
          </cell>
          <cell r="M553" t="str">
            <v/>
          </cell>
          <cell r="N553" t="str">
            <v/>
          </cell>
          <cell r="O553" t="str">
            <v/>
          </cell>
          <cell r="P553" t="str">
            <v/>
          </cell>
          <cell r="Q553" t="str">
            <v/>
          </cell>
          <cell r="R553" t="str">
            <v/>
          </cell>
          <cell r="S553" t="str">
            <v/>
          </cell>
        </row>
        <row r="554">
          <cell r="A554" t="str">
            <v>EU15_HFC-A_Industry (Processes)</v>
          </cell>
          <cell r="B554" t="str">
            <v>EU15</v>
          </cell>
          <cell r="C554" t="str">
            <v>HFC-A</v>
          </cell>
          <cell r="D554" t="str">
            <v>Mg (CO2 Eq)</v>
          </cell>
          <cell r="E554">
            <v>9</v>
          </cell>
          <cell r="F554" t="str">
            <v>Industry (Processes)</v>
          </cell>
          <cell r="G554">
            <v>4</v>
          </cell>
          <cell r="H554">
            <v>25667568.181544475</v>
          </cell>
          <cell r="I554">
            <v>24424602.146622557</v>
          </cell>
          <cell r="J554">
            <v>25991344.53267431</v>
          </cell>
          <cell r="K554">
            <v>28453447.89099734</v>
          </cell>
          <cell r="L554">
            <v>33087522.592321824</v>
          </cell>
          <cell r="M554">
            <v>39254645.41957901</v>
          </cell>
          <cell r="N554">
            <v>43691639.79300737</v>
          </cell>
          <cell r="O554">
            <v>49753339.14453254</v>
          </cell>
          <cell r="P554">
            <v>54070032.585886285</v>
          </cell>
          <cell r="Q554">
            <v>41448864.28284842</v>
          </cell>
          <cell r="R554">
            <v>45033487.80385502</v>
          </cell>
          <cell r="S554">
            <v>43383023.78303019</v>
          </cell>
        </row>
        <row r="555">
          <cell r="A555" t="str">
            <v>EU15_HFC-A_Other (Non Energy)</v>
          </cell>
          <cell r="B555" t="str">
            <v>EU15</v>
          </cell>
          <cell r="C555" t="str">
            <v>HFC-A</v>
          </cell>
          <cell r="D555" t="str">
            <v>Mg (CO2 Eq)</v>
          </cell>
          <cell r="E555">
            <v>10</v>
          </cell>
          <cell r="F555" t="str">
            <v>Other (Non Energy)</v>
          </cell>
          <cell r="G555">
            <v>6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</row>
        <row r="556">
          <cell r="A556" t="str">
            <v>EU15_HFC-A_Transport</v>
          </cell>
          <cell r="B556" t="str">
            <v>EU15</v>
          </cell>
          <cell r="C556" t="str">
            <v>HFC-A</v>
          </cell>
          <cell r="D556" t="str">
            <v>Mg (CO2 Eq)</v>
          </cell>
          <cell r="E556">
            <v>11</v>
          </cell>
          <cell r="F556" t="str">
            <v>Transport</v>
          </cell>
          <cell r="G556">
            <v>7</v>
          </cell>
          <cell r="H556" t="str">
            <v/>
          </cell>
          <cell r="I556" t="str">
            <v/>
          </cell>
          <cell r="J556" t="str">
            <v/>
          </cell>
          <cell r="K556" t="str">
            <v/>
          </cell>
          <cell r="L556" t="str">
            <v/>
          </cell>
          <cell r="M556" t="str">
            <v/>
          </cell>
          <cell r="N556" t="str">
            <v/>
          </cell>
          <cell r="O556" t="str">
            <v/>
          </cell>
          <cell r="P556" t="str">
            <v/>
          </cell>
          <cell r="Q556" t="str">
            <v/>
          </cell>
          <cell r="R556" t="str">
            <v/>
          </cell>
          <cell r="S556" t="str">
            <v/>
          </cell>
        </row>
        <row r="557">
          <cell r="A557" t="str">
            <v>EU15_N2O_Energy Industries</v>
          </cell>
          <cell r="B557" t="str">
            <v>EU15</v>
          </cell>
          <cell r="C557" t="str">
            <v>N2O</v>
          </cell>
          <cell r="D557" t="str">
            <v>Mg</v>
          </cell>
          <cell r="E557">
            <v>1</v>
          </cell>
          <cell r="F557" t="str">
            <v>Energy Industries</v>
          </cell>
          <cell r="G557">
            <v>1</v>
          </cell>
          <cell r="H557">
            <v>47116.9296818759</v>
          </cell>
          <cell r="I557">
            <v>48092.25945110053</v>
          </cell>
          <cell r="J557">
            <v>48006.53694198469</v>
          </cell>
          <cell r="K557">
            <v>45402.56844909868</v>
          </cell>
          <cell r="L557">
            <v>46324.6332280597</v>
          </cell>
          <cell r="M557">
            <v>46883.138313628355</v>
          </cell>
          <cell r="N557">
            <v>48047.3713009288</v>
          </cell>
          <cell r="O557">
            <v>47187.3108049333</v>
          </cell>
          <cell r="P557">
            <v>49120.78226084963</v>
          </cell>
          <cell r="Q557">
            <v>48763.54560290407</v>
          </cell>
          <cell r="R557">
            <v>49344.727450129394</v>
          </cell>
          <cell r="S557">
            <v>51742.01603049287</v>
          </cell>
        </row>
        <row r="558">
          <cell r="A558" t="str">
            <v>EU15_N2O_Fugitive Emissions</v>
          </cell>
          <cell r="B558" t="str">
            <v>EU15</v>
          </cell>
          <cell r="C558" t="str">
            <v>N2O</v>
          </cell>
          <cell r="D558" t="str">
            <v>Mg</v>
          </cell>
          <cell r="E558">
            <v>2</v>
          </cell>
          <cell r="F558" t="str">
            <v>Fugitive Emissions</v>
          </cell>
          <cell r="G558">
            <v>2</v>
          </cell>
          <cell r="H558">
            <v>317.45042709999996</v>
          </cell>
          <cell r="I558">
            <v>276.7215036999999</v>
          </cell>
          <cell r="J558">
            <v>258.0440796</v>
          </cell>
          <cell r="K558">
            <v>250.1160827</v>
          </cell>
          <cell r="L558">
            <v>727.8703174</v>
          </cell>
          <cell r="M558">
            <v>246.3455556</v>
          </cell>
          <cell r="N558">
            <v>265.8605632999999</v>
          </cell>
          <cell r="O558">
            <v>227.7556234</v>
          </cell>
          <cell r="P558">
            <v>218.48625099999998</v>
          </cell>
          <cell r="Q558">
            <v>223.50299382650002</v>
          </cell>
          <cell r="R558">
            <v>172.18129193000001</v>
          </cell>
          <cell r="S558">
            <v>167.6033435</v>
          </cell>
        </row>
        <row r="559">
          <cell r="A559" t="str">
            <v>EU15_N2O_Industry (Energy)</v>
          </cell>
          <cell r="B559" t="str">
            <v>EU15</v>
          </cell>
          <cell r="C559" t="str">
            <v>N2O</v>
          </cell>
          <cell r="D559" t="str">
            <v>Mg</v>
          </cell>
          <cell r="E559">
            <v>3</v>
          </cell>
          <cell r="F559" t="str">
            <v>Industry (Energy)</v>
          </cell>
          <cell r="G559">
            <v>3</v>
          </cell>
          <cell r="H559">
            <v>30914.405802528665</v>
          </cell>
          <cell r="I559">
            <v>29820.59788261963</v>
          </cell>
          <cell r="J559">
            <v>29046.537177074693</v>
          </cell>
          <cell r="K559">
            <v>27881.7682781249</v>
          </cell>
          <cell r="L559">
            <v>29129.79301940011</v>
          </cell>
          <cell r="M559">
            <v>30124.73406640591</v>
          </cell>
          <cell r="N559">
            <v>27169.50655176007</v>
          </cell>
          <cell r="O559">
            <v>28772.232742836797</v>
          </cell>
          <cell r="P559">
            <v>28552.157015360408</v>
          </cell>
          <cell r="Q559">
            <v>28497.599557191978</v>
          </cell>
          <cell r="R559">
            <v>27418.582922561436</v>
          </cell>
          <cell r="S559">
            <v>26069.4620731659</v>
          </cell>
        </row>
        <row r="560">
          <cell r="A560" t="str">
            <v>EU15_N2O_Agriculture</v>
          </cell>
          <cell r="B560" t="str">
            <v>EU15</v>
          </cell>
          <cell r="C560" t="str">
            <v>N2O</v>
          </cell>
          <cell r="D560" t="str">
            <v>Mg</v>
          </cell>
          <cell r="E560">
            <v>4</v>
          </cell>
          <cell r="F560" t="str">
            <v>Agriculture</v>
          </cell>
          <cell r="G560">
            <v>10</v>
          </cell>
          <cell r="H560">
            <v>769123.8547912682</v>
          </cell>
          <cell r="I560">
            <v>752789.9426485734</v>
          </cell>
          <cell r="J560">
            <v>729385.5893503133</v>
          </cell>
          <cell r="K560">
            <v>717598.0357368572</v>
          </cell>
          <cell r="L560">
            <v>720903.2527408365</v>
          </cell>
          <cell r="M560">
            <v>721192.8578756016</v>
          </cell>
          <cell r="N560">
            <v>729432.5084970198</v>
          </cell>
          <cell r="O560">
            <v>733780.3400566223</v>
          </cell>
          <cell r="P560">
            <v>729543.8940562595</v>
          </cell>
          <cell r="Q560">
            <v>731110.3700133356</v>
          </cell>
          <cell r="R560">
            <v>725219.6792563127</v>
          </cell>
          <cell r="S560">
            <v>705637.8263189005</v>
          </cell>
        </row>
        <row r="561">
          <cell r="A561" t="str">
            <v>EU15_N2O_Waste</v>
          </cell>
          <cell r="B561" t="str">
            <v>EU15</v>
          </cell>
          <cell r="C561" t="str">
            <v>N2O</v>
          </cell>
          <cell r="D561" t="str">
            <v>Mg</v>
          </cell>
          <cell r="E561">
            <v>5</v>
          </cell>
          <cell r="F561" t="str">
            <v>Waste</v>
          </cell>
          <cell r="G561">
            <v>11</v>
          </cell>
          <cell r="H561">
            <v>22627.596720685346</v>
          </cell>
          <cell r="I561">
            <v>20206.495274325476</v>
          </cell>
          <cell r="J561">
            <v>18812.288184520377</v>
          </cell>
          <cell r="K561">
            <v>18984.818205345615</v>
          </cell>
          <cell r="L561">
            <v>18984.094106856675</v>
          </cell>
          <cell r="M561">
            <v>19137.864918251184</v>
          </cell>
          <cell r="N561">
            <v>19187.08501491245</v>
          </cell>
          <cell r="O561">
            <v>19219.600116227994</v>
          </cell>
          <cell r="P561">
            <v>19382.263576290192</v>
          </cell>
          <cell r="Q561">
            <v>19478.44699337256</v>
          </cell>
          <cell r="R561">
            <v>19861.489531417956</v>
          </cell>
          <cell r="S561">
            <v>19695.93485378135</v>
          </cell>
        </row>
        <row r="562">
          <cell r="A562" t="str">
            <v>EU15_N2O_Other (Energy)</v>
          </cell>
          <cell r="B562" t="str">
            <v>EU15</v>
          </cell>
          <cell r="C562" t="str">
            <v>N2O</v>
          </cell>
          <cell r="D562" t="str">
            <v>Mg</v>
          </cell>
          <cell r="E562">
            <v>6</v>
          </cell>
          <cell r="F562" t="str">
            <v>Other (Energy)</v>
          </cell>
          <cell r="G562">
            <v>5</v>
          </cell>
          <cell r="H562">
            <v>35693.221682622854</v>
          </cell>
          <cell r="I562">
            <v>37336.08200487961</v>
          </cell>
          <cell r="J562">
            <v>35834.806233144</v>
          </cell>
          <cell r="K562">
            <v>35757.91779402198</v>
          </cell>
          <cell r="L562">
            <v>33828.21047663088</v>
          </cell>
          <cell r="M562">
            <v>31489.238006431246</v>
          </cell>
          <cell r="N562">
            <v>32130.471110286016</v>
          </cell>
          <cell r="O562">
            <v>30182.6104974006</v>
          </cell>
          <cell r="P562">
            <v>30348.76380291795</v>
          </cell>
          <cell r="Q562">
            <v>30687.320811310154</v>
          </cell>
          <cell r="R562">
            <v>30581.505906134116</v>
          </cell>
          <cell r="S562">
            <v>31046.90390798135</v>
          </cell>
        </row>
        <row r="563">
          <cell r="A563" t="str">
            <v>EU15_N2O_Industry (Processes)</v>
          </cell>
          <cell r="B563" t="str">
            <v>EU15</v>
          </cell>
          <cell r="C563" t="str">
            <v>N2O</v>
          </cell>
          <cell r="D563" t="str">
            <v>Mg</v>
          </cell>
          <cell r="E563">
            <v>9</v>
          </cell>
          <cell r="F563" t="str">
            <v>Industry (Processes)</v>
          </cell>
          <cell r="G563">
            <v>4</v>
          </cell>
          <cell r="H563">
            <v>342402.26076621807</v>
          </cell>
          <cell r="I563">
            <v>335706.10845065315</v>
          </cell>
          <cell r="J563">
            <v>324012.81074497616</v>
          </cell>
          <cell r="K563">
            <v>307088.6554332834</v>
          </cell>
          <cell r="L563">
            <v>315855.28931511566</v>
          </cell>
          <cell r="M563">
            <v>314646.3505758238</v>
          </cell>
          <cell r="N563">
            <v>324963.3749868392</v>
          </cell>
          <cell r="O563">
            <v>311375.0359838209</v>
          </cell>
          <cell r="P563">
            <v>236444.33273672793</v>
          </cell>
          <cell r="Q563">
            <v>162908.9429718057</v>
          </cell>
          <cell r="R563">
            <v>160760.9369193819</v>
          </cell>
          <cell r="S563">
            <v>158876.3269384634</v>
          </cell>
        </row>
        <row r="564">
          <cell r="A564" t="str">
            <v>EU15_N2O_Other (Non Energy)</v>
          </cell>
          <cell r="B564" t="str">
            <v>EU15</v>
          </cell>
          <cell r="C564" t="str">
            <v>N2O</v>
          </cell>
          <cell r="D564" t="str">
            <v>Mg</v>
          </cell>
          <cell r="E564">
            <v>10</v>
          </cell>
          <cell r="F564" t="str">
            <v>Other (Non Energy)</v>
          </cell>
          <cell r="G564">
            <v>6</v>
          </cell>
          <cell r="H564">
            <v>15074.899104167001</v>
          </cell>
          <cell r="I564">
            <v>14950.205</v>
          </cell>
          <cell r="J564">
            <v>15020.528999999999</v>
          </cell>
          <cell r="K564">
            <v>15065.588999999998</v>
          </cell>
          <cell r="L564">
            <v>15093.955</v>
          </cell>
          <cell r="M564">
            <v>15201.01554167</v>
          </cell>
          <cell r="N564">
            <v>15222.754</v>
          </cell>
          <cell r="O564">
            <v>15204.588</v>
          </cell>
          <cell r="P564">
            <v>15194.288041666667</v>
          </cell>
          <cell r="Q564">
            <v>15121.680802080002</v>
          </cell>
          <cell r="R564">
            <v>15025.37210417</v>
          </cell>
          <cell r="S564">
            <v>14730.123729170002</v>
          </cell>
        </row>
        <row r="565">
          <cell r="A565" t="str">
            <v>EU15_N2O_Transport</v>
          </cell>
          <cell r="B565" t="str">
            <v>EU15</v>
          </cell>
          <cell r="C565" t="str">
            <v>N2O</v>
          </cell>
          <cell r="D565" t="str">
            <v>Mg</v>
          </cell>
          <cell r="E565">
            <v>11</v>
          </cell>
          <cell r="F565" t="str">
            <v>Transport</v>
          </cell>
          <cell r="G565">
            <v>7</v>
          </cell>
          <cell r="H565">
            <v>37612.89506275105</v>
          </cell>
          <cell r="I565">
            <v>41610.18468099177</v>
          </cell>
          <cell r="J565">
            <v>45703.2478572332</v>
          </cell>
          <cell r="K565">
            <v>50196.095701757775</v>
          </cell>
          <cell r="L565">
            <v>54583.0627647272</v>
          </cell>
          <cell r="M565">
            <v>59142.6500443734</v>
          </cell>
          <cell r="N565">
            <v>63697.23817104493</v>
          </cell>
          <cell r="O565">
            <v>67625.3829954343</v>
          </cell>
          <cell r="P565">
            <v>72829.08301229877</v>
          </cell>
          <cell r="Q565">
            <v>77417.5903234563</v>
          </cell>
          <cell r="R565">
            <v>80236.28333223073</v>
          </cell>
          <cell r="S565">
            <v>85035.52200519445</v>
          </cell>
        </row>
        <row r="566">
          <cell r="A566" t="str">
            <v>EU15_NH3_Energy Industries</v>
          </cell>
          <cell r="B566" t="str">
            <v>EU15</v>
          </cell>
          <cell r="C566" t="str">
            <v>NH3</v>
          </cell>
          <cell r="D566" t="str">
            <v>Mg</v>
          </cell>
          <cell r="E566">
            <v>1</v>
          </cell>
          <cell r="F566" t="str">
            <v>Energy Industries</v>
          </cell>
          <cell r="G566">
            <v>1</v>
          </cell>
          <cell r="H566">
            <v>4685.795915500001</v>
          </cell>
          <cell r="I566">
            <v>4717.0175917</v>
          </cell>
          <cell r="J566">
            <v>4704.073815199999</v>
          </cell>
          <cell r="K566">
            <v>4760.027578</v>
          </cell>
          <cell r="L566">
            <v>4858.060288799999</v>
          </cell>
          <cell r="M566">
            <v>3855.2554518</v>
          </cell>
          <cell r="N566">
            <v>4908.277498299999</v>
          </cell>
          <cell r="O566">
            <v>3787.3770681000005</v>
          </cell>
          <cell r="P566">
            <v>3884.1018507020003</v>
          </cell>
          <cell r="Q566">
            <v>3787.941566639</v>
          </cell>
          <cell r="R566">
            <v>3903.5828186299996</v>
          </cell>
          <cell r="S566">
            <v>3940.14658886</v>
          </cell>
        </row>
        <row r="567">
          <cell r="A567" t="str">
            <v>EU15_NH3_Fugitive Emissions</v>
          </cell>
          <cell r="B567" t="str">
            <v>EU15</v>
          </cell>
          <cell r="C567" t="str">
            <v>NH3</v>
          </cell>
          <cell r="D567" t="str">
            <v>Mg</v>
          </cell>
          <cell r="E567">
            <v>2</v>
          </cell>
          <cell r="F567" t="str">
            <v>Fugitive Emissions</v>
          </cell>
          <cell r="G567">
            <v>2</v>
          </cell>
          <cell r="H567">
            <v>630.5418</v>
          </cell>
          <cell r="I567">
            <v>612.8674</v>
          </cell>
          <cell r="J567">
            <v>576.4748000000001</v>
          </cell>
          <cell r="K567">
            <v>560.5742</v>
          </cell>
          <cell r="L567">
            <v>550.7486</v>
          </cell>
          <cell r="M567">
            <v>479.4063</v>
          </cell>
          <cell r="N567">
            <v>473.43008</v>
          </cell>
          <cell r="O567">
            <v>491.90708</v>
          </cell>
          <cell r="P567">
            <v>485.55836</v>
          </cell>
          <cell r="Q567">
            <v>446.60773</v>
          </cell>
          <cell r="R567">
            <v>512.02969</v>
          </cell>
          <cell r="S567">
            <v>482.62369</v>
          </cell>
        </row>
        <row r="568">
          <cell r="A568" t="str">
            <v>EU15_NH3_Industry (Energy)</v>
          </cell>
          <cell r="B568" t="str">
            <v>EU15</v>
          </cell>
          <cell r="C568" t="str">
            <v>NH3</v>
          </cell>
          <cell r="D568" t="str">
            <v>Mg</v>
          </cell>
          <cell r="E568">
            <v>3</v>
          </cell>
          <cell r="F568" t="str">
            <v>Industry (Energy)</v>
          </cell>
          <cell r="G568">
            <v>3</v>
          </cell>
          <cell r="H568">
            <v>4713.037148</v>
          </cell>
          <cell r="I568">
            <v>4629.575411</v>
          </cell>
          <cell r="J568">
            <v>4525.974874</v>
          </cell>
          <cell r="K568">
            <v>4636.539127</v>
          </cell>
          <cell r="L568">
            <v>4737.045106</v>
          </cell>
          <cell r="M568">
            <v>4599.623732</v>
          </cell>
          <cell r="N568">
            <v>4532.685937</v>
          </cell>
          <cell r="O568">
            <v>4524.890678999999</v>
          </cell>
          <cell r="P568">
            <v>4436.264590999999</v>
          </cell>
          <cell r="Q568">
            <v>3639.9384849999997</v>
          </cell>
          <cell r="R568">
            <v>3227.6310395999994</v>
          </cell>
          <cell r="S568">
            <v>4395.2004298</v>
          </cell>
        </row>
        <row r="569">
          <cell r="A569" t="str">
            <v>EU15_NH3_Agriculture</v>
          </cell>
          <cell r="B569" t="str">
            <v>EU15</v>
          </cell>
          <cell r="C569" t="str">
            <v>NH3</v>
          </cell>
          <cell r="D569" t="str">
            <v>Mg</v>
          </cell>
          <cell r="E569">
            <v>4</v>
          </cell>
          <cell r="F569" t="str">
            <v>Agriculture</v>
          </cell>
          <cell r="G569">
            <v>10</v>
          </cell>
          <cell r="H569">
            <v>3367842.3729000003</v>
          </cell>
          <cell r="I569">
            <v>3260440.3489</v>
          </cell>
          <cell r="J569">
            <v>3150340.8999</v>
          </cell>
          <cell r="K569">
            <v>3133289.8493</v>
          </cell>
          <cell r="L569">
            <v>3112906.2063</v>
          </cell>
          <cell r="M569">
            <v>3124966.735</v>
          </cell>
          <cell r="N569">
            <v>3082823.365</v>
          </cell>
          <cell r="O569">
            <v>3129203.4814</v>
          </cell>
          <cell r="P569">
            <v>3130552.9653999996</v>
          </cell>
          <cell r="Q569">
            <v>3135966.634</v>
          </cell>
          <cell r="R569">
            <v>3088517.183</v>
          </cell>
          <cell r="S569">
            <v>3070508.313</v>
          </cell>
        </row>
        <row r="570">
          <cell r="A570" t="str">
            <v>EU15_NH3_Waste</v>
          </cell>
          <cell r="B570" t="str">
            <v>EU15</v>
          </cell>
          <cell r="C570" t="str">
            <v>NH3</v>
          </cell>
          <cell r="D570" t="str">
            <v>Mg</v>
          </cell>
          <cell r="E570">
            <v>5</v>
          </cell>
          <cell r="F570" t="str">
            <v>Waste</v>
          </cell>
          <cell r="G570">
            <v>11</v>
          </cell>
          <cell r="H570">
            <v>57481.781078</v>
          </cell>
          <cell r="I570">
            <v>55077.719958</v>
          </cell>
          <cell r="J570">
            <v>52700.3937</v>
          </cell>
          <cell r="K570">
            <v>54507.515029999995</v>
          </cell>
          <cell r="L570">
            <v>57044.409360000005</v>
          </cell>
          <cell r="M570">
            <v>59394.351599999995</v>
          </cell>
          <cell r="N570">
            <v>58937.541580000005</v>
          </cell>
          <cell r="O570">
            <v>59849.52534</v>
          </cell>
          <cell r="P570">
            <v>59854.88777</v>
          </cell>
          <cell r="Q570">
            <v>61325.58218</v>
          </cell>
          <cell r="R570">
            <v>63930.02815</v>
          </cell>
          <cell r="S570">
            <v>61985.579549999995</v>
          </cell>
        </row>
        <row r="571">
          <cell r="A571" t="str">
            <v>EU15_NH3_Other (Energy)</v>
          </cell>
          <cell r="B571" t="str">
            <v>EU15</v>
          </cell>
          <cell r="C571" t="str">
            <v>NH3</v>
          </cell>
          <cell r="D571" t="str">
            <v>Mg</v>
          </cell>
          <cell r="E571">
            <v>6</v>
          </cell>
          <cell r="F571" t="str">
            <v>Other (Energy)</v>
          </cell>
          <cell r="G571">
            <v>5</v>
          </cell>
          <cell r="H571">
            <v>10236.64145</v>
          </cell>
          <cell r="I571">
            <v>10764.28472</v>
          </cell>
          <cell r="J571">
            <v>10181.63233</v>
          </cell>
          <cell r="K571">
            <v>10627.30783</v>
          </cell>
          <cell r="L571">
            <v>9808.30333</v>
          </cell>
          <cell r="M571">
            <v>8654.54464</v>
          </cell>
          <cell r="N571">
            <v>8748.40413</v>
          </cell>
          <cell r="O571">
            <v>8441.518479999999</v>
          </cell>
          <cell r="P571">
            <v>7252.63327</v>
          </cell>
          <cell r="Q571">
            <v>7384.31914</v>
          </cell>
          <cell r="R571">
            <v>6758.1088</v>
          </cell>
          <cell r="S571">
            <v>7401.78216</v>
          </cell>
        </row>
        <row r="572">
          <cell r="A572" t="str">
            <v>EU15_NH3_Road Transport</v>
          </cell>
          <cell r="B572" t="str">
            <v>EU15</v>
          </cell>
          <cell r="C572" t="str">
            <v>NH3</v>
          </cell>
          <cell r="D572" t="str">
            <v>Mg</v>
          </cell>
          <cell r="E572">
            <v>7</v>
          </cell>
          <cell r="F572" t="str">
            <v>Road Transport</v>
          </cell>
          <cell r="G572">
            <v>8</v>
          </cell>
          <cell r="H572">
            <v>10604.239549999998</v>
          </cell>
          <cell r="I572">
            <v>12774.585850000001</v>
          </cell>
          <cell r="J572">
            <v>17750.40628</v>
          </cell>
          <cell r="K572">
            <v>23862.969409999994</v>
          </cell>
          <cell r="L572">
            <v>32316.627650000002</v>
          </cell>
          <cell r="M572">
            <v>39936.55756</v>
          </cell>
          <cell r="N572">
            <v>49200.85744000001</v>
          </cell>
          <cell r="O572">
            <v>54765.59309</v>
          </cell>
          <cell r="P572">
            <v>59943.43522</v>
          </cell>
          <cell r="Q572">
            <v>65147.74166</v>
          </cell>
          <cell r="R572">
            <v>68145.72666</v>
          </cell>
          <cell r="S572">
            <v>70219.37535</v>
          </cell>
        </row>
        <row r="573">
          <cell r="A573" t="str">
            <v>EU15_NH3_Other Transport</v>
          </cell>
          <cell r="B573" t="str">
            <v>EU15</v>
          </cell>
          <cell r="C573" t="str">
            <v>NH3</v>
          </cell>
          <cell r="D573" t="str">
            <v>Mg</v>
          </cell>
          <cell r="E573">
            <v>8</v>
          </cell>
          <cell r="F573" t="str">
            <v>Other Transport</v>
          </cell>
          <cell r="G573">
            <v>9</v>
          </cell>
          <cell r="H573">
            <v>2045.1474499</v>
          </cell>
          <cell r="I573">
            <v>2039.2236199</v>
          </cell>
          <cell r="J573">
            <v>2036.4621195999998</v>
          </cell>
          <cell r="K573">
            <v>2031.6658051</v>
          </cell>
          <cell r="L573">
            <v>2025.1516759000003</v>
          </cell>
          <cell r="M573">
            <v>2031.5936273</v>
          </cell>
          <cell r="N573">
            <v>2004.6507592</v>
          </cell>
          <cell r="O573">
            <v>1999.7597264</v>
          </cell>
          <cell r="P573">
            <v>2000.0464987</v>
          </cell>
          <cell r="Q573">
            <v>2008.2094823999998</v>
          </cell>
          <cell r="R573">
            <v>2045.040775</v>
          </cell>
          <cell r="S573">
            <v>2051.2930215</v>
          </cell>
        </row>
        <row r="574">
          <cell r="A574" t="str">
            <v>EU15_NH3_Industry (Processes)</v>
          </cell>
          <cell r="B574" t="str">
            <v>EU15</v>
          </cell>
          <cell r="C574" t="str">
            <v>NH3</v>
          </cell>
          <cell r="D574" t="str">
            <v>Mg</v>
          </cell>
          <cell r="E574">
            <v>9</v>
          </cell>
          <cell r="F574" t="str">
            <v>Industry (Processes)</v>
          </cell>
          <cell r="G574">
            <v>4</v>
          </cell>
          <cell r="H574">
            <v>102351.31685999999</v>
          </cell>
          <cell r="I574">
            <v>90614.10921000001</v>
          </cell>
          <cell r="J574">
            <v>95962.91252000001</v>
          </cell>
          <cell r="K574">
            <v>82730.34538</v>
          </cell>
          <cell r="L574">
            <v>71117.6767</v>
          </cell>
          <cell r="M574">
            <v>81255.93948</v>
          </cell>
          <cell r="N574">
            <v>76497.38107</v>
          </cell>
          <cell r="O574">
            <v>75010.80624</v>
          </cell>
          <cell r="P574">
            <v>76559.22407</v>
          </cell>
          <cell r="Q574">
            <v>71300.28957</v>
          </cell>
          <cell r="R574">
            <v>67033.1073</v>
          </cell>
          <cell r="S574">
            <v>65757.82391</v>
          </cell>
        </row>
        <row r="575">
          <cell r="A575" t="str">
            <v>EU15_NH3_Other (Non Energy)</v>
          </cell>
          <cell r="B575" t="str">
            <v>EU15</v>
          </cell>
          <cell r="C575" t="str">
            <v>NH3</v>
          </cell>
          <cell r="D575" t="str">
            <v>Mg</v>
          </cell>
          <cell r="E575">
            <v>10</v>
          </cell>
          <cell r="F575" t="str">
            <v>Other (Non Energy)</v>
          </cell>
          <cell r="G575">
            <v>6</v>
          </cell>
          <cell r="H575">
            <v>6693.239</v>
          </cell>
          <cell r="I575">
            <v>6247.4254</v>
          </cell>
          <cell r="J575">
            <v>5513.9398</v>
          </cell>
          <cell r="K575">
            <v>5920.4542</v>
          </cell>
          <cell r="L575">
            <v>7742.9686</v>
          </cell>
          <cell r="M575">
            <v>7724.293</v>
          </cell>
          <cell r="N575">
            <v>7746.9524</v>
          </cell>
          <cell r="O575">
            <v>7768.611800000001</v>
          </cell>
          <cell r="P575">
            <v>7791.271199999999</v>
          </cell>
          <cell r="Q575">
            <v>7755.5106000000005</v>
          </cell>
          <cell r="R575">
            <v>7779.49</v>
          </cell>
          <cell r="S575">
            <v>7705.62</v>
          </cell>
        </row>
        <row r="576">
          <cell r="A576" t="str">
            <v>EU15_NMVOC_Energy Industries</v>
          </cell>
          <cell r="B576" t="str">
            <v>EU15</v>
          </cell>
          <cell r="C576" t="str">
            <v>NMVOC</v>
          </cell>
          <cell r="D576" t="str">
            <v>Mg</v>
          </cell>
          <cell r="E576">
            <v>1</v>
          </cell>
          <cell r="F576" t="str">
            <v>Energy Industries</v>
          </cell>
          <cell r="G576">
            <v>1</v>
          </cell>
          <cell r="H576">
            <v>59077.920869999994</v>
          </cell>
          <cell r="I576">
            <v>60493.18705</v>
          </cell>
          <cell r="J576">
            <v>60439.650250000006</v>
          </cell>
          <cell r="K576">
            <v>55493.96863</v>
          </cell>
          <cell r="L576">
            <v>58740.68533000001</v>
          </cell>
          <cell r="M576">
            <v>59432.69086</v>
          </cell>
          <cell r="N576">
            <v>62737.82489</v>
          </cell>
          <cell r="O576">
            <v>57334.12067</v>
          </cell>
          <cell r="P576">
            <v>58469.26352000001</v>
          </cell>
          <cell r="Q576">
            <v>61715.411190000006</v>
          </cell>
          <cell r="R576">
            <v>71902.23092</v>
          </cell>
          <cell r="S576">
            <v>61858.465509999995</v>
          </cell>
        </row>
        <row r="577">
          <cell r="A577" t="str">
            <v>EU15_NMVOC_Fugitive Emissions</v>
          </cell>
          <cell r="B577" t="str">
            <v>EU15</v>
          </cell>
          <cell r="C577" t="str">
            <v>NMVOC</v>
          </cell>
          <cell r="D577" t="str">
            <v>Mg</v>
          </cell>
          <cell r="E577">
            <v>2</v>
          </cell>
          <cell r="F577" t="str">
            <v>Fugitive Emissions</v>
          </cell>
          <cell r="G577">
            <v>2</v>
          </cell>
          <cell r="H577">
            <v>1178529.804</v>
          </cell>
          <cell r="I577">
            <v>1123161.2559999996</v>
          </cell>
          <cell r="J577">
            <v>1094033.25</v>
          </cell>
          <cell r="K577">
            <v>1009775.404</v>
          </cell>
          <cell r="L577">
            <v>1023098.6</v>
          </cell>
          <cell r="M577">
            <v>988779.505</v>
          </cell>
          <cell r="N577">
            <v>947644.5129999999</v>
          </cell>
          <cell r="O577">
            <v>947820.117</v>
          </cell>
          <cell r="P577">
            <v>895318.611</v>
          </cell>
          <cell r="Q577">
            <v>818664.807</v>
          </cell>
          <cell r="R577">
            <v>790156.1950000003</v>
          </cell>
          <cell r="S577">
            <v>767631.3910000002</v>
          </cell>
        </row>
        <row r="578">
          <cell r="A578" t="str">
            <v>EU15_NMVOC_Industry (Energy)</v>
          </cell>
          <cell r="B578" t="str">
            <v>EU15</v>
          </cell>
          <cell r="C578" t="str">
            <v>NMVOC</v>
          </cell>
          <cell r="D578" t="str">
            <v>Mg</v>
          </cell>
          <cell r="E578">
            <v>3</v>
          </cell>
          <cell r="F578" t="str">
            <v>Industry (Energy)</v>
          </cell>
          <cell r="G578">
            <v>3</v>
          </cell>
          <cell r="H578">
            <v>139036.9</v>
          </cell>
          <cell r="I578">
            <v>139146.53</v>
          </cell>
          <cell r="J578">
            <v>136501.13</v>
          </cell>
          <cell r="K578">
            <v>126343.1</v>
          </cell>
          <cell r="L578">
            <v>125675.84</v>
          </cell>
          <cell r="M578">
            <v>122708.36</v>
          </cell>
          <cell r="N578">
            <v>128904.33</v>
          </cell>
          <cell r="O578">
            <v>123155</v>
          </cell>
          <cell r="P578">
            <v>123559.85</v>
          </cell>
          <cell r="Q578">
            <v>121239.43</v>
          </cell>
          <cell r="R578">
            <v>123626.63</v>
          </cell>
          <cell r="S578">
            <v>155528.99</v>
          </cell>
        </row>
        <row r="579">
          <cell r="A579" t="str">
            <v>EU15_NMVOC_Agriculture</v>
          </cell>
          <cell r="B579" t="str">
            <v>EU15</v>
          </cell>
          <cell r="C579" t="str">
            <v>NMVOC</v>
          </cell>
          <cell r="D579" t="str">
            <v>Mg</v>
          </cell>
          <cell r="E579">
            <v>4</v>
          </cell>
          <cell r="F579" t="str">
            <v>Agriculture</v>
          </cell>
          <cell r="G579">
            <v>10</v>
          </cell>
          <cell r="H579">
            <v>691823.873</v>
          </cell>
          <cell r="I579">
            <v>669820.9330000001</v>
          </cell>
          <cell r="J579">
            <v>631098.313</v>
          </cell>
          <cell r="K579">
            <v>591922.8759999999</v>
          </cell>
          <cell r="L579">
            <v>639252.7</v>
          </cell>
          <cell r="M579">
            <v>644190.699</v>
          </cell>
          <cell r="N579">
            <v>587572.1560000001</v>
          </cell>
          <cell r="O579">
            <v>582594.566</v>
          </cell>
          <cell r="P579">
            <v>563469.991</v>
          </cell>
          <cell r="Q579">
            <v>575557.998</v>
          </cell>
          <cell r="R579">
            <v>546886.278</v>
          </cell>
          <cell r="S579">
            <v>557233.528</v>
          </cell>
        </row>
        <row r="580">
          <cell r="A580" t="str">
            <v>EU15_NMVOC_Waste</v>
          </cell>
          <cell r="B580" t="str">
            <v>EU15</v>
          </cell>
          <cell r="C580" t="str">
            <v>NMVOC</v>
          </cell>
          <cell r="D580" t="str">
            <v>Mg</v>
          </cell>
          <cell r="E580">
            <v>5</v>
          </cell>
          <cell r="F580" t="str">
            <v>Waste</v>
          </cell>
          <cell r="G580">
            <v>11</v>
          </cell>
          <cell r="H580">
            <v>93152.86514</v>
          </cell>
          <cell r="I580">
            <v>105575.05846</v>
          </cell>
          <cell r="J580">
            <v>106395.76034000001</v>
          </cell>
          <cell r="K580">
            <v>108100.25437</v>
          </cell>
          <cell r="L580">
            <v>104995.77423000001</v>
          </cell>
          <cell r="M580">
            <v>100142.29840000001</v>
          </cell>
          <cell r="N580">
            <v>105262.32733</v>
          </cell>
          <cell r="O580">
            <v>104144.57142000001</v>
          </cell>
          <cell r="P580">
            <v>101541.00772000001</v>
          </cell>
          <cell r="Q580">
            <v>101813.83189000002</v>
          </cell>
          <cell r="R580">
            <v>98777.54885000002</v>
          </cell>
          <cell r="S580">
            <v>99269.14924999999</v>
          </cell>
        </row>
        <row r="581">
          <cell r="A581" t="str">
            <v>EU15_NMVOC_Other (Energy)</v>
          </cell>
          <cell r="B581" t="str">
            <v>EU15</v>
          </cell>
          <cell r="C581" t="str">
            <v>NMVOC</v>
          </cell>
          <cell r="D581" t="str">
            <v>Mg</v>
          </cell>
          <cell r="E581">
            <v>6</v>
          </cell>
          <cell r="F581" t="str">
            <v>Other (Energy)</v>
          </cell>
          <cell r="G581">
            <v>5</v>
          </cell>
          <cell r="H581">
            <v>747703.43</v>
          </cell>
          <cell r="I581">
            <v>762007.52</v>
          </cell>
          <cell r="J581">
            <v>715383.72</v>
          </cell>
          <cell r="K581">
            <v>702004.8190000001</v>
          </cell>
          <cell r="L581">
            <v>628200.907</v>
          </cell>
          <cell r="M581">
            <v>613294.971</v>
          </cell>
          <cell r="N581">
            <v>632099.5029999999</v>
          </cell>
          <cell r="O581">
            <v>595059.785</v>
          </cell>
          <cell r="P581">
            <v>590769.607</v>
          </cell>
          <cell r="Q581">
            <v>577441.8150000001</v>
          </cell>
          <cell r="R581">
            <v>564092.133</v>
          </cell>
          <cell r="S581">
            <v>600388.6950000001</v>
          </cell>
        </row>
        <row r="582">
          <cell r="A582" t="str">
            <v>EU15_NMVOC_Road Transport</v>
          </cell>
          <cell r="B582" t="str">
            <v>EU15</v>
          </cell>
          <cell r="C582" t="str">
            <v>NMVOC</v>
          </cell>
          <cell r="D582" t="str">
            <v>Mg</v>
          </cell>
          <cell r="E582">
            <v>7</v>
          </cell>
          <cell r="F582" t="str">
            <v>Road Transport</v>
          </cell>
          <cell r="G582">
            <v>8</v>
          </cell>
          <cell r="H582">
            <v>5780795.06</v>
          </cell>
          <cell r="I582">
            <v>5462353.03</v>
          </cell>
          <cell r="J582">
            <v>5377123.32</v>
          </cell>
          <cell r="K582">
            <v>5038545.61</v>
          </cell>
          <cell r="L582">
            <v>4703093.12</v>
          </cell>
          <cell r="M582">
            <v>4395514.52</v>
          </cell>
          <cell r="N582">
            <v>4137277.45</v>
          </cell>
          <cell r="O582">
            <v>3805462.3</v>
          </cell>
          <cell r="P582">
            <v>3538629.96</v>
          </cell>
          <cell r="Q582">
            <v>3212038.26</v>
          </cell>
          <cell r="R582">
            <v>2798078.44</v>
          </cell>
          <cell r="S582">
            <v>2651405.28</v>
          </cell>
        </row>
        <row r="583">
          <cell r="A583" t="str">
            <v>EU15_NMVOC_Other Transport</v>
          </cell>
          <cell r="B583" t="str">
            <v>EU15</v>
          </cell>
          <cell r="C583" t="str">
            <v>NMVOC</v>
          </cell>
          <cell r="D583" t="str">
            <v>Mg</v>
          </cell>
          <cell r="E583">
            <v>8</v>
          </cell>
          <cell r="F583" t="str">
            <v>Other Transport</v>
          </cell>
          <cell r="G583">
            <v>9</v>
          </cell>
          <cell r="H583">
            <v>630178.5846000001</v>
          </cell>
          <cell r="I583">
            <v>615207.5309</v>
          </cell>
          <cell r="J583">
            <v>599504.6491</v>
          </cell>
          <cell r="K583">
            <v>587892.5441999999</v>
          </cell>
          <cell r="L583">
            <v>592243.2268</v>
          </cell>
          <cell r="M583">
            <v>597891.6464000001</v>
          </cell>
          <cell r="N583">
            <v>601673.90077</v>
          </cell>
          <cell r="O583">
            <v>599818.8480999998</v>
          </cell>
          <cell r="P583">
            <v>599932.87033</v>
          </cell>
          <cell r="Q583">
            <v>602473.05021</v>
          </cell>
          <cell r="R583">
            <v>594112.0413800001</v>
          </cell>
          <cell r="S583">
            <v>592661.19665</v>
          </cell>
        </row>
        <row r="584">
          <cell r="A584" t="str">
            <v>EU15_NMVOC_Industry (Processes)</v>
          </cell>
          <cell r="B584" t="str">
            <v>EU15</v>
          </cell>
          <cell r="C584" t="str">
            <v>NMVOC</v>
          </cell>
          <cell r="D584" t="str">
            <v>Mg</v>
          </cell>
          <cell r="E584">
            <v>9</v>
          </cell>
          <cell r="F584" t="str">
            <v>Industry (Processes)</v>
          </cell>
          <cell r="G584">
            <v>4</v>
          </cell>
          <cell r="H584">
            <v>992088.5896</v>
          </cell>
          <cell r="I584">
            <v>998600.5679</v>
          </cell>
          <cell r="J584">
            <v>1008432.6089999999</v>
          </cell>
          <cell r="K584">
            <v>984418.985</v>
          </cell>
          <cell r="L584">
            <v>971057.4340000001</v>
          </cell>
          <cell r="M584">
            <v>946423.1199</v>
          </cell>
          <cell r="N584">
            <v>927513.8659</v>
          </cell>
          <cell r="O584">
            <v>978524.0243</v>
          </cell>
          <cell r="P584">
            <v>985730.0604</v>
          </cell>
          <cell r="Q584">
            <v>886615.9301000001</v>
          </cell>
          <cell r="R584">
            <v>874030.2555</v>
          </cell>
          <cell r="S584">
            <v>852347.5355</v>
          </cell>
        </row>
        <row r="585">
          <cell r="A585" t="str">
            <v>EU15_NMVOC_Other (Non Energy)</v>
          </cell>
          <cell r="B585" t="str">
            <v>EU15</v>
          </cell>
          <cell r="C585" t="str">
            <v>NMVOC</v>
          </cell>
          <cell r="D585" t="str">
            <v>Mg</v>
          </cell>
          <cell r="E585">
            <v>10</v>
          </cell>
          <cell r="F585" t="str">
            <v>Other (Non Energy)</v>
          </cell>
          <cell r="G585">
            <v>6</v>
          </cell>
          <cell r="H585">
            <v>4028216.72</v>
          </cell>
          <cell r="I585">
            <v>3848897.09</v>
          </cell>
          <cell r="J585">
            <v>3703315.45</v>
          </cell>
          <cell r="K585">
            <v>3545581.62</v>
          </cell>
          <cell r="L585">
            <v>3519273.42</v>
          </cell>
          <cell r="M585">
            <v>3473189.16</v>
          </cell>
          <cell r="N585">
            <v>3407278.92</v>
          </cell>
          <cell r="O585">
            <v>3409072.32</v>
          </cell>
          <cell r="P585">
            <v>3410442.45</v>
          </cell>
          <cell r="Q585">
            <v>3377467.25</v>
          </cell>
          <cell r="R585">
            <v>3403458.02</v>
          </cell>
          <cell r="S585">
            <v>3349056.5</v>
          </cell>
        </row>
        <row r="586">
          <cell r="A586" t="str">
            <v>EU15_NOx_Energy Industries</v>
          </cell>
          <cell r="B586" t="str">
            <v>EU15</v>
          </cell>
          <cell r="C586" t="str">
            <v>NOx</v>
          </cell>
          <cell r="D586" t="str">
            <v>Mg</v>
          </cell>
          <cell r="E586">
            <v>1</v>
          </cell>
          <cell r="F586" t="str">
            <v>Energy Industries</v>
          </cell>
          <cell r="G586">
            <v>1</v>
          </cell>
          <cell r="H586">
            <v>2862887.4546000003</v>
          </cell>
          <cell r="I586">
            <v>2753542.9322</v>
          </cell>
          <cell r="J586">
            <v>2589818.207</v>
          </cell>
          <cell r="K586">
            <v>2337077.0047</v>
          </cell>
          <cell r="L586">
            <v>2234636.5278</v>
          </cell>
          <cell r="M586">
            <v>2171719.4124999996</v>
          </cell>
          <cell r="N586">
            <v>2074218.1187999998</v>
          </cell>
          <cell r="O586">
            <v>1906674.6089999997</v>
          </cell>
          <cell r="P586">
            <v>1826706.2016999999</v>
          </cell>
          <cell r="Q586">
            <v>1739463.126</v>
          </cell>
          <cell r="R586">
            <v>1771872.804</v>
          </cell>
          <cell r="S586">
            <v>1784859.8469999998</v>
          </cell>
        </row>
        <row r="587">
          <cell r="A587" t="str">
            <v>EU15_NOx_Fugitive Emissions</v>
          </cell>
          <cell r="B587" t="str">
            <v>EU15</v>
          </cell>
          <cell r="C587" t="str">
            <v>NOx</v>
          </cell>
          <cell r="D587" t="str">
            <v>Mg</v>
          </cell>
          <cell r="E587">
            <v>2</v>
          </cell>
          <cell r="F587" t="str">
            <v>Fugitive Emissions</v>
          </cell>
          <cell r="G587">
            <v>2</v>
          </cell>
          <cell r="H587">
            <v>23353.28006</v>
          </cell>
          <cell r="I587">
            <v>22524.199</v>
          </cell>
          <cell r="J587">
            <v>22418.2161</v>
          </cell>
          <cell r="K587">
            <v>22974.1727</v>
          </cell>
          <cell r="L587">
            <v>22009.887</v>
          </cell>
          <cell r="M587">
            <v>20903.29996</v>
          </cell>
          <cell r="N587">
            <v>21164.597859999998</v>
          </cell>
          <cell r="O587">
            <v>20940.39657</v>
          </cell>
          <cell r="P587">
            <v>19718.871257000006</v>
          </cell>
          <cell r="Q587">
            <v>23142.50781</v>
          </cell>
          <cell r="R587">
            <v>18229.635619999994</v>
          </cell>
          <cell r="S587">
            <v>18124.696819999997</v>
          </cell>
        </row>
        <row r="588">
          <cell r="A588" t="str">
            <v>EU15_NOx_Industry (Energy)</v>
          </cell>
          <cell r="B588" t="str">
            <v>EU15</v>
          </cell>
          <cell r="C588" t="str">
            <v>NOx</v>
          </cell>
          <cell r="D588" t="str">
            <v>Mg</v>
          </cell>
          <cell r="E588">
            <v>3</v>
          </cell>
          <cell r="F588" t="str">
            <v>Industry (Energy)</v>
          </cell>
          <cell r="G588">
            <v>3</v>
          </cell>
          <cell r="H588">
            <v>1627143.318</v>
          </cell>
          <cell r="I588">
            <v>1629785.26</v>
          </cell>
          <cell r="J588">
            <v>1563428.63</v>
          </cell>
          <cell r="K588">
            <v>1481538.26</v>
          </cell>
          <cell r="L588">
            <v>1459520.75</v>
          </cell>
          <cell r="M588">
            <v>1429874.8710000003</v>
          </cell>
          <cell r="N588">
            <v>1411320.04</v>
          </cell>
          <cell r="O588">
            <v>1394929.97</v>
          </cell>
          <cell r="P588">
            <v>1362393.3730000001</v>
          </cell>
          <cell r="Q588">
            <v>1323762.7759999998</v>
          </cell>
          <cell r="R588">
            <v>1254572.33</v>
          </cell>
          <cell r="S588">
            <v>1307337.51</v>
          </cell>
        </row>
        <row r="589">
          <cell r="A589" t="str">
            <v>EU15_NOx_Agriculture</v>
          </cell>
          <cell r="B589" t="str">
            <v>EU15</v>
          </cell>
          <cell r="C589" t="str">
            <v>NOx</v>
          </cell>
          <cell r="D589" t="str">
            <v>Mg</v>
          </cell>
          <cell r="E589">
            <v>4</v>
          </cell>
          <cell r="F589" t="str">
            <v>Agriculture</v>
          </cell>
          <cell r="G589">
            <v>10</v>
          </cell>
          <cell r="H589">
            <v>92975.90515</v>
          </cell>
          <cell r="I589">
            <v>90743.91515</v>
          </cell>
          <cell r="J589">
            <v>86621.78515</v>
          </cell>
          <cell r="K589">
            <v>78513.6437</v>
          </cell>
          <cell r="L589">
            <v>78014.2807</v>
          </cell>
          <cell r="M589">
            <v>83242.79688</v>
          </cell>
          <cell r="N589">
            <v>95136.20688</v>
          </cell>
          <cell r="O589">
            <v>96452.40011999999</v>
          </cell>
          <cell r="P589">
            <v>96534.79012</v>
          </cell>
          <cell r="Q589">
            <v>92563.19286</v>
          </cell>
          <cell r="R589">
            <v>103111.50286000001</v>
          </cell>
          <cell r="S589">
            <v>96536.28286</v>
          </cell>
        </row>
        <row r="590">
          <cell r="A590" t="str">
            <v>EU15_NOx_Waste</v>
          </cell>
          <cell r="B590" t="str">
            <v>EU15</v>
          </cell>
          <cell r="C590" t="str">
            <v>NOx</v>
          </cell>
          <cell r="D590" t="str">
            <v>Mg</v>
          </cell>
          <cell r="E590">
            <v>5</v>
          </cell>
          <cell r="F590" t="str">
            <v>Waste</v>
          </cell>
          <cell r="G590">
            <v>11</v>
          </cell>
          <cell r="H590">
            <v>41992.944599999995</v>
          </cell>
          <cell r="I590">
            <v>49711.164000000004</v>
          </cell>
          <cell r="J590">
            <v>47177.02360000001</v>
          </cell>
          <cell r="K590">
            <v>47089.8695</v>
          </cell>
          <cell r="L590">
            <v>44827.1788</v>
          </cell>
          <cell r="M590">
            <v>42223.2348</v>
          </cell>
          <cell r="N590">
            <v>41351.547</v>
          </cell>
          <cell r="O590">
            <v>43625.922</v>
          </cell>
          <cell r="P590">
            <v>38702.2073</v>
          </cell>
          <cell r="Q590">
            <v>44092.9482</v>
          </cell>
          <cell r="R590">
            <v>38089.798200000005</v>
          </cell>
          <cell r="S590">
            <v>37050.578299999994</v>
          </cell>
        </row>
        <row r="591">
          <cell r="A591" t="str">
            <v>EU15_NOx_Other (Energy)</v>
          </cell>
          <cell r="B591" t="str">
            <v>EU15</v>
          </cell>
          <cell r="C591" t="str">
            <v>NOx</v>
          </cell>
          <cell r="D591" t="str">
            <v>Mg</v>
          </cell>
          <cell r="E591">
            <v>6</v>
          </cell>
          <cell r="F591" t="str">
            <v>Other (Energy)</v>
          </cell>
          <cell r="G591">
            <v>5</v>
          </cell>
          <cell r="H591">
            <v>572722.67</v>
          </cell>
          <cell r="I591">
            <v>611745.247</v>
          </cell>
          <cell r="J591">
            <v>581346.093</v>
          </cell>
          <cell r="K591">
            <v>581934.97</v>
          </cell>
          <cell r="L591">
            <v>551696.46</v>
          </cell>
          <cell r="M591">
            <v>534191.46</v>
          </cell>
          <cell r="N591">
            <v>598406.49</v>
          </cell>
          <cell r="O591">
            <v>565761.73</v>
          </cell>
          <cell r="P591">
            <v>553657.96</v>
          </cell>
          <cell r="Q591">
            <v>545326.48</v>
          </cell>
          <cell r="R591">
            <v>537935.17</v>
          </cell>
          <cell r="S591">
            <v>555337.39</v>
          </cell>
        </row>
        <row r="592">
          <cell r="A592" t="str">
            <v>EU15_NOx_Road Transport</v>
          </cell>
          <cell r="B592" t="str">
            <v>EU15</v>
          </cell>
          <cell r="C592" t="str">
            <v>NOx</v>
          </cell>
          <cell r="D592" t="str">
            <v>Mg</v>
          </cell>
          <cell r="E592">
            <v>7</v>
          </cell>
          <cell r="F592" t="str">
            <v>Road Transport</v>
          </cell>
          <cell r="G592">
            <v>8</v>
          </cell>
          <cell r="H592">
            <v>6353669.2653</v>
          </cell>
          <cell r="I592">
            <v>6357879.4722</v>
          </cell>
          <cell r="J592">
            <v>6375351.1116</v>
          </cell>
          <cell r="K592">
            <v>6133533.4999</v>
          </cell>
          <cell r="L592">
            <v>5942192.5739</v>
          </cell>
          <cell r="M592">
            <v>5726424.1849</v>
          </cell>
          <cell r="N592">
            <v>5583554.570599999</v>
          </cell>
          <cell r="O592">
            <v>5328745.9427000005</v>
          </cell>
          <cell r="P592">
            <v>5153261.685</v>
          </cell>
          <cell r="Q592">
            <v>4953575.6712</v>
          </cell>
          <cell r="R592">
            <v>4769448.5926</v>
          </cell>
          <cell r="S592">
            <v>4585771.678</v>
          </cell>
        </row>
        <row r="593">
          <cell r="A593" t="str">
            <v>EU15_NOx_Other Transport</v>
          </cell>
          <cell r="B593" t="str">
            <v>EU15</v>
          </cell>
          <cell r="C593" t="str">
            <v>NOx</v>
          </cell>
          <cell r="D593" t="str">
            <v>Mg</v>
          </cell>
          <cell r="E593">
            <v>8</v>
          </cell>
          <cell r="F593" t="str">
            <v>Other Transport</v>
          </cell>
          <cell r="G593">
            <v>9</v>
          </cell>
          <cell r="H593">
            <v>1602883.0021000002</v>
          </cell>
          <cell r="I593">
            <v>1563864.1044</v>
          </cell>
          <cell r="J593">
            <v>1519073.7454</v>
          </cell>
          <cell r="K593">
            <v>1495827.789</v>
          </cell>
          <cell r="L593">
            <v>1494293.0240000002</v>
          </cell>
          <cell r="M593">
            <v>1513627.6423000002</v>
          </cell>
          <cell r="N593">
            <v>1558183.7792000002</v>
          </cell>
          <cell r="O593">
            <v>1541401.2254</v>
          </cell>
          <cell r="P593">
            <v>1549798.6302999998</v>
          </cell>
          <cell r="Q593">
            <v>1544495.8512000002</v>
          </cell>
          <cell r="R593">
            <v>1490360.0792999999</v>
          </cell>
          <cell r="S593">
            <v>1468087.1522</v>
          </cell>
        </row>
        <row r="594">
          <cell r="A594" t="str">
            <v>EU15_NOx_Industry (Processes)</v>
          </cell>
          <cell r="B594" t="str">
            <v>EU15</v>
          </cell>
          <cell r="C594" t="str">
            <v>NOx</v>
          </cell>
          <cell r="D594" t="str">
            <v>Mg</v>
          </cell>
          <cell r="E594">
            <v>9</v>
          </cell>
          <cell r="F594" t="str">
            <v>Industry (Processes)</v>
          </cell>
          <cell r="G594">
            <v>4</v>
          </cell>
          <cell r="H594">
            <v>155720.34410000002</v>
          </cell>
          <cell r="I594">
            <v>141386.5966</v>
          </cell>
          <cell r="J594">
            <v>126832.1922</v>
          </cell>
          <cell r="K594">
            <v>110760.90120000001</v>
          </cell>
          <cell r="L594">
            <v>106700.44009999999</v>
          </cell>
          <cell r="M594">
            <v>106282.02124</v>
          </cell>
          <cell r="N594">
            <v>104532.7307</v>
          </cell>
          <cell r="O594">
            <v>104301.60800000001</v>
          </cell>
          <cell r="P594">
            <v>105344.10470000001</v>
          </cell>
          <cell r="Q594">
            <v>103870.5785</v>
          </cell>
          <cell r="R594">
            <v>100162.65370000001</v>
          </cell>
          <cell r="S594">
            <v>96564.597</v>
          </cell>
        </row>
        <row r="595">
          <cell r="A595" t="str">
            <v>EU15_NOx_Other (Non Energy)</v>
          </cell>
          <cell r="B595" t="str">
            <v>EU15</v>
          </cell>
          <cell r="C595" t="str">
            <v>NOx</v>
          </cell>
          <cell r="D595" t="str">
            <v>Mg</v>
          </cell>
          <cell r="E595">
            <v>10</v>
          </cell>
          <cell r="F595" t="str">
            <v>Other (Non Energy)</v>
          </cell>
          <cell r="G595">
            <v>6</v>
          </cell>
          <cell r="H595">
            <v>380.07</v>
          </cell>
          <cell r="I595">
            <v>413.11299999999994</v>
          </cell>
          <cell r="J595">
            <v>446.156</v>
          </cell>
          <cell r="K595">
            <v>479.19800000000004</v>
          </cell>
          <cell r="L595">
            <v>512.241</v>
          </cell>
          <cell r="M595">
            <v>545.284</v>
          </cell>
          <cell r="N595">
            <v>437.69</v>
          </cell>
          <cell r="O595">
            <v>330.097</v>
          </cell>
          <cell r="P595">
            <v>222.503</v>
          </cell>
          <cell r="Q595">
            <v>250.158</v>
          </cell>
          <cell r="R595">
            <v>228</v>
          </cell>
          <cell r="S595">
            <v>200</v>
          </cell>
        </row>
        <row r="596">
          <cell r="A596" t="str">
            <v>EU15_Particulate Formation_Energy Industries</v>
          </cell>
          <cell r="B596" t="str">
            <v>EU15</v>
          </cell>
          <cell r="C596" t="str">
            <v>Particulate Formation</v>
          </cell>
          <cell r="D596" t="str">
            <v>Mg (Particulate)</v>
          </cell>
          <cell r="E596">
            <v>1</v>
          </cell>
          <cell r="F596" t="str">
            <v>Energy Industries</v>
          </cell>
          <cell r="G596">
            <v>1</v>
          </cell>
          <cell r="H596">
            <v>8262617.141811357</v>
          </cell>
          <cell r="I596">
            <v>7844763.820389611</v>
          </cell>
          <cell r="J596">
            <v>7310444.549834139</v>
          </cell>
          <cell r="K596">
            <v>6593310.268263368</v>
          </cell>
          <cell r="L596">
            <v>6065941.252663765</v>
          </cell>
          <cell r="M596">
            <v>5601351.808621572</v>
          </cell>
          <cell r="N596">
            <v>4972928.0609142175</v>
          </cell>
          <cell r="O596">
            <v>4480959.496127432</v>
          </cell>
          <cell r="P596">
            <v>4289180.684938661</v>
          </cell>
          <cell r="Q596">
            <v>3945596.655071403</v>
          </cell>
          <cell r="R596">
            <v>3786187.630663565</v>
          </cell>
          <cell r="S596">
            <v>3731869.435318513</v>
          </cell>
        </row>
        <row r="597">
          <cell r="A597" t="str">
            <v>EU15_Particulate Formation_Fugitive Emissions</v>
          </cell>
          <cell r="B597" t="str">
            <v>EU15</v>
          </cell>
          <cell r="C597" t="str">
            <v>Particulate Formation</v>
          </cell>
          <cell r="D597" t="str">
            <v>Mg (Particulate)</v>
          </cell>
          <cell r="E597">
            <v>2</v>
          </cell>
          <cell r="F597" t="str">
            <v>Fugitive Emissions</v>
          </cell>
          <cell r="G597">
            <v>2</v>
          </cell>
          <cell r="H597">
            <v>221156.0626440589</v>
          </cell>
          <cell r="I597">
            <v>196612.09182930546</v>
          </cell>
          <cell r="J597">
            <v>194203.38199755186</v>
          </cell>
          <cell r="K597">
            <v>205867.97997005493</v>
          </cell>
          <cell r="L597">
            <v>189277.0886243015</v>
          </cell>
          <cell r="M597">
            <v>184872.77633654798</v>
          </cell>
          <cell r="N597">
            <v>177472.57196457623</v>
          </cell>
          <cell r="O597">
            <v>169679.7198736101</v>
          </cell>
          <cell r="P597">
            <v>170326.70705470853</v>
          </cell>
          <cell r="Q597">
            <v>161826.46266178245</v>
          </cell>
          <cell r="R597">
            <v>149674.2137062107</v>
          </cell>
          <cell r="S597">
            <v>127426.99449221067</v>
          </cell>
        </row>
        <row r="598">
          <cell r="A598" t="str">
            <v>EU15_Particulate Formation_Industry (Energy)</v>
          </cell>
          <cell r="B598" t="str">
            <v>EU15</v>
          </cell>
          <cell r="C598" t="str">
            <v>Particulate Formation</v>
          </cell>
          <cell r="D598" t="str">
            <v>Mg (Particulate)</v>
          </cell>
          <cell r="E598">
            <v>3</v>
          </cell>
          <cell r="F598" t="str">
            <v>Industry (Energy)</v>
          </cell>
          <cell r="G598">
            <v>3</v>
          </cell>
          <cell r="H598">
            <v>3250170.7613870227</v>
          </cell>
          <cell r="I598">
            <v>3078249.0727871037</v>
          </cell>
          <cell r="J598">
            <v>2921678.7417951846</v>
          </cell>
          <cell r="K598">
            <v>2718728.683761419</v>
          </cell>
          <cell r="L598">
            <v>2575335.165739741</v>
          </cell>
          <cell r="M598">
            <v>2503127.8782921424</v>
          </cell>
          <cell r="N598">
            <v>2358816.6238162965</v>
          </cell>
          <cell r="O598">
            <v>2303394.662953218</v>
          </cell>
          <cell r="P598">
            <v>2175746.4940853813</v>
          </cell>
          <cell r="Q598">
            <v>2040623.9535195834</v>
          </cell>
          <cell r="R598">
            <v>1907504.8022674809</v>
          </cell>
          <cell r="S598">
            <v>1949347.744277209</v>
          </cell>
        </row>
        <row r="599">
          <cell r="A599" t="str">
            <v>EU15_Particulate Formation_Agriculture</v>
          </cell>
          <cell r="B599" t="str">
            <v>EU15</v>
          </cell>
          <cell r="C599" t="str">
            <v>Particulate Formation</v>
          </cell>
          <cell r="D599" t="str">
            <v>Mg (Particulate)</v>
          </cell>
          <cell r="E599">
            <v>4</v>
          </cell>
          <cell r="F599" t="str">
            <v>Agriculture</v>
          </cell>
          <cell r="G599">
            <v>10</v>
          </cell>
          <cell r="H599">
            <v>2499193.456853787</v>
          </cell>
          <cell r="I599">
            <v>2427231.4531395193</v>
          </cell>
          <cell r="J599">
            <v>2352138.9388852515</v>
          </cell>
          <cell r="K599">
            <v>2324820.7087981324</v>
          </cell>
          <cell r="L599">
            <v>2308189.556723865</v>
          </cell>
          <cell r="M599">
            <v>2319666.1650593975</v>
          </cell>
          <cell r="N599">
            <v>2304354.2928957045</v>
          </cell>
          <cell r="O599">
            <v>2336653.196804835</v>
          </cell>
          <cell r="P599">
            <v>2337667.2839798084</v>
          </cell>
          <cell r="Q599">
            <v>2333995.504390539</v>
          </cell>
          <cell r="R599">
            <v>2309632.427546846</v>
          </cell>
          <cell r="S599">
            <v>2291186.9191468465</v>
          </cell>
        </row>
        <row r="600">
          <cell r="A600" t="str">
            <v>EU15_Particulate Formation_Waste</v>
          </cell>
          <cell r="B600" t="str">
            <v>EU15</v>
          </cell>
          <cell r="C600" t="str">
            <v>Particulate Formation</v>
          </cell>
          <cell r="D600" t="str">
            <v>Mg (Particulate)</v>
          </cell>
          <cell r="E600">
            <v>5</v>
          </cell>
          <cell r="F600" t="str">
            <v>Waste</v>
          </cell>
          <cell r="G600">
            <v>11</v>
          </cell>
          <cell r="H600">
            <v>243350.68312074835</v>
          </cell>
          <cell r="I600">
            <v>247061.8530675922</v>
          </cell>
          <cell r="J600">
            <v>241665.74110811617</v>
          </cell>
          <cell r="K600">
            <v>239776.09451575996</v>
          </cell>
          <cell r="L600">
            <v>237173.4411066038</v>
          </cell>
          <cell r="M600">
            <v>232974.48893584768</v>
          </cell>
          <cell r="N600">
            <v>229150.78767131263</v>
          </cell>
          <cell r="O600">
            <v>231705.80734258954</v>
          </cell>
          <cell r="P600">
            <v>221487.92976433577</v>
          </cell>
          <cell r="Q600">
            <v>223481.3105836128</v>
          </cell>
          <cell r="R600">
            <v>214265.78773067772</v>
          </cell>
          <cell r="S600">
            <v>211007.37063467773</v>
          </cell>
        </row>
        <row r="601">
          <cell r="A601" t="str">
            <v>EU15_Particulate Formation_Other (Energy)</v>
          </cell>
          <cell r="B601" t="str">
            <v>EU15</v>
          </cell>
          <cell r="C601" t="str">
            <v>Particulate Formation</v>
          </cell>
          <cell r="D601" t="str">
            <v>Mg (Particulate)</v>
          </cell>
          <cell r="E601">
            <v>6</v>
          </cell>
          <cell r="F601" t="str">
            <v>Other (Energy)</v>
          </cell>
          <cell r="G601">
            <v>5</v>
          </cell>
          <cell r="H601">
            <v>1868899.8170232242</v>
          </cell>
          <cell r="I601">
            <v>1768297.5983880984</v>
          </cell>
          <cell r="J601">
            <v>1590519.9196305727</v>
          </cell>
          <cell r="K601">
            <v>1535227.0463965638</v>
          </cell>
          <cell r="L601">
            <v>1368142.420368638</v>
          </cell>
          <cell r="M601">
            <v>1242496.4810591128</v>
          </cell>
          <cell r="N601">
            <v>1291259.3680187536</v>
          </cell>
          <cell r="O601">
            <v>1207378.9930675388</v>
          </cell>
          <cell r="P601">
            <v>1171519.6434448927</v>
          </cell>
          <cell r="Q601">
            <v>1122621.4001511442</v>
          </cell>
          <cell r="R601">
            <v>1064420.6611122522</v>
          </cell>
          <cell r="S601">
            <v>1109666.8354506523</v>
          </cell>
        </row>
        <row r="602">
          <cell r="A602" t="str">
            <v>EU15_Particulate Formation_Road Transport</v>
          </cell>
          <cell r="B602" t="str">
            <v>EU15</v>
          </cell>
          <cell r="C602" t="str">
            <v>Particulate Formation</v>
          </cell>
          <cell r="D602" t="str">
            <v>Mg (Particulate)</v>
          </cell>
          <cell r="E602">
            <v>7</v>
          </cell>
          <cell r="F602" t="str">
            <v>Road Transport</v>
          </cell>
          <cell r="G602">
            <v>8</v>
          </cell>
          <cell r="H602">
            <v>6393816.09671668</v>
          </cell>
          <cell r="I602">
            <v>6388006.8016699245</v>
          </cell>
          <cell r="J602">
            <v>6395892.08002037</v>
          </cell>
          <cell r="K602">
            <v>6189288.332275655</v>
          </cell>
          <cell r="L602">
            <v>6028518.548136501</v>
          </cell>
          <cell r="M602">
            <v>5800309.760062145</v>
          </cell>
          <cell r="N602">
            <v>5618160.269453534</v>
          </cell>
          <cell r="O602">
            <v>5296167.644763551</v>
          </cell>
          <cell r="P602">
            <v>5126492.51177529</v>
          </cell>
          <cell r="Q602">
            <v>4925226.061012304</v>
          </cell>
          <cell r="R602">
            <v>4718200.699599093</v>
          </cell>
          <cell r="S602">
            <v>4557541.262507894</v>
          </cell>
        </row>
        <row r="603">
          <cell r="A603" t="str">
            <v>EU15_Particulate Formation_Other Transport</v>
          </cell>
          <cell r="B603" t="str">
            <v>EU15</v>
          </cell>
          <cell r="C603" t="str">
            <v>Particulate Formation</v>
          </cell>
          <cell r="D603" t="str">
            <v>Mg (Particulate)</v>
          </cell>
          <cell r="E603">
            <v>8</v>
          </cell>
          <cell r="F603" t="str">
            <v>Other Transport</v>
          </cell>
          <cell r="G603">
            <v>9</v>
          </cell>
          <cell r="H603">
            <v>1741892.9370989522</v>
          </cell>
          <cell r="I603">
            <v>1694076.2006781308</v>
          </cell>
          <cell r="J603">
            <v>1644352.531490317</v>
          </cell>
          <cell r="K603">
            <v>1617923.1669764803</v>
          </cell>
          <cell r="L603">
            <v>1614763.239190172</v>
          </cell>
          <cell r="M603">
            <v>1619957.5940774463</v>
          </cell>
          <cell r="N603">
            <v>1684745.8467600672</v>
          </cell>
          <cell r="O603">
            <v>1657008.1778270772</v>
          </cell>
          <cell r="P603">
            <v>1677338.015153778</v>
          </cell>
          <cell r="Q603">
            <v>1670857.7621373478</v>
          </cell>
          <cell r="R603">
            <v>1594514.672239617</v>
          </cell>
          <cell r="S603">
            <v>1579562.2993135771</v>
          </cell>
        </row>
        <row r="604">
          <cell r="A604" t="str">
            <v>EU15_Particulate Formation_Industry (Processes)</v>
          </cell>
          <cell r="B604" t="str">
            <v>EU15</v>
          </cell>
          <cell r="C604" t="str">
            <v>Particulate Formation</v>
          </cell>
          <cell r="D604" t="str">
            <v>Mg (Particulate)</v>
          </cell>
          <cell r="E604">
            <v>9</v>
          </cell>
          <cell r="F604" t="str">
            <v>Industry (Processes)</v>
          </cell>
          <cell r="G604">
            <v>4</v>
          </cell>
          <cell r="H604">
            <v>1152136.285156321</v>
          </cell>
          <cell r="I604">
            <v>1030152.2680364214</v>
          </cell>
          <cell r="J604">
            <v>970697.0532789221</v>
          </cell>
          <cell r="K604">
            <v>908742.0563078792</v>
          </cell>
          <cell r="L604">
            <v>895128.2800607799</v>
          </cell>
          <cell r="M604">
            <v>880024.134519281</v>
          </cell>
          <cell r="N604">
            <v>855470.5792835499</v>
          </cell>
          <cell r="O604">
            <v>847354.7754545453</v>
          </cell>
          <cell r="P604">
            <v>842469.0375877734</v>
          </cell>
          <cell r="Q604">
            <v>818060.0517163686</v>
          </cell>
          <cell r="R604">
            <v>788457.073529038</v>
          </cell>
          <cell r="S604">
            <v>787331.3982234381</v>
          </cell>
        </row>
        <row r="605">
          <cell r="A605" t="str">
            <v>EU15_Particulate Formation_Other (Non Energy)</v>
          </cell>
          <cell r="B605" t="str">
            <v>EU15</v>
          </cell>
          <cell r="C605" t="str">
            <v>Particulate Formation</v>
          </cell>
          <cell r="D605" t="str">
            <v>Mg (Particulate)</v>
          </cell>
          <cell r="E605">
            <v>10</v>
          </cell>
          <cell r="F605" t="str">
            <v>Other (Non Energy)</v>
          </cell>
          <cell r="G605">
            <v>6</v>
          </cell>
          <cell r="H605">
            <v>95152.4396807937</v>
          </cell>
          <cell r="I605">
            <v>93346.4386024734</v>
          </cell>
          <cell r="J605">
            <v>91400.24344415308</v>
          </cell>
          <cell r="K605">
            <v>89904.85169353955</v>
          </cell>
          <cell r="L605">
            <v>89506.91853521924</v>
          </cell>
          <cell r="M605">
            <v>87991.69961689893</v>
          </cell>
          <cell r="N605">
            <v>86172.37422073582</v>
          </cell>
          <cell r="O605">
            <v>84347.44083664082</v>
          </cell>
          <cell r="P605">
            <v>82649.24056691094</v>
          </cell>
          <cell r="Q605">
            <v>80955.33684281592</v>
          </cell>
          <cell r="R605">
            <v>79419.75750665281</v>
          </cell>
          <cell r="S605">
            <v>79380.50470665282</v>
          </cell>
        </row>
        <row r="606">
          <cell r="A606" t="str">
            <v>EU15_PFC-A_Energy Industries</v>
          </cell>
          <cell r="B606" t="str">
            <v>EU15</v>
          </cell>
          <cell r="C606" t="str">
            <v>PFC-A</v>
          </cell>
          <cell r="D606" t="str">
            <v>Mg (CO2 Eq)</v>
          </cell>
          <cell r="E606">
            <v>1</v>
          </cell>
          <cell r="F606" t="str">
            <v>Energy Industries</v>
          </cell>
          <cell r="G606">
            <v>1</v>
          </cell>
          <cell r="H606" t="str">
            <v/>
          </cell>
          <cell r="I606" t="str">
            <v/>
          </cell>
          <cell r="J606" t="str">
            <v/>
          </cell>
          <cell r="K606" t="str">
            <v/>
          </cell>
          <cell r="L606" t="str">
            <v/>
          </cell>
          <cell r="M606" t="str">
            <v/>
          </cell>
          <cell r="N606" t="str">
            <v/>
          </cell>
          <cell r="O606" t="str">
            <v/>
          </cell>
          <cell r="P606" t="str">
            <v/>
          </cell>
          <cell r="Q606" t="str">
            <v/>
          </cell>
          <cell r="R606" t="str">
            <v/>
          </cell>
          <cell r="S606" t="str">
            <v/>
          </cell>
        </row>
        <row r="607">
          <cell r="A607" t="str">
            <v>EU15_PFC-A_Fugitive Emissions</v>
          </cell>
          <cell r="B607" t="str">
            <v>EU15</v>
          </cell>
          <cell r="C607" t="str">
            <v>PFC-A</v>
          </cell>
          <cell r="D607" t="str">
            <v>Mg (CO2 Eq)</v>
          </cell>
          <cell r="E607">
            <v>2</v>
          </cell>
          <cell r="F607" t="str">
            <v>Fugitive Emissions</v>
          </cell>
          <cell r="G607">
            <v>2</v>
          </cell>
          <cell r="H607" t="str">
            <v/>
          </cell>
          <cell r="I607" t="str">
            <v/>
          </cell>
          <cell r="J607" t="str">
            <v/>
          </cell>
          <cell r="K607" t="str">
            <v/>
          </cell>
          <cell r="L607" t="str">
            <v/>
          </cell>
          <cell r="M607" t="str">
            <v/>
          </cell>
          <cell r="N607" t="str">
            <v/>
          </cell>
          <cell r="O607" t="str">
            <v/>
          </cell>
          <cell r="P607" t="str">
            <v/>
          </cell>
          <cell r="Q607" t="str">
            <v/>
          </cell>
          <cell r="R607" t="str">
            <v/>
          </cell>
          <cell r="S607" t="str">
            <v/>
          </cell>
        </row>
        <row r="608">
          <cell r="A608" t="str">
            <v>EU15_PFC-A_Industry (Energy)</v>
          </cell>
          <cell r="B608" t="str">
            <v>EU15</v>
          </cell>
          <cell r="C608" t="str">
            <v>PFC-A</v>
          </cell>
          <cell r="D608" t="str">
            <v>Mg (CO2 Eq)</v>
          </cell>
          <cell r="E608">
            <v>3</v>
          </cell>
          <cell r="F608" t="str">
            <v>Industry (Energy)</v>
          </cell>
          <cell r="G608">
            <v>3</v>
          </cell>
          <cell r="H608" t="str">
            <v/>
          </cell>
          <cell r="I608" t="str">
            <v/>
          </cell>
          <cell r="J608" t="str">
            <v/>
          </cell>
          <cell r="K608" t="str">
            <v/>
          </cell>
          <cell r="L608" t="str">
            <v/>
          </cell>
          <cell r="M608" t="str">
            <v/>
          </cell>
          <cell r="N608" t="str">
            <v/>
          </cell>
          <cell r="O608" t="str">
            <v/>
          </cell>
          <cell r="P608" t="str">
            <v/>
          </cell>
          <cell r="Q608" t="str">
            <v/>
          </cell>
          <cell r="R608" t="str">
            <v/>
          </cell>
          <cell r="S608" t="str">
            <v/>
          </cell>
        </row>
        <row r="609">
          <cell r="A609" t="str">
            <v>EU15_PFC-A_Agriculture</v>
          </cell>
          <cell r="B609" t="str">
            <v>EU15</v>
          </cell>
          <cell r="C609" t="str">
            <v>PFC-A</v>
          </cell>
          <cell r="D609" t="str">
            <v>Mg (CO2 Eq)</v>
          </cell>
          <cell r="E609">
            <v>4</v>
          </cell>
          <cell r="F609" t="str">
            <v>Agriculture</v>
          </cell>
          <cell r="G609">
            <v>10</v>
          </cell>
          <cell r="H609" t="str">
            <v/>
          </cell>
          <cell r="I609" t="str">
            <v/>
          </cell>
          <cell r="J609" t="str">
            <v/>
          </cell>
          <cell r="K609" t="str">
            <v/>
          </cell>
          <cell r="L609" t="str">
            <v/>
          </cell>
          <cell r="M609" t="str">
            <v/>
          </cell>
          <cell r="N609" t="str">
            <v/>
          </cell>
          <cell r="O609" t="str">
            <v/>
          </cell>
          <cell r="P609" t="str">
            <v/>
          </cell>
          <cell r="Q609" t="str">
            <v/>
          </cell>
          <cell r="R609" t="str">
            <v/>
          </cell>
          <cell r="S609" t="str">
            <v/>
          </cell>
        </row>
        <row r="610">
          <cell r="A610" t="str">
            <v>EU15_PFC-A_Waste</v>
          </cell>
          <cell r="B610" t="str">
            <v>EU15</v>
          </cell>
          <cell r="C610" t="str">
            <v>PFC-A</v>
          </cell>
          <cell r="D610" t="str">
            <v>Mg (CO2 Eq)</v>
          </cell>
          <cell r="E610">
            <v>5</v>
          </cell>
          <cell r="F610" t="str">
            <v>Waste</v>
          </cell>
          <cell r="G610">
            <v>11</v>
          </cell>
          <cell r="H610" t="str">
            <v/>
          </cell>
          <cell r="I610" t="str">
            <v/>
          </cell>
          <cell r="J610" t="str">
            <v/>
          </cell>
          <cell r="K610" t="str">
            <v/>
          </cell>
          <cell r="L610" t="str">
            <v/>
          </cell>
          <cell r="M610" t="str">
            <v/>
          </cell>
          <cell r="N610" t="str">
            <v/>
          </cell>
          <cell r="O610" t="str">
            <v/>
          </cell>
          <cell r="P610" t="str">
            <v/>
          </cell>
          <cell r="Q610" t="str">
            <v/>
          </cell>
          <cell r="R610" t="str">
            <v/>
          </cell>
          <cell r="S610" t="str">
            <v/>
          </cell>
        </row>
        <row r="611">
          <cell r="A611" t="str">
            <v>EU15_PFC-A_Other (Energy)</v>
          </cell>
          <cell r="B611" t="str">
            <v>EU15</v>
          </cell>
          <cell r="C611" t="str">
            <v>PFC-A</v>
          </cell>
          <cell r="D611" t="str">
            <v>Mg (CO2 Eq)</v>
          </cell>
          <cell r="E611">
            <v>6</v>
          </cell>
          <cell r="F611" t="str">
            <v>Other (Energy)</v>
          </cell>
          <cell r="G611">
            <v>5</v>
          </cell>
          <cell r="H611" t="str">
            <v/>
          </cell>
          <cell r="I611" t="str">
            <v/>
          </cell>
          <cell r="J611" t="str">
            <v/>
          </cell>
          <cell r="K611" t="str">
            <v/>
          </cell>
          <cell r="L611" t="str">
            <v/>
          </cell>
          <cell r="M611" t="str">
            <v/>
          </cell>
          <cell r="N611" t="str">
            <v/>
          </cell>
          <cell r="O611" t="str">
            <v/>
          </cell>
          <cell r="P611" t="str">
            <v/>
          </cell>
          <cell r="Q611" t="str">
            <v/>
          </cell>
          <cell r="R611" t="str">
            <v/>
          </cell>
          <cell r="S611" t="str">
            <v/>
          </cell>
        </row>
        <row r="612">
          <cell r="A612" t="str">
            <v>EU15_PFC-A_Industry (Processes)</v>
          </cell>
          <cell r="B612" t="str">
            <v>EU15</v>
          </cell>
          <cell r="C612" t="str">
            <v>PFC-A</v>
          </cell>
          <cell r="D612" t="str">
            <v>Mg (CO2 Eq)</v>
          </cell>
          <cell r="E612">
            <v>9</v>
          </cell>
          <cell r="F612" t="str">
            <v>Industry (Processes)</v>
          </cell>
          <cell r="G612">
            <v>4</v>
          </cell>
          <cell r="H612">
            <v>13402508.168390755</v>
          </cell>
          <cell r="I612">
            <v>11808326.605208356</v>
          </cell>
          <cell r="J612">
            <v>9643123.621401545</v>
          </cell>
          <cell r="K612">
            <v>8257789.247040894</v>
          </cell>
          <cell r="L612">
            <v>7523244.698854081</v>
          </cell>
          <cell r="M612">
            <v>7679460.988181512</v>
          </cell>
          <cell r="N612">
            <v>7717197.828942071</v>
          </cell>
          <cell r="O612">
            <v>7357741.140584973</v>
          </cell>
          <cell r="P612">
            <v>7062740.256682332</v>
          </cell>
          <cell r="Q612">
            <v>6884556.987310139</v>
          </cell>
          <cell r="R612">
            <v>6162624.093219299</v>
          </cell>
          <cell r="S612">
            <v>5527385.957242583</v>
          </cell>
        </row>
        <row r="613">
          <cell r="A613" t="str">
            <v>EU15_PFC-A_Other (Non Energy)</v>
          </cell>
          <cell r="B613" t="str">
            <v>EU15</v>
          </cell>
          <cell r="C613" t="str">
            <v>PFC-A</v>
          </cell>
          <cell r="D613" t="str">
            <v>Mg (CO2 Eq)</v>
          </cell>
          <cell r="E613">
            <v>10</v>
          </cell>
          <cell r="F613" t="str">
            <v>Other (Non Energy)</v>
          </cell>
          <cell r="G613">
            <v>6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</row>
        <row r="614">
          <cell r="A614" t="str">
            <v>EU15_PFC-A_Transport</v>
          </cell>
          <cell r="B614" t="str">
            <v>EU15</v>
          </cell>
          <cell r="C614" t="str">
            <v>PFC-A</v>
          </cell>
          <cell r="D614" t="str">
            <v>Mg (CO2 Eq)</v>
          </cell>
          <cell r="E614">
            <v>11</v>
          </cell>
          <cell r="F614" t="str">
            <v>Transport</v>
          </cell>
          <cell r="G614">
            <v>7</v>
          </cell>
          <cell r="H614" t="str">
            <v/>
          </cell>
          <cell r="I614" t="str">
            <v/>
          </cell>
          <cell r="J614" t="str">
            <v/>
          </cell>
          <cell r="K614" t="str">
            <v/>
          </cell>
          <cell r="L614" t="str">
            <v/>
          </cell>
          <cell r="M614" t="str">
            <v/>
          </cell>
          <cell r="N614" t="str">
            <v/>
          </cell>
          <cell r="O614" t="str">
            <v/>
          </cell>
          <cell r="P614" t="str">
            <v/>
          </cell>
          <cell r="Q614" t="str">
            <v/>
          </cell>
          <cell r="R614" t="str">
            <v/>
          </cell>
          <cell r="S614" t="str">
            <v/>
          </cell>
        </row>
        <row r="615">
          <cell r="A615" t="str">
            <v>EU15_PM10_Energy Industries</v>
          </cell>
          <cell r="B615" t="str">
            <v>EU15</v>
          </cell>
          <cell r="C615" t="str">
            <v>PM10</v>
          </cell>
          <cell r="D615" t="str">
            <v>Mg</v>
          </cell>
          <cell r="E615">
            <v>1</v>
          </cell>
          <cell r="F615" t="str">
            <v>Energy Industries</v>
          </cell>
          <cell r="G615">
            <v>1</v>
          </cell>
          <cell r="H615">
            <v>256492.478337438</v>
          </cell>
          <cell r="I615">
            <v>256991.03441492483</v>
          </cell>
          <cell r="J615">
            <v>249162.87927241166</v>
          </cell>
          <cell r="K615">
            <v>234132.13369744574</v>
          </cell>
          <cell r="L615">
            <v>225205.86855493262</v>
          </cell>
          <cell r="M615">
            <v>211867.43139241947</v>
          </cell>
          <cell r="N615">
            <v>209015.40145130755</v>
          </cell>
          <cell r="O615">
            <v>191982.58896384898</v>
          </cell>
          <cell r="P615">
            <v>192160.3075782123</v>
          </cell>
          <cell r="Q615">
            <v>183351.20480075374</v>
          </cell>
          <cell r="R615">
            <v>182148.02285964185</v>
          </cell>
          <cell r="S615">
            <v>177640.27303964182</v>
          </cell>
        </row>
        <row r="616">
          <cell r="A616" t="str">
            <v>EU15_PM10_Fugitive Emissions</v>
          </cell>
          <cell r="B616" t="str">
            <v>EU15</v>
          </cell>
          <cell r="C616" t="str">
            <v>PM10</v>
          </cell>
          <cell r="D616" t="str">
            <v>Mg</v>
          </cell>
          <cell r="E616">
            <v>2</v>
          </cell>
          <cell r="F616" t="str">
            <v>Fugitive Emissions</v>
          </cell>
          <cell r="G616">
            <v>2</v>
          </cell>
          <cell r="H616">
            <v>71411.33971305891</v>
          </cell>
          <cell r="I616">
            <v>67909.53055330543</v>
          </cell>
          <cell r="J616">
            <v>63601.560393551954</v>
          </cell>
          <cell r="K616">
            <v>60097.02674005495</v>
          </cell>
          <cell r="L616">
            <v>55727.44758030146</v>
          </cell>
          <cell r="M616">
            <v>53109.508420547965</v>
          </cell>
          <cell r="N616">
            <v>51706.44413637621</v>
          </cell>
          <cell r="O616">
            <v>47000.70818421014</v>
          </cell>
          <cell r="P616">
            <v>42922.025987948495</v>
          </cell>
          <cell r="Q616">
            <v>40843.76203578242</v>
          </cell>
          <cell r="R616">
            <v>35112.40875161066</v>
          </cell>
          <cell r="S616">
            <v>32812.21575161066</v>
          </cell>
        </row>
        <row r="617">
          <cell r="A617" t="str">
            <v>EU15_PM10_Industry (Energy)</v>
          </cell>
          <cell r="B617" t="str">
            <v>EU15</v>
          </cell>
          <cell r="C617" t="str">
            <v>PM10</v>
          </cell>
          <cell r="D617" t="str">
            <v>Mg</v>
          </cell>
          <cell r="E617">
            <v>3</v>
          </cell>
          <cell r="F617" t="str">
            <v>Industry (Energy)</v>
          </cell>
          <cell r="G617">
            <v>3</v>
          </cell>
          <cell r="H617">
            <v>211566.7289723018</v>
          </cell>
          <cell r="I617">
            <v>211842.50872406331</v>
          </cell>
          <cell r="J617">
            <v>206619.41747582474</v>
          </cell>
          <cell r="K617">
            <v>200175.74512013898</v>
          </cell>
          <cell r="L617">
            <v>201466.9588719005</v>
          </cell>
          <cell r="M617">
            <v>193726.69262366195</v>
          </cell>
          <cell r="N617">
            <v>190450.71361661563</v>
          </cell>
          <cell r="O617">
            <v>185311.11331865774</v>
          </cell>
          <cell r="P617">
            <v>181328.79850714092</v>
          </cell>
          <cell r="Q617">
            <v>175603.428209183</v>
          </cell>
          <cell r="R617">
            <v>169561.5922021367</v>
          </cell>
          <cell r="S617">
            <v>181180.5362021367</v>
          </cell>
        </row>
        <row r="618">
          <cell r="A618" t="str">
            <v>EU15_PM10_Agriculture</v>
          </cell>
          <cell r="B618" t="str">
            <v>EU15</v>
          </cell>
          <cell r="C618" t="str">
            <v>PM10</v>
          </cell>
          <cell r="D618" t="str">
            <v>Mg</v>
          </cell>
          <cell r="E618">
            <v>4</v>
          </cell>
          <cell r="F618" t="str">
            <v>Agriculture</v>
          </cell>
          <cell r="G618">
            <v>10</v>
          </cell>
          <cell r="H618">
            <v>259981.79931358673</v>
          </cell>
          <cell r="I618">
            <v>259043.49741931926</v>
          </cell>
          <cell r="J618">
            <v>258405.62752505176</v>
          </cell>
          <cell r="K618">
            <v>249426.64946673252</v>
          </cell>
          <cell r="L618">
            <v>246627.154292465</v>
          </cell>
          <cell r="M618">
            <v>246140.29939819753</v>
          </cell>
          <cell r="N618">
            <v>247250.0018945047</v>
          </cell>
          <cell r="O618">
            <v>248768.53211463502</v>
          </cell>
          <cell r="P618">
            <v>248843.05080960918</v>
          </cell>
          <cell r="Q618">
            <v>245230.85602973946</v>
          </cell>
          <cell r="R618">
            <v>241890.9905260466</v>
          </cell>
          <cell r="S618">
            <v>240757.35252604657</v>
          </cell>
        </row>
        <row r="619">
          <cell r="A619" t="str">
            <v>EU15_PM10_Waste</v>
          </cell>
          <cell r="B619" t="str">
            <v>EU15</v>
          </cell>
          <cell r="C619" t="str">
            <v>PM10</v>
          </cell>
          <cell r="D619" t="str">
            <v>Mg</v>
          </cell>
          <cell r="E619">
            <v>5</v>
          </cell>
          <cell r="F619" t="str">
            <v>Waste</v>
          </cell>
          <cell r="G619">
            <v>11</v>
          </cell>
          <cell r="H619">
            <v>157054.18648282837</v>
          </cell>
          <cell r="I619">
            <v>155549.40322647226</v>
          </cell>
          <cell r="J619">
            <v>152656.99859011616</v>
          </cell>
          <cell r="K619">
            <v>149030.75534655992</v>
          </cell>
          <cell r="L619">
            <v>146455.02171020384</v>
          </cell>
          <cell r="M619">
            <v>144023.3581938477</v>
          </cell>
          <cell r="N619">
            <v>142176.22937011256</v>
          </cell>
          <cell r="O619">
            <v>140380.70176498956</v>
          </cell>
          <cell r="P619">
            <v>136988.19705753576</v>
          </cell>
          <cell r="Q619">
            <v>133609.8172724128</v>
          </cell>
          <cell r="R619">
            <v>129892.61941867768</v>
          </cell>
          <cell r="S619">
            <v>129316.96941867768</v>
          </cell>
        </row>
        <row r="620">
          <cell r="A620" t="str">
            <v>EU15_PM10_Other (Energy)</v>
          </cell>
          <cell r="B620" t="str">
            <v>EU15</v>
          </cell>
          <cell r="C620" t="str">
            <v>PM10</v>
          </cell>
          <cell r="D620" t="str">
            <v>Mg</v>
          </cell>
          <cell r="E620">
            <v>6</v>
          </cell>
          <cell r="F620" t="str">
            <v>Other (Energy)</v>
          </cell>
          <cell r="G620">
            <v>5</v>
          </cell>
          <cell r="H620">
            <v>515835.45289522375</v>
          </cell>
          <cell r="I620">
            <v>544536.3467472981</v>
          </cell>
          <cell r="J620">
            <v>521055.06959937233</v>
          </cell>
          <cell r="K620">
            <v>512402.31474536384</v>
          </cell>
          <cell r="L620">
            <v>467361.15759743814</v>
          </cell>
          <cell r="M620">
            <v>451369.1974495125</v>
          </cell>
          <cell r="N620">
            <v>456828.14551555354</v>
          </cell>
          <cell r="O620">
            <v>429170.0889803389</v>
          </cell>
          <cell r="P620">
            <v>427011.3984560926</v>
          </cell>
          <cell r="Q620">
            <v>414581.1035875445</v>
          </cell>
          <cell r="R620">
            <v>395064.5433202524</v>
          </cell>
          <cell r="S620">
            <v>411813.43932025234</v>
          </cell>
        </row>
        <row r="621">
          <cell r="A621" t="str">
            <v>EU15_PM10_Road Transport</v>
          </cell>
          <cell r="B621" t="str">
            <v>EU15</v>
          </cell>
          <cell r="C621" t="str">
            <v>PM10</v>
          </cell>
          <cell r="D621" t="str">
            <v>Mg</v>
          </cell>
          <cell r="E621">
            <v>7</v>
          </cell>
          <cell r="F621" t="str">
            <v>Road Transport</v>
          </cell>
          <cell r="G621">
            <v>8</v>
          </cell>
          <cell r="H621">
            <v>508686.0248826789</v>
          </cell>
          <cell r="I621">
            <v>509157.2273799238</v>
          </cell>
          <cell r="J621">
            <v>506373.13237716886</v>
          </cell>
          <cell r="K621">
            <v>500516.47514925525</v>
          </cell>
          <cell r="L621">
            <v>493511.11394650035</v>
          </cell>
          <cell r="M621">
            <v>485760.34679974534</v>
          </cell>
          <cell r="N621">
            <v>476242.0730179334</v>
          </cell>
          <cell r="O621">
            <v>461278.38991995103</v>
          </cell>
          <cell r="P621">
            <v>449304.3713624881</v>
          </cell>
          <cell r="Q621">
            <v>437638.5269645056</v>
          </cell>
          <cell r="R621">
            <v>422466.03663869365</v>
          </cell>
          <cell r="S621">
            <v>426183.2587386936</v>
          </cell>
        </row>
        <row r="622">
          <cell r="A622" t="str">
            <v>EU15_PM10_Other Transport</v>
          </cell>
          <cell r="B622" t="str">
            <v>EU15</v>
          </cell>
          <cell r="C622" t="str">
            <v>PM10</v>
          </cell>
          <cell r="D622" t="str">
            <v>Mg</v>
          </cell>
          <cell r="E622">
            <v>8</v>
          </cell>
          <cell r="F622" t="str">
            <v>Other Transport</v>
          </cell>
          <cell r="G622">
            <v>9</v>
          </cell>
          <cell r="H622">
            <v>173054.00006101542</v>
          </cell>
          <cell r="I622">
            <v>170604.39382339414</v>
          </cell>
          <cell r="J622">
            <v>167399.5889557729</v>
          </cell>
          <cell r="K622">
            <v>162814.5865052166</v>
          </cell>
          <cell r="L622">
            <v>160820.8345475953</v>
          </cell>
          <cell r="M622">
            <v>162841.56970997405</v>
          </cell>
          <cell r="N622">
            <v>160620.69428017954</v>
          </cell>
          <cell r="O622">
            <v>159278.21304218107</v>
          </cell>
          <cell r="P622">
            <v>159380.0777706103</v>
          </cell>
          <cell r="Q622">
            <v>157944.09559261182</v>
          </cell>
          <cell r="R622">
            <v>155338.13021281728</v>
          </cell>
          <cell r="S622">
            <v>155735.2959728173</v>
          </cell>
        </row>
        <row r="623">
          <cell r="A623" t="str">
            <v>EU15_PM10_Industry (Processes)</v>
          </cell>
          <cell r="B623" t="str">
            <v>EU15</v>
          </cell>
          <cell r="C623" t="str">
            <v>PM10</v>
          </cell>
          <cell r="D623" t="str">
            <v>Mg</v>
          </cell>
          <cell r="E623">
            <v>9</v>
          </cell>
          <cell r="F623" t="str">
            <v>Industry (Processes)</v>
          </cell>
          <cell r="G623">
            <v>4</v>
          </cell>
          <cell r="H623">
            <v>628606.3725779207</v>
          </cell>
          <cell r="I623">
            <v>612232.7173540212</v>
          </cell>
          <cell r="J623">
            <v>588855.2121301222</v>
          </cell>
          <cell r="K623">
            <v>571878.1060486792</v>
          </cell>
          <cell r="L623">
            <v>564777.6508247799</v>
          </cell>
          <cell r="M623">
            <v>551614.7156008808</v>
          </cell>
          <cell r="N623">
            <v>545487.89336275</v>
          </cell>
          <cell r="O623">
            <v>540051.5343609451</v>
          </cell>
          <cell r="P623">
            <v>533621.0939409737</v>
          </cell>
          <cell r="Q623">
            <v>523462.89493916894</v>
          </cell>
          <cell r="R623">
            <v>510926.28270103794</v>
          </cell>
          <cell r="S623">
            <v>512287.697701038</v>
          </cell>
        </row>
        <row r="624">
          <cell r="A624" t="str">
            <v>EU15_PM10_Other (Non Energy)</v>
          </cell>
          <cell r="B624" t="str">
            <v>EU15</v>
          </cell>
          <cell r="C624" t="str">
            <v>PM10</v>
          </cell>
          <cell r="D624" t="str">
            <v>Mg</v>
          </cell>
          <cell r="E624">
            <v>10</v>
          </cell>
          <cell r="F624" t="str">
            <v>Other (Non Energy)</v>
          </cell>
          <cell r="G624">
            <v>6</v>
          </cell>
          <cell r="H624">
            <v>90005.2212207937</v>
          </cell>
          <cell r="I624">
            <v>88480.13398647339</v>
          </cell>
          <cell r="J624">
            <v>86998.9627521531</v>
          </cell>
          <cell r="K624">
            <v>85238.99526553956</v>
          </cell>
          <cell r="L624">
            <v>83670.24603121926</v>
          </cell>
          <cell r="M624">
            <v>82162.57263689893</v>
          </cell>
          <cell r="N624">
            <v>80442.76804473584</v>
          </cell>
          <cell r="O624">
            <v>78717.99458464082</v>
          </cell>
          <cell r="P624">
            <v>77119.31511891093</v>
          </cell>
          <cell r="Q624">
            <v>75547.2016588159</v>
          </cell>
          <cell r="R624">
            <v>74018.30390665283</v>
          </cell>
          <cell r="S624">
            <v>74053.66790665282</v>
          </cell>
        </row>
        <row r="625">
          <cell r="A625" t="str">
            <v>EU15_SF6-A_Energy Industries</v>
          </cell>
          <cell r="B625" t="str">
            <v>EU15</v>
          </cell>
          <cell r="C625" t="str">
            <v>SF6-A</v>
          </cell>
          <cell r="D625" t="str">
            <v>Mg</v>
          </cell>
          <cell r="E625">
            <v>1</v>
          </cell>
          <cell r="F625" t="str">
            <v>Energy Industries</v>
          </cell>
          <cell r="G625">
            <v>1</v>
          </cell>
          <cell r="H625" t="str">
            <v/>
          </cell>
          <cell r="I625" t="str">
            <v/>
          </cell>
          <cell r="J625" t="str">
            <v/>
          </cell>
          <cell r="K625" t="str">
            <v/>
          </cell>
          <cell r="L625" t="str">
            <v/>
          </cell>
          <cell r="M625" t="str">
            <v/>
          </cell>
          <cell r="N625" t="str">
            <v/>
          </cell>
          <cell r="O625" t="str">
            <v/>
          </cell>
          <cell r="P625" t="str">
            <v/>
          </cell>
          <cell r="Q625" t="str">
            <v/>
          </cell>
          <cell r="R625" t="str">
            <v/>
          </cell>
          <cell r="S625" t="str">
            <v/>
          </cell>
        </row>
        <row r="626">
          <cell r="A626" t="str">
            <v>EU15_SF6-A_Fugitive Emissions</v>
          </cell>
          <cell r="B626" t="str">
            <v>EU15</v>
          </cell>
          <cell r="C626" t="str">
            <v>SF6-A</v>
          </cell>
          <cell r="D626" t="str">
            <v>Mg</v>
          </cell>
          <cell r="E626">
            <v>2</v>
          </cell>
          <cell r="F626" t="str">
            <v>Fugitive Emissions</v>
          </cell>
          <cell r="G626">
            <v>2</v>
          </cell>
          <cell r="H626" t="str">
            <v/>
          </cell>
          <cell r="I626" t="str">
            <v/>
          </cell>
          <cell r="J626" t="str">
            <v/>
          </cell>
          <cell r="K626" t="str">
            <v/>
          </cell>
          <cell r="L626" t="str">
            <v/>
          </cell>
          <cell r="M626" t="str">
            <v/>
          </cell>
          <cell r="N626" t="str">
            <v/>
          </cell>
          <cell r="O626" t="str">
            <v/>
          </cell>
          <cell r="P626" t="str">
            <v/>
          </cell>
          <cell r="Q626" t="str">
            <v/>
          </cell>
          <cell r="R626" t="str">
            <v/>
          </cell>
          <cell r="S626" t="str">
            <v/>
          </cell>
        </row>
        <row r="627">
          <cell r="A627" t="str">
            <v>EU15_SF6-A_Industry (Energy)</v>
          </cell>
          <cell r="B627" t="str">
            <v>EU15</v>
          </cell>
          <cell r="C627" t="str">
            <v>SF6-A</v>
          </cell>
          <cell r="D627" t="str">
            <v>Mg</v>
          </cell>
          <cell r="E627">
            <v>3</v>
          </cell>
          <cell r="F627" t="str">
            <v>Industry (Energy)</v>
          </cell>
          <cell r="G627">
            <v>3</v>
          </cell>
          <cell r="H627" t="str">
            <v/>
          </cell>
          <cell r="I627" t="str">
            <v/>
          </cell>
          <cell r="J627" t="str">
            <v/>
          </cell>
          <cell r="K627" t="str">
            <v/>
          </cell>
          <cell r="L627" t="str">
            <v/>
          </cell>
          <cell r="M627" t="str">
            <v/>
          </cell>
          <cell r="N627" t="str">
            <v/>
          </cell>
          <cell r="O627" t="str">
            <v/>
          </cell>
          <cell r="P627" t="str">
            <v/>
          </cell>
          <cell r="Q627" t="str">
            <v/>
          </cell>
          <cell r="R627" t="str">
            <v/>
          </cell>
          <cell r="S627" t="str">
            <v/>
          </cell>
        </row>
        <row r="628">
          <cell r="A628" t="str">
            <v>EU15_SF6-A_Agriculture</v>
          </cell>
          <cell r="B628" t="str">
            <v>EU15</v>
          </cell>
          <cell r="C628" t="str">
            <v>SF6-A</v>
          </cell>
          <cell r="D628" t="str">
            <v>Mg</v>
          </cell>
          <cell r="E628">
            <v>4</v>
          </cell>
          <cell r="F628" t="str">
            <v>Agriculture</v>
          </cell>
          <cell r="G628">
            <v>10</v>
          </cell>
          <cell r="H628" t="str">
            <v/>
          </cell>
          <cell r="I628" t="str">
            <v/>
          </cell>
          <cell r="J628" t="str">
            <v/>
          </cell>
          <cell r="K628" t="str">
            <v/>
          </cell>
          <cell r="L628" t="str">
            <v/>
          </cell>
          <cell r="M628" t="str">
            <v/>
          </cell>
          <cell r="N628" t="str">
            <v/>
          </cell>
          <cell r="O628" t="str">
            <v/>
          </cell>
          <cell r="P628" t="str">
            <v/>
          </cell>
          <cell r="Q628" t="str">
            <v/>
          </cell>
          <cell r="R628" t="str">
            <v/>
          </cell>
          <cell r="S628" t="str">
            <v/>
          </cell>
        </row>
        <row r="629">
          <cell r="A629" t="str">
            <v>EU15_SF6-A_Waste</v>
          </cell>
          <cell r="B629" t="str">
            <v>EU15</v>
          </cell>
          <cell r="C629" t="str">
            <v>SF6-A</v>
          </cell>
          <cell r="D629" t="str">
            <v>Mg</v>
          </cell>
          <cell r="E629">
            <v>5</v>
          </cell>
          <cell r="F629" t="str">
            <v>Waste</v>
          </cell>
          <cell r="G629">
            <v>11</v>
          </cell>
          <cell r="H629" t="str">
            <v/>
          </cell>
          <cell r="I629" t="str">
            <v/>
          </cell>
          <cell r="J629" t="str">
            <v/>
          </cell>
          <cell r="K629" t="str">
            <v/>
          </cell>
          <cell r="L629" t="str">
            <v/>
          </cell>
          <cell r="M629" t="str">
            <v/>
          </cell>
          <cell r="N629" t="str">
            <v/>
          </cell>
          <cell r="O629" t="str">
            <v/>
          </cell>
          <cell r="P629" t="str">
            <v/>
          </cell>
          <cell r="Q629" t="str">
            <v/>
          </cell>
          <cell r="R629" t="str">
            <v/>
          </cell>
          <cell r="S629" t="str">
            <v/>
          </cell>
        </row>
        <row r="630">
          <cell r="A630" t="str">
            <v>EU15_SF6-A_Other (Energy)</v>
          </cell>
          <cell r="B630" t="str">
            <v>EU15</v>
          </cell>
          <cell r="C630" t="str">
            <v>SF6-A</v>
          </cell>
          <cell r="D630" t="str">
            <v>Mg</v>
          </cell>
          <cell r="E630">
            <v>6</v>
          </cell>
          <cell r="F630" t="str">
            <v>Other (Energy)</v>
          </cell>
          <cell r="G630">
            <v>5</v>
          </cell>
          <cell r="H630" t="str">
            <v/>
          </cell>
          <cell r="I630" t="str">
            <v/>
          </cell>
          <cell r="J630" t="str">
            <v/>
          </cell>
          <cell r="K630" t="str">
            <v/>
          </cell>
          <cell r="L630" t="str">
            <v/>
          </cell>
          <cell r="M630" t="str">
            <v/>
          </cell>
          <cell r="N630" t="str">
            <v/>
          </cell>
          <cell r="O630" t="str">
            <v/>
          </cell>
          <cell r="P630" t="str">
            <v/>
          </cell>
          <cell r="Q630" t="str">
            <v/>
          </cell>
          <cell r="R630" t="str">
            <v/>
          </cell>
          <cell r="S630" t="str">
            <v/>
          </cell>
        </row>
        <row r="631">
          <cell r="A631" t="str">
            <v>EU15_SF6-A_Industry (Processes)</v>
          </cell>
          <cell r="B631" t="str">
            <v>EU15</v>
          </cell>
          <cell r="C631" t="str">
            <v>SF6-A</v>
          </cell>
          <cell r="D631" t="str">
            <v>Mg</v>
          </cell>
          <cell r="E631">
            <v>9</v>
          </cell>
          <cell r="F631" t="str">
            <v>Industry (Processes)</v>
          </cell>
          <cell r="G631">
            <v>4</v>
          </cell>
          <cell r="H631">
            <v>347.74165975462483</v>
          </cell>
          <cell r="I631">
            <v>374.0609641870494</v>
          </cell>
          <cell r="J631">
            <v>401.4038331328721</v>
          </cell>
          <cell r="K631">
            <v>433.6744619181378</v>
          </cell>
          <cell r="L631">
            <v>471.51767785774626</v>
          </cell>
          <cell r="M631">
            <v>531.7730456040405</v>
          </cell>
          <cell r="N631">
            <v>537.1939635163033</v>
          </cell>
          <cell r="O631">
            <v>536.6945883306453</v>
          </cell>
          <cell r="P631">
            <v>509.9098878586539</v>
          </cell>
          <cell r="Q631">
            <v>413.8063747848626</v>
          </cell>
          <cell r="R631">
            <v>408.57830786137856</v>
          </cell>
          <cell r="S631">
            <v>399.0219810844402</v>
          </cell>
        </row>
        <row r="632">
          <cell r="A632" t="str">
            <v>EU15_SF6-A_Other (Non Energy)</v>
          </cell>
          <cell r="B632" t="str">
            <v>EU15</v>
          </cell>
          <cell r="C632" t="str">
            <v>SF6-A</v>
          </cell>
          <cell r="D632" t="str">
            <v>Mg</v>
          </cell>
          <cell r="E632">
            <v>10</v>
          </cell>
          <cell r="F632" t="str">
            <v>Other (Non Energy)</v>
          </cell>
          <cell r="G632">
            <v>6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</row>
        <row r="633">
          <cell r="A633" t="str">
            <v>EU15_SF6-A_Transport</v>
          </cell>
          <cell r="B633" t="str">
            <v>EU15</v>
          </cell>
          <cell r="C633" t="str">
            <v>SF6-A</v>
          </cell>
          <cell r="D633" t="str">
            <v>Mg</v>
          </cell>
          <cell r="E633">
            <v>11</v>
          </cell>
          <cell r="F633" t="str">
            <v>Transport</v>
          </cell>
          <cell r="G633">
            <v>7</v>
          </cell>
          <cell r="H633" t="str">
            <v/>
          </cell>
          <cell r="I633" t="str">
            <v/>
          </cell>
          <cell r="J633" t="str">
            <v/>
          </cell>
          <cell r="K633" t="str">
            <v/>
          </cell>
          <cell r="L633" t="str">
            <v/>
          </cell>
          <cell r="M633" t="str">
            <v/>
          </cell>
          <cell r="N633" t="str">
            <v/>
          </cell>
          <cell r="O633" t="str">
            <v/>
          </cell>
          <cell r="P633" t="str">
            <v/>
          </cell>
          <cell r="Q633" t="str">
            <v/>
          </cell>
          <cell r="R633" t="str">
            <v/>
          </cell>
          <cell r="S633" t="str">
            <v/>
          </cell>
        </row>
        <row r="634">
          <cell r="A634" t="str">
            <v>EU15_SO2_Energy Industries</v>
          </cell>
          <cell r="B634" t="str">
            <v>EU15</v>
          </cell>
          <cell r="C634" t="str">
            <v>SO2</v>
          </cell>
          <cell r="D634" t="str">
            <v>Mg</v>
          </cell>
          <cell r="E634">
            <v>1</v>
          </cell>
          <cell r="F634" t="str">
            <v>Energy Industries</v>
          </cell>
          <cell r="G634">
            <v>1</v>
          </cell>
          <cell r="H634">
            <v>10155157.026</v>
          </cell>
          <cell r="I634">
            <v>9558585.396999998</v>
          </cell>
          <cell r="J634">
            <v>8850427.853999998</v>
          </cell>
          <cell r="K634">
            <v>7962044.357000001</v>
          </cell>
          <cell r="L634">
            <v>7168789.039</v>
          </cell>
          <cell r="M634">
            <v>6436859.130999999</v>
          </cell>
          <cell r="N634">
            <v>5436035.958</v>
          </cell>
          <cell r="O634">
            <v>4830887.648000001</v>
          </cell>
          <cell r="P634">
            <v>4605616.841999999</v>
          </cell>
          <cell r="Q634">
            <v>4127951.1422</v>
          </cell>
          <cell r="R634">
            <v>3782024.5320000006</v>
          </cell>
          <cell r="S634">
            <v>3668575.5612999997</v>
          </cell>
        </row>
        <row r="635">
          <cell r="A635" t="str">
            <v>EU15_SO2_Fugitive Emissions</v>
          </cell>
          <cell r="B635" t="str">
            <v>EU15</v>
          </cell>
          <cell r="C635" t="str">
            <v>SO2</v>
          </cell>
          <cell r="D635" t="str">
            <v>Mg</v>
          </cell>
          <cell r="E635">
            <v>2</v>
          </cell>
          <cell r="F635" t="str">
            <v>Fugitive Emissions</v>
          </cell>
          <cell r="G635">
            <v>2</v>
          </cell>
          <cell r="H635">
            <v>238500.53652999998</v>
          </cell>
          <cell r="I635">
            <v>200905.613</v>
          </cell>
          <cell r="J635">
            <v>204638.60660000003</v>
          </cell>
          <cell r="K635">
            <v>231842.43289999999</v>
          </cell>
          <cell r="L635">
            <v>210793.447</v>
          </cell>
          <cell r="M635">
            <v>209373.22948</v>
          </cell>
          <cell r="N635">
            <v>197848.67862999995</v>
          </cell>
          <cell r="O635">
            <v>192475.26329000003</v>
          </cell>
          <cell r="P635">
            <v>203224.66113</v>
          </cell>
          <cell r="Q635">
            <v>185799.00890000002</v>
          </cell>
          <cell r="R635">
            <v>181837.08631</v>
          </cell>
          <cell r="S635">
            <v>145104.01181000003</v>
          </cell>
        </row>
        <row r="636">
          <cell r="A636" t="str">
            <v>EU15_SO2_Industry (Energy)</v>
          </cell>
          <cell r="B636" t="str">
            <v>EU15</v>
          </cell>
          <cell r="C636" t="str">
            <v>SO2</v>
          </cell>
          <cell r="D636" t="str">
            <v>Mg</v>
          </cell>
          <cell r="E636">
            <v>3</v>
          </cell>
          <cell r="F636" t="str">
            <v>Industry (Energy)</v>
          </cell>
          <cell r="G636">
            <v>3</v>
          </cell>
          <cell r="H636">
            <v>2969817.72</v>
          </cell>
          <cell r="I636">
            <v>2646727.05</v>
          </cell>
          <cell r="J636">
            <v>2474713.9</v>
          </cell>
          <cell r="K636">
            <v>2244133.12</v>
          </cell>
          <cell r="L636">
            <v>2011959.7</v>
          </cell>
          <cell r="M636">
            <v>1941051</v>
          </cell>
          <cell r="N636">
            <v>1710191.4</v>
          </cell>
          <cell r="O636">
            <v>1643794.9</v>
          </cell>
          <cell r="P636">
            <v>1467911.7</v>
          </cell>
          <cell r="Q636">
            <v>1292184.67</v>
          </cell>
          <cell r="R636">
            <v>1170099.77</v>
          </cell>
          <cell r="S636">
            <v>1138698.65</v>
          </cell>
        </row>
        <row r="637">
          <cell r="A637" t="str">
            <v>EU15_SO2_Agriculture</v>
          </cell>
          <cell r="B637" t="str">
            <v>EU15</v>
          </cell>
          <cell r="C637" t="str">
            <v>SO2</v>
          </cell>
          <cell r="D637" t="str">
            <v>Mg</v>
          </cell>
          <cell r="E637">
            <v>4</v>
          </cell>
          <cell r="F637" t="str">
            <v>Agriculture</v>
          </cell>
          <cell r="G637">
            <v>10</v>
          </cell>
          <cell r="H637">
            <v>3655.07843</v>
          </cell>
          <cell r="I637">
            <v>3058.3094300000002</v>
          </cell>
          <cell r="J637">
            <v>2385.11943</v>
          </cell>
          <cell r="K637">
            <v>1845.46171</v>
          </cell>
          <cell r="L637">
            <v>1203.45071</v>
          </cell>
          <cell r="M637">
            <v>543.50742</v>
          </cell>
          <cell r="N637">
            <v>699.0284200000001</v>
          </cell>
          <cell r="O637">
            <v>585.7860900000001</v>
          </cell>
          <cell r="P637">
            <v>592.0740900000001</v>
          </cell>
          <cell r="Q637">
            <v>537.7646</v>
          </cell>
          <cell r="R637">
            <v>652.4396</v>
          </cell>
          <cell r="S637">
            <v>652.4396</v>
          </cell>
        </row>
        <row r="638">
          <cell r="A638" t="str">
            <v>EU15_SO2_Waste</v>
          </cell>
          <cell r="B638" t="str">
            <v>EU15</v>
          </cell>
          <cell r="C638" t="str">
            <v>SO2</v>
          </cell>
          <cell r="D638" t="str">
            <v>Mg</v>
          </cell>
          <cell r="E638">
            <v>5</v>
          </cell>
          <cell r="F638" t="str">
            <v>Waste</v>
          </cell>
          <cell r="G638">
            <v>11</v>
          </cell>
          <cell r="H638">
            <v>23248.824999999997</v>
          </cell>
          <cell r="I638">
            <v>23179.416200000003</v>
          </cell>
          <cell r="J638">
            <v>25490.203299999997</v>
          </cell>
          <cell r="K638">
            <v>26706.3785</v>
          </cell>
          <cell r="L638">
            <v>27337.1853</v>
          </cell>
          <cell r="M638">
            <v>25522.776100000006</v>
          </cell>
          <cell r="N638">
            <v>23824.389499999997</v>
          </cell>
          <cell r="O638">
            <v>27093.7</v>
          </cell>
          <cell r="P638">
            <v>22471.5965</v>
          </cell>
          <cell r="Q638">
            <v>21891.344999999998</v>
          </cell>
          <cell r="R638">
            <v>18405.422</v>
          </cell>
          <cell r="S638">
            <v>17435.41</v>
          </cell>
        </row>
        <row r="639">
          <cell r="A639" t="str">
            <v>EU15_SO2_Other (Energy)</v>
          </cell>
          <cell r="B639" t="str">
            <v>EU15</v>
          </cell>
          <cell r="C639" t="str">
            <v>SO2</v>
          </cell>
          <cell r="D639" t="str">
            <v>Mg</v>
          </cell>
          <cell r="E639">
            <v>6</v>
          </cell>
          <cell r="F639" t="str">
            <v>Other (Energy)</v>
          </cell>
          <cell r="G639">
            <v>5</v>
          </cell>
          <cell r="H639">
            <v>1560216.6</v>
          </cell>
          <cell r="I639">
            <v>1256548.6889999998</v>
          </cell>
          <cell r="J639">
            <v>1021044.5249999999</v>
          </cell>
          <cell r="K639">
            <v>933186.0760000001</v>
          </cell>
          <cell r="L639">
            <v>757427.8960000001</v>
          </cell>
          <cell r="M639">
            <v>584259.056</v>
          </cell>
          <cell r="N639">
            <v>559693.5789999999</v>
          </cell>
          <cell r="O639">
            <v>509140.7590000001</v>
          </cell>
          <cell r="P639">
            <v>467865.8424</v>
          </cell>
          <cell r="Q639">
            <v>413753.75909999997</v>
          </cell>
          <cell r="R639">
            <v>354903.664</v>
          </cell>
          <cell r="S639">
            <v>378554.35620000004</v>
          </cell>
        </row>
        <row r="640">
          <cell r="A640" t="str">
            <v>EU15_SO2_Road Transport</v>
          </cell>
          <cell r="B640" t="str">
            <v>EU15</v>
          </cell>
          <cell r="C640" t="str">
            <v>SO2</v>
          </cell>
          <cell r="D640" t="str">
            <v>Mg</v>
          </cell>
          <cell r="E640">
            <v>7</v>
          </cell>
          <cell r="F640" t="str">
            <v>Road Transport</v>
          </cell>
          <cell r="G640">
            <v>8</v>
          </cell>
          <cell r="H640">
            <v>531693.3426999999</v>
          </cell>
          <cell r="I640">
            <v>510629.4515</v>
          </cell>
          <cell r="J640">
            <v>496017.98039999994</v>
          </cell>
          <cell r="K640">
            <v>511092.7348</v>
          </cell>
          <cell r="L640">
            <v>528139.4953000001</v>
          </cell>
          <cell r="M640">
            <v>462475.4328</v>
          </cell>
          <cell r="N640">
            <v>364632.6399</v>
          </cell>
          <cell r="O640">
            <v>204708.9735</v>
          </cell>
          <cell r="P640">
            <v>192507.51679999998</v>
          </cell>
          <cell r="Q640">
            <v>160641.46061</v>
          </cell>
          <cell r="R640">
            <v>101864.1415</v>
          </cell>
          <cell r="S640">
            <v>94330.60538</v>
          </cell>
        </row>
        <row r="641">
          <cell r="A641" t="str">
            <v>EU15_SO2_Other Transport</v>
          </cell>
          <cell r="B641" t="str">
            <v>EU15</v>
          </cell>
          <cell r="C641" t="str">
            <v>SO2</v>
          </cell>
          <cell r="D641" t="str">
            <v>Mg</v>
          </cell>
          <cell r="E641">
            <v>8</v>
          </cell>
          <cell r="F641" t="str">
            <v>Other Transport</v>
          </cell>
          <cell r="G641">
            <v>9</v>
          </cell>
          <cell r="H641">
            <v>290727.7793</v>
          </cell>
          <cell r="I641">
            <v>270307.9479</v>
          </cell>
          <cell r="J641">
            <v>257156.8719</v>
          </cell>
          <cell r="K641">
            <v>254592.3334</v>
          </cell>
          <cell r="L641">
            <v>254941.56750000003</v>
          </cell>
          <cell r="M641">
            <v>229302.7393</v>
          </cell>
          <cell r="N641">
            <v>280815.64869999996</v>
          </cell>
          <cell r="O641">
            <v>259290.8152</v>
          </cell>
          <cell r="P641">
            <v>283065.024</v>
          </cell>
          <cell r="Q641">
            <v>282355.673</v>
          </cell>
          <cell r="R641">
            <v>233983.04842</v>
          </cell>
          <cell r="S641">
            <v>241847.18865000003</v>
          </cell>
        </row>
        <row r="642">
          <cell r="A642" t="str">
            <v>EU15_SO2_Industry (Processes)</v>
          </cell>
          <cell r="B642" t="str">
            <v>EU15</v>
          </cell>
          <cell r="C642" t="str">
            <v>SO2</v>
          </cell>
          <cell r="D642" t="str">
            <v>Mg</v>
          </cell>
          <cell r="E642">
            <v>9</v>
          </cell>
          <cell r="F642" t="str">
            <v>Industry (Processes)</v>
          </cell>
          <cell r="G642">
            <v>4</v>
          </cell>
          <cell r="H642">
            <v>594428.087</v>
          </cell>
          <cell r="I642">
            <v>436122.80700000003</v>
          </cell>
          <cell r="J642">
            <v>386691.2</v>
          </cell>
          <cell r="K642">
            <v>345272.104</v>
          </cell>
          <cell r="L642">
            <v>353590.609</v>
          </cell>
          <cell r="M642">
            <v>338661.924</v>
          </cell>
          <cell r="N642">
            <v>313028.81299999997</v>
          </cell>
          <cell r="O642">
            <v>310205.38899999997</v>
          </cell>
          <cell r="P642">
            <v>309531.9039</v>
          </cell>
          <cell r="Q642">
            <v>291775.67105999996</v>
          </cell>
          <cell r="R642">
            <v>271271.235</v>
          </cell>
          <cell r="S642">
            <v>274040.45900000003</v>
          </cell>
        </row>
        <row r="643">
          <cell r="A643" t="str">
            <v>EU15_SO2_Other (Non Energy)</v>
          </cell>
          <cell r="B643" t="str">
            <v>EU15</v>
          </cell>
          <cell r="C643" t="str">
            <v>SO2</v>
          </cell>
          <cell r="D643" t="str">
            <v>Mg</v>
          </cell>
          <cell r="E643">
            <v>10</v>
          </cell>
          <cell r="F643" t="str">
            <v>Other (Non Energy)</v>
          </cell>
          <cell r="G643">
            <v>6</v>
          </cell>
          <cell r="H643">
            <v>979.785</v>
          </cell>
          <cell r="I643">
            <v>934.0980000000001</v>
          </cell>
          <cell r="J643">
            <v>888.4110000000001</v>
          </cell>
          <cell r="K643">
            <v>842.725</v>
          </cell>
          <cell r="L643">
            <v>797.038</v>
          </cell>
          <cell r="M643">
            <v>751.351</v>
          </cell>
          <cell r="N643">
            <v>715.5360000000001</v>
          </cell>
          <cell r="O643">
            <v>679.721</v>
          </cell>
          <cell r="P643">
            <v>643.906</v>
          </cell>
          <cell r="Q643">
            <v>415.684</v>
          </cell>
          <cell r="R643">
            <v>411</v>
          </cell>
          <cell r="S643">
            <v>406</v>
          </cell>
        </row>
        <row r="644">
          <cell r="A644" t="str">
            <v>EU15_TOFP_Energy Industries</v>
          </cell>
          <cell r="B644" t="str">
            <v>EU15</v>
          </cell>
          <cell r="C644" t="str">
            <v>TOFP</v>
          </cell>
          <cell r="D644" t="str">
            <v>TOFP</v>
          </cell>
          <cell r="E644">
            <v>1</v>
          </cell>
          <cell r="F644" t="str">
            <v>Energy Industries</v>
          </cell>
          <cell r="G644">
            <v>1</v>
          </cell>
          <cell r="H644">
            <v>3606270.999483649</v>
          </cell>
          <cell r="I644">
            <v>3471916.260529421</v>
          </cell>
          <cell r="J644">
            <v>3270167.986734248</v>
          </cell>
          <cell r="K644">
            <v>2954264.244430252</v>
          </cell>
          <cell r="L644">
            <v>2834650.772151496</v>
          </cell>
          <cell r="M644">
            <v>2757281.8459260846</v>
          </cell>
          <cell r="N644">
            <v>2643957.476467089</v>
          </cell>
          <cell r="O644">
            <v>2428500.091897089</v>
          </cell>
          <cell r="P644">
            <v>2333191.168214379</v>
          </cell>
          <cell r="Q644">
            <v>2229371.2183310855</v>
          </cell>
          <cell r="R644">
            <v>2279995.2841166034</v>
          </cell>
          <cell r="S644">
            <v>2287272.1065995274</v>
          </cell>
        </row>
        <row r="645">
          <cell r="A645" t="str">
            <v>EU15_TOFP_Fugitive Emissions</v>
          </cell>
          <cell r="B645" t="str">
            <v>EU15</v>
          </cell>
          <cell r="C645" t="str">
            <v>TOFP</v>
          </cell>
          <cell r="D645" t="str">
            <v>TOFP</v>
          </cell>
          <cell r="E645">
            <v>2</v>
          </cell>
          <cell r="F645" t="str">
            <v>Fugitive Emissions</v>
          </cell>
          <cell r="G645">
            <v>2</v>
          </cell>
          <cell r="H645">
            <v>1278111.8707708512</v>
          </cell>
          <cell r="I645">
            <v>1220024.0863658495</v>
          </cell>
          <cell r="J645">
            <v>1188427.4511330817</v>
          </cell>
          <cell r="K645">
            <v>1100095.6157870297</v>
          </cell>
          <cell r="L645">
            <v>1107804.776988132</v>
          </cell>
          <cell r="M645">
            <v>1070779.194394706</v>
          </cell>
          <cell r="N645">
            <v>1027429.1994096582</v>
          </cell>
          <cell r="O645">
            <v>1024661.4965715781</v>
          </cell>
          <cell r="P645">
            <v>965936.9215630369</v>
          </cell>
          <cell r="Q645">
            <v>889320.72289784</v>
          </cell>
          <cell r="R645">
            <v>851468.6536893314</v>
          </cell>
          <cell r="S645">
            <v>825578.1635946755</v>
          </cell>
        </row>
        <row r="646">
          <cell r="A646" t="str">
            <v>EU15_TOFP_Industry (Energy)</v>
          </cell>
          <cell r="B646" t="str">
            <v>EU15</v>
          </cell>
          <cell r="C646" t="str">
            <v>TOFP</v>
          </cell>
          <cell r="D646" t="str">
            <v>TOFP</v>
          </cell>
          <cell r="E646">
            <v>3</v>
          </cell>
          <cell r="F646" t="str">
            <v>Industry (Energy)</v>
          </cell>
          <cell r="G646">
            <v>3</v>
          </cell>
          <cell r="H646">
            <v>2567022.447229713</v>
          </cell>
          <cell r="I646">
            <v>2570476.4472660986</v>
          </cell>
          <cell r="J646">
            <v>2473115.428721191</v>
          </cell>
          <cell r="K646">
            <v>2351742.541005939</v>
          </cell>
          <cell r="L646">
            <v>2319147.1274531004</v>
          </cell>
          <cell r="M646">
            <v>2265289.415159545</v>
          </cell>
          <cell r="N646">
            <v>2226519.378044643</v>
          </cell>
          <cell r="O646">
            <v>2205219.6005909406</v>
          </cell>
          <cell r="P646">
            <v>2147420.6765678125</v>
          </cell>
          <cell r="Q646">
            <v>2110701.4696253333</v>
          </cell>
          <cell r="R646">
            <v>2030948.5240474173</v>
          </cell>
          <cell r="S646">
            <v>2132602.3822902073</v>
          </cell>
        </row>
        <row r="647">
          <cell r="A647" t="str">
            <v>EU15_TOFP_Agriculture</v>
          </cell>
          <cell r="B647" t="str">
            <v>EU15</v>
          </cell>
          <cell r="C647" t="str">
            <v>TOFP</v>
          </cell>
          <cell r="D647" t="str">
            <v>TOFP</v>
          </cell>
          <cell r="E647">
            <v>4</v>
          </cell>
          <cell r="F647" t="str">
            <v>Agriculture</v>
          </cell>
          <cell r="G647">
            <v>10</v>
          </cell>
          <cell r="H647">
            <v>992599.9756437734</v>
          </cell>
          <cell r="I647">
            <v>960054.8711686552</v>
          </cell>
          <cell r="J647">
            <v>911851.3236522608</v>
          </cell>
          <cell r="K647">
            <v>842099.3098673125</v>
          </cell>
          <cell r="L647">
            <v>887699.7793220738</v>
          </cell>
          <cell r="M647">
            <v>895903.3887496772</v>
          </cell>
          <cell r="N647">
            <v>856414.9100398818</v>
          </cell>
          <cell r="O647">
            <v>850788.3729537183</v>
          </cell>
          <cell r="P647">
            <v>844191.386187261</v>
          </cell>
          <cell r="Q647">
            <v>837292.5316493408</v>
          </cell>
          <cell r="R647">
            <v>837037.9792418361</v>
          </cell>
          <cell r="S647">
            <v>822347.7515254413</v>
          </cell>
        </row>
        <row r="648">
          <cell r="A648" t="str">
            <v>EU15_TOFP_Waste</v>
          </cell>
          <cell r="B648" t="str">
            <v>EU15</v>
          </cell>
          <cell r="C648" t="str">
            <v>TOFP</v>
          </cell>
          <cell r="D648" t="str">
            <v>TOFP</v>
          </cell>
          <cell r="E648">
            <v>5</v>
          </cell>
          <cell r="F648" t="str">
            <v>Waste</v>
          </cell>
          <cell r="G648">
            <v>11</v>
          </cell>
          <cell r="H648">
            <v>304952.027226519</v>
          </cell>
          <cell r="I648">
            <v>342818.86968790396</v>
          </cell>
          <cell r="J648">
            <v>326953.1286644537</v>
          </cell>
          <cell r="K648">
            <v>324974.64028724184</v>
          </cell>
          <cell r="L648">
            <v>316778.0230330238</v>
          </cell>
          <cell r="M648">
            <v>303536.7572386401</v>
          </cell>
          <cell r="N648">
            <v>309496.11894997396</v>
          </cell>
          <cell r="O648">
            <v>317083.4965666509</v>
          </cell>
          <cell r="P648">
            <v>304553.7082626956</v>
          </cell>
          <cell r="Q648">
            <v>312797.13512400823</v>
          </cell>
          <cell r="R648">
            <v>290137.8005479543</v>
          </cell>
          <cell r="S648">
            <v>284953.4987688554</v>
          </cell>
        </row>
        <row r="649">
          <cell r="A649" t="str">
            <v>EU15_TOFP_Other (Energy)</v>
          </cell>
          <cell r="B649" t="str">
            <v>EU15</v>
          </cell>
          <cell r="C649" t="str">
            <v>TOFP</v>
          </cell>
          <cell r="D649" t="str">
            <v>TOFP</v>
          </cell>
          <cell r="E649">
            <v>6</v>
          </cell>
          <cell r="F649" t="str">
            <v>Other (Energy)</v>
          </cell>
          <cell r="G649">
            <v>5</v>
          </cell>
          <cell r="H649">
            <v>2221944.7174214316</v>
          </cell>
          <cell r="I649">
            <v>2274530.272084581</v>
          </cell>
          <cell r="J649">
            <v>2117391.7142134015</v>
          </cell>
          <cell r="K649">
            <v>2091644.3580017665</v>
          </cell>
          <cell r="L649">
            <v>1918562.863476272</v>
          </cell>
          <cell r="M649">
            <v>1842449.1854244776</v>
          </cell>
          <cell r="N649">
            <v>1965359.4681488324</v>
          </cell>
          <cell r="O649">
            <v>1870754.2704302648</v>
          </cell>
          <cell r="P649">
            <v>1834997.1015197136</v>
          </cell>
          <cell r="Q649">
            <v>1806522.7568401436</v>
          </cell>
          <cell r="R649">
            <v>1769341.4610015724</v>
          </cell>
          <cell r="S649">
            <v>1865723.725406628</v>
          </cell>
        </row>
        <row r="650">
          <cell r="A650" t="str">
            <v>EU15_TOFP_Road Transport</v>
          </cell>
          <cell r="B650" t="str">
            <v>EU15</v>
          </cell>
          <cell r="C650" t="str">
            <v>TOFP</v>
          </cell>
          <cell r="D650" t="str">
            <v>TOFP</v>
          </cell>
          <cell r="E650">
            <v>7</v>
          </cell>
          <cell r="F650" t="str">
            <v>Road Transport</v>
          </cell>
          <cell r="G650">
            <v>8</v>
          </cell>
          <cell r="H650">
            <v>17003929.208066</v>
          </cell>
          <cell r="I650">
            <v>16554539.584584001</v>
          </cell>
          <cell r="J650">
            <v>16393719.507452</v>
          </cell>
          <cell r="K650">
            <v>15572228.626278</v>
          </cell>
          <cell r="L650">
            <v>14801131.235858</v>
          </cell>
          <cell r="M650">
            <v>14126959.007678</v>
          </cell>
          <cell r="N650">
            <v>13543981.150531998</v>
          </cell>
          <cell r="O650">
            <v>12687639.135294002</v>
          </cell>
          <cell r="P650">
            <v>12087000.017700003</v>
          </cell>
          <cell r="Q650">
            <v>11324007.899863997</v>
          </cell>
          <cell r="R650">
            <v>10438775.618872</v>
          </cell>
          <cell r="S650">
            <v>9977876.243060004</v>
          </cell>
        </row>
        <row r="651">
          <cell r="A651" t="str">
            <v>EU15_TOFP_Other Transport</v>
          </cell>
          <cell r="B651" t="str">
            <v>EU15</v>
          </cell>
          <cell r="C651" t="str">
            <v>TOFP</v>
          </cell>
          <cell r="D651" t="str">
            <v>TOFP</v>
          </cell>
          <cell r="E651">
            <v>8</v>
          </cell>
          <cell r="F651" t="str">
            <v>Other Transport</v>
          </cell>
          <cell r="G651">
            <v>9</v>
          </cell>
          <cell r="H651">
            <v>2825775.2204265003</v>
          </cell>
          <cell r="I651">
            <v>2748512.2186578</v>
          </cell>
          <cell r="J651">
            <v>2671915.6796599994</v>
          </cell>
          <cell r="K651">
            <v>2623257.0900866</v>
          </cell>
          <cell r="L651">
            <v>2622904.6642974005</v>
          </cell>
          <cell r="M651">
            <v>2650289.2061153995</v>
          </cell>
          <cell r="N651">
            <v>2707068.0496748993</v>
          </cell>
          <cell r="O651">
            <v>2682569.6234027003</v>
          </cell>
          <cell r="P651">
            <v>2704654.4785139994</v>
          </cell>
          <cell r="Q651">
            <v>2711449.806126299</v>
          </cell>
          <cell r="R651">
            <v>2632847.1470604995</v>
          </cell>
          <cell r="S651">
            <v>2603347.1324790996</v>
          </cell>
        </row>
        <row r="652">
          <cell r="A652" t="str">
            <v>EU15_TOFP_Industry (Processes)</v>
          </cell>
          <cell r="B652" t="str">
            <v>EU15</v>
          </cell>
          <cell r="C652" t="str">
            <v>TOFP</v>
          </cell>
          <cell r="D652" t="str">
            <v>TOFP</v>
          </cell>
          <cell r="E652">
            <v>9</v>
          </cell>
          <cell r="F652" t="str">
            <v>Industry (Processes)</v>
          </cell>
          <cell r="G652">
            <v>4</v>
          </cell>
          <cell r="H652">
            <v>1574812.7230558456</v>
          </cell>
          <cell r="I652">
            <v>1508525.517065977</v>
          </cell>
          <cell r="J652">
            <v>1486714.6551205672</v>
          </cell>
          <cell r="K652">
            <v>1421317.7200766623</v>
          </cell>
          <cell r="L652">
            <v>1427433.75586417</v>
          </cell>
          <cell r="M652">
            <v>1416265.8972472455</v>
          </cell>
          <cell r="N652">
            <v>1345307.4590628357</v>
          </cell>
          <cell r="O652">
            <v>1420723.613435627</v>
          </cell>
          <cell r="P652">
            <v>1419637.4700300943</v>
          </cell>
          <cell r="Q652">
            <v>1293776.2021055843</v>
          </cell>
          <cell r="R652">
            <v>1271816.0283973457</v>
          </cell>
          <cell r="S652">
            <v>1236490.5532687076</v>
          </cell>
        </row>
        <row r="653">
          <cell r="A653" t="str">
            <v>EU15_TOFP_Other (Non Energy)</v>
          </cell>
          <cell r="B653" t="str">
            <v>EU15</v>
          </cell>
          <cell r="C653" t="str">
            <v>TOFP</v>
          </cell>
          <cell r="D653" t="str">
            <v>TOFP</v>
          </cell>
          <cell r="E653">
            <v>10</v>
          </cell>
          <cell r="F653" t="str">
            <v>Other (Non Energy)</v>
          </cell>
          <cell r="G653">
            <v>6</v>
          </cell>
          <cell r="H653">
            <v>4029303.216642137</v>
          </cell>
          <cell r="I653">
            <v>3850020.77786</v>
          </cell>
          <cell r="J653">
            <v>3704477.0303200004</v>
          </cell>
          <cell r="K653">
            <v>3546781.09156</v>
          </cell>
          <cell r="L653">
            <v>3520514.98402</v>
          </cell>
          <cell r="M653">
            <v>3474465.3066769643</v>
          </cell>
          <cell r="N653">
            <v>3408397.3554999996</v>
          </cell>
          <cell r="O653">
            <v>3410033.667890493</v>
          </cell>
          <cell r="P653">
            <v>3411246.3548508924</v>
          </cell>
          <cell r="Q653">
            <v>3378517.457437538</v>
          </cell>
          <cell r="R653">
            <v>3404265.179935744</v>
          </cell>
          <cell r="S653">
            <v>3349817.1305692676</v>
          </cell>
        </row>
        <row r="654">
          <cell r="A654" t="str">
            <v>EU15_TOFP_Transport</v>
          </cell>
          <cell r="B654" t="str">
            <v>EU15</v>
          </cell>
          <cell r="C654" t="str">
            <v>TOFP</v>
          </cell>
          <cell r="D654" t="str">
            <v>TOFP</v>
          </cell>
          <cell r="E654">
            <v>11</v>
          </cell>
          <cell r="F654" t="str">
            <v>Transport</v>
          </cell>
          <cell r="G654">
            <v>7</v>
          </cell>
          <cell r="H654">
            <v>3187.8389896160766</v>
          </cell>
          <cell r="I654">
            <v>3043.10854182556</v>
          </cell>
          <cell r="J654">
            <v>3001.608075947534</v>
          </cell>
          <cell r="K654">
            <v>2879.764196976889</v>
          </cell>
          <cell r="L654">
            <v>2774.3029949150337</v>
          </cell>
          <cell r="M654">
            <v>2708.1654500318937</v>
          </cell>
          <cell r="N654">
            <v>2689.1478344123584</v>
          </cell>
          <cell r="O654">
            <v>2545.5160713305922</v>
          </cell>
          <cell r="P654">
            <v>2465.427890644661</v>
          </cell>
          <cell r="Q654">
            <v>2358.7290484759924</v>
          </cell>
          <cell r="R654">
            <v>2137.323028689298</v>
          </cell>
          <cell r="S654">
            <v>2032.3576320499792</v>
          </cell>
        </row>
        <row r="655">
          <cell r="A655" t="str">
            <v>NIS_Acidifying Potential_Energy Industries</v>
          </cell>
          <cell r="B655" t="str">
            <v>NIS</v>
          </cell>
          <cell r="C655" t="str">
            <v>Acidifying Potential</v>
          </cell>
          <cell r="D655" t="str">
            <v>Acidifying Potential</v>
          </cell>
          <cell r="E655">
            <v>1</v>
          </cell>
          <cell r="F655" t="str">
            <v>Energy Industries</v>
          </cell>
          <cell r="G655">
            <v>1</v>
          </cell>
          <cell r="H655">
            <v>151268.675037769</v>
          </cell>
          <cell r="I655">
            <v>137452.018958169</v>
          </cell>
          <cell r="J655">
            <v>121517.35048636899</v>
          </cell>
          <cell r="K655">
            <v>121551.509350319</v>
          </cell>
          <cell r="L655">
            <v>99457.399403999</v>
          </cell>
          <cell r="M655">
            <v>95561.017608889</v>
          </cell>
          <cell r="N655">
            <v>84943.398071899</v>
          </cell>
          <cell r="O655">
            <v>80761.093736139</v>
          </cell>
          <cell r="P655">
            <v>78141.600530089</v>
          </cell>
          <cell r="Q655">
            <v>74277.570652479</v>
          </cell>
          <cell r="R655">
            <v>72776.198106279</v>
          </cell>
          <cell r="S655">
            <v>72866.661133517</v>
          </cell>
        </row>
        <row r="656">
          <cell r="A656" t="str">
            <v>NIS_Acidifying Potential_Fugitive Emissions</v>
          </cell>
          <cell r="B656" t="str">
            <v>NIS</v>
          </cell>
          <cell r="C656" t="str">
            <v>Acidifying Potential</v>
          </cell>
          <cell r="D656" t="str">
            <v>Acidifying Potential</v>
          </cell>
          <cell r="E656">
            <v>2</v>
          </cell>
          <cell r="F656" t="str">
            <v>Fugitive Emissions</v>
          </cell>
          <cell r="G656">
            <v>2</v>
          </cell>
          <cell r="H656">
            <v>15207.281335947999</v>
          </cell>
          <cell r="I656">
            <v>16028.557141608</v>
          </cell>
          <cell r="J656">
            <v>14777.198461608</v>
          </cell>
          <cell r="K656">
            <v>11891.328901608</v>
          </cell>
          <cell r="L656">
            <v>11183.448471608</v>
          </cell>
          <cell r="M656">
            <v>10713.339781608</v>
          </cell>
          <cell r="N656">
            <v>9539.426741608</v>
          </cell>
          <cell r="O656">
            <v>7741.8724016080005</v>
          </cell>
          <cell r="P656">
            <v>6360.078921608</v>
          </cell>
          <cell r="Q656">
            <v>5626.383271608</v>
          </cell>
          <cell r="R656">
            <v>4983.720231608</v>
          </cell>
          <cell r="S656">
            <v>4983.720231608</v>
          </cell>
        </row>
        <row r="657">
          <cell r="A657" t="str">
            <v>NIS_Acidifying Potential_Industry (Energy)</v>
          </cell>
          <cell r="B657" t="str">
            <v>NIS</v>
          </cell>
          <cell r="C657" t="str">
            <v>Acidifying Potential</v>
          </cell>
          <cell r="D657" t="str">
            <v>Acidifying Potential</v>
          </cell>
          <cell r="E657">
            <v>3</v>
          </cell>
          <cell r="F657" t="str">
            <v>Industry (Energy)</v>
          </cell>
          <cell r="G657">
            <v>3</v>
          </cell>
          <cell r="H657">
            <v>72431.3237237258</v>
          </cell>
          <cell r="I657">
            <v>68233.67819957579</v>
          </cell>
          <cell r="J657">
            <v>63252.4795865997</v>
          </cell>
          <cell r="K657">
            <v>55696.794667901406</v>
          </cell>
          <cell r="L657">
            <v>46378.29766717301</v>
          </cell>
          <cell r="M657">
            <v>43859.704322534</v>
          </cell>
          <cell r="N657">
            <v>41164.355476774304</v>
          </cell>
          <cell r="O657">
            <v>37572.9882399853</v>
          </cell>
          <cell r="P657">
            <v>34648.970018474174</v>
          </cell>
          <cell r="Q657">
            <v>31383.16919620305</v>
          </cell>
          <cell r="R657">
            <v>30250.017026203048</v>
          </cell>
          <cell r="S657">
            <v>30260.88986797505</v>
          </cell>
        </row>
        <row r="658">
          <cell r="A658" t="str">
            <v>NIS_Acidifying Potential_Agriculture</v>
          </cell>
          <cell r="B658" t="str">
            <v>NIS</v>
          </cell>
          <cell r="C658" t="str">
            <v>Acidifying Potential</v>
          </cell>
          <cell r="D658" t="str">
            <v>Acidifying Potential</v>
          </cell>
          <cell r="E658">
            <v>4</v>
          </cell>
          <cell r="F658" t="str">
            <v>Agriculture</v>
          </cell>
          <cell r="G658">
            <v>10</v>
          </cell>
          <cell r="H658">
            <v>77474.73166647198</v>
          </cell>
          <cell r="I658">
            <v>74535.570561714</v>
          </cell>
          <cell r="J658">
            <v>70131.095656648</v>
          </cell>
          <cell r="K658">
            <v>59433.24350948099</v>
          </cell>
          <cell r="L658">
            <v>50172.954571902</v>
          </cell>
          <cell r="M658">
            <v>54058.729160949</v>
          </cell>
          <cell r="N658">
            <v>49703.210489540994</v>
          </cell>
          <cell r="O658">
            <v>49418.905903836996</v>
          </cell>
          <cell r="P658">
            <v>46368.969943606</v>
          </cell>
          <cell r="Q658">
            <v>45264.608938264995</v>
          </cell>
          <cell r="R658">
            <v>44555.401296170625</v>
          </cell>
          <cell r="S658">
            <v>44555.401296170625</v>
          </cell>
        </row>
        <row r="659">
          <cell r="A659" t="str">
            <v>NIS_Acidifying Potential_Waste</v>
          </cell>
          <cell r="B659" t="str">
            <v>NIS</v>
          </cell>
          <cell r="C659" t="str">
            <v>Acidifying Potential</v>
          </cell>
          <cell r="D659" t="str">
            <v>Acidifying Potential</v>
          </cell>
          <cell r="E659">
            <v>5</v>
          </cell>
          <cell r="F659" t="str">
            <v>Waste</v>
          </cell>
          <cell r="G659">
            <v>11</v>
          </cell>
          <cell r="H659">
            <v>868.0588174530001</v>
          </cell>
          <cell r="I659">
            <v>868.0588174530001</v>
          </cell>
          <cell r="J659">
            <v>868.0588174530001</v>
          </cell>
          <cell r="K659">
            <v>868.0588174530001</v>
          </cell>
          <cell r="L659">
            <v>868.0588174530001</v>
          </cell>
          <cell r="M659">
            <v>868.0588174530001</v>
          </cell>
          <cell r="N659">
            <v>868.0588174530001</v>
          </cell>
          <cell r="O659">
            <v>862.1764645530001</v>
          </cell>
          <cell r="P659">
            <v>862.1764645530001</v>
          </cell>
          <cell r="Q659">
            <v>862.1764645530001</v>
          </cell>
          <cell r="R659">
            <v>862.1764645530001</v>
          </cell>
          <cell r="S659">
            <v>855.352935189</v>
          </cell>
        </row>
        <row r="660">
          <cell r="A660" t="str">
            <v>NIS_Acidifying Potential_Other (Energy)</v>
          </cell>
          <cell r="B660" t="str">
            <v>NIS</v>
          </cell>
          <cell r="C660" t="str">
            <v>Acidifying Potential</v>
          </cell>
          <cell r="D660" t="str">
            <v>Acidifying Potential</v>
          </cell>
          <cell r="E660">
            <v>6</v>
          </cell>
          <cell r="F660" t="str">
            <v>Other (Energy)</v>
          </cell>
          <cell r="G660">
            <v>5</v>
          </cell>
          <cell r="H660">
            <v>12356.516269947999</v>
          </cell>
          <cell r="I660">
            <v>12160.783934308</v>
          </cell>
          <cell r="J660">
            <v>10041.773080248</v>
          </cell>
          <cell r="K660">
            <v>8498.066568698</v>
          </cell>
          <cell r="L660">
            <v>7955.7418437979995</v>
          </cell>
          <cell r="M660">
            <v>7531.8111446679995</v>
          </cell>
          <cell r="N660">
            <v>6947.8967451379995</v>
          </cell>
          <cell r="O660">
            <v>6325.919853378</v>
          </cell>
          <cell r="P660">
            <v>6325.785345838</v>
          </cell>
          <cell r="Q660">
            <v>5479.519048128001</v>
          </cell>
          <cell r="R660">
            <v>4884.410358128</v>
          </cell>
          <cell r="S660">
            <v>4727.787117211999</v>
          </cell>
        </row>
        <row r="661">
          <cell r="A661" t="str">
            <v>NIS_Acidifying Potential_Road Transport</v>
          </cell>
          <cell r="B661" t="str">
            <v>NIS</v>
          </cell>
          <cell r="C661" t="str">
            <v>Acidifying Potential</v>
          </cell>
          <cell r="D661" t="str">
            <v>Acidifying Potential</v>
          </cell>
          <cell r="E661">
            <v>7</v>
          </cell>
          <cell r="F661" t="str">
            <v>Road Transport</v>
          </cell>
          <cell r="G661">
            <v>8</v>
          </cell>
          <cell r="H661">
            <v>37424.301409932</v>
          </cell>
          <cell r="I661">
            <v>33500.089532631995</v>
          </cell>
          <cell r="J661">
            <v>30404.573291332</v>
          </cell>
          <cell r="K661">
            <v>29533.268963431998</v>
          </cell>
          <cell r="L661">
            <v>27711.557046031998</v>
          </cell>
          <cell r="M661">
            <v>27702.562483431997</v>
          </cell>
          <cell r="N661">
            <v>27399.695652231996</v>
          </cell>
          <cell r="O661">
            <v>28629.586947931995</v>
          </cell>
          <cell r="P661">
            <v>30365.429311932</v>
          </cell>
          <cell r="Q661">
            <v>32579.138527131996</v>
          </cell>
          <cell r="R661">
            <v>31639.573353531996</v>
          </cell>
          <cell r="S661">
            <v>31672.177572702996</v>
          </cell>
        </row>
        <row r="662">
          <cell r="A662" t="str">
            <v>NIS_Acidifying Potential_Other Transport</v>
          </cell>
          <cell r="B662" t="str">
            <v>NIS</v>
          </cell>
          <cell r="C662" t="str">
            <v>Acidifying Potential</v>
          </cell>
          <cell r="D662" t="str">
            <v>Acidifying Potential</v>
          </cell>
          <cell r="E662">
            <v>8</v>
          </cell>
          <cell r="F662" t="str">
            <v>Other Transport</v>
          </cell>
          <cell r="G662">
            <v>9</v>
          </cell>
          <cell r="H662">
            <v>22752.03668735548</v>
          </cell>
          <cell r="I662">
            <v>21338.17801935548</v>
          </cell>
          <cell r="J662">
            <v>19229.01093009548</v>
          </cell>
          <cell r="K662">
            <v>18455.03131600548</v>
          </cell>
          <cell r="L662">
            <v>15203.49951907019</v>
          </cell>
          <cell r="M662">
            <v>13237.782629677255</v>
          </cell>
          <cell r="N662">
            <v>12215.593787067253</v>
          </cell>
          <cell r="O662">
            <v>12742.066606337256</v>
          </cell>
          <cell r="P662">
            <v>13132.553005947255</v>
          </cell>
          <cell r="Q662">
            <v>13512.964678747254</v>
          </cell>
          <cell r="R662">
            <v>13692.312498747255</v>
          </cell>
          <cell r="S662">
            <v>13692.312498747255</v>
          </cell>
        </row>
        <row r="663">
          <cell r="A663" t="str">
            <v>NIS_Acidifying Potential_Industry (Processes)</v>
          </cell>
          <cell r="B663" t="str">
            <v>NIS</v>
          </cell>
          <cell r="C663" t="str">
            <v>Acidifying Potential</v>
          </cell>
          <cell r="D663" t="str">
            <v>Acidifying Potential</v>
          </cell>
          <cell r="E663">
            <v>9</v>
          </cell>
          <cell r="F663" t="str">
            <v>Industry (Processes)</v>
          </cell>
          <cell r="G663">
            <v>4</v>
          </cell>
          <cell r="H663">
            <v>23362.182737808</v>
          </cell>
          <cell r="I663">
            <v>25938.28086002</v>
          </cell>
          <cell r="J663">
            <v>21832.702822544</v>
          </cell>
          <cell r="K663">
            <v>18848.619146375</v>
          </cell>
          <cell r="L663">
            <v>19047.031944372</v>
          </cell>
          <cell r="M663">
            <v>17378.415753289</v>
          </cell>
          <cell r="N663">
            <v>15831.464667422999</v>
          </cell>
          <cell r="O663">
            <v>12239.923447279</v>
          </cell>
          <cell r="P663">
            <v>11004.370857689999</v>
          </cell>
          <cell r="Q663">
            <v>9414.185439808</v>
          </cell>
          <cell r="R663">
            <v>9553.665457879</v>
          </cell>
          <cell r="S663">
            <v>8679.3829141972</v>
          </cell>
        </row>
        <row r="664">
          <cell r="A664" t="str">
            <v>NIS_Acidifying Potential_Other (Non Energy)</v>
          </cell>
          <cell r="B664" t="str">
            <v>NIS</v>
          </cell>
          <cell r="C664" t="str">
            <v>Acidifying Potential</v>
          </cell>
          <cell r="D664" t="str">
            <v>Acidifying Potential</v>
          </cell>
          <cell r="E664">
            <v>10</v>
          </cell>
          <cell r="F664" t="str">
            <v>Other (Non Energy)</v>
          </cell>
          <cell r="G664">
            <v>6</v>
          </cell>
          <cell r="H664" t="str">
            <v/>
          </cell>
          <cell r="I664" t="str">
            <v/>
          </cell>
          <cell r="J664" t="str">
            <v/>
          </cell>
          <cell r="K664" t="str">
            <v/>
          </cell>
          <cell r="L664" t="str">
            <v/>
          </cell>
          <cell r="M664" t="str">
            <v/>
          </cell>
          <cell r="N664" t="str">
            <v/>
          </cell>
          <cell r="O664" t="str">
            <v/>
          </cell>
          <cell r="P664" t="str">
            <v/>
          </cell>
          <cell r="Q664" t="str">
            <v/>
          </cell>
          <cell r="R664" t="str">
            <v/>
          </cell>
          <cell r="S664" t="str">
            <v/>
          </cell>
        </row>
        <row r="665">
          <cell r="A665" t="str">
            <v>NIS_CO_Energy Industries</v>
          </cell>
          <cell r="B665" t="str">
            <v>NIS</v>
          </cell>
          <cell r="C665" t="str">
            <v>CO</v>
          </cell>
          <cell r="D665" t="str">
            <v>Mg</v>
          </cell>
          <cell r="E665">
            <v>1</v>
          </cell>
          <cell r="F665" t="str">
            <v>Energy Industries</v>
          </cell>
          <cell r="G665">
            <v>1</v>
          </cell>
          <cell r="H665">
            <v>156740</v>
          </cell>
          <cell r="I665">
            <v>126773</v>
          </cell>
          <cell r="J665">
            <v>123841</v>
          </cell>
          <cell r="K665">
            <v>148859</v>
          </cell>
          <cell r="L665">
            <v>133166</v>
          </cell>
          <cell r="M665">
            <v>158917</v>
          </cell>
          <cell r="N665">
            <v>149727</v>
          </cell>
          <cell r="O665">
            <v>147770</v>
          </cell>
          <cell r="P665">
            <v>141770</v>
          </cell>
          <cell r="Q665">
            <v>153548</v>
          </cell>
          <cell r="R665">
            <v>168548</v>
          </cell>
          <cell r="S665">
            <v>168379</v>
          </cell>
        </row>
        <row r="666">
          <cell r="A666" t="str">
            <v>NIS_CO_Fugitive Emissions</v>
          </cell>
          <cell r="B666" t="str">
            <v>NIS</v>
          </cell>
          <cell r="C666" t="str">
            <v>CO</v>
          </cell>
          <cell r="D666" t="str">
            <v>Mg</v>
          </cell>
          <cell r="E666">
            <v>2</v>
          </cell>
          <cell r="F666" t="str">
            <v>Fugitive Emissions</v>
          </cell>
          <cell r="G666">
            <v>2</v>
          </cell>
          <cell r="H666">
            <v>709874</v>
          </cell>
          <cell r="I666">
            <v>675860</v>
          </cell>
          <cell r="J666">
            <v>600860</v>
          </cell>
          <cell r="K666">
            <v>456860</v>
          </cell>
          <cell r="L666">
            <v>314860</v>
          </cell>
          <cell r="M666">
            <v>300860</v>
          </cell>
          <cell r="N666">
            <v>286860</v>
          </cell>
          <cell r="O666">
            <v>286860</v>
          </cell>
          <cell r="P666">
            <v>236860</v>
          </cell>
          <cell r="Q666">
            <v>236860</v>
          </cell>
          <cell r="R666">
            <v>302860</v>
          </cell>
          <cell r="S666">
            <v>302860</v>
          </cell>
        </row>
        <row r="667">
          <cell r="A667" t="str">
            <v>NIS_CO_Industry (Energy)</v>
          </cell>
          <cell r="B667" t="str">
            <v>NIS</v>
          </cell>
          <cell r="C667" t="str">
            <v>CO</v>
          </cell>
          <cell r="D667" t="str">
            <v>Mg</v>
          </cell>
          <cell r="E667">
            <v>3</v>
          </cell>
          <cell r="F667" t="str">
            <v>Industry (Energy)</v>
          </cell>
          <cell r="G667">
            <v>3</v>
          </cell>
          <cell r="H667">
            <v>4296686</v>
          </cell>
          <cell r="I667">
            <v>3935190</v>
          </cell>
          <cell r="J667">
            <v>3569885</v>
          </cell>
          <cell r="K667">
            <v>3235280</v>
          </cell>
          <cell r="L667">
            <v>3000586</v>
          </cell>
          <cell r="M667">
            <v>2962930</v>
          </cell>
          <cell r="N667">
            <v>2749698</v>
          </cell>
          <cell r="O667">
            <v>2739817</v>
          </cell>
          <cell r="P667">
            <v>2730552</v>
          </cell>
          <cell r="Q667">
            <v>2750280</v>
          </cell>
          <cell r="R667">
            <v>2820280</v>
          </cell>
          <cell r="S667">
            <v>2823152</v>
          </cell>
        </row>
        <row r="668">
          <cell r="A668" t="str">
            <v>NIS_CO_Agriculture</v>
          </cell>
          <cell r="B668" t="str">
            <v>NIS</v>
          </cell>
          <cell r="C668" t="str">
            <v>CO</v>
          </cell>
          <cell r="D668" t="str">
            <v>Mg</v>
          </cell>
          <cell r="E668">
            <v>4</v>
          </cell>
          <cell r="F668" t="str">
            <v>Agriculture</v>
          </cell>
          <cell r="G668">
            <v>10</v>
          </cell>
          <cell r="H668">
            <v>53625</v>
          </cell>
          <cell r="I668">
            <v>50259</v>
          </cell>
          <cell r="J668">
            <v>45556</v>
          </cell>
          <cell r="K668">
            <v>62747</v>
          </cell>
          <cell r="L668">
            <v>31325</v>
          </cell>
          <cell r="M668">
            <v>52007</v>
          </cell>
          <cell r="N668">
            <v>27879</v>
          </cell>
          <cell r="O668">
            <v>48697</v>
          </cell>
          <cell r="P668">
            <v>49967</v>
          </cell>
          <cell r="Q668">
            <v>29</v>
          </cell>
          <cell r="R668">
            <v>29</v>
          </cell>
          <cell r="S668">
            <v>29</v>
          </cell>
        </row>
        <row r="669">
          <cell r="A669" t="str">
            <v>NIS_CO_Waste</v>
          </cell>
          <cell r="B669" t="str">
            <v>NIS</v>
          </cell>
          <cell r="C669" t="str">
            <v>CO</v>
          </cell>
          <cell r="D669" t="str">
            <v>Mg</v>
          </cell>
          <cell r="E669">
            <v>5</v>
          </cell>
          <cell r="F669" t="str">
            <v>Waste</v>
          </cell>
          <cell r="G669">
            <v>11</v>
          </cell>
          <cell r="H669" t="str">
            <v/>
          </cell>
          <cell r="I669" t="str">
            <v/>
          </cell>
          <cell r="J669" t="str">
            <v/>
          </cell>
          <cell r="K669" t="str">
            <v/>
          </cell>
          <cell r="L669" t="str">
            <v/>
          </cell>
          <cell r="M669" t="str">
            <v/>
          </cell>
          <cell r="N669" t="str">
            <v/>
          </cell>
          <cell r="O669" t="str">
            <v/>
          </cell>
          <cell r="P669" t="str">
            <v/>
          </cell>
          <cell r="Q669" t="str">
            <v/>
          </cell>
          <cell r="R669" t="str">
            <v/>
          </cell>
          <cell r="S669" t="str">
            <v/>
          </cell>
        </row>
        <row r="670">
          <cell r="A670" t="str">
            <v>NIS_CO_Other (Energy)</v>
          </cell>
          <cell r="B670" t="str">
            <v>NIS</v>
          </cell>
          <cell r="C670" t="str">
            <v>CO</v>
          </cell>
          <cell r="D670" t="str">
            <v>Mg</v>
          </cell>
          <cell r="E670">
            <v>6</v>
          </cell>
          <cell r="F670" t="str">
            <v>Other (Energy)</v>
          </cell>
          <cell r="G670">
            <v>5</v>
          </cell>
          <cell r="H670">
            <v>234541</v>
          </cell>
          <cell r="I670">
            <v>208576</v>
          </cell>
          <cell r="J670">
            <v>182486</v>
          </cell>
          <cell r="K670">
            <v>154114</v>
          </cell>
          <cell r="L670">
            <v>97970</v>
          </cell>
          <cell r="M670">
            <v>81300</v>
          </cell>
          <cell r="N670">
            <v>78603</v>
          </cell>
          <cell r="O670">
            <v>81608</v>
          </cell>
          <cell r="P670">
            <v>80556</v>
          </cell>
          <cell r="Q670">
            <v>79797</v>
          </cell>
          <cell r="R670">
            <v>92797</v>
          </cell>
          <cell r="S670">
            <v>88383</v>
          </cell>
        </row>
        <row r="671">
          <cell r="A671" t="str">
            <v>NIS_CO_Road Transport</v>
          </cell>
          <cell r="B671" t="str">
            <v>NIS</v>
          </cell>
          <cell r="C671" t="str">
            <v>CO</v>
          </cell>
          <cell r="D671" t="str">
            <v>Mg</v>
          </cell>
          <cell r="E671">
            <v>7</v>
          </cell>
          <cell r="F671" t="str">
            <v>Road Transport</v>
          </cell>
          <cell r="G671">
            <v>8</v>
          </cell>
          <cell r="H671">
            <v>14998000</v>
          </cell>
          <cell r="I671">
            <v>14775000</v>
          </cell>
          <cell r="J671">
            <v>11602000</v>
          </cell>
          <cell r="K671">
            <v>11418000</v>
          </cell>
          <cell r="L671">
            <v>9109000</v>
          </cell>
          <cell r="M671">
            <v>9834000</v>
          </cell>
          <cell r="N671">
            <v>9169000</v>
          </cell>
          <cell r="O671">
            <v>10228000</v>
          </cell>
          <cell r="P671">
            <v>10211740</v>
          </cell>
          <cell r="Q671">
            <v>10562150</v>
          </cell>
          <cell r="R671">
            <v>10322150</v>
          </cell>
          <cell r="S671">
            <v>10295790</v>
          </cell>
        </row>
        <row r="672">
          <cell r="A672" t="str">
            <v>NIS_CO_Other Transport</v>
          </cell>
          <cell r="B672" t="str">
            <v>NIS</v>
          </cell>
          <cell r="C672" t="str">
            <v>CO</v>
          </cell>
          <cell r="D672" t="str">
            <v>Mg</v>
          </cell>
          <cell r="E672">
            <v>8</v>
          </cell>
          <cell r="F672" t="str">
            <v>Other Transport</v>
          </cell>
          <cell r="G672">
            <v>9</v>
          </cell>
          <cell r="H672">
            <v>170699</v>
          </cell>
          <cell r="I672">
            <v>158699</v>
          </cell>
          <cell r="J672">
            <v>143372</v>
          </cell>
          <cell r="K672">
            <v>140973</v>
          </cell>
          <cell r="L672">
            <v>121973</v>
          </cell>
          <cell r="M672">
            <v>110445</v>
          </cell>
          <cell r="N672">
            <v>102440</v>
          </cell>
          <cell r="O672">
            <v>103496</v>
          </cell>
          <cell r="P672">
            <v>112278</v>
          </cell>
          <cell r="Q672">
            <v>125619</v>
          </cell>
          <cell r="R672">
            <v>129619</v>
          </cell>
          <cell r="S672">
            <v>129619</v>
          </cell>
        </row>
        <row r="673">
          <cell r="A673" t="str">
            <v>NIS_CO_Industry (Processes)</v>
          </cell>
          <cell r="B673" t="str">
            <v>NIS</v>
          </cell>
          <cell r="C673" t="str">
            <v>CO</v>
          </cell>
          <cell r="D673" t="str">
            <v>Mg</v>
          </cell>
          <cell r="E673">
            <v>9</v>
          </cell>
          <cell r="F673" t="str">
            <v>Industry (Processes)</v>
          </cell>
          <cell r="G673">
            <v>4</v>
          </cell>
          <cell r="H673">
            <v>1238247</v>
          </cell>
          <cell r="I673">
            <v>1082098</v>
          </cell>
          <cell r="J673">
            <v>859300</v>
          </cell>
          <cell r="K673">
            <v>623035</v>
          </cell>
          <cell r="L673">
            <v>564682</v>
          </cell>
          <cell r="M673">
            <v>593190</v>
          </cell>
          <cell r="N673">
            <v>577374</v>
          </cell>
          <cell r="O673">
            <v>575284</v>
          </cell>
          <cell r="P673">
            <v>536624</v>
          </cell>
          <cell r="Q673">
            <v>559065</v>
          </cell>
          <cell r="R673">
            <v>628715</v>
          </cell>
          <cell r="S673">
            <v>628129</v>
          </cell>
        </row>
        <row r="674">
          <cell r="A674" t="str">
            <v>NIS_CO_Other (Non Energy)</v>
          </cell>
          <cell r="B674" t="str">
            <v>NIS</v>
          </cell>
          <cell r="C674" t="str">
            <v>CO</v>
          </cell>
          <cell r="D674" t="str">
            <v>Mg</v>
          </cell>
          <cell r="E674">
            <v>10</v>
          </cell>
          <cell r="F674" t="str">
            <v>Other (Non Energy)</v>
          </cell>
          <cell r="G674">
            <v>6</v>
          </cell>
          <cell r="H674" t="str">
            <v/>
          </cell>
          <cell r="I674" t="str">
            <v/>
          </cell>
          <cell r="J674" t="str">
            <v/>
          </cell>
          <cell r="K674" t="str">
            <v/>
          </cell>
          <cell r="L674" t="str">
            <v/>
          </cell>
          <cell r="M674" t="str">
            <v/>
          </cell>
          <cell r="N674" t="str">
            <v/>
          </cell>
          <cell r="O674" t="str">
            <v/>
          </cell>
          <cell r="P674" t="str">
            <v/>
          </cell>
          <cell r="Q674" t="str">
            <v/>
          </cell>
          <cell r="R674" t="str">
            <v/>
          </cell>
          <cell r="S674" t="str">
            <v/>
          </cell>
        </row>
        <row r="675">
          <cell r="A675" t="str">
            <v>NIS_NH3_Energy Industries</v>
          </cell>
          <cell r="B675" t="str">
            <v>NIS</v>
          </cell>
          <cell r="C675" t="str">
            <v>NH3</v>
          </cell>
          <cell r="D675" t="str">
            <v>Mg</v>
          </cell>
          <cell r="E675">
            <v>1</v>
          </cell>
          <cell r="F675" t="str">
            <v>Energy Industries</v>
          </cell>
          <cell r="G675">
            <v>1</v>
          </cell>
          <cell r="H675">
            <v>11</v>
          </cell>
          <cell r="I675">
            <v>11</v>
          </cell>
          <cell r="J675">
            <v>11</v>
          </cell>
          <cell r="K675">
            <v>11</v>
          </cell>
          <cell r="L675">
            <v>11</v>
          </cell>
          <cell r="M675">
            <v>11</v>
          </cell>
          <cell r="N675">
            <v>11</v>
          </cell>
          <cell r="O675">
            <v>11</v>
          </cell>
          <cell r="P675">
            <v>11</v>
          </cell>
          <cell r="Q675">
            <v>11</v>
          </cell>
          <cell r="R675">
            <v>11</v>
          </cell>
          <cell r="S675">
            <v>13</v>
          </cell>
        </row>
        <row r="676">
          <cell r="A676" t="str">
            <v>NIS_NH3_Fugitive Emissions</v>
          </cell>
          <cell r="B676" t="str">
            <v>NIS</v>
          </cell>
          <cell r="C676" t="str">
            <v>NH3</v>
          </cell>
          <cell r="D676" t="str">
            <v>Mg</v>
          </cell>
          <cell r="E676">
            <v>2</v>
          </cell>
          <cell r="F676" t="str">
            <v>Fugitive Emissions</v>
          </cell>
          <cell r="G676">
            <v>2</v>
          </cell>
          <cell r="H676">
            <v>82</v>
          </cell>
          <cell r="I676">
            <v>82</v>
          </cell>
          <cell r="J676">
            <v>82</v>
          </cell>
          <cell r="K676">
            <v>82</v>
          </cell>
          <cell r="L676">
            <v>82</v>
          </cell>
          <cell r="M676">
            <v>82</v>
          </cell>
          <cell r="N676">
            <v>82</v>
          </cell>
          <cell r="O676">
            <v>82</v>
          </cell>
          <cell r="P676">
            <v>82</v>
          </cell>
          <cell r="Q676">
            <v>82</v>
          </cell>
          <cell r="R676">
            <v>82</v>
          </cell>
          <cell r="S676">
            <v>82</v>
          </cell>
        </row>
        <row r="677">
          <cell r="A677" t="str">
            <v>NIS_NH3_Industry (Energy)</v>
          </cell>
          <cell r="B677" t="str">
            <v>NIS</v>
          </cell>
          <cell r="C677" t="str">
            <v>NH3</v>
          </cell>
          <cell r="D677" t="str">
            <v>Mg</v>
          </cell>
          <cell r="E677">
            <v>3</v>
          </cell>
          <cell r="F677" t="str">
            <v>Industry (Energy)</v>
          </cell>
          <cell r="G677">
            <v>3</v>
          </cell>
          <cell r="H677">
            <v>10920.2</v>
          </cell>
          <cell r="I677">
            <v>9920.2</v>
          </cell>
          <cell r="J677">
            <v>9619.3</v>
          </cell>
          <cell r="K677">
            <v>9316.6</v>
          </cell>
          <cell r="L677">
            <v>8827</v>
          </cell>
          <cell r="M677">
            <v>9236</v>
          </cell>
          <cell r="N677">
            <v>7716.7</v>
          </cell>
          <cell r="O677">
            <v>7715.7</v>
          </cell>
          <cell r="P677">
            <v>7715.575</v>
          </cell>
          <cell r="Q677">
            <v>7715.45</v>
          </cell>
          <cell r="R677">
            <v>7715.45</v>
          </cell>
          <cell r="S677">
            <v>7713.45</v>
          </cell>
        </row>
        <row r="678">
          <cell r="A678" t="str">
            <v>NIS_NH3_Agriculture</v>
          </cell>
          <cell r="B678" t="str">
            <v>NIS</v>
          </cell>
          <cell r="C678" t="str">
            <v>NH3</v>
          </cell>
          <cell r="D678" t="str">
            <v>Mg</v>
          </cell>
          <cell r="E678">
            <v>4</v>
          </cell>
          <cell r="F678" t="str">
            <v>Agriculture</v>
          </cell>
          <cell r="G678">
            <v>10</v>
          </cell>
          <cell r="H678">
            <v>1316598</v>
          </cell>
          <cell r="I678">
            <v>1266616</v>
          </cell>
          <cell r="J678">
            <v>1191502</v>
          </cell>
          <cell r="K678">
            <v>1009659</v>
          </cell>
          <cell r="L678">
            <v>852648</v>
          </cell>
          <cell r="M678">
            <v>918571</v>
          </cell>
          <cell r="N678">
            <v>844649</v>
          </cell>
          <cell r="O678">
            <v>839613</v>
          </cell>
          <cell r="P678">
            <v>787624</v>
          </cell>
          <cell r="Q678">
            <v>769435</v>
          </cell>
          <cell r="R678">
            <v>757378.47</v>
          </cell>
          <cell r="S678">
            <v>757378.47</v>
          </cell>
        </row>
        <row r="679">
          <cell r="A679" t="str">
            <v>NIS_NH3_Waste</v>
          </cell>
          <cell r="B679" t="str">
            <v>NIS</v>
          </cell>
          <cell r="C679" t="str">
            <v>NH3</v>
          </cell>
          <cell r="D679" t="str">
            <v>Mg</v>
          </cell>
          <cell r="E679">
            <v>5</v>
          </cell>
          <cell r="F679" t="str">
            <v>Waste</v>
          </cell>
          <cell r="G679">
            <v>11</v>
          </cell>
          <cell r="H679">
            <v>14757</v>
          </cell>
          <cell r="I679">
            <v>14757</v>
          </cell>
          <cell r="J679">
            <v>14757</v>
          </cell>
          <cell r="K679">
            <v>14757</v>
          </cell>
          <cell r="L679">
            <v>14757</v>
          </cell>
          <cell r="M679">
            <v>14757</v>
          </cell>
          <cell r="N679">
            <v>14757</v>
          </cell>
          <cell r="O679">
            <v>14657</v>
          </cell>
          <cell r="P679">
            <v>14657</v>
          </cell>
          <cell r="Q679">
            <v>14657</v>
          </cell>
          <cell r="R679">
            <v>14657</v>
          </cell>
          <cell r="S679">
            <v>14541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"/>
  <sheetViews>
    <sheetView workbookViewId="0" topLeftCell="B1">
      <selection activeCell="Q25" sqref="Q25:Q28"/>
    </sheetView>
  </sheetViews>
  <sheetFormatPr defaultColWidth="9.140625" defaultRowHeight="12.75"/>
  <cols>
    <col min="1" max="1" width="4.28125" style="9" customWidth="1"/>
    <col min="2" max="2" width="4.421875" style="9" customWidth="1"/>
    <col min="3" max="3" width="23.140625" style="9" customWidth="1"/>
    <col min="4" max="15" width="7.00390625" style="9" customWidth="1"/>
    <col min="16" max="16384" width="9.140625" style="9" customWidth="1"/>
  </cols>
  <sheetData>
    <row r="1" spans="3:5" ht="12.75">
      <c r="C1" s="1" t="s">
        <v>40</v>
      </c>
      <c r="D1" s="5" t="s">
        <v>27</v>
      </c>
      <c r="E1" s="6"/>
    </row>
    <row r="2" spans="4:18" ht="12">
      <c r="D2" s="7" t="s">
        <v>28</v>
      </c>
      <c r="E2" s="7" t="s">
        <v>29</v>
      </c>
      <c r="F2" s="7" t="s">
        <v>30</v>
      </c>
      <c r="G2" s="7" t="s">
        <v>31</v>
      </c>
      <c r="H2" s="7" t="s">
        <v>32</v>
      </c>
      <c r="I2" s="7" t="s">
        <v>33</v>
      </c>
      <c r="J2" s="7" t="s">
        <v>34</v>
      </c>
      <c r="K2" s="7" t="s">
        <v>35</v>
      </c>
      <c r="L2" s="7" t="s">
        <v>36</v>
      </c>
      <c r="M2" s="7">
        <v>1999</v>
      </c>
      <c r="N2" s="7">
        <v>2000</v>
      </c>
      <c r="O2" s="7">
        <v>2001</v>
      </c>
      <c r="Q2" s="4"/>
      <c r="R2" s="9" t="s">
        <v>37</v>
      </c>
    </row>
    <row r="3" spans="3:18" ht="12">
      <c r="C3" s="9" t="str">
        <f>'[1]Cor &amp; CLRTAP-CO, NOx, SO2, VOC'!B389</f>
        <v>Energy Industries</v>
      </c>
      <c r="D3" s="142">
        <f>D17</f>
        <v>1.2577859999999998</v>
      </c>
      <c r="E3" s="142">
        <f aca="true" t="shared" si="0" ref="E3:M4">E17</f>
        <v>1.254386</v>
      </c>
      <c r="F3" s="142">
        <f t="shared" si="0"/>
        <v>1.259586</v>
      </c>
      <c r="G3" s="142">
        <f t="shared" si="0"/>
        <v>1.2604859999999998</v>
      </c>
      <c r="H3" s="142">
        <f t="shared" si="0"/>
        <v>1.2587859999999997</v>
      </c>
      <c r="I3" s="142">
        <f t="shared" si="0"/>
        <v>1.2582859999999998</v>
      </c>
      <c r="J3" s="142">
        <f t="shared" si="0"/>
        <v>1.266886</v>
      </c>
      <c r="K3" s="142">
        <f t="shared" si="0"/>
        <v>1.264686</v>
      </c>
      <c r="L3" s="142">
        <f t="shared" si="0"/>
        <v>1.270986</v>
      </c>
      <c r="M3" s="142">
        <f t="shared" si="0"/>
        <v>1.266686</v>
      </c>
      <c r="N3" s="142">
        <f>N17</f>
        <v>1.266686</v>
      </c>
      <c r="O3" s="142">
        <f>O17</f>
        <v>1.2157419999999999</v>
      </c>
      <c r="Q3" s="11">
        <f>O3/$O$11</f>
        <v>0.002074898134415937</v>
      </c>
      <c r="R3" s="11">
        <f aca="true" t="shared" si="1" ref="R3:R11">O3/D3-1</f>
        <v>-0.03342698996490656</v>
      </c>
    </row>
    <row r="4" spans="3:18" ht="12">
      <c r="C4" s="9" t="str">
        <f>'[1]Cor &amp; CLRTAP-CO, NOx, SO2, VOC'!B390</f>
        <v>Fugitive Emissions</v>
      </c>
      <c r="D4" s="142">
        <f>D18</f>
        <v>0</v>
      </c>
      <c r="E4" s="142">
        <f t="shared" si="0"/>
        <v>0</v>
      </c>
      <c r="F4" s="142">
        <f t="shared" si="0"/>
        <v>0</v>
      </c>
      <c r="G4" s="142">
        <f t="shared" si="0"/>
        <v>0</v>
      </c>
      <c r="H4" s="142">
        <f t="shared" si="0"/>
        <v>0</v>
      </c>
      <c r="I4" s="142">
        <f t="shared" si="0"/>
        <v>0</v>
      </c>
      <c r="J4" s="142">
        <f t="shared" si="0"/>
        <v>0</v>
      </c>
      <c r="K4" s="142">
        <f t="shared" si="0"/>
        <v>0</v>
      </c>
      <c r="L4" s="142">
        <f t="shared" si="0"/>
        <v>0</v>
      </c>
      <c r="M4" s="142">
        <f t="shared" si="0"/>
        <v>0</v>
      </c>
      <c r="N4" s="142">
        <f>N18</f>
        <v>0</v>
      </c>
      <c r="O4" s="142">
        <f>O18</f>
        <v>0</v>
      </c>
      <c r="Q4" s="11">
        <f aca="true" t="shared" si="2" ref="Q4:Q10">O4/$O$11</f>
        <v>0</v>
      </c>
      <c r="R4" s="11" t="e">
        <f t="shared" si="1"/>
        <v>#DIV/0!</v>
      </c>
    </row>
    <row r="5" spans="3:18" ht="12">
      <c r="C5" s="9" t="str">
        <f>'[1]Cor &amp; CLRTAP-CO, NOx, SO2, VOC'!B391</f>
        <v>Industry</v>
      </c>
      <c r="D5" s="142">
        <f>D19+D20</f>
        <v>36.278408999999996</v>
      </c>
      <c r="E5" s="142">
        <f aca="true" t="shared" si="3" ref="E5:M5">E19+E20</f>
        <v>34.074709</v>
      </c>
      <c r="F5" s="142">
        <f t="shared" si="3"/>
        <v>31.693209</v>
      </c>
      <c r="G5" s="142">
        <f t="shared" si="3"/>
        <v>33.249909</v>
      </c>
      <c r="H5" s="142">
        <f t="shared" si="3"/>
        <v>29.157009</v>
      </c>
      <c r="I5" s="142">
        <f t="shared" si="3"/>
        <v>14.762909</v>
      </c>
      <c r="J5" s="142">
        <f t="shared" si="3"/>
        <v>13.216709</v>
      </c>
      <c r="K5" s="142">
        <f t="shared" si="3"/>
        <v>12.572509</v>
      </c>
      <c r="L5" s="142">
        <f t="shared" si="3"/>
        <v>9.258809</v>
      </c>
      <c r="M5" s="142">
        <f t="shared" si="3"/>
        <v>8.796209000000001</v>
      </c>
      <c r="N5" s="142">
        <f>N19+N20</f>
        <v>8.298807</v>
      </c>
      <c r="O5" s="142">
        <f>O19+O20</f>
        <v>8.40573235</v>
      </c>
      <c r="Q5" s="11">
        <f t="shared" si="2"/>
        <v>0.014346002993574863</v>
      </c>
      <c r="R5" s="11">
        <f t="shared" si="1"/>
        <v>-0.7682993113066232</v>
      </c>
    </row>
    <row r="6" spans="3:18" ht="12">
      <c r="C6" s="9" t="str">
        <f>'[1]Cor &amp; CLRTAP-CO, NOx, SO2, VOC'!B392</f>
        <v>Road Transport</v>
      </c>
      <c r="D6" s="142">
        <f>D23</f>
        <v>0.290389</v>
      </c>
      <c r="E6" s="142">
        <f aca="true" t="shared" si="4" ref="E6:M9">E23</f>
        <v>0.288989</v>
      </c>
      <c r="F6" s="142">
        <f t="shared" si="4"/>
        <v>0.28878899999999996</v>
      </c>
      <c r="G6" s="142">
        <f t="shared" si="4"/>
        <v>0.39858899999999997</v>
      </c>
      <c r="H6" s="142">
        <f t="shared" si="4"/>
        <v>0.43888900000000003</v>
      </c>
      <c r="I6" s="142">
        <f t="shared" si="4"/>
        <v>0.688889</v>
      </c>
      <c r="J6" s="142">
        <f t="shared" si="4"/>
        <v>0.958789</v>
      </c>
      <c r="K6" s="142">
        <f t="shared" si="4"/>
        <v>1.1605889999999999</v>
      </c>
      <c r="L6" s="142">
        <f t="shared" si="4"/>
        <v>1.263089</v>
      </c>
      <c r="M6" s="142">
        <f t="shared" si="4"/>
        <v>1.363089</v>
      </c>
      <c r="N6" s="142">
        <f aca="true" t="shared" si="5" ref="N6:O9">N23</f>
        <v>1.9310889999999998</v>
      </c>
      <c r="O6" s="142">
        <f t="shared" si="5"/>
        <v>2.096089</v>
      </c>
      <c r="Q6" s="11">
        <f t="shared" si="2"/>
        <v>0.0035773800326629893</v>
      </c>
      <c r="R6" s="11">
        <f t="shared" si="1"/>
        <v>6.218210744897362</v>
      </c>
    </row>
    <row r="7" spans="3:18" ht="12">
      <c r="C7" s="9" t="str">
        <f>'[1]Cor &amp; CLRTAP-CO, NOx, SO2, VOC'!B393</f>
        <v>Other Transport</v>
      </c>
      <c r="D7" s="142">
        <f>D24</f>
        <v>2.216193</v>
      </c>
      <c r="E7" s="142">
        <f t="shared" si="4"/>
        <v>2.216193</v>
      </c>
      <c r="F7" s="142">
        <f t="shared" si="4"/>
        <v>2.216193</v>
      </c>
      <c r="G7" s="142">
        <f t="shared" si="4"/>
        <v>2.216193</v>
      </c>
      <c r="H7" s="142">
        <f t="shared" si="4"/>
        <v>2.216193</v>
      </c>
      <c r="I7" s="142">
        <f t="shared" si="4"/>
        <v>2.216193</v>
      </c>
      <c r="J7" s="142">
        <f t="shared" si="4"/>
        <v>2.216193</v>
      </c>
      <c r="K7" s="142">
        <f t="shared" si="4"/>
        <v>2.216193</v>
      </c>
      <c r="L7" s="142">
        <f t="shared" si="4"/>
        <v>2.216193</v>
      </c>
      <c r="M7" s="142">
        <f t="shared" si="4"/>
        <v>2.216193</v>
      </c>
      <c r="N7" s="142">
        <f t="shared" si="5"/>
        <v>2.216193</v>
      </c>
      <c r="O7" s="142">
        <f t="shared" si="5"/>
        <v>2.2264</v>
      </c>
      <c r="Q7" s="11">
        <f t="shared" si="2"/>
        <v>0.0037997808798771802</v>
      </c>
      <c r="R7" s="11">
        <f t="shared" si="1"/>
        <v>0.004605645807923775</v>
      </c>
    </row>
    <row r="8" spans="3:18" ht="12">
      <c r="C8" s="9" t="str">
        <f>'[1]Cor &amp; CLRTAP-CO, NOx, SO2, VOC'!B394</f>
        <v>Agriculture</v>
      </c>
      <c r="D8" s="142">
        <f>D25</f>
        <v>963.7653</v>
      </c>
      <c r="E8" s="142">
        <f t="shared" si="4"/>
        <v>847.8051999999999</v>
      </c>
      <c r="F8" s="142">
        <f t="shared" si="4"/>
        <v>770.1905</v>
      </c>
      <c r="G8" s="142">
        <f t="shared" si="4"/>
        <v>697.4295</v>
      </c>
      <c r="H8" s="142">
        <f t="shared" si="4"/>
        <v>674.0398</v>
      </c>
      <c r="I8" s="142">
        <f t="shared" si="4"/>
        <v>646.0106999999999</v>
      </c>
      <c r="J8" s="142">
        <f t="shared" si="4"/>
        <v>621.5507</v>
      </c>
      <c r="K8" s="142">
        <f t="shared" si="4"/>
        <v>600.4778</v>
      </c>
      <c r="L8" s="142">
        <f t="shared" si="4"/>
        <v>614.2206</v>
      </c>
      <c r="M8" s="142">
        <f t="shared" si="4"/>
        <v>568.2218</v>
      </c>
      <c r="N8" s="142">
        <f t="shared" si="5"/>
        <v>542.7968000000001</v>
      </c>
      <c r="O8" s="142">
        <f t="shared" si="5"/>
        <v>563.31246</v>
      </c>
      <c r="Q8" s="11">
        <f t="shared" si="2"/>
        <v>0.9614013272119022</v>
      </c>
      <c r="R8" s="11">
        <f t="shared" si="1"/>
        <v>-0.41550867208022535</v>
      </c>
    </row>
    <row r="9" spans="3:18" ht="12">
      <c r="C9" s="9" t="str">
        <f>'[1]Cor &amp; CLRTAP-CO, NOx, SO2, VOC'!B395</f>
        <v>Waste</v>
      </c>
      <c r="D9" s="142">
        <f>D26</f>
        <v>38.742</v>
      </c>
      <c r="E9" s="142">
        <f t="shared" si="4"/>
        <v>25.702</v>
      </c>
      <c r="F9" s="142">
        <f t="shared" si="4"/>
        <v>25.722</v>
      </c>
      <c r="G9" s="142">
        <f t="shared" si="4"/>
        <v>25.732</v>
      </c>
      <c r="H9" s="142">
        <f t="shared" si="4"/>
        <v>25.762</v>
      </c>
      <c r="I9" s="142">
        <f t="shared" si="4"/>
        <v>16.742</v>
      </c>
      <c r="J9" s="142">
        <f t="shared" si="4"/>
        <v>16.732</v>
      </c>
      <c r="K9" s="142">
        <f t="shared" si="4"/>
        <v>16.742</v>
      </c>
      <c r="L9" s="142">
        <f t="shared" si="4"/>
        <v>16.722</v>
      </c>
      <c r="M9" s="142">
        <f t="shared" si="4"/>
        <v>16.712</v>
      </c>
      <c r="N9" s="142">
        <f t="shared" si="5"/>
        <v>16.732</v>
      </c>
      <c r="O9" s="142">
        <f t="shared" si="5"/>
        <v>8.462</v>
      </c>
      <c r="Q9" s="11">
        <f t="shared" si="2"/>
        <v>0.014442034587459891</v>
      </c>
      <c r="R9" s="11">
        <f t="shared" si="1"/>
        <v>-0.7815807134376129</v>
      </c>
    </row>
    <row r="10" spans="3:18" ht="12">
      <c r="C10" s="9" t="str">
        <f>'[1]Cor &amp; CLRTAP-CO, NOx, SO2, VOC'!B396</f>
        <v>Other</v>
      </c>
      <c r="D10" s="142">
        <f>D21+D22</f>
        <v>0.32410000000000005</v>
      </c>
      <c r="E10" s="142">
        <f aca="true" t="shared" si="6" ref="E10:M10">E21+E22</f>
        <v>0.2882</v>
      </c>
      <c r="F10" s="142">
        <f t="shared" si="6"/>
        <v>0.26480000000000004</v>
      </c>
      <c r="G10" s="142">
        <f t="shared" si="6"/>
        <v>0.2486</v>
      </c>
      <c r="H10" s="142">
        <f t="shared" si="6"/>
        <v>0.2427</v>
      </c>
      <c r="I10" s="142">
        <f t="shared" si="6"/>
        <v>0.2357</v>
      </c>
      <c r="J10" s="142">
        <f t="shared" si="6"/>
        <v>0.2397</v>
      </c>
      <c r="K10" s="142">
        <f t="shared" si="6"/>
        <v>0.21459999999999999</v>
      </c>
      <c r="L10" s="142">
        <f t="shared" si="6"/>
        <v>0.1955</v>
      </c>
      <c r="M10" s="142">
        <f t="shared" si="6"/>
        <v>0.14500000000000002</v>
      </c>
      <c r="N10" s="142">
        <f>N21+N22</f>
        <v>0.215</v>
      </c>
      <c r="O10" s="142">
        <f>O21+O22</f>
        <v>0.2101</v>
      </c>
      <c r="Q10" s="11">
        <f t="shared" si="2"/>
        <v>0.0003585761601069869</v>
      </c>
      <c r="R10" s="11">
        <f t="shared" si="1"/>
        <v>-0.3517432891083</v>
      </c>
    </row>
    <row r="11" spans="3:18" ht="12.75" thickBot="1">
      <c r="C11" s="43" t="s">
        <v>41</v>
      </c>
      <c r="D11" s="44">
        <f aca="true" t="shared" si="7" ref="D11:O11">SUM(D3:D10)</f>
        <v>1042.8741770000001</v>
      </c>
      <c r="E11" s="44">
        <f t="shared" si="7"/>
        <v>911.6296769999999</v>
      </c>
      <c r="F11" s="44">
        <f t="shared" si="7"/>
        <v>831.635077</v>
      </c>
      <c r="G11" s="44">
        <f t="shared" si="7"/>
        <v>760.535277</v>
      </c>
      <c r="H11" s="44">
        <f t="shared" si="7"/>
        <v>733.1153770000001</v>
      </c>
      <c r="I11" s="44">
        <f t="shared" si="7"/>
        <v>681.9146769999999</v>
      </c>
      <c r="J11" s="44">
        <f t="shared" si="7"/>
        <v>656.180977</v>
      </c>
      <c r="K11" s="44">
        <f t="shared" si="7"/>
        <v>634.648377</v>
      </c>
      <c r="L11" s="44">
        <f t="shared" si="7"/>
        <v>645.147177</v>
      </c>
      <c r="M11" s="44">
        <f t="shared" si="7"/>
        <v>598.720977</v>
      </c>
      <c r="N11" s="44">
        <f t="shared" si="7"/>
        <v>573.456575</v>
      </c>
      <c r="O11" s="44">
        <f t="shared" si="7"/>
        <v>585.92852335</v>
      </c>
      <c r="P11" s="25"/>
      <c r="Q11" s="11"/>
      <c r="R11" s="11">
        <f t="shared" si="1"/>
        <v>-0.4381599081918778</v>
      </c>
    </row>
    <row r="12" spans="4:12" ht="12.75" thickTop="1">
      <c r="D12" s="16"/>
      <c r="E12" s="16"/>
      <c r="F12" s="16"/>
      <c r="G12" s="16"/>
      <c r="H12" s="16"/>
      <c r="I12" s="16"/>
      <c r="J12" s="16"/>
      <c r="K12" s="16"/>
      <c r="L12" s="16"/>
    </row>
    <row r="15" ht="12.75" thickBot="1"/>
    <row r="16" spans="4:19" ht="12">
      <c r="D16" s="7" t="s">
        <v>28</v>
      </c>
      <c r="E16" s="7" t="s">
        <v>29</v>
      </c>
      <c r="F16" s="7" t="s">
        <v>30</v>
      </c>
      <c r="G16" s="7" t="s">
        <v>31</v>
      </c>
      <c r="H16" s="7" t="s">
        <v>32</v>
      </c>
      <c r="I16" s="7" t="s">
        <v>33</v>
      </c>
      <c r="J16" s="7" t="s">
        <v>34</v>
      </c>
      <c r="K16" s="7" t="s">
        <v>35</v>
      </c>
      <c r="L16" s="7" t="s">
        <v>36</v>
      </c>
      <c r="M16" s="7">
        <v>1999</v>
      </c>
      <c r="N16" s="7">
        <v>2000</v>
      </c>
      <c r="O16" s="7">
        <v>2001</v>
      </c>
      <c r="Q16" s="12" t="s">
        <v>15</v>
      </c>
      <c r="R16" s="13" t="s">
        <v>38</v>
      </c>
      <c r="S16" s="14"/>
    </row>
    <row r="17" spans="2:20" ht="12">
      <c r="B17" s="9" t="s">
        <v>12</v>
      </c>
      <c r="C17" s="15" t="s">
        <v>2</v>
      </c>
      <c r="D17" s="26">
        <v>1.2577859999999998</v>
      </c>
      <c r="E17" s="26">
        <v>1.254386</v>
      </c>
      <c r="F17" s="26">
        <v>1.259586</v>
      </c>
      <c r="G17" s="26">
        <v>1.2604859999999998</v>
      </c>
      <c r="H17" s="26">
        <v>1.2587859999999997</v>
      </c>
      <c r="I17" s="26">
        <v>1.2582859999999998</v>
      </c>
      <c r="J17" s="26">
        <v>1.266886</v>
      </c>
      <c r="K17" s="26">
        <v>1.264686</v>
      </c>
      <c r="L17" s="26">
        <v>1.270986</v>
      </c>
      <c r="M17" s="26">
        <v>1.266686</v>
      </c>
      <c r="N17" s="26">
        <v>1.266686</v>
      </c>
      <c r="O17" s="26">
        <v>1.2157419999999999</v>
      </c>
      <c r="Q17" s="30">
        <f>O17-D17</f>
        <v>-0.04204399999999997</v>
      </c>
      <c r="R17" s="29">
        <f>-Q17/Q$28</f>
        <v>-9.201094192309312E-05</v>
      </c>
      <c r="S17" s="31">
        <f>O17/D17-1</f>
        <v>-0.03342698996490656</v>
      </c>
      <c r="T17" s="23">
        <f>+O17/$O$28</f>
        <v>0.002074898134415937</v>
      </c>
    </row>
    <row r="18" spans="2:20" ht="12">
      <c r="B18" s="9" t="s">
        <v>12</v>
      </c>
      <c r="C18" s="15" t="s">
        <v>3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Q18" s="30">
        <f aca="true" t="shared" si="8" ref="Q18:Q28">O18-D18</f>
        <v>0</v>
      </c>
      <c r="R18" s="29">
        <f aca="true" t="shared" si="9" ref="R18:R28">-Q18/Q$28</f>
        <v>0</v>
      </c>
      <c r="S18" s="31" t="e">
        <f aca="true" t="shared" si="10" ref="S18:S28">O18/D18-1</f>
        <v>#DIV/0!</v>
      </c>
      <c r="T18" s="23">
        <f aca="true" t="shared" si="11" ref="T18:T28">+O18/$O$28</f>
        <v>0</v>
      </c>
    </row>
    <row r="19" spans="2:20" ht="12">
      <c r="B19" s="9" t="s">
        <v>12</v>
      </c>
      <c r="C19" s="15" t="s">
        <v>4</v>
      </c>
      <c r="D19" s="27">
        <v>3.469809</v>
      </c>
      <c r="E19" s="27">
        <v>3.4747090000000003</v>
      </c>
      <c r="F19" s="27">
        <v>3.471009</v>
      </c>
      <c r="G19" s="27">
        <v>3.465209</v>
      </c>
      <c r="H19" s="27">
        <v>3.4687090000000005</v>
      </c>
      <c r="I19" s="27">
        <v>3.477209</v>
      </c>
      <c r="J19" s="27">
        <v>3.471909</v>
      </c>
      <c r="K19" s="27">
        <v>3.471009</v>
      </c>
      <c r="L19" s="27">
        <v>3.466209</v>
      </c>
      <c r="M19" s="27">
        <v>3.466209</v>
      </c>
      <c r="N19" s="27">
        <v>3.385809</v>
      </c>
      <c r="O19" s="27">
        <v>3.3458159999999997</v>
      </c>
      <c r="Q19" s="145">
        <f t="shared" si="8"/>
        <v>-0.12399300000000046</v>
      </c>
      <c r="R19" s="90">
        <f t="shared" si="9"/>
        <v>-0.00027135174393183657</v>
      </c>
      <c r="S19" s="32">
        <f t="shared" si="10"/>
        <v>-0.03573481998576877</v>
      </c>
      <c r="T19" s="152">
        <f t="shared" si="11"/>
        <v>0.005710280122344209</v>
      </c>
    </row>
    <row r="20" spans="2:20" ht="12">
      <c r="B20" s="9" t="s">
        <v>12</v>
      </c>
      <c r="C20" s="15" t="s">
        <v>5</v>
      </c>
      <c r="D20" s="27">
        <v>32.8086</v>
      </c>
      <c r="E20" s="27">
        <v>30.6</v>
      </c>
      <c r="F20" s="27">
        <v>28.2222</v>
      </c>
      <c r="G20" s="27">
        <v>29.7847</v>
      </c>
      <c r="H20" s="27">
        <v>25.688299999999998</v>
      </c>
      <c r="I20" s="27">
        <v>11.2857</v>
      </c>
      <c r="J20" s="27">
        <v>9.7448</v>
      </c>
      <c r="K20" s="27">
        <v>9.1015</v>
      </c>
      <c r="L20" s="27">
        <v>5.7926</v>
      </c>
      <c r="M20" s="27">
        <v>5.33</v>
      </c>
      <c r="N20" s="27">
        <v>4.912998</v>
      </c>
      <c r="O20" s="27">
        <v>5.05991635</v>
      </c>
      <c r="Q20" s="145">
        <f t="shared" si="8"/>
        <v>-27.748683649999997</v>
      </c>
      <c r="R20" s="90">
        <f t="shared" si="9"/>
        <v>-0.06072644181720187</v>
      </c>
      <c r="S20" s="32">
        <f t="shared" si="10"/>
        <v>-0.8457746947446706</v>
      </c>
      <c r="T20" s="152">
        <f t="shared" si="11"/>
        <v>0.008635722871230656</v>
      </c>
    </row>
    <row r="21" spans="2:20" ht="12">
      <c r="B21" s="9" t="s">
        <v>12</v>
      </c>
      <c r="C21" s="15" t="s">
        <v>6</v>
      </c>
      <c r="D21" s="26">
        <v>0.2891</v>
      </c>
      <c r="E21" s="26">
        <v>0.2532</v>
      </c>
      <c r="F21" s="26">
        <v>0.2298</v>
      </c>
      <c r="G21" s="26">
        <v>0.21359999999999998</v>
      </c>
      <c r="H21" s="26">
        <v>0.2077</v>
      </c>
      <c r="I21" s="26">
        <v>0.2007</v>
      </c>
      <c r="J21" s="26">
        <v>0.2047</v>
      </c>
      <c r="K21" s="26">
        <v>0.17959999999999998</v>
      </c>
      <c r="L21" s="26">
        <v>0.1605</v>
      </c>
      <c r="M21" s="26">
        <v>0.11</v>
      </c>
      <c r="N21" s="26">
        <v>0.18</v>
      </c>
      <c r="O21" s="26">
        <v>0.1751</v>
      </c>
      <c r="Q21" s="146">
        <f t="shared" si="8"/>
        <v>-0.11400000000000002</v>
      </c>
      <c r="R21" s="90">
        <f t="shared" si="9"/>
        <v>-0.0002494826224724723</v>
      </c>
      <c r="S21" s="31">
        <f t="shared" si="10"/>
        <v>-0.39432722241438956</v>
      </c>
      <c r="T21" s="152">
        <f t="shared" si="11"/>
        <v>0.0002988419116360467</v>
      </c>
    </row>
    <row r="22" spans="2:20" ht="12">
      <c r="B22" s="9" t="s">
        <v>12</v>
      </c>
      <c r="C22" s="15" t="s">
        <v>7</v>
      </c>
      <c r="D22" s="26">
        <v>0.035</v>
      </c>
      <c r="E22" s="26">
        <v>0.035</v>
      </c>
      <c r="F22" s="26">
        <v>0.035</v>
      </c>
      <c r="G22" s="26">
        <v>0.035</v>
      </c>
      <c r="H22" s="26">
        <v>0.035</v>
      </c>
      <c r="I22" s="26">
        <v>0.035</v>
      </c>
      <c r="J22" s="26">
        <v>0.035</v>
      </c>
      <c r="K22" s="26">
        <v>0.035</v>
      </c>
      <c r="L22" s="26">
        <v>0.035</v>
      </c>
      <c r="M22" s="26">
        <v>0.035</v>
      </c>
      <c r="N22" s="26">
        <v>0.035</v>
      </c>
      <c r="O22" s="26">
        <v>0.035</v>
      </c>
      <c r="Q22" s="146">
        <f t="shared" si="8"/>
        <v>0</v>
      </c>
      <c r="R22" s="90">
        <f t="shared" si="9"/>
        <v>0</v>
      </c>
      <c r="S22" s="31">
        <f t="shared" si="10"/>
        <v>0</v>
      </c>
      <c r="T22" s="152">
        <f t="shared" si="11"/>
        <v>5.973424847094023E-05</v>
      </c>
    </row>
    <row r="23" spans="2:20" ht="12">
      <c r="B23" s="9" t="s">
        <v>12</v>
      </c>
      <c r="C23" s="15" t="s">
        <v>8</v>
      </c>
      <c r="D23" s="26">
        <v>0.290389</v>
      </c>
      <c r="E23" s="26">
        <v>0.288989</v>
      </c>
      <c r="F23" s="26">
        <v>0.28878899999999996</v>
      </c>
      <c r="G23" s="26">
        <v>0.39858899999999997</v>
      </c>
      <c r="H23" s="26">
        <v>0.43888900000000003</v>
      </c>
      <c r="I23" s="26">
        <v>0.688889</v>
      </c>
      <c r="J23" s="26">
        <v>0.958789</v>
      </c>
      <c r="K23" s="26">
        <v>1.1605889999999999</v>
      </c>
      <c r="L23" s="26">
        <v>1.263089</v>
      </c>
      <c r="M23" s="26">
        <v>1.363089</v>
      </c>
      <c r="N23" s="26">
        <v>1.9310889999999998</v>
      </c>
      <c r="O23" s="26">
        <v>2.096089</v>
      </c>
      <c r="Q23" s="146">
        <f t="shared" si="8"/>
        <v>1.8057</v>
      </c>
      <c r="R23" s="90">
        <f t="shared" si="9"/>
        <v>0.003951673433320554</v>
      </c>
      <c r="S23" s="31">
        <f t="shared" si="10"/>
        <v>6.218210744897362</v>
      </c>
      <c r="T23" s="152">
        <f t="shared" si="11"/>
        <v>0.0035773800326629893</v>
      </c>
    </row>
    <row r="24" spans="2:20" ht="12">
      <c r="B24" s="9" t="s">
        <v>12</v>
      </c>
      <c r="C24" s="15" t="s">
        <v>9</v>
      </c>
      <c r="D24" s="26">
        <v>2.216193</v>
      </c>
      <c r="E24" s="26">
        <v>2.216193</v>
      </c>
      <c r="F24" s="26">
        <v>2.216193</v>
      </c>
      <c r="G24" s="26">
        <v>2.216193</v>
      </c>
      <c r="H24" s="26">
        <v>2.216193</v>
      </c>
      <c r="I24" s="26">
        <v>2.216193</v>
      </c>
      <c r="J24" s="26">
        <v>2.216193</v>
      </c>
      <c r="K24" s="26">
        <v>2.216193</v>
      </c>
      <c r="L24" s="26">
        <v>2.216193</v>
      </c>
      <c r="M24" s="26">
        <v>2.216193</v>
      </c>
      <c r="N24" s="26">
        <v>2.216193</v>
      </c>
      <c r="O24" s="26">
        <v>2.2264</v>
      </c>
      <c r="Q24" s="146">
        <f t="shared" si="8"/>
        <v>0.010206999999999855</v>
      </c>
      <c r="R24" s="90">
        <f t="shared" si="9"/>
        <v>2.2337448487513054E-05</v>
      </c>
      <c r="S24" s="31">
        <f t="shared" si="10"/>
        <v>0.004605645807923775</v>
      </c>
      <c r="T24" s="152">
        <f t="shared" si="11"/>
        <v>0.0037997808798771802</v>
      </c>
    </row>
    <row r="25" spans="2:20" ht="12">
      <c r="B25" s="9" t="s">
        <v>12</v>
      </c>
      <c r="C25" s="15" t="s">
        <v>10</v>
      </c>
      <c r="D25" s="27">
        <v>963.7653</v>
      </c>
      <c r="E25" s="27">
        <v>847.8051999999999</v>
      </c>
      <c r="F25" s="27">
        <v>770.1905</v>
      </c>
      <c r="G25" s="27">
        <v>697.4295</v>
      </c>
      <c r="H25" s="27">
        <v>674.0398</v>
      </c>
      <c r="I25" s="27">
        <v>646.0106999999999</v>
      </c>
      <c r="J25" s="27">
        <v>621.5507</v>
      </c>
      <c r="K25" s="27">
        <v>600.4778</v>
      </c>
      <c r="L25" s="27">
        <v>614.2206</v>
      </c>
      <c r="M25" s="27">
        <v>568.2218</v>
      </c>
      <c r="N25" s="27">
        <v>542.7968000000001</v>
      </c>
      <c r="O25" s="27">
        <v>563.31246</v>
      </c>
      <c r="Q25" s="145">
        <f t="shared" si="8"/>
        <v>-400.45284000000004</v>
      </c>
      <c r="R25" s="90">
        <f t="shared" si="9"/>
        <v>-0.8763686377170995</v>
      </c>
      <c r="S25" s="32">
        <f t="shared" si="10"/>
        <v>-0.41550867208022535</v>
      </c>
      <c r="T25" s="152">
        <f t="shared" si="11"/>
        <v>0.9614013272119022</v>
      </c>
    </row>
    <row r="26" spans="2:20" ht="12">
      <c r="B26" s="9" t="s">
        <v>12</v>
      </c>
      <c r="C26" s="15" t="s">
        <v>11</v>
      </c>
      <c r="D26" s="27">
        <v>38.742</v>
      </c>
      <c r="E26" s="27">
        <v>25.702</v>
      </c>
      <c r="F26" s="27">
        <v>25.722</v>
      </c>
      <c r="G26" s="27">
        <v>25.732</v>
      </c>
      <c r="H26" s="27">
        <v>25.762</v>
      </c>
      <c r="I26" s="27">
        <v>16.742</v>
      </c>
      <c r="J26" s="27">
        <v>16.732</v>
      </c>
      <c r="K26" s="27">
        <v>16.742</v>
      </c>
      <c r="L26" s="27">
        <v>16.722</v>
      </c>
      <c r="M26" s="27">
        <v>16.712</v>
      </c>
      <c r="N26" s="27">
        <v>16.732</v>
      </c>
      <c r="O26" s="27">
        <v>8.462</v>
      </c>
      <c r="Q26" s="145">
        <f t="shared" si="8"/>
        <v>-30.279999999999998</v>
      </c>
      <c r="R26" s="90">
        <f t="shared" si="9"/>
        <v>-0.06626608603917947</v>
      </c>
      <c r="S26" s="32">
        <f t="shared" si="10"/>
        <v>-0.7815807134376129</v>
      </c>
      <c r="T26" s="152">
        <f t="shared" si="11"/>
        <v>0.014442034587459891</v>
      </c>
    </row>
    <row r="27" spans="3:20" ht="12">
      <c r="C27" s="15" t="s">
        <v>16</v>
      </c>
      <c r="D27" s="28">
        <f>D17+D24+D18+D21+D22+D23</f>
        <v>4.088468</v>
      </c>
      <c r="E27" s="28">
        <f aca="true" t="shared" si="12" ref="E27:O27">E17+E24+E18+E21+E22+E23</f>
        <v>4.0477680000000005</v>
      </c>
      <c r="F27" s="28">
        <f t="shared" si="12"/>
        <v>4.029368</v>
      </c>
      <c r="G27" s="28">
        <f t="shared" si="12"/>
        <v>4.123868</v>
      </c>
      <c r="H27" s="28">
        <f t="shared" si="12"/>
        <v>4.156568</v>
      </c>
      <c r="I27" s="28">
        <f t="shared" si="12"/>
        <v>4.399068</v>
      </c>
      <c r="J27" s="28">
        <f t="shared" si="12"/>
        <v>4.681568</v>
      </c>
      <c r="K27" s="28">
        <f t="shared" si="12"/>
        <v>4.856068</v>
      </c>
      <c r="L27" s="28">
        <f t="shared" si="12"/>
        <v>4.945768</v>
      </c>
      <c r="M27" s="28">
        <f t="shared" si="12"/>
        <v>4.9909680000000005</v>
      </c>
      <c r="N27" s="28">
        <f t="shared" si="12"/>
        <v>5.628968</v>
      </c>
      <c r="O27" s="28">
        <f t="shared" si="12"/>
        <v>5.748331</v>
      </c>
      <c r="Q27" s="145">
        <f t="shared" si="8"/>
        <v>1.6598630000000005</v>
      </c>
      <c r="R27" s="90">
        <f t="shared" si="9"/>
        <v>0.003632517317412503</v>
      </c>
      <c r="S27" s="32">
        <f t="shared" si="10"/>
        <v>0.4059865455715932</v>
      </c>
      <c r="T27" s="152">
        <f t="shared" si="11"/>
        <v>0.009810635207063094</v>
      </c>
    </row>
    <row r="28" spans="4:20" ht="12.75" thickBot="1">
      <c r="D28" s="144">
        <f>SUM(D17:D26)</f>
        <v>1042.874177</v>
      </c>
      <c r="E28" s="144">
        <f aca="true" t="shared" si="13" ref="E28:K28">SUM(E17:E26)</f>
        <v>911.6296769999999</v>
      </c>
      <c r="F28" s="144">
        <f t="shared" si="13"/>
        <v>831.635077</v>
      </c>
      <c r="G28" s="144">
        <f t="shared" si="13"/>
        <v>760.535277</v>
      </c>
      <c r="H28" s="144">
        <f t="shared" si="13"/>
        <v>733.1153770000001</v>
      </c>
      <c r="I28" s="144">
        <f t="shared" si="13"/>
        <v>681.9146769999999</v>
      </c>
      <c r="J28" s="144">
        <f t="shared" si="13"/>
        <v>656.180977</v>
      </c>
      <c r="K28" s="144">
        <f t="shared" si="13"/>
        <v>634.648377</v>
      </c>
      <c r="L28" s="144">
        <f>SUM(L17:L26)</f>
        <v>645.1471769999999</v>
      </c>
      <c r="M28" s="144">
        <f>SUM(M17:M26)</f>
        <v>598.7209770000001</v>
      </c>
      <c r="N28" s="144">
        <f>SUM(N17:N26)</f>
        <v>573.456575</v>
      </c>
      <c r="O28" s="144">
        <f>SUM(O17:O26)</f>
        <v>585.92852335</v>
      </c>
      <c r="Q28" s="147">
        <f t="shared" si="8"/>
        <v>-456.94565364999994</v>
      </c>
      <c r="R28" s="151">
        <f t="shared" si="9"/>
        <v>-1</v>
      </c>
      <c r="S28" s="33">
        <f t="shared" si="10"/>
        <v>-0.43815990819187767</v>
      </c>
      <c r="T28" s="152">
        <f t="shared" si="11"/>
        <v>1</v>
      </c>
    </row>
    <row r="31" spans="4:24" ht="12">
      <c r="D31" s="35" t="str">
        <f>D2</f>
        <v>1990</v>
      </c>
      <c r="E31" s="36" t="str">
        <f aca="true" t="shared" si="14" ref="E31:M31">E2</f>
        <v>1991</v>
      </c>
      <c r="F31" s="36" t="str">
        <f t="shared" si="14"/>
        <v>1992</v>
      </c>
      <c r="G31" s="36" t="str">
        <f t="shared" si="14"/>
        <v>1993</v>
      </c>
      <c r="H31" s="36" t="str">
        <f t="shared" si="14"/>
        <v>1994</v>
      </c>
      <c r="I31" s="36" t="str">
        <f t="shared" si="14"/>
        <v>1995</v>
      </c>
      <c r="J31" s="36" t="str">
        <f t="shared" si="14"/>
        <v>1996</v>
      </c>
      <c r="K31" s="36" t="str">
        <f t="shared" si="14"/>
        <v>1997</v>
      </c>
      <c r="L31" s="36" t="str">
        <f t="shared" si="14"/>
        <v>1998</v>
      </c>
      <c r="M31" s="36">
        <f t="shared" si="14"/>
        <v>1999</v>
      </c>
      <c r="N31" s="36">
        <v>2000</v>
      </c>
      <c r="O31" s="37">
        <v>2001</v>
      </c>
      <c r="P31" s="9">
        <v>2002</v>
      </c>
      <c r="Q31" s="9">
        <v>2003</v>
      </c>
      <c r="R31" s="9">
        <v>2004</v>
      </c>
      <c r="S31" s="9">
        <v>2005</v>
      </c>
      <c r="T31" s="9">
        <v>2006</v>
      </c>
      <c r="U31" s="9">
        <v>2007</v>
      </c>
      <c r="V31" s="9">
        <v>2008</v>
      </c>
      <c r="W31" s="9">
        <v>2009</v>
      </c>
      <c r="X31" s="9">
        <v>2010</v>
      </c>
    </row>
    <row r="32" spans="4:15" ht="12">
      <c r="D32" s="41">
        <f>D11</f>
        <v>1042.8741770000001</v>
      </c>
      <c r="E32" s="16">
        <f aca="true" t="shared" si="15" ref="E32:L32">E11</f>
        <v>911.6296769999999</v>
      </c>
      <c r="F32" s="16">
        <f t="shared" si="15"/>
        <v>831.635077</v>
      </c>
      <c r="G32" s="16">
        <f t="shared" si="15"/>
        <v>760.535277</v>
      </c>
      <c r="H32" s="16">
        <f t="shared" si="15"/>
        <v>733.1153770000001</v>
      </c>
      <c r="I32" s="16">
        <f t="shared" si="15"/>
        <v>681.9146769999999</v>
      </c>
      <c r="J32" s="16">
        <f t="shared" si="15"/>
        <v>656.180977</v>
      </c>
      <c r="K32" s="16">
        <f t="shared" si="15"/>
        <v>634.648377</v>
      </c>
      <c r="L32" s="16">
        <f t="shared" si="15"/>
        <v>645.147177</v>
      </c>
      <c r="M32" s="16">
        <f>M11</f>
        <v>598.720977</v>
      </c>
      <c r="N32" s="16">
        <f>N11</f>
        <v>573.456575</v>
      </c>
      <c r="O32" s="42">
        <f>O11</f>
        <v>585.92852335</v>
      </c>
    </row>
    <row r="33" spans="3:15" ht="12">
      <c r="C33" s="9" t="s">
        <v>14</v>
      </c>
      <c r="D33" s="38">
        <f>D11/$D$11*100</f>
        <v>100</v>
      </c>
      <c r="E33" s="39">
        <f aca="true" t="shared" si="16" ref="E33:N33">E11/$D$11*100</f>
        <v>87.41511652176999</v>
      </c>
      <c r="F33" s="39">
        <f t="shared" si="16"/>
        <v>79.74452674553086</v>
      </c>
      <c r="G33" s="39">
        <f t="shared" si="16"/>
        <v>72.92684906512935</v>
      </c>
      <c r="H33" s="39">
        <f t="shared" si="16"/>
        <v>70.29758653233965</v>
      </c>
      <c r="I33" s="39">
        <f t="shared" si="16"/>
        <v>65.38801056150801</v>
      </c>
      <c r="J33" s="39">
        <f t="shared" si="16"/>
        <v>62.920435798651475</v>
      </c>
      <c r="K33" s="39">
        <f t="shared" si="16"/>
        <v>60.855699661264104</v>
      </c>
      <c r="L33" s="39">
        <f t="shared" si="16"/>
        <v>61.86241746400054</v>
      </c>
      <c r="M33" s="39">
        <f t="shared" si="16"/>
        <v>57.41066278218911</v>
      </c>
      <c r="N33" s="39">
        <f t="shared" si="16"/>
        <v>54.98808846237257</v>
      </c>
      <c r="O33" s="40">
        <f>O11/$D$11*100</f>
        <v>56.184009180812225</v>
      </c>
    </row>
    <row r="34" spans="13:24" ht="12"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ht="12">
      <c r="X35" s="16"/>
    </row>
    <row r="36" spans="1:19" s="4" customFormat="1" ht="12.75">
      <c r="A36" s="158" t="s">
        <v>39</v>
      </c>
      <c r="B36"/>
      <c r="C36"/>
      <c r="D36">
        <v>8</v>
      </c>
      <c r="E36">
        <v>9</v>
      </c>
      <c r="F36">
        <v>10</v>
      </c>
      <c r="G36">
        <v>11</v>
      </c>
      <c r="H36">
        <v>12</v>
      </c>
      <c r="I36">
        <v>13</v>
      </c>
      <c r="J36">
        <v>14</v>
      </c>
      <c r="K36">
        <v>15</v>
      </c>
      <c r="L36">
        <v>16</v>
      </c>
      <c r="M36">
        <v>17</v>
      </c>
      <c r="N36">
        <v>18</v>
      </c>
      <c r="O36">
        <v>19</v>
      </c>
      <c r="P36"/>
      <c r="Q36"/>
      <c r="R36"/>
      <c r="S36"/>
    </row>
    <row r="37" spans="1:19" s="4" customFormat="1" ht="12.75">
      <c r="A37" s="159"/>
      <c r="B37" s="160"/>
      <c r="C37" s="161"/>
      <c r="D37">
        <v>1990</v>
      </c>
      <c r="E37">
        <v>1991</v>
      </c>
      <c r="F37">
        <v>1992</v>
      </c>
      <c r="G37">
        <v>1993</v>
      </c>
      <c r="H37">
        <v>1994</v>
      </c>
      <c r="I37">
        <v>1995</v>
      </c>
      <c r="J37">
        <v>1996</v>
      </c>
      <c r="K37">
        <v>1997</v>
      </c>
      <c r="L37">
        <v>1998</v>
      </c>
      <c r="M37">
        <v>1999</v>
      </c>
      <c r="N37">
        <v>2000</v>
      </c>
      <c r="O37">
        <v>2001</v>
      </c>
      <c r="P37"/>
      <c r="Q37" s="162" t="s">
        <v>15</v>
      </c>
      <c r="R37" s="163" t="s">
        <v>66</v>
      </c>
      <c r="S37" s="164"/>
    </row>
    <row r="38" spans="1:19" s="4" customFormat="1" ht="12.75">
      <c r="A38" t="str">
        <f>"CC3"&amp;"_"&amp;B38&amp;"_"&amp;C38</f>
        <v>CC3_NH3_Energy Industries</v>
      </c>
      <c r="B38" s="165" t="s">
        <v>12</v>
      </c>
      <c r="C38" s="165" t="s">
        <v>2</v>
      </c>
      <c r="D38" s="166">
        <f>(VLOOKUP($A38,'[3]T2 (Country_group_ Sectors)'!$A$3:$S$679,D$36,FALSE)/1000)</f>
        <v>0</v>
      </c>
      <c r="E38" s="166">
        <f>(VLOOKUP($A38,'[3]T2 (Country_group_ Sectors)'!$A$3:$S$679,E$36,FALSE)/1000)</f>
        <v>0</v>
      </c>
      <c r="F38" s="166">
        <f>(VLOOKUP($A38,'[3]T2 (Country_group_ Sectors)'!$A$3:$S$679,F$36,FALSE)/1000)</f>
        <v>0</v>
      </c>
      <c r="G38" s="166">
        <f>(VLOOKUP($A38,'[3]T2 (Country_group_ Sectors)'!$A$3:$S$679,G$36,FALSE)/1000)</f>
        <v>0</v>
      </c>
      <c r="H38" s="166">
        <f>(VLOOKUP($A38,'[3]T2 (Country_group_ Sectors)'!$A$3:$S$679,H$36,FALSE)/1000)</f>
        <v>0</v>
      </c>
      <c r="I38" s="166">
        <f>(VLOOKUP($A38,'[3]T2 (Country_group_ Sectors)'!$A$3:$S$679,I$36,FALSE)/1000)</f>
        <v>0</v>
      </c>
      <c r="J38" s="166">
        <f>(VLOOKUP($A38,'[3]T2 (Country_group_ Sectors)'!$A$3:$S$679,J$36,FALSE)/1000)</f>
        <v>0</v>
      </c>
      <c r="K38" s="166">
        <f>(VLOOKUP($A38,'[3]T2 (Country_group_ Sectors)'!$A$3:$S$679,K$36,FALSE)/1000)</f>
        <v>0</v>
      </c>
      <c r="L38" s="166">
        <f>(VLOOKUP($A38,'[3]T2 (Country_group_ Sectors)'!$A$3:$S$679,L$36,FALSE)/1000)</f>
        <v>0</v>
      </c>
      <c r="M38" s="166">
        <f>(VLOOKUP($A38,'[3]T2 (Country_group_ Sectors)'!$A$3:$S$679,M$36,FALSE)/1000)</f>
        <v>0</v>
      </c>
      <c r="N38" s="166">
        <f>(VLOOKUP($A38,'[3]T2 (Country_group_ Sectors)'!$A$3:$S$679,N$36,FALSE)/1000)</f>
        <v>0</v>
      </c>
      <c r="O38" s="166">
        <f>(VLOOKUP($A38,'[3]T2 (Country_group_ Sectors)'!$A$3:$S$679,O$36,FALSE)/1000)</f>
        <v>0</v>
      </c>
      <c r="P38" s="167"/>
      <c r="Q38" s="168">
        <f>O38-D38</f>
        <v>0</v>
      </c>
      <c r="R38" s="169">
        <f>-Q38/Q$48</f>
        <v>0</v>
      </c>
      <c r="S38" s="175" t="s">
        <v>26</v>
      </c>
    </row>
    <row r="39" spans="1:19" s="4" customFormat="1" ht="12.75">
      <c r="A39" t="str">
        <f aca="true" t="shared" si="17" ref="A39:A47">"CC3"&amp;"_"&amp;B39&amp;"_"&amp;C39</f>
        <v>CC3_NH3_Fugitive Emissions</v>
      </c>
      <c r="B39" s="165" t="s">
        <v>12</v>
      </c>
      <c r="C39" s="171" t="s">
        <v>3</v>
      </c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7"/>
      <c r="Q39" s="168" t="s">
        <v>26</v>
      </c>
      <c r="R39" s="176" t="s">
        <v>26</v>
      </c>
      <c r="S39" s="175" t="s">
        <v>26</v>
      </c>
    </row>
    <row r="40" spans="1:19" s="4" customFormat="1" ht="12.75">
      <c r="A40" t="str">
        <f t="shared" si="17"/>
        <v>CC3_NH3_Industry (Energy)</v>
      </c>
      <c r="B40" s="165" t="s">
        <v>12</v>
      </c>
      <c r="C40" s="171" t="s">
        <v>4</v>
      </c>
      <c r="D40" s="166">
        <f>(VLOOKUP($A40,'[3]T2 (Country_group_ Sectors)'!$A$3:$S$679,D$36,FALSE)/1000)</f>
        <v>0</v>
      </c>
      <c r="E40" s="166">
        <f>(VLOOKUP($A40,'[3]T2 (Country_group_ Sectors)'!$A$3:$S$679,E$36,FALSE)/1000)</f>
        <v>0</v>
      </c>
      <c r="F40" s="166">
        <f>(VLOOKUP($A40,'[3]T2 (Country_group_ Sectors)'!$A$3:$S$679,F$36,FALSE)/1000)</f>
        <v>0</v>
      </c>
      <c r="G40" s="166">
        <f>(VLOOKUP($A40,'[3]T2 (Country_group_ Sectors)'!$A$3:$S$679,G$36,FALSE)/1000)</f>
        <v>0</v>
      </c>
      <c r="H40" s="166">
        <f>(VLOOKUP($A40,'[3]T2 (Country_group_ Sectors)'!$A$3:$S$679,H$36,FALSE)/1000)</f>
        <v>0</v>
      </c>
      <c r="I40" s="166">
        <f>(VLOOKUP($A40,'[3]T2 (Country_group_ Sectors)'!$A$3:$S$679,I$36,FALSE)/1000)</f>
        <v>0</v>
      </c>
      <c r="J40" s="166">
        <f>(VLOOKUP($A40,'[3]T2 (Country_group_ Sectors)'!$A$3:$S$679,J$36,FALSE)/1000)</f>
        <v>0</v>
      </c>
      <c r="K40" s="166">
        <f>(VLOOKUP($A40,'[3]T2 (Country_group_ Sectors)'!$A$3:$S$679,K$36,FALSE)/1000)</f>
        <v>0</v>
      </c>
      <c r="L40" s="166">
        <f>(VLOOKUP($A40,'[3]T2 (Country_group_ Sectors)'!$A$3:$S$679,L$36,FALSE)/1000)</f>
        <v>0</v>
      </c>
      <c r="M40" s="166">
        <f>(VLOOKUP($A40,'[3]T2 (Country_group_ Sectors)'!$A$3:$S$679,M$36,FALSE)/1000)</f>
        <v>0</v>
      </c>
      <c r="N40" s="166">
        <f>(VLOOKUP($A40,'[3]T2 (Country_group_ Sectors)'!$A$3:$S$679,N$36,FALSE)/1000)</f>
        <v>0</v>
      </c>
      <c r="O40" s="166">
        <f>(VLOOKUP($A40,'[3]T2 (Country_group_ Sectors)'!$A$3:$S$679,O$36,FALSE)/1000)</f>
        <v>0</v>
      </c>
      <c r="P40" s="167"/>
      <c r="Q40" s="168">
        <f aca="true" t="shared" si="18" ref="Q40:Q47">O40-D40</f>
        <v>0</v>
      </c>
      <c r="R40" s="169">
        <f aca="true" t="shared" si="19" ref="R40:R48">-Q40/Q$48</f>
        <v>0</v>
      </c>
      <c r="S40" s="175" t="s">
        <v>26</v>
      </c>
    </row>
    <row r="41" spans="1:19" s="4" customFormat="1" ht="12.75">
      <c r="A41" t="str">
        <f t="shared" si="17"/>
        <v>CC3_NH3_Industry (Processes)</v>
      </c>
      <c r="B41" s="165" t="s">
        <v>12</v>
      </c>
      <c r="C41" s="171" t="s">
        <v>5</v>
      </c>
      <c r="D41" s="166">
        <f>(VLOOKUP($A41,'[3]T2 (Country_group_ Sectors)'!$A$3:$S$679,D$36,FALSE)/1000)</f>
        <v>32.009</v>
      </c>
      <c r="E41" s="166">
        <f>(VLOOKUP($A41,'[3]T2 (Country_group_ Sectors)'!$A$3:$S$679,E$36,FALSE)/1000)</f>
        <v>25.009</v>
      </c>
      <c r="F41" s="166">
        <f>(VLOOKUP($A41,'[3]T2 (Country_group_ Sectors)'!$A$3:$S$679,F$36,FALSE)/1000)</f>
        <v>30.009</v>
      </c>
      <c r="G41" s="166">
        <f>(VLOOKUP($A41,'[3]T2 (Country_group_ Sectors)'!$A$3:$S$679,G$36,FALSE)/1000)</f>
        <v>29.009</v>
      </c>
      <c r="H41" s="166">
        <f>(VLOOKUP($A41,'[3]T2 (Country_group_ Sectors)'!$A$3:$S$679,H$36,FALSE)/1000)</f>
        <v>25.009</v>
      </c>
      <c r="I41" s="166">
        <f>(VLOOKUP($A41,'[3]T2 (Country_group_ Sectors)'!$A$3:$S$679,I$36,FALSE)/1000)</f>
        <v>29.009</v>
      </c>
      <c r="J41" s="166">
        <f>(VLOOKUP($A41,'[3]T2 (Country_group_ Sectors)'!$A$3:$S$679,J$36,FALSE)/1000)</f>
        <v>33.808</v>
      </c>
      <c r="K41" s="166">
        <f>(VLOOKUP($A41,'[3]T2 (Country_group_ Sectors)'!$A$3:$S$679,K$36,FALSE)/1000)</f>
        <v>32.706</v>
      </c>
      <c r="L41" s="166">
        <f>(VLOOKUP($A41,'[3]T2 (Country_group_ Sectors)'!$A$3:$S$679,L$36,FALSE)/1000)</f>
        <v>21.907</v>
      </c>
      <c r="M41" s="166">
        <f>(VLOOKUP($A41,'[3]T2 (Country_group_ Sectors)'!$A$3:$S$679,M$36,FALSE)/1000)</f>
        <v>15.707</v>
      </c>
      <c r="N41" s="166">
        <f>(VLOOKUP($A41,'[3]T2 (Country_group_ Sectors)'!$A$3:$S$679,N$36,FALSE)/1000)</f>
        <v>18.222</v>
      </c>
      <c r="O41" s="166">
        <f>(VLOOKUP($A41,'[3]T2 (Country_group_ Sectors)'!$A$3:$S$679,O$36,FALSE)/1000)</f>
        <v>15.987</v>
      </c>
      <c r="P41" s="167"/>
      <c r="Q41" s="168">
        <f t="shared" si="18"/>
        <v>-16.022</v>
      </c>
      <c r="R41" s="169">
        <f t="shared" si="19"/>
        <v>-0.09460321209258386</v>
      </c>
      <c r="S41" s="170">
        <f aca="true" t="shared" si="20" ref="S41:S47">O41/D41-1</f>
        <v>-0.5005467212346528</v>
      </c>
    </row>
    <row r="42" spans="1:19" s="4" customFormat="1" ht="12.75">
      <c r="A42" t="str">
        <f t="shared" si="17"/>
        <v>CC3_NH3_Other (Energy)</v>
      </c>
      <c r="B42" s="165" t="s">
        <v>12</v>
      </c>
      <c r="C42" s="171" t="s">
        <v>6</v>
      </c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7"/>
      <c r="Q42" s="168" t="s">
        <v>26</v>
      </c>
      <c r="R42" s="176" t="s">
        <v>26</v>
      </c>
      <c r="S42" s="175" t="s">
        <v>26</v>
      </c>
    </row>
    <row r="43" spans="1:19" s="4" customFormat="1" ht="12.75">
      <c r="A43" t="str">
        <f t="shared" si="17"/>
        <v>CC3_NH3_Other (Non Energy)</v>
      </c>
      <c r="B43" s="165" t="s">
        <v>12</v>
      </c>
      <c r="C43" s="171" t="s">
        <v>7</v>
      </c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7"/>
      <c r="Q43" s="168" t="s">
        <v>26</v>
      </c>
      <c r="R43" s="176" t="s">
        <v>26</v>
      </c>
      <c r="S43" s="175" t="s">
        <v>26</v>
      </c>
    </row>
    <row r="44" spans="1:19" s="4" customFormat="1" ht="12.75">
      <c r="A44" t="str">
        <f t="shared" si="17"/>
        <v>CC3_NH3_Road Transport</v>
      </c>
      <c r="B44" s="165" t="s">
        <v>12</v>
      </c>
      <c r="C44" s="171" t="s">
        <v>8</v>
      </c>
      <c r="D44" s="166">
        <f>(VLOOKUP($A44,'[3]T2 (Country_group_ Sectors)'!$A$3:$S$679,D$36,FALSE)/1000)</f>
        <v>0</v>
      </c>
      <c r="E44" s="166">
        <f>(VLOOKUP($A44,'[3]T2 (Country_group_ Sectors)'!$A$3:$S$679,E$36,FALSE)/1000)</f>
        <v>0</v>
      </c>
      <c r="F44" s="166">
        <f>(VLOOKUP($A44,'[3]T2 (Country_group_ Sectors)'!$A$3:$S$679,F$36,FALSE)/1000)</f>
        <v>0</v>
      </c>
      <c r="G44" s="166">
        <f>(VLOOKUP($A44,'[3]T2 (Country_group_ Sectors)'!$A$3:$S$679,G$36,FALSE)/1000)</f>
        <v>0</v>
      </c>
      <c r="H44" s="166">
        <f>(VLOOKUP($A44,'[3]T2 (Country_group_ Sectors)'!$A$3:$S$679,H$36,FALSE)/1000)</f>
        <v>0</v>
      </c>
      <c r="I44" s="166">
        <f>(VLOOKUP($A44,'[3]T2 (Country_group_ Sectors)'!$A$3:$S$679,I$36,FALSE)/1000)</f>
        <v>0</v>
      </c>
      <c r="J44" s="166">
        <f>(VLOOKUP($A44,'[3]T2 (Country_group_ Sectors)'!$A$3:$S$679,J$36,FALSE)/1000)</f>
        <v>0</v>
      </c>
      <c r="K44" s="166">
        <f>(VLOOKUP($A44,'[3]T2 (Country_group_ Sectors)'!$A$3:$S$679,K$36,FALSE)/1000)</f>
        <v>0</v>
      </c>
      <c r="L44" s="166">
        <f>(VLOOKUP($A44,'[3]T2 (Country_group_ Sectors)'!$A$3:$S$679,L$36,FALSE)/1000)</f>
        <v>0</v>
      </c>
      <c r="M44" s="166">
        <f>(VLOOKUP($A44,'[3]T2 (Country_group_ Sectors)'!$A$3:$S$679,M$36,FALSE)/1000)</f>
        <v>0</v>
      </c>
      <c r="N44" s="166">
        <f>(VLOOKUP($A44,'[3]T2 (Country_group_ Sectors)'!$A$3:$S$679,N$36,FALSE)/1000)</f>
        <v>0.025</v>
      </c>
      <c r="O44" s="166">
        <f>(VLOOKUP($A44,'[3]T2 (Country_group_ Sectors)'!$A$3:$S$679,O$36,FALSE)/1000)</f>
        <v>0.021</v>
      </c>
      <c r="P44" s="167"/>
      <c r="Q44" s="168">
        <f t="shared" si="18"/>
        <v>0.021</v>
      </c>
      <c r="R44" s="169">
        <f t="shared" si="19"/>
        <v>0.00012399622106754846</v>
      </c>
      <c r="S44" s="175" t="s">
        <v>26</v>
      </c>
    </row>
    <row r="45" spans="1:19" s="4" customFormat="1" ht="12.75">
      <c r="A45" t="str">
        <f t="shared" si="17"/>
        <v>CC3_NH3_Other Transport</v>
      </c>
      <c r="B45" s="165" t="s">
        <v>12</v>
      </c>
      <c r="C45" s="171" t="s">
        <v>9</v>
      </c>
      <c r="D45" s="166">
        <f>(VLOOKUP($A45,'[3]T2 (Country_group_ Sectors)'!$A$3:$S$679,D$36,FALSE)/1000)</f>
        <v>0.003</v>
      </c>
      <c r="E45" s="166">
        <f>(VLOOKUP($A45,'[3]T2 (Country_group_ Sectors)'!$A$3:$S$679,E$36,FALSE)/1000)</f>
        <v>0.003</v>
      </c>
      <c r="F45" s="166">
        <f>(VLOOKUP($A45,'[3]T2 (Country_group_ Sectors)'!$A$3:$S$679,F$36,FALSE)/1000)</f>
        <v>0.003</v>
      </c>
      <c r="G45" s="166">
        <f>(VLOOKUP($A45,'[3]T2 (Country_group_ Sectors)'!$A$3:$S$679,G$36,FALSE)/1000)</f>
        <v>0.003</v>
      </c>
      <c r="H45" s="166">
        <f>(VLOOKUP($A45,'[3]T2 (Country_group_ Sectors)'!$A$3:$S$679,H$36,FALSE)/1000)</f>
        <v>0.003</v>
      </c>
      <c r="I45" s="166">
        <f>(VLOOKUP($A45,'[3]T2 (Country_group_ Sectors)'!$A$3:$S$679,I$36,FALSE)/1000)</f>
        <v>0.003</v>
      </c>
      <c r="J45" s="166">
        <f>(VLOOKUP($A45,'[3]T2 (Country_group_ Sectors)'!$A$3:$S$679,J$36,FALSE)/1000)</f>
        <v>0.003</v>
      </c>
      <c r="K45" s="166">
        <f>(VLOOKUP($A45,'[3]T2 (Country_group_ Sectors)'!$A$3:$S$679,K$36,FALSE)/1000)</f>
        <v>0.003</v>
      </c>
      <c r="L45" s="166">
        <f>(VLOOKUP($A45,'[3]T2 (Country_group_ Sectors)'!$A$3:$S$679,L$36,FALSE)/1000)</f>
        <v>0.003</v>
      </c>
      <c r="M45" s="166">
        <f>(VLOOKUP($A45,'[3]T2 (Country_group_ Sectors)'!$A$3:$S$679,M$36,FALSE)/1000)</f>
        <v>0.003</v>
      </c>
      <c r="N45" s="166">
        <f>(VLOOKUP($A45,'[3]T2 (Country_group_ Sectors)'!$A$3:$S$679,N$36,FALSE)/1000)</f>
        <v>0.003</v>
      </c>
      <c r="O45" s="166">
        <f>(VLOOKUP($A45,'[3]T2 (Country_group_ Sectors)'!$A$3:$S$679,O$36,FALSE)/1000)</f>
        <v>0.004</v>
      </c>
      <c r="P45" s="167"/>
      <c r="Q45" s="168">
        <f t="shared" si="18"/>
        <v>0.001</v>
      </c>
      <c r="R45" s="169">
        <f t="shared" si="19"/>
        <v>5.904581955597545E-06</v>
      </c>
      <c r="S45" s="170">
        <f t="shared" si="20"/>
        <v>0.33333333333333326</v>
      </c>
    </row>
    <row r="46" spans="1:19" s="4" customFormat="1" ht="12.75">
      <c r="A46" t="str">
        <f t="shared" si="17"/>
        <v>CC3_NH3_Agriculture</v>
      </c>
      <c r="B46" s="165" t="s">
        <v>12</v>
      </c>
      <c r="C46" s="171" t="s">
        <v>10</v>
      </c>
      <c r="D46" s="166">
        <f>(VLOOKUP($A46,'[3]T2 (Country_group_ Sectors)'!$A$3:$S$679,D$36,FALSE)/1000)</f>
        <v>386</v>
      </c>
      <c r="E46" s="166">
        <f>(VLOOKUP($A46,'[3]T2 (Country_group_ Sectors)'!$A$3:$S$679,E$36,FALSE)/1000)</f>
        <v>345</v>
      </c>
      <c r="F46" s="166">
        <f>(VLOOKUP($A46,'[3]T2 (Country_group_ Sectors)'!$A$3:$S$679,F$36,FALSE)/1000)</f>
        <v>315</v>
      </c>
      <c r="G46" s="166">
        <f>(VLOOKUP($A46,'[3]T2 (Country_group_ Sectors)'!$A$3:$S$679,G$36,FALSE)/1000)</f>
        <v>275</v>
      </c>
      <c r="H46" s="166">
        <f>(VLOOKUP($A46,'[3]T2 (Country_group_ Sectors)'!$A$3:$S$679,H$36,FALSE)/1000)</f>
        <v>269</v>
      </c>
      <c r="I46" s="166">
        <f>(VLOOKUP($A46,'[3]T2 (Country_group_ Sectors)'!$A$3:$S$679,I$36,FALSE)/1000)</f>
        <v>263</v>
      </c>
      <c r="J46" s="166">
        <f>(VLOOKUP($A46,'[3]T2 (Country_group_ Sectors)'!$A$3:$S$679,J$36,FALSE)/1000)</f>
        <v>257.1</v>
      </c>
      <c r="K46" s="166">
        <f>(VLOOKUP($A46,'[3]T2 (Country_group_ Sectors)'!$A$3:$S$679,K$36,FALSE)/1000)</f>
        <v>253.9</v>
      </c>
      <c r="L46" s="166">
        <f>(VLOOKUP($A46,'[3]T2 (Country_group_ Sectors)'!$A$3:$S$679,L$36,FALSE)/1000)</f>
        <v>254.6</v>
      </c>
      <c r="M46" s="166">
        <f>(VLOOKUP($A46,'[3]T2 (Country_group_ Sectors)'!$A$3:$S$679,M$36,FALSE)/1000)</f>
        <v>254.2</v>
      </c>
      <c r="N46" s="166">
        <f>(VLOOKUP($A46,'[3]T2 (Country_group_ Sectors)'!$A$3:$S$679,N$36,FALSE)/1000)</f>
        <v>248.4</v>
      </c>
      <c r="O46" s="166">
        <f>(VLOOKUP($A46,'[3]T2 (Country_group_ Sectors)'!$A$3:$S$679,O$36,FALSE)/1000)</f>
        <v>248.4</v>
      </c>
      <c r="P46" s="167"/>
      <c r="Q46" s="168">
        <f t="shared" si="18"/>
        <v>-137.6</v>
      </c>
      <c r="R46" s="169">
        <f t="shared" si="19"/>
        <v>-0.8124704770902221</v>
      </c>
      <c r="S46" s="172">
        <f t="shared" si="20"/>
        <v>-0.35647668393782384</v>
      </c>
    </row>
    <row r="47" spans="1:19" s="4" customFormat="1" ht="12.75">
      <c r="A47" t="str">
        <f t="shared" si="17"/>
        <v>CC3_NH3_Waste</v>
      </c>
      <c r="B47" s="165" t="s">
        <v>12</v>
      </c>
      <c r="C47" s="171" t="s">
        <v>11</v>
      </c>
      <c r="D47" s="166">
        <f>(VLOOKUP($A47,'[3]T2 (Country_group_ Sectors)'!$A$3:$S$679,D$36,FALSE)/1000)</f>
        <v>26</v>
      </c>
      <c r="E47" s="166">
        <f>(VLOOKUP($A47,'[3]T2 (Country_group_ Sectors)'!$A$3:$S$679,E$36,FALSE)/1000)</f>
        <v>21</v>
      </c>
      <c r="F47" s="166">
        <f>(VLOOKUP($A47,'[3]T2 (Country_group_ Sectors)'!$A$3:$S$679,F$36,FALSE)/1000)</f>
        <v>21</v>
      </c>
      <c r="G47" s="166">
        <f>(VLOOKUP($A47,'[3]T2 (Country_group_ Sectors)'!$A$3:$S$679,G$36,FALSE)/1000)</f>
        <v>28</v>
      </c>
      <c r="H47" s="166">
        <f>(VLOOKUP($A47,'[3]T2 (Country_group_ Sectors)'!$A$3:$S$679,H$36,FALSE)/1000)</f>
        <v>28</v>
      </c>
      <c r="I47" s="166">
        <f>(VLOOKUP($A47,'[3]T2 (Country_group_ Sectors)'!$A$3:$S$679,I$36,FALSE)/1000)</f>
        <v>28</v>
      </c>
      <c r="J47" s="166">
        <f>(VLOOKUP($A47,'[3]T2 (Country_group_ Sectors)'!$A$3:$S$679,J$36,FALSE)/1000)</f>
        <v>12.8</v>
      </c>
      <c r="K47" s="166">
        <f>(VLOOKUP($A47,'[3]T2 (Country_group_ Sectors)'!$A$3:$S$679,K$36,FALSE)/1000)</f>
        <v>11.6</v>
      </c>
      <c r="L47" s="166">
        <f>(VLOOKUP($A47,'[3]T2 (Country_group_ Sectors)'!$A$3:$S$679,L$36,FALSE)/1000)</f>
        <v>10.1</v>
      </c>
      <c r="M47" s="166">
        <f>(VLOOKUP($A47,'[3]T2 (Country_group_ Sectors)'!$A$3:$S$679,M$36,FALSE)/1000)</f>
        <v>10.6</v>
      </c>
      <c r="N47" s="166">
        <f>(VLOOKUP($A47,'[3]T2 (Country_group_ Sectors)'!$A$3:$S$679,N$36,FALSE)/1000)</f>
        <v>10.5</v>
      </c>
      <c r="O47" s="166">
        <f>(VLOOKUP($A47,'[3]T2 (Country_group_ Sectors)'!$A$3:$S$679,O$36,FALSE)/1000)</f>
        <v>10.24</v>
      </c>
      <c r="P47" s="167"/>
      <c r="Q47" s="168">
        <f t="shared" si="18"/>
        <v>-15.76</v>
      </c>
      <c r="R47" s="169">
        <f t="shared" si="19"/>
        <v>-0.09305621162021731</v>
      </c>
      <c r="S47" s="170">
        <f t="shared" si="20"/>
        <v>-0.6061538461538462</v>
      </c>
    </row>
    <row r="48" spans="1:19" s="4" customFormat="1" ht="12.75">
      <c r="A48"/>
      <c r="B48"/>
      <c r="C48" s="173" t="s">
        <v>67</v>
      </c>
      <c r="D48" s="166">
        <f>SUM(D38:D47)</f>
        <v>444.012</v>
      </c>
      <c r="E48" s="166">
        <f aca="true" t="shared" si="21" ref="E48:O48">SUM(E38:E47)</f>
        <v>391.012</v>
      </c>
      <c r="F48" s="166">
        <f t="shared" si="21"/>
        <v>366.012</v>
      </c>
      <c r="G48" s="166">
        <f t="shared" si="21"/>
        <v>332.012</v>
      </c>
      <c r="H48" s="166">
        <f t="shared" si="21"/>
        <v>322.012</v>
      </c>
      <c r="I48" s="166">
        <f t="shared" si="21"/>
        <v>320.012</v>
      </c>
      <c r="J48" s="166">
        <f t="shared" si="21"/>
        <v>303.711</v>
      </c>
      <c r="K48" s="166">
        <f t="shared" si="21"/>
        <v>298.20900000000006</v>
      </c>
      <c r="L48" s="166">
        <f t="shared" si="21"/>
        <v>286.61</v>
      </c>
      <c r="M48" s="166">
        <f t="shared" si="21"/>
        <v>280.51</v>
      </c>
      <c r="N48" s="166">
        <f t="shared" si="21"/>
        <v>277.15</v>
      </c>
      <c r="O48" s="166">
        <f t="shared" si="21"/>
        <v>274.65200000000004</v>
      </c>
      <c r="P48"/>
      <c r="Q48" s="166">
        <f>O48-D48</f>
        <v>-169.35999999999996</v>
      </c>
      <c r="R48" s="169">
        <f t="shared" si="19"/>
        <v>-1</v>
      </c>
      <c r="S48" s="170">
        <f>O48/D48-1</f>
        <v>-0.3814311324919145</v>
      </c>
    </row>
    <row r="49" spans="1:19" s="4" customFormat="1" ht="12.75">
      <c r="A49"/>
      <c r="B49"/>
      <c r="C49" s="174"/>
      <c r="D49" s="166">
        <f>D48/$D$48*100</f>
        <v>100</v>
      </c>
      <c r="E49" s="166">
        <f aca="true" t="shared" si="22" ref="E49:O49">E48/$D$48*100</f>
        <v>88.06338567426106</v>
      </c>
      <c r="F49" s="166">
        <f t="shared" si="22"/>
        <v>82.43290721872381</v>
      </c>
      <c r="G49" s="166">
        <f t="shared" si="22"/>
        <v>74.77545651919317</v>
      </c>
      <c r="H49" s="166">
        <f t="shared" si="22"/>
        <v>72.52326513697828</v>
      </c>
      <c r="I49" s="166">
        <f t="shared" si="22"/>
        <v>72.0728268605353</v>
      </c>
      <c r="J49" s="166">
        <f t="shared" si="22"/>
        <v>68.4015296883868</v>
      </c>
      <c r="K49" s="166">
        <f t="shared" si="22"/>
        <v>67.16237398989217</v>
      </c>
      <c r="L49" s="166">
        <f t="shared" si="22"/>
        <v>64.55005720566112</v>
      </c>
      <c r="M49" s="166">
        <f t="shared" si="22"/>
        <v>63.176220462510024</v>
      </c>
      <c r="N49" s="166">
        <f t="shared" si="22"/>
        <v>62.419484158085815</v>
      </c>
      <c r="O49" s="166">
        <f t="shared" si="22"/>
        <v>61.85688675080855</v>
      </c>
      <c r="P49"/>
      <c r="Q49" s="166"/>
      <c r="R49" s="169"/>
      <c r="S49" s="169"/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I30"/>
  <sheetViews>
    <sheetView tabSelected="1" workbookViewId="0" topLeftCell="E1">
      <selection activeCell="Q17" sqref="Q17:Q20"/>
    </sheetView>
  </sheetViews>
  <sheetFormatPr defaultColWidth="9.140625" defaultRowHeight="12.75"/>
  <cols>
    <col min="1" max="1" width="4.140625" style="9" customWidth="1"/>
    <col min="2" max="2" width="5.8515625" style="9" customWidth="1"/>
    <col min="3" max="3" width="9.7109375" style="9" customWidth="1"/>
    <col min="4" max="4" width="6.7109375" style="9" customWidth="1"/>
    <col min="5" max="16" width="7.28125" style="9" customWidth="1"/>
    <col min="17" max="17" width="8.8515625" style="9" customWidth="1"/>
    <col min="18" max="18" width="7.8515625" style="9" customWidth="1"/>
    <col min="19" max="19" width="10.57421875" style="9" customWidth="1"/>
    <col min="20" max="20" width="4.57421875" style="9" customWidth="1"/>
    <col min="21" max="21" width="14.00390625" style="9" customWidth="1"/>
    <col min="22" max="22" width="9.140625" style="9" customWidth="1"/>
    <col min="23" max="23" width="9.00390625" style="9" customWidth="1"/>
    <col min="24" max="24" width="13.57421875" style="9" customWidth="1"/>
    <col min="25" max="25" width="6.7109375" style="9" customWidth="1"/>
    <col min="26" max="27" width="9.140625" style="9" customWidth="1"/>
    <col min="28" max="28" width="9.8515625" style="9" customWidth="1"/>
    <col min="29" max="29" width="13.57421875" style="9" customWidth="1"/>
    <col min="30" max="16384" width="9.140625" style="9" customWidth="1"/>
  </cols>
  <sheetData>
    <row r="1" spans="2:29" ht="12.75">
      <c r="B1" s="3"/>
      <c r="C1" s="1" t="s">
        <v>0</v>
      </c>
      <c r="R1" s="63" t="s">
        <v>55</v>
      </c>
      <c r="S1" s="64"/>
      <c r="T1" s="65"/>
      <c r="U1" s="63" t="s">
        <v>56</v>
      </c>
      <c r="V1" s="66"/>
      <c r="W1" s="66"/>
      <c r="X1" s="64"/>
      <c r="Y1" s="67"/>
      <c r="Z1" s="2" t="s">
        <v>56</v>
      </c>
      <c r="AA1" s="66"/>
      <c r="AB1" s="66"/>
      <c r="AC1" s="64"/>
    </row>
    <row r="2" spans="3:30" ht="58.5" customHeight="1">
      <c r="C2" s="54"/>
      <c r="D2" s="55"/>
      <c r="E2" s="56" t="str">
        <f>'[2]Cor &amp; CLRTAP-CO, NOx, SO2, VOC'!R$3</f>
        <v>1990</v>
      </c>
      <c r="F2" s="56" t="str">
        <f>'[2]Cor &amp; CLRTAP-CO, NOx, SO2, VOC'!S$3</f>
        <v>1991</v>
      </c>
      <c r="G2" s="56" t="str">
        <f>'[2]Cor &amp; CLRTAP-CO, NOx, SO2, VOC'!T$3</f>
        <v>1992</v>
      </c>
      <c r="H2" s="56" t="str">
        <f>'[2]Cor &amp; CLRTAP-CO, NOx, SO2, VOC'!U$3</f>
        <v>1993</v>
      </c>
      <c r="I2" s="56" t="str">
        <f>'[2]Cor &amp; CLRTAP-CO, NOx, SO2, VOC'!V$3</f>
        <v>1994</v>
      </c>
      <c r="J2" s="56" t="str">
        <f>'[2]Cor &amp; CLRTAP-CO, NOx, SO2, VOC'!W$3</f>
        <v>1995</v>
      </c>
      <c r="K2" s="56" t="str">
        <f>'[2]Cor &amp; CLRTAP-CO, NOx, SO2, VOC'!X$3</f>
        <v>1996</v>
      </c>
      <c r="L2" s="56" t="str">
        <f>'[2]Cor &amp; CLRTAP-CO, NOx, SO2, VOC'!Y$3</f>
        <v>1997</v>
      </c>
      <c r="M2" s="56" t="str">
        <f>'[2]Cor &amp; CLRTAP-CO, NOx, SO2, VOC'!Z$3</f>
        <v>1998</v>
      </c>
      <c r="N2" s="57">
        <v>1999</v>
      </c>
      <c r="O2" s="57">
        <v>2000</v>
      </c>
      <c r="P2" s="57">
        <v>2001</v>
      </c>
      <c r="Q2" s="57"/>
      <c r="R2" s="68" t="s">
        <v>13</v>
      </c>
      <c r="S2" s="69" t="s">
        <v>57</v>
      </c>
      <c r="T2" s="70"/>
      <c r="U2" s="71"/>
      <c r="V2" s="70" t="s">
        <v>58</v>
      </c>
      <c r="W2" s="70" t="str">
        <f>"1990 - "&amp;R2</f>
        <v>1990 - 2010 NECD Target (October 2001)</v>
      </c>
      <c r="X2" s="69" t="str">
        <f>"1990 - "&amp;S2</f>
        <v>1990 - 2010: CLRTAP Gothenburg Protocol, 1 Dec. 1999</v>
      </c>
      <c r="Y2" s="72"/>
      <c r="Z2" s="73"/>
      <c r="AA2" s="70" t="str">
        <f>V2</f>
        <v>1990-2001</v>
      </c>
      <c r="AB2" s="70" t="str">
        <f>W2</f>
        <v>1990 - 2010 NECD Target (October 2001)</v>
      </c>
      <c r="AC2" s="69" t="str">
        <f>X2</f>
        <v>1990 - 2010: CLRTAP Gothenburg Protocol, 1 Dec. 1999</v>
      </c>
      <c r="AD2" s="50"/>
    </row>
    <row r="3" spans="2:35" ht="12">
      <c r="B3" s="9" t="s">
        <v>12</v>
      </c>
      <c r="C3" s="58" t="s">
        <v>42</v>
      </c>
      <c r="D3" s="58" t="s">
        <v>43</v>
      </c>
      <c r="E3" s="143">
        <v>8.54</v>
      </c>
      <c r="F3" s="143">
        <v>8.54</v>
      </c>
      <c r="G3" s="143">
        <v>8.54</v>
      </c>
      <c r="H3" s="143">
        <v>8.54</v>
      </c>
      <c r="I3" s="143">
        <v>8.54</v>
      </c>
      <c r="J3" s="143">
        <v>8.54</v>
      </c>
      <c r="K3" s="143">
        <v>8.54</v>
      </c>
      <c r="L3" s="143">
        <v>8.54</v>
      </c>
      <c r="M3" s="143">
        <v>8.54</v>
      </c>
      <c r="N3" s="143">
        <v>8.54</v>
      </c>
      <c r="O3" s="143">
        <v>8.54</v>
      </c>
      <c r="P3" s="143">
        <v>8.54</v>
      </c>
      <c r="Q3" s="24">
        <f>P3-E3</f>
        <v>0</v>
      </c>
      <c r="R3" s="74"/>
      <c r="S3" s="140" t="s">
        <v>26</v>
      </c>
      <c r="T3" s="16"/>
      <c r="U3" s="78" t="str">
        <f>C3</f>
        <v>Cyprus</v>
      </c>
      <c r="V3" s="79">
        <f>P3/E3-1</f>
        <v>0</v>
      </c>
      <c r="W3" s="79"/>
      <c r="X3" s="80"/>
      <c r="Y3" s="52" t="s">
        <v>1</v>
      </c>
      <c r="Z3" s="84" t="s">
        <v>42</v>
      </c>
      <c r="AA3" s="79">
        <v>0</v>
      </c>
      <c r="AB3" s="79"/>
      <c r="AC3" s="80"/>
      <c r="AD3" s="25"/>
      <c r="AG3" s="25"/>
      <c r="AH3" s="25"/>
      <c r="AI3" s="25"/>
    </row>
    <row r="4" spans="2:35" ht="12">
      <c r="B4" s="9" t="s">
        <v>12</v>
      </c>
      <c r="C4" s="58" t="s">
        <v>18</v>
      </c>
      <c r="D4" s="58" t="s">
        <v>44</v>
      </c>
      <c r="E4" s="143">
        <v>155.99</v>
      </c>
      <c r="F4" s="143">
        <v>134.79</v>
      </c>
      <c r="G4" s="143">
        <v>115.59</v>
      </c>
      <c r="H4" s="143">
        <v>98.59</v>
      </c>
      <c r="I4" s="143">
        <v>90.79</v>
      </c>
      <c r="J4" s="143">
        <v>86.79</v>
      </c>
      <c r="K4" s="143">
        <v>81.39</v>
      </c>
      <c r="L4" s="143">
        <v>81.89</v>
      </c>
      <c r="M4" s="143">
        <v>80.19</v>
      </c>
      <c r="N4" s="143">
        <v>74.89</v>
      </c>
      <c r="O4" s="143">
        <v>74.48</v>
      </c>
      <c r="P4" s="143">
        <v>78.937</v>
      </c>
      <c r="Q4" s="24">
        <f aca="true" t="shared" si="0" ref="Q4:Q13">P4-E4</f>
        <v>-77.05300000000001</v>
      </c>
      <c r="R4" s="74"/>
      <c r="S4" s="140">
        <v>101</v>
      </c>
      <c r="T4" s="16"/>
      <c r="U4" s="78" t="str">
        <f aca="true" t="shared" si="1" ref="U4:U13">C4</f>
        <v>Czech Republic</v>
      </c>
      <c r="V4" s="79">
        <f aca="true" t="shared" si="2" ref="V4:V12">P4/E4-1</f>
        <v>-0.49396115135585617</v>
      </c>
      <c r="W4" s="79"/>
      <c r="X4" s="80">
        <f>S4/$E4-1</f>
        <v>-0.35252259760241045</v>
      </c>
      <c r="Y4" s="53"/>
      <c r="Z4" s="84" t="s">
        <v>25</v>
      </c>
      <c r="AA4" s="79">
        <v>-0.2157024793388429</v>
      </c>
      <c r="AB4" s="79"/>
      <c r="AC4" s="80">
        <v>-0.17355371900826444</v>
      </c>
      <c r="AD4" s="25"/>
      <c r="AG4" s="25"/>
      <c r="AH4" s="25"/>
      <c r="AI4" s="25"/>
    </row>
    <row r="5" spans="2:35" ht="12">
      <c r="B5" s="9" t="s">
        <v>12</v>
      </c>
      <c r="C5" s="58" t="s">
        <v>45</v>
      </c>
      <c r="D5" s="58" t="s">
        <v>46</v>
      </c>
      <c r="E5" s="143">
        <v>24.417</v>
      </c>
      <c r="F5" s="143">
        <v>22.407</v>
      </c>
      <c r="G5" s="143">
        <v>18.637</v>
      </c>
      <c r="H5" s="143">
        <v>13.527</v>
      </c>
      <c r="I5" s="143">
        <v>12.757</v>
      </c>
      <c r="J5" s="143">
        <v>11.137</v>
      </c>
      <c r="K5" s="143">
        <v>9.717</v>
      </c>
      <c r="L5" s="143">
        <v>9.907</v>
      </c>
      <c r="M5" s="143">
        <v>9.927</v>
      </c>
      <c r="N5" s="143">
        <v>8.637</v>
      </c>
      <c r="O5" s="143">
        <v>8.764209999999999</v>
      </c>
      <c r="P5" s="143">
        <v>9.007</v>
      </c>
      <c r="Q5" s="24">
        <f t="shared" si="0"/>
        <v>-15.410000000000002</v>
      </c>
      <c r="R5" s="74"/>
      <c r="S5" s="140" t="s">
        <v>26</v>
      </c>
      <c r="T5" s="16"/>
      <c r="U5" s="78" t="str">
        <f t="shared" si="1"/>
        <v>Estonia</v>
      </c>
      <c r="V5" s="79">
        <f t="shared" si="2"/>
        <v>-0.6311176639226769</v>
      </c>
      <c r="W5" s="79"/>
      <c r="X5" s="80"/>
      <c r="Y5" s="53"/>
      <c r="Z5" s="84" t="s">
        <v>23</v>
      </c>
      <c r="AA5" s="79">
        <v>-0.3920388349514563</v>
      </c>
      <c r="AB5" s="79"/>
      <c r="AC5" s="80">
        <v>-0.09126213592233012</v>
      </c>
      <c r="AD5" s="25"/>
      <c r="AG5" s="25"/>
      <c r="AH5" s="25"/>
      <c r="AI5" s="25"/>
    </row>
    <row r="6" spans="2:35" ht="12">
      <c r="B6" s="9" t="s">
        <v>12</v>
      </c>
      <c r="C6" s="58" t="s">
        <v>20</v>
      </c>
      <c r="D6" s="58" t="s">
        <v>47</v>
      </c>
      <c r="E6" s="143">
        <v>123.5543</v>
      </c>
      <c r="F6" s="143">
        <v>93</v>
      </c>
      <c r="G6" s="143">
        <v>83.99980000000001</v>
      </c>
      <c r="H6" s="143">
        <v>77</v>
      </c>
      <c r="I6" s="143">
        <v>76</v>
      </c>
      <c r="J6" s="143">
        <v>76.9999</v>
      </c>
      <c r="K6" s="143">
        <v>78</v>
      </c>
      <c r="L6" s="143">
        <v>75.9999</v>
      </c>
      <c r="M6" s="143">
        <v>73.53410000000001</v>
      </c>
      <c r="N6" s="143">
        <v>71.1046</v>
      </c>
      <c r="O6" s="143">
        <v>70.82419999999999</v>
      </c>
      <c r="P6" s="143">
        <v>66.3103</v>
      </c>
      <c r="Q6" s="24">
        <f t="shared" si="0"/>
        <v>-57.244</v>
      </c>
      <c r="R6" s="74"/>
      <c r="S6" s="140">
        <v>90</v>
      </c>
      <c r="T6" s="16"/>
      <c r="U6" s="78" t="str">
        <f t="shared" si="1"/>
        <v>Hungary</v>
      </c>
      <c r="V6" s="79">
        <f t="shared" si="2"/>
        <v>-0.4633104634966164</v>
      </c>
      <c r="W6" s="79"/>
      <c r="X6" s="80">
        <f aca="true" t="shared" si="3" ref="X6:X12">S6/$E6-1</f>
        <v>-0.2715753316557983</v>
      </c>
      <c r="Y6" s="53"/>
      <c r="Z6" s="84" t="s">
        <v>22</v>
      </c>
      <c r="AA6" s="79">
        <v>-0.40182797465936493</v>
      </c>
      <c r="AB6" s="79"/>
      <c r="AC6" s="80">
        <v>-0.00022481849289868183</v>
      </c>
      <c r="AD6" s="25"/>
      <c r="AG6" s="25"/>
      <c r="AH6" s="25"/>
      <c r="AI6" s="25"/>
    </row>
    <row r="7" spans="2:35" ht="12">
      <c r="B7" s="9" t="s">
        <v>12</v>
      </c>
      <c r="C7" s="58" t="s">
        <v>21</v>
      </c>
      <c r="D7" s="58" t="s">
        <v>48</v>
      </c>
      <c r="E7" s="143">
        <v>43.8453</v>
      </c>
      <c r="F7" s="143">
        <v>41.7651</v>
      </c>
      <c r="G7" s="143">
        <v>32.9407</v>
      </c>
      <c r="H7" s="143">
        <v>32.9407</v>
      </c>
      <c r="I7" s="143">
        <v>16.750799999999998</v>
      </c>
      <c r="J7" s="143">
        <v>16.8202</v>
      </c>
      <c r="K7" s="143">
        <v>15.5364</v>
      </c>
      <c r="L7" s="143">
        <v>14.5139</v>
      </c>
      <c r="M7" s="143">
        <v>13.3585</v>
      </c>
      <c r="N7" s="143">
        <v>11.951799999999999</v>
      </c>
      <c r="O7" s="143">
        <v>11.6108</v>
      </c>
      <c r="P7" s="143">
        <v>12.35</v>
      </c>
      <c r="Q7" s="24">
        <f t="shared" si="0"/>
        <v>-31.4953</v>
      </c>
      <c r="R7" s="74"/>
      <c r="S7" s="140">
        <v>44</v>
      </c>
      <c r="T7" s="16"/>
      <c r="U7" s="78" t="str">
        <f t="shared" si="1"/>
        <v>Latvia</v>
      </c>
      <c r="V7" s="79">
        <f t="shared" si="2"/>
        <v>-0.7183278481387971</v>
      </c>
      <c r="W7" s="79"/>
      <c r="X7" s="80">
        <f t="shared" si="3"/>
        <v>0.003528314323314019</v>
      </c>
      <c r="Y7" s="52" t="s">
        <v>1</v>
      </c>
      <c r="Z7" s="84" t="s">
        <v>41</v>
      </c>
      <c r="AA7" s="79">
        <v>-0.43815990819187756</v>
      </c>
      <c r="AB7" s="79"/>
      <c r="AC7" s="80"/>
      <c r="AD7" s="25"/>
      <c r="AG7" s="25"/>
      <c r="AH7" s="25"/>
      <c r="AI7" s="25"/>
    </row>
    <row r="8" spans="2:35" ht="12">
      <c r="B8" s="9" t="s">
        <v>12</v>
      </c>
      <c r="C8" s="58" t="s">
        <v>22</v>
      </c>
      <c r="D8" s="58" t="s">
        <v>49</v>
      </c>
      <c r="E8" s="143">
        <v>84.018889</v>
      </c>
      <c r="F8" s="143">
        <v>85.018889</v>
      </c>
      <c r="G8" s="143">
        <v>81.018889</v>
      </c>
      <c r="H8" s="143">
        <v>80.018889</v>
      </c>
      <c r="I8" s="143">
        <v>80.018889</v>
      </c>
      <c r="J8" s="143">
        <v>38.018889</v>
      </c>
      <c r="K8" s="143">
        <v>36.018889</v>
      </c>
      <c r="L8" s="143">
        <v>35.018889</v>
      </c>
      <c r="M8" s="143">
        <v>34.618889</v>
      </c>
      <c r="N8" s="143">
        <v>29.418889</v>
      </c>
      <c r="O8" s="143">
        <v>25.218889</v>
      </c>
      <c r="P8" s="143">
        <v>50.257749000000004</v>
      </c>
      <c r="Q8" s="24">
        <f t="shared" si="0"/>
        <v>-33.76114</v>
      </c>
      <c r="R8" s="74"/>
      <c r="S8" s="140">
        <v>84</v>
      </c>
      <c r="T8" s="16"/>
      <c r="U8" s="78" t="str">
        <f t="shared" si="1"/>
        <v>Lithuania</v>
      </c>
      <c r="V8" s="79">
        <f t="shared" si="2"/>
        <v>-0.40182797465936493</v>
      </c>
      <c r="W8" s="79"/>
      <c r="X8" s="80">
        <f t="shared" si="3"/>
        <v>-0.00022481849289868183</v>
      </c>
      <c r="Y8" s="53"/>
      <c r="Z8" s="84" t="s">
        <v>20</v>
      </c>
      <c r="AA8" s="79">
        <v>-0.4633104634966164</v>
      </c>
      <c r="AB8" s="79"/>
      <c r="AC8" s="80">
        <v>-0.2715753316557983</v>
      </c>
      <c r="AD8" s="25"/>
      <c r="AG8" s="25"/>
      <c r="AH8" s="25"/>
      <c r="AI8" s="25"/>
    </row>
    <row r="9" spans="2:35" ht="12">
      <c r="B9" s="9" t="s">
        <v>12</v>
      </c>
      <c r="C9" s="59" t="s">
        <v>50</v>
      </c>
      <c r="D9" s="59" t="s">
        <v>51</v>
      </c>
      <c r="E9" s="148">
        <v>0</v>
      </c>
      <c r="F9" s="148">
        <v>0</v>
      </c>
      <c r="G9" s="148">
        <v>0</v>
      </c>
      <c r="H9" s="148">
        <v>0</v>
      </c>
      <c r="I9" s="148">
        <v>0</v>
      </c>
      <c r="J9" s="148">
        <v>0</v>
      </c>
      <c r="K9" s="148">
        <v>0</v>
      </c>
      <c r="L9" s="148">
        <v>0</v>
      </c>
      <c r="M9" s="148">
        <v>0</v>
      </c>
      <c r="N9" s="148">
        <v>0</v>
      </c>
      <c r="O9" s="148">
        <v>0</v>
      </c>
      <c r="P9" s="148">
        <v>0</v>
      </c>
      <c r="Q9" s="24">
        <f t="shared" si="0"/>
        <v>0</v>
      </c>
      <c r="R9" s="74"/>
      <c r="S9" s="140" t="s">
        <v>26</v>
      </c>
      <c r="T9" s="16"/>
      <c r="U9" s="78" t="str">
        <f t="shared" si="1"/>
        <v>Malta</v>
      </c>
      <c r="V9" s="79"/>
      <c r="W9" s="79"/>
      <c r="X9" s="80"/>
      <c r="Y9" s="53"/>
      <c r="Z9" s="84" t="s">
        <v>18</v>
      </c>
      <c r="AA9" s="79">
        <v>-0.49396115135585617</v>
      </c>
      <c r="AB9" s="79"/>
      <c r="AC9" s="80">
        <v>-0.35252259760241045</v>
      </c>
      <c r="AD9" s="25"/>
      <c r="AG9" s="25"/>
      <c r="AH9" s="25"/>
      <c r="AI9" s="25"/>
    </row>
    <row r="10" spans="2:35" ht="12">
      <c r="B10" s="9" t="s">
        <v>12</v>
      </c>
      <c r="C10" s="58" t="s">
        <v>23</v>
      </c>
      <c r="D10" s="58" t="s">
        <v>52</v>
      </c>
      <c r="E10" s="143">
        <v>515</v>
      </c>
      <c r="F10" s="143">
        <v>446</v>
      </c>
      <c r="G10" s="143">
        <v>420</v>
      </c>
      <c r="H10" s="143">
        <v>385</v>
      </c>
      <c r="I10" s="143">
        <v>387</v>
      </c>
      <c r="J10" s="143">
        <v>382</v>
      </c>
      <c r="K10" s="143">
        <v>367</v>
      </c>
      <c r="L10" s="143">
        <v>353</v>
      </c>
      <c r="M10" s="143">
        <v>373</v>
      </c>
      <c r="N10" s="143">
        <v>344</v>
      </c>
      <c r="O10" s="143">
        <v>325</v>
      </c>
      <c r="P10" s="143">
        <v>313.1</v>
      </c>
      <c r="Q10" s="24">
        <f t="shared" si="0"/>
        <v>-201.89999999999998</v>
      </c>
      <c r="R10" s="74"/>
      <c r="S10" s="140">
        <v>468</v>
      </c>
      <c r="T10" s="16"/>
      <c r="U10" s="78" t="str">
        <f t="shared" si="1"/>
        <v>Poland</v>
      </c>
      <c r="V10" s="79">
        <f t="shared" si="2"/>
        <v>-0.3920388349514563</v>
      </c>
      <c r="W10" s="79"/>
      <c r="X10" s="80">
        <f t="shared" si="3"/>
        <v>-0.09126213592233012</v>
      </c>
      <c r="Y10" s="53"/>
      <c r="Z10" s="84" t="s">
        <v>24</v>
      </c>
      <c r="AA10" s="79">
        <v>-0.5506702910981192</v>
      </c>
      <c r="AB10" s="79"/>
      <c r="AC10" s="80">
        <v>-0.3839708066608488</v>
      </c>
      <c r="AD10" s="25"/>
      <c r="AG10" s="25"/>
      <c r="AH10" s="25"/>
      <c r="AI10" s="25"/>
    </row>
    <row r="11" spans="2:35" ht="12">
      <c r="B11" s="9" t="s">
        <v>12</v>
      </c>
      <c r="C11" s="58" t="s">
        <v>24</v>
      </c>
      <c r="D11" s="58" t="s">
        <v>53</v>
      </c>
      <c r="E11" s="143">
        <v>63.308688000000004</v>
      </c>
      <c r="F11" s="143">
        <v>56.608688</v>
      </c>
      <c r="G11" s="143">
        <v>47.408688000000005</v>
      </c>
      <c r="H11" s="143">
        <v>41.918688</v>
      </c>
      <c r="I11" s="143">
        <v>39.158688000000005</v>
      </c>
      <c r="J11" s="143">
        <v>40.008688</v>
      </c>
      <c r="K11" s="143">
        <v>38.378688000000004</v>
      </c>
      <c r="L11" s="143">
        <v>36.478688000000005</v>
      </c>
      <c r="M11" s="143">
        <v>32.478688</v>
      </c>
      <c r="N11" s="143">
        <v>30.578688</v>
      </c>
      <c r="O11" s="143">
        <v>29.618475999999998</v>
      </c>
      <c r="P11" s="143">
        <v>28.446474350000003</v>
      </c>
      <c r="Q11" s="24">
        <f t="shared" si="0"/>
        <v>-34.86221365</v>
      </c>
      <c r="R11" s="74"/>
      <c r="S11" s="140">
        <v>39</v>
      </c>
      <c r="T11" s="16"/>
      <c r="U11" s="78" t="str">
        <f t="shared" si="1"/>
        <v>Slovak Republic</v>
      </c>
      <c r="V11" s="79">
        <f t="shared" si="2"/>
        <v>-0.5506702910981192</v>
      </c>
      <c r="W11" s="79"/>
      <c r="X11" s="80">
        <f t="shared" si="3"/>
        <v>-0.3839708066608488</v>
      </c>
      <c r="Y11" s="53"/>
      <c r="Z11" s="84" t="s">
        <v>45</v>
      </c>
      <c r="AA11" s="79">
        <v>-0.6311176639226769</v>
      </c>
      <c r="AB11" s="79"/>
      <c r="AC11" s="80"/>
      <c r="AD11" s="25"/>
      <c r="AG11" s="25"/>
      <c r="AH11" s="25"/>
      <c r="AI11" s="25"/>
    </row>
    <row r="12" spans="2:35" ht="12">
      <c r="B12" s="9" t="s">
        <v>12</v>
      </c>
      <c r="C12" s="58" t="s">
        <v>25</v>
      </c>
      <c r="D12" s="58" t="s">
        <v>54</v>
      </c>
      <c r="E12" s="143">
        <v>24.2</v>
      </c>
      <c r="F12" s="143">
        <v>23.5</v>
      </c>
      <c r="G12" s="143">
        <v>23.5</v>
      </c>
      <c r="H12" s="143">
        <v>23</v>
      </c>
      <c r="I12" s="143">
        <v>22.1</v>
      </c>
      <c r="J12" s="143">
        <v>21.6</v>
      </c>
      <c r="K12" s="143">
        <v>21.6</v>
      </c>
      <c r="L12" s="143">
        <v>19.3</v>
      </c>
      <c r="M12" s="143">
        <v>19.5</v>
      </c>
      <c r="N12" s="143">
        <v>19.6</v>
      </c>
      <c r="O12" s="143">
        <v>19.4</v>
      </c>
      <c r="P12" s="143">
        <v>18.98</v>
      </c>
      <c r="Q12" s="24">
        <f t="shared" si="0"/>
        <v>-5.219999999999999</v>
      </c>
      <c r="R12" s="74"/>
      <c r="S12" s="140">
        <v>20</v>
      </c>
      <c r="T12" s="16"/>
      <c r="U12" s="78" t="str">
        <f t="shared" si="1"/>
        <v>Slovenia</v>
      </c>
      <c r="V12" s="79">
        <f t="shared" si="2"/>
        <v>-0.2157024793388429</v>
      </c>
      <c r="W12" s="79"/>
      <c r="X12" s="80">
        <f t="shared" si="3"/>
        <v>-0.17355371900826444</v>
      </c>
      <c r="Y12" s="52" t="s">
        <v>1</v>
      </c>
      <c r="Z12" s="84" t="s">
        <v>21</v>
      </c>
      <c r="AA12" s="79">
        <v>-0.7183278481387971</v>
      </c>
      <c r="AB12" s="79"/>
      <c r="AC12" s="80">
        <v>0.003528314323314019</v>
      </c>
      <c r="AD12" s="25"/>
      <c r="AG12" s="25"/>
      <c r="AH12" s="25"/>
      <c r="AI12" s="25"/>
    </row>
    <row r="13" spans="2:30" ht="12.75" thickBot="1">
      <c r="B13" s="9" t="s">
        <v>12</v>
      </c>
      <c r="C13" s="60" t="s">
        <v>41</v>
      </c>
      <c r="D13" s="61"/>
      <c r="E13" s="47">
        <f aca="true" t="shared" si="4" ref="E13:P13">SUM(E3:E12)</f>
        <v>1042.874177</v>
      </c>
      <c r="F13" s="47">
        <f t="shared" si="4"/>
        <v>911.629677</v>
      </c>
      <c r="G13" s="47">
        <f t="shared" si="4"/>
        <v>831.6350769999999</v>
      </c>
      <c r="H13" s="47">
        <f t="shared" si="4"/>
        <v>760.535277</v>
      </c>
      <c r="I13" s="47">
        <f t="shared" si="4"/>
        <v>733.115377</v>
      </c>
      <c r="J13" s="47">
        <f t="shared" si="4"/>
        <v>681.914677</v>
      </c>
      <c r="K13" s="47">
        <f t="shared" si="4"/>
        <v>656.1809770000001</v>
      </c>
      <c r="L13" s="47">
        <f t="shared" si="4"/>
        <v>634.648377</v>
      </c>
      <c r="M13" s="47">
        <f t="shared" si="4"/>
        <v>645.147177</v>
      </c>
      <c r="N13" s="47">
        <f t="shared" si="4"/>
        <v>598.7209770000001</v>
      </c>
      <c r="O13" s="47">
        <f t="shared" si="4"/>
        <v>573.4565749999999</v>
      </c>
      <c r="P13" s="47">
        <f t="shared" si="4"/>
        <v>585.9285233500001</v>
      </c>
      <c r="Q13" s="24">
        <f t="shared" si="0"/>
        <v>-456.9456536499998</v>
      </c>
      <c r="R13" s="34"/>
      <c r="S13" s="141"/>
      <c r="T13" s="16"/>
      <c r="U13" s="81" t="str">
        <f t="shared" si="1"/>
        <v>AC</v>
      </c>
      <c r="V13" s="82">
        <f>P13/E13-1</f>
        <v>-0.43815990819187756</v>
      </c>
      <c r="W13" s="82"/>
      <c r="X13" s="83"/>
      <c r="Y13" s="53"/>
      <c r="Z13" s="85"/>
      <c r="AA13" s="82"/>
      <c r="AB13" s="82"/>
      <c r="AC13" s="83"/>
      <c r="AD13" s="25"/>
    </row>
    <row r="14" ht="12.75" thickTop="1"/>
    <row r="16" ht="12.75" thickBot="1"/>
    <row r="17" spans="2:34" ht="12.75" thickBot="1">
      <c r="B17" s="9" t="s">
        <v>12</v>
      </c>
      <c r="C17" s="58" t="s">
        <v>17</v>
      </c>
      <c r="D17" s="58" t="s">
        <v>59</v>
      </c>
      <c r="E17" s="20">
        <v>144.003</v>
      </c>
      <c r="F17" s="20">
        <v>124.003</v>
      </c>
      <c r="G17" s="20">
        <v>111.003</v>
      </c>
      <c r="H17" s="20">
        <v>109.003</v>
      </c>
      <c r="I17" s="20">
        <v>101.003</v>
      </c>
      <c r="J17" s="20">
        <v>99.003</v>
      </c>
      <c r="K17" s="20">
        <v>82.703</v>
      </c>
      <c r="L17" s="20">
        <v>77.203</v>
      </c>
      <c r="M17" s="20">
        <v>65.603</v>
      </c>
      <c r="N17" s="20">
        <v>59.503</v>
      </c>
      <c r="O17" s="20">
        <v>56.143</v>
      </c>
      <c r="P17" s="20">
        <v>53.645</v>
      </c>
      <c r="Q17" s="24">
        <f>P17-E17</f>
        <v>-90.35799999999998</v>
      </c>
      <c r="R17" s="153"/>
      <c r="S17" s="130">
        <v>108</v>
      </c>
      <c r="T17" s="88"/>
      <c r="U17" s="154" t="str">
        <f>C17</f>
        <v>Bulgaria</v>
      </c>
      <c r="V17" s="155">
        <f>P17/E17-1</f>
        <v>-0.6274730387561369</v>
      </c>
      <c r="W17" s="156"/>
      <c r="X17" s="157">
        <f>S17/$E17-1</f>
        <v>-0.2500156246744859</v>
      </c>
      <c r="Y17" s="5"/>
      <c r="Z17" s="93" t="s">
        <v>50</v>
      </c>
      <c r="AA17" s="93"/>
      <c r="AB17" s="93"/>
      <c r="AC17" s="93"/>
      <c r="AF17" s="25"/>
      <c r="AG17" s="25"/>
      <c r="AH17" s="25"/>
    </row>
    <row r="18" spans="2:34" ht="12">
      <c r="B18" s="9" t="s">
        <v>12</v>
      </c>
      <c r="C18" s="58" t="s">
        <v>60</v>
      </c>
      <c r="D18" s="58" t="s">
        <v>61</v>
      </c>
      <c r="E18" s="20">
        <v>300</v>
      </c>
      <c r="F18" s="20">
        <v>267</v>
      </c>
      <c r="G18" s="20">
        <v>255</v>
      </c>
      <c r="H18" s="20">
        <v>223</v>
      </c>
      <c r="I18" s="20">
        <v>221</v>
      </c>
      <c r="J18" s="20">
        <v>221</v>
      </c>
      <c r="K18" s="20">
        <v>221</v>
      </c>
      <c r="L18" s="20">
        <v>221</v>
      </c>
      <c r="M18" s="20">
        <v>221</v>
      </c>
      <c r="N18" s="20">
        <v>221</v>
      </c>
      <c r="O18" s="20">
        <v>221</v>
      </c>
      <c r="P18" s="20">
        <v>221</v>
      </c>
      <c r="Q18" s="24">
        <f>P18-E18</f>
        <v>-79</v>
      </c>
      <c r="R18" s="86"/>
      <c r="S18" s="87">
        <v>210</v>
      </c>
      <c r="T18" s="88"/>
      <c r="U18" s="78" t="str">
        <f>C18</f>
        <v>Romania</v>
      </c>
      <c r="V18" s="149">
        <f>P18/E18-1</f>
        <v>-0.2633333333333333</v>
      </c>
      <c r="W18" s="79"/>
      <c r="X18" s="80">
        <f>S18/$E18-1</f>
        <v>-0.30000000000000004</v>
      </c>
      <c r="Y18" s="5"/>
      <c r="Z18" s="102" t="s">
        <v>42</v>
      </c>
      <c r="AA18" s="103">
        <v>0</v>
      </c>
      <c r="AB18" s="103"/>
      <c r="AC18" s="104"/>
      <c r="AF18" s="25"/>
      <c r="AG18" s="25"/>
      <c r="AH18" s="25"/>
    </row>
    <row r="19" spans="2:34" ht="12">
      <c r="B19" s="9" t="s">
        <v>12</v>
      </c>
      <c r="C19" s="58" t="s">
        <v>62</v>
      </c>
      <c r="D19" s="58" t="s">
        <v>63</v>
      </c>
      <c r="E19" s="20">
        <v>0.009</v>
      </c>
      <c r="F19" s="20">
        <v>0.009</v>
      </c>
      <c r="G19" s="20">
        <v>0.009</v>
      </c>
      <c r="H19" s="20">
        <v>0.009</v>
      </c>
      <c r="I19" s="20">
        <v>0.009</v>
      </c>
      <c r="J19" s="20">
        <v>0.009</v>
      </c>
      <c r="K19" s="20">
        <v>0.008</v>
      </c>
      <c r="L19" s="20">
        <v>0.006</v>
      </c>
      <c r="M19" s="20">
        <v>0.007</v>
      </c>
      <c r="N19" s="20">
        <v>0.007</v>
      </c>
      <c r="O19" s="20">
        <v>0.007</v>
      </c>
      <c r="P19" s="20">
        <v>0.007</v>
      </c>
      <c r="Q19" s="24">
        <f>P19-E19</f>
        <v>-0.001999999999999999</v>
      </c>
      <c r="R19" s="86"/>
      <c r="S19" s="87" t="s">
        <v>26</v>
      </c>
      <c r="T19" s="88"/>
      <c r="U19" s="78" t="str">
        <f>C19</f>
        <v>Turkey</v>
      </c>
      <c r="V19" s="149">
        <f>P19/E19-1</f>
        <v>-0.2222222222222221</v>
      </c>
      <c r="W19" s="79"/>
      <c r="X19" s="80"/>
      <c r="Y19" s="89"/>
      <c r="Z19" s="94" t="s">
        <v>25</v>
      </c>
      <c r="AA19" s="101">
        <v>-0.2157024793388429</v>
      </c>
      <c r="AB19" s="95"/>
      <c r="AC19" s="96">
        <v>-0.17355371900826444</v>
      </c>
      <c r="AF19" s="90"/>
      <c r="AG19" s="25"/>
      <c r="AH19" s="25"/>
    </row>
    <row r="20" spans="2:34" ht="12.75" thickBot="1">
      <c r="B20" s="9" t="s">
        <v>12</v>
      </c>
      <c r="C20" s="60" t="s">
        <v>39</v>
      </c>
      <c r="D20" s="61"/>
      <c r="E20" s="47">
        <f>SUM(E17:E19)</f>
        <v>444.012</v>
      </c>
      <c r="F20" s="47">
        <f aca="true" t="shared" si="5" ref="F20:P20">SUM(F17:F19)</f>
        <v>391.012</v>
      </c>
      <c r="G20" s="47">
        <f t="shared" si="5"/>
        <v>366.012</v>
      </c>
      <c r="H20" s="47">
        <f t="shared" si="5"/>
        <v>332.012</v>
      </c>
      <c r="I20" s="47">
        <f t="shared" si="5"/>
        <v>322.012</v>
      </c>
      <c r="J20" s="47">
        <f t="shared" si="5"/>
        <v>320.012</v>
      </c>
      <c r="K20" s="47">
        <f t="shared" si="5"/>
        <v>303.71099999999996</v>
      </c>
      <c r="L20" s="47">
        <f t="shared" si="5"/>
        <v>298.20899999999995</v>
      </c>
      <c r="M20" s="47">
        <f t="shared" si="5"/>
        <v>286.61</v>
      </c>
      <c r="N20" s="47">
        <f t="shared" si="5"/>
        <v>280.51</v>
      </c>
      <c r="O20" s="47">
        <f t="shared" si="5"/>
        <v>277.15000000000003</v>
      </c>
      <c r="P20" s="47">
        <f t="shared" si="5"/>
        <v>274.652</v>
      </c>
      <c r="Q20" s="24">
        <f>P20-E20</f>
        <v>-169.36</v>
      </c>
      <c r="R20" s="91"/>
      <c r="S20" s="92"/>
      <c r="T20" s="88"/>
      <c r="U20" s="81" t="str">
        <f>C20</f>
        <v>CC3</v>
      </c>
      <c r="V20" s="150">
        <f>P20/E20-1</f>
        <v>-0.3814311324919146</v>
      </c>
      <c r="W20" s="82"/>
      <c r="X20" s="83"/>
      <c r="Y20" s="5"/>
      <c r="Z20" s="97" t="s">
        <v>62</v>
      </c>
      <c r="AA20" s="95">
        <v>-0.2222222222222221</v>
      </c>
      <c r="AB20" s="95"/>
      <c r="AC20" s="96"/>
      <c r="AF20" s="25"/>
      <c r="AG20" s="25"/>
      <c r="AH20" s="25"/>
    </row>
    <row r="21" spans="26:29" ht="12.75" thickTop="1">
      <c r="Z21" s="97" t="s">
        <v>60</v>
      </c>
      <c r="AA21" s="95">
        <v>-0.2633333333333333</v>
      </c>
      <c r="AB21" s="95"/>
      <c r="AC21" s="96">
        <v>-0.3</v>
      </c>
    </row>
    <row r="22" spans="26:29" ht="12">
      <c r="Z22" s="97" t="s">
        <v>23</v>
      </c>
      <c r="AA22" s="95">
        <v>-0.3920388349514563</v>
      </c>
      <c r="AB22" s="95"/>
      <c r="AC22" s="96">
        <v>-0.09126213592233012</v>
      </c>
    </row>
    <row r="23" spans="26:29" ht="12">
      <c r="Z23" s="94" t="s">
        <v>22</v>
      </c>
      <c r="AA23" s="95">
        <v>-0.40182797465936493</v>
      </c>
      <c r="AB23" s="95"/>
      <c r="AC23" s="96">
        <v>-0.00022481849289868183</v>
      </c>
    </row>
    <row r="24" spans="26:29" ht="12">
      <c r="Z24" s="94" t="s">
        <v>41</v>
      </c>
      <c r="AA24" s="95">
        <v>-0.43815990819187756</v>
      </c>
      <c r="AB24" s="95"/>
      <c r="AC24" s="96"/>
    </row>
    <row r="25" spans="26:29" ht="12">
      <c r="Z25" s="94" t="s">
        <v>20</v>
      </c>
      <c r="AA25" s="95">
        <v>-0.4633104634966164</v>
      </c>
      <c r="AB25" s="95"/>
      <c r="AC25" s="96">
        <v>-0.2715753316557983</v>
      </c>
    </row>
    <row r="26" spans="26:29" ht="12">
      <c r="Z26" s="94" t="s">
        <v>18</v>
      </c>
      <c r="AA26" s="98">
        <v>-0.49396115135585617</v>
      </c>
      <c r="AB26" s="95"/>
      <c r="AC26" s="96">
        <v>-0.35252259760241045</v>
      </c>
    </row>
    <row r="27" spans="5:29" ht="12"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Z27" s="94" t="s">
        <v>24</v>
      </c>
      <c r="AA27" s="95">
        <v>-0.5506702910981192</v>
      </c>
      <c r="AB27" s="95"/>
      <c r="AC27" s="96">
        <v>-0.3839708066608488</v>
      </c>
    </row>
    <row r="28" spans="4:29" ht="12">
      <c r="D28" s="16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16"/>
      <c r="Z28" s="94" t="s">
        <v>17</v>
      </c>
      <c r="AA28" s="101">
        <v>-0.6274730387561369</v>
      </c>
      <c r="AB28" s="95"/>
      <c r="AC28" s="96">
        <v>-0.2500156246744859</v>
      </c>
    </row>
    <row r="29" spans="26:29" ht="12">
      <c r="Z29" s="94" t="s">
        <v>45</v>
      </c>
      <c r="AA29" s="101">
        <v>-0.6311176639226769</v>
      </c>
      <c r="AB29" s="95"/>
      <c r="AC29" s="96"/>
    </row>
    <row r="30" spans="5:29" ht="12.75" thickBot="1"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Z30" s="105" t="s">
        <v>21</v>
      </c>
      <c r="AA30" s="99">
        <v>-0.7183278481387971</v>
      </c>
      <c r="AB30" s="99"/>
      <c r="AC30" s="100">
        <v>0.003528314323314019</v>
      </c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4"/>
  <sheetViews>
    <sheetView zoomScale="75" zoomScaleNormal="75" workbookViewId="0" topLeftCell="A10">
      <selection activeCell="H3" sqref="H3"/>
    </sheetView>
  </sheetViews>
  <sheetFormatPr defaultColWidth="9.140625" defaultRowHeight="12.75"/>
  <cols>
    <col min="1" max="1" width="3.57421875" style="9" customWidth="1"/>
    <col min="2" max="2" width="5.57421875" style="9" customWidth="1"/>
    <col min="3" max="3" width="12.140625" style="9" customWidth="1"/>
    <col min="4" max="4" width="5.57421875" style="9" customWidth="1"/>
    <col min="5" max="26" width="9.00390625" style="9" customWidth="1"/>
    <col min="27" max="27" width="8.8515625" style="9" customWidth="1"/>
    <col min="28" max="16384" width="9.140625" style="9" customWidth="1"/>
  </cols>
  <sheetData>
    <row r="1" spans="1:26" ht="12">
      <c r="A1" s="126"/>
      <c r="B1" s="4"/>
      <c r="C1" s="127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7"/>
      <c r="R1" s="45" t="s">
        <v>55</v>
      </c>
      <c r="S1" s="46"/>
      <c r="T1" s="49"/>
      <c r="Z1" s="49"/>
    </row>
    <row r="2" spans="1:31" ht="45.75">
      <c r="A2" s="126"/>
      <c r="B2" s="4"/>
      <c r="C2" s="127"/>
      <c r="D2" s="4"/>
      <c r="E2" s="8" t="s">
        <v>28</v>
      </c>
      <c r="F2" s="8" t="s">
        <v>29</v>
      </c>
      <c r="G2" s="8" t="s">
        <v>30</v>
      </c>
      <c r="H2" s="8" t="s">
        <v>31</v>
      </c>
      <c r="I2" s="8" t="s">
        <v>32</v>
      </c>
      <c r="J2" s="8" t="s">
        <v>33</v>
      </c>
      <c r="K2" s="8" t="s">
        <v>34</v>
      </c>
      <c r="L2" s="8" t="s">
        <v>35</v>
      </c>
      <c r="M2" s="8" t="s">
        <v>36</v>
      </c>
      <c r="N2" s="10">
        <v>1999</v>
      </c>
      <c r="O2" s="10">
        <v>2000</v>
      </c>
      <c r="P2" s="10">
        <v>2001</v>
      </c>
      <c r="Q2" s="17"/>
      <c r="R2" s="68" t="s">
        <v>13</v>
      </c>
      <c r="S2" s="69" t="s">
        <v>57</v>
      </c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</row>
    <row r="3" spans="1:35" ht="12">
      <c r="A3" s="106"/>
      <c r="B3" s="106" t="s">
        <v>12</v>
      </c>
      <c r="C3" s="112" t="s">
        <v>42</v>
      </c>
      <c r="D3" s="113" t="s">
        <v>43</v>
      </c>
      <c r="E3" s="27">
        <v>8.54</v>
      </c>
      <c r="F3" s="27">
        <v>8.54</v>
      </c>
      <c r="G3" s="27">
        <v>8.54</v>
      </c>
      <c r="H3" s="27">
        <v>8.54</v>
      </c>
      <c r="I3" s="27">
        <v>8.54</v>
      </c>
      <c r="J3" s="27">
        <v>8.54</v>
      </c>
      <c r="K3" s="27">
        <v>8.54</v>
      </c>
      <c r="L3" s="27">
        <v>8.54</v>
      </c>
      <c r="M3" s="27">
        <v>8.54</v>
      </c>
      <c r="N3" s="27">
        <v>8.54</v>
      </c>
      <c r="O3" s="27">
        <v>8.54</v>
      </c>
      <c r="P3" s="27">
        <v>8.54</v>
      </c>
      <c r="R3" s="128"/>
      <c r="S3" s="62" t="s">
        <v>26</v>
      </c>
      <c r="T3" s="16"/>
      <c r="U3" s="25"/>
      <c r="V3" s="25"/>
      <c r="W3" s="25"/>
      <c r="X3" s="25"/>
      <c r="Y3" s="52"/>
      <c r="AA3" s="25"/>
      <c r="AB3" s="25"/>
      <c r="AC3" s="25"/>
      <c r="AD3" s="25"/>
      <c r="AG3" s="25"/>
      <c r="AH3" s="25"/>
      <c r="AI3" s="25"/>
    </row>
    <row r="4" spans="1:35" ht="12">
      <c r="A4" s="106"/>
      <c r="B4" s="106" t="s">
        <v>12</v>
      </c>
      <c r="C4" s="112" t="s">
        <v>18</v>
      </c>
      <c r="D4" s="113" t="s">
        <v>44</v>
      </c>
      <c r="E4" s="27">
        <v>155.99</v>
      </c>
      <c r="F4" s="27">
        <v>134.79</v>
      </c>
      <c r="G4" s="27">
        <v>115.59</v>
      </c>
      <c r="H4" s="27">
        <v>98.59</v>
      </c>
      <c r="I4" s="27">
        <v>90.79</v>
      </c>
      <c r="J4" s="27">
        <v>86.79</v>
      </c>
      <c r="K4" s="27">
        <v>81.39</v>
      </c>
      <c r="L4" s="27">
        <v>81.89</v>
      </c>
      <c r="M4" s="27">
        <v>80.19</v>
      </c>
      <c r="N4" s="27">
        <v>74.89</v>
      </c>
      <c r="O4" s="27">
        <v>74.48</v>
      </c>
      <c r="P4" s="27">
        <v>78.937</v>
      </c>
      <c r="R4" s="128"/>
      <c r="S4" s="140">
        <v>101</v>
      </c>
      <c r="T4" s="16"/>
      <c r="U4" s="25"/>
      <c r="V4" s="25"/>
      <c r="W4" s="25"/>
      <c r="X4" s="25"/>
      <c r="Y4" s="53"/>
      <c r="AA4" s="25"/>
      <c r="AB4" s="25"/>
      <c r="AC4" s="25"/>
      <c r="AD4" s="25"/>
      <c r="AG4" s="25"/>
      <c r="AH4" s="25"/>
      <c r="AI4" s="25"/>
    </row>
    <row r="5" spans="1:35" ht="12">
      <c r="A5" s="106"/>
      <c r="B5" s="106" t="s">
        <v>12</v>
      </c>
      <c r="C5" s="114" t="s">
        <v>19</v>
      </c>
      <c r="D5" s="22" t="s">
        <v>46</v>
      </c>
      <c r="E5" s="27">
        <v>24.417</v>
      </c>
      <c r="F5" s="27">
        <v>22.407</v>
      </c>
      <c r="G5" s="27">
        <v>18.637</v>
      </c>
      <c r="H5" s="27">
        <v>13.527</v>
      </c>
      <c r="I5" s="27">
        <v>12.757</v>
      </c>
      <c r="J5" s="27">
        <v>11.137</v>
      </c>
      <c r="K5" s="27">
        <v>9.717</v>
      </c>
      <c r="L5" s="27">
        <v>9.907</v>
      </c>
      <c r="M5" s="27">
        <v>9.927</v>
      </c>
      <c r="N5" s="27">
        <v>8.637</v>
      </c>
      <c r="O5" s="27">
        <v>8.764209999999999</v>
      </c>
      <c r="P5" s="27">
        <v>9.007</v>
      </c>
      <c r="R5" s="128"/>
      <c r="S5" s="140" t="s">
        <v>26</v>
      </c>
      <c r="T5" s="16"/>
      <c r="U5" s="25"/>
      <c r="V5" s="25"/>
      <c r="W5" s="25"/>
      <c r="X5" s="25"/>
      <c r="Y5" s="53"/>
      <c r="AA5" s="25"/>
      <c r="AB5" s="25"/>
      <c r="AC5" s="25"/>
      <c r="AD5" s="25"/>
      <c r="AG5" s="25"/>
      <c r="AH5" s="25"/>
      <c r="AI5" s="25"/>
    </row>
    <row r="6" spans="1:35" ht="12">
      <c r="A6" s="106"/>
      <c r="B6" s="106" t="s">
        <v>12</v>
      </c>
      <c r="C6" s="114" t="s">
        <v>20</v>
      </c>
      <c r="D6" s="22" t="s">
        <v>47</v>
      </c>
      <c r="E6" s="27">
        <v>123.5543</v>
      </c>
      <c r="F6" s="27">
        <v>93</v>
      </c>
      <c r="G6" s="27">
        <v>83.99980000000001</v>
      </c>
      <c r="H6" s="27">
        <v>77</v>
      </c>
      <c r="I6" s="27">
        <v>76</v>
      </c>
      <c r="J6" s="27">
        <v>76.9999</v>
      </c>
      <c r="K6" s="27">
        <v>78</v>
      </c>
      <c r="L6" s="27">
        <v>75.9999</v>
      </c>
      <c r="M6" s="27">
        <v>73.53410000000001</v>
      </c>
      <c r="N6" s="27">
        <v>71.1046</v>
      </c>
      <c r="O6" s="27">
        <v>70.82419999999999</v>
      </c>
      <c r="P6" s="27">
        <v>66.3103</v>
      </c>
      <c r="R6" s="128"/>
      <c r="S6" s="140">
        <v>90</v>
      </c>
      <c r="T6" s="16"/>
      <c r="U6" s="25"/>
      <c r="V6" s="25"/>
      <c r="W6" s="25"/>
      <c r="X6" s="25"/>
      <c r="Y6" s="53"/>
      <c r="AA6" s="25"/>
      <c r="AB6" s="25"/>
      <c r="AC6" s="25"/>
      <c r="AD6" s="25"/>
      <c r="AG6" s="25"/>
      <c r="AH6" s="25"/>
      <c r="AI6" s="25"/>
    </row>
    <row r="7" spans="1:35" ht="12">
      <c r="A7" s="106"/>
      <c r="B7" s="106" t="s">
        <v>12</v>
      </c>
      <c r="C7" s="114" t="s">
        <v>21</v>
      </c>
      <c r="D7" s="22" t="s">
        <v>48</v>
      </c>
      <c r="E7" s="27">
        <v>43.8453</v>
      </c>
      <c r="F7" s="27">
        <v>41.7651</v>
      </c>
      <c r="G7" s="27">
        <v>32.9407</v>
      </c>
      <c r="H7" s="27">
        <v>32.9407</v>
      </c>
      <c r="I7" s="27">
        <v>16.750799999999998</v>
      </c>
      <c r="J7" s="27">
        <v>16.8202</v>
      </c>
      <c r="K7" s="27">
        <v>15.5364</v>
      </c>
      <c r="L7" s="27">
        <v>14.5139</v>
      </c>
      <c r="M7" s="27">
        <v>13.3585</v>
      </c>
      <c r="N7" s="27">
        <v>11.951799999999999</v>
      </c>
      <c r="O7" s="27">
        <v>11.6108</v>
      </c>
      <c r="P7" s="27">
        <v>12.35</v>
      </c>
      <c r="R7" s="128"/>
      <c r="S7" s="140">
        <v>44</v>
      </c>
      <c r="T7" s="16"/>
      <c r="U7" s="25"/>
      <c r="V7" s="25"/>
      <c r="W7" s="25"/>
      <c r="X7" s="25"/>
      <c r="Y7" s="52"/>
      <c r="AA7" s="25"/>
      <c r="AB7" s="25"/>
      <c r="AC7" s="25"/>
      <c r="AD7" s="25"/>
      <c r="AG7" s="25"/>
      <c r="AH7" s="25"/>
      <c r="AI7" s="25"/>
    </row>
    <row r="8" spans="1:35" ht="12">
      <c r="A8" s="106"/>
      <c r="B8" s="106" t="s">
        <v>12</v>
      </c>
      <c r="C8" s="114" t="s">
        <v>22</v>
      </c>
      <c r="D8" s="22" t="s">
        <v>49</v>
      </c>
      <c r="E8" s="27">
        <v>84.018889</v>
      </c>
      <c r="F8" s="27">
        <v>85.018889</v>
      </c>
      <c r="G8" s="27">
        <v>81.018889</v>
      </c>
      <c r="H8" s="27">
        <v>80.018889</v>
      </c>
      <c r="I8" s="27">
        <v>80.018889</v>
      </c>
      <c r="J8" s="27">
        <v>38.018889</v>
      </c>
      <c r="K8" s="27">
        <v>36.018889</v>
      </c>
      <c r="L8" s="27">
        <v>35.018889</v>
      </c>
      <c r="M8" s="27">
        <v>34.618889</v>
      </c>
      <c r="N8" s="27">
        <v>29.418889</v>
      </c>
      <c r="O8" s="27">
        <v>25.218889</v>
      </c>
      <c r="P8" s="27">
        <v>50.257749000000004</v>
      </c>
      <c r="R8" s="128"/>
      <c r="S8" s="140">
        <v>84</v>
      </c>
      <c r="T8" s="16"/>
      <c r="U8" s="25"/>
      <c r="V8" s="25"/>
      <c r="W8" s="25"/>
      <c r="X8" s="25"/>
      <c r="Y8" s="53"/>
      <c r="AA8" s="25"/>
      <c r="AB8" s="25"/>
      <c r="AC8" s="25"/>
      <c r="AD8" s="25"/>
      <c r="AG8" s="25"/>
      <c r="AH8" s="25"/>
      <c r="AI8" s="25"/>
    </row>
    <row r="9" spans="1:35" ht="12">
      <c r="A9" s="106"/>
      <c r="B9" s="106" t="s">
        <v>12</v>
      </c>
      <c r="C9" s="114" t="s">
        <v>50</v>
      </c>
      <c r="D9" s="22" t="s">
        <v>51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R9" s="128"/>
      <c r="S9" s="140" t="s">
        <v>26</v>
      </c>
      <c r="T9" s="16"/>
      <c r="U9" s="25"/>
      <c r="V9" s="25"/>
      <c r="W9" s="25"/>
      <c r="X9" s="25"/>
      <c r="Y9" s="53"/>
      <c r="AA9" s="25"/>
      <c r="AB9" s="25"/>
      <c r="AC9" s="25"/>
      <c r="AD9" s="25"/>
      <c r="AG9" s="25"/>
      <c r="AH9" s="25"/>
      <c r="AI9" s="25"/>
    </row>
    <row r="10" spans="1:35" ht="12">
      <c r="A10" s="106"/>
      <c r="B10" s="106" t="s">
        <v>12</v>
      </c>
      <c r="C10" s="112" t="s">
        <v>23</v>
      </c>
      <c r="D10" s="22" t="s">
        <v>52</v>
      </c>
      <c r="E10" s="27">
        <v>515</v>
      </c>
      <c r="F10" s="27">
        <v>446</v>
      </c>
      <c r="G10" s="27">
        <v>420</v>
      </c>
      <c r="H10" s="27">
        <v>385</v>
      </c>
      <c r="I10" s="27">
        <v>387</v>
      </c>
      <c r="J10" s="27">
        <v>382</v>
      </c>
      <c r="K10" s="27">
        <v>367</v>
      </c>
      <c r="L10" s="27">
        <v>353</v>
      </c>
      <c r="M10" s="27">
        <v>373</v>
      </c>
      <c r="N10" s="27">
        <v>344</v>
      </c>
      <c r="O10" s="27">
        <v>325</v>
      </c>
      <c r="P10" s="27">
        <v>313.1</v>
      </c>
      <c r="R10" s="128"/>
      <c r="S10" s="140">
        <v>468</v>
      </c>
      <c r="T10" s="16"/>
      <c r="U10" s="25"/>
      <c r="V10" s="25"/>
      <c r="W10" s="25"/>
      <c r="X10" s="25"/>
      <c r="Y10" s="53"/>
      <c r="AA10" s="25"/>
      <c r="AB10" s="25"/>
      <c r="AC10" s="25"/>
      <c r="AD10" s="25"/>
      <c r="AG10" s="25"/>
      <c r="AH10" s="25"/>
      <c r="AI10" s="25"/>
    </row>
    <row r="11" spans="1:35" ht="12">
      <c r="A11" s="106"/>
      <c r="B11" s="106" t="s">
        <v>12</v>
      </c>
      <c r="C11" s="114" t="s">
        <v>24</v>
      </c>
      <c r="D11" s="22" t="s">
        <v>53</v>
      </c>
      <c r="E11" s="27">
        <v>63.308688000000004</v>
      </c>
      <c r="F11" s="27">
        <v>56.608688</v>
      </c>
      <c r="G11" s="27">
        <v>47.408688000000005</v>
      </c>
      <c r="H11" s="27">
        <v>41.918688</v>
      </c>
      <c r="I11" s="27">
        <v>39.158688000000005</v>
      </c>
      <c r="J11" s="27">
        <v>40.008688</v>
      </c>
      <c r="K11" s="27">
        <v>38.378688000000004</v>
      </c>
      <c r="L11" s="27">
        <v>36.478688000000005</v>
      </c>
      <c r="M11" s="27">
        <v>32.478688</v>
      </c>
      <c r="N11" s="27">
        <v>30.578688</v>
      </c>
      <c r="O11" s="27">
        <v>29.618475999999998</v>
      </c>
      <c r="P11" s="27">
        <v>28.446474350000003</v>
      </c>
      <c r="R11" s="128"/>
      <c r="S11" s="140">
        <v>39</v>
      </c>
      <c r="T11" s="16"/>
      <c r="U11" s="25"/>
      <c r="V11" s="25"/>
      <c r="W11" s="25"/>
      <c r="X11" s="25"/>
      <c r="Y11" s="53"/>
      <c r="AA11" s="25"/>
      <c r="AB11" s="25"/>
      <c r="AC11" s="25"/>
      <c r="AD11" s="25"/>
      <c r="AG11" s="25"/>
      <c r="AH11" s="25"/>
      <c r="AI11" s="25"/>
    </row>
    <row r="12" spans="1:35" ht="12">
      <c r="A12" s="106"/>
      <c r="B12" s="106" t="s">
        <v>12</v>
      </c>
      <c r="C12" s="114" t="s">
        <v>25</v>
      </c>
      <c r="D12" s="22" t="s">
        <v>54</v>
      </c>
      <c r="E12" s="27">
        <v>24.2</v>
      </c>
      <c r="F12" s="27">
        <v>23.5</v>
      </c>
      <c r="G12" s="27">
        <v>23.5</v>
      </c>
      <c r="H12" s="27">
        <v>23</v>
      </c>
      <c r="I12" s="27">
        <v>22.1</v>
      </c>
      <c r="J12" s="27">
        <v>21.6</v>
      </c>
      <c r="K12" s="27">
        <v>21.6</v>
      </c>
      <c r="L12" s="27">
        <v>19.3</v>
      </c>
      <c r="M12" s="27">
        <v>19.5</v>
      </c>
      <c r="N12" s="27">
        <v>19.6</v>
      </c>
      <c r="O12" s="27">
        <v>19.4</v>
      </c>
      <c r="P12" s="27">
        <v>18.98</v>
      </c>
      <c r="R12" s="128"/>
      <c r="S12" s="140">
        <v>20</v>
      </c>
      <c r="T12" s="16"/>
      <c r="U12" s="25"/>
      <c r="V12" s="25"/>
      <c r="W12" s="25"/>
      <c r="X12" s="25"/>
      <c r="Y12" s="52"/>
      <c r="AA12" s="25"/>
      <c r="AB12" s="25"/>
      <c r="AC12" s="25"/>
      <c r="AD12" s="25"/>
      <c r="AG12" s="25"/>
      <c r="AH12" s="25"/>
      <c r="AI12" s="25"/>
    </row>
    <row r="13" spans="1:35" ht="12.75" thickBot="1">
      <c r="A13" s="106"/>
      <c r="B13" s="106" t="s">
        <v>12</v>
      </c>
      <c r="C13" s="115" t="s">
        <v>41</v>
      </c>
      <c r="D13" s="116"/>
      <c r="E13" s="47">
        <f aca="true" t="shared" si="0" ref="E13:P13">SUM(E3:E12)</f>
        <v>1042.874177</v>
      </c>
      <c r="F13" s="47">
        <f t="shared" si="0"/>
        <v>911.629677</v>
      </c>
      <c r="G13" s="47">
        <f t="shared" si="0"/>
        <v>831.6350769999999</v>
      </c>
      <c r="H13" s="47">
        <f t="shared" si="0"/>
        <v>760.535277</v>
      </c>
      <c r="I13" s="47">
        <f t="shared" si="0"/>
        <v>733.115377</v>
      </c>
      <c r="J13" s="47">
        <f t="shared" si="0"/>
        <v>681.914677</v>
      </c>
      <c r="K13" s="47">
        <f t="shared" si="0"/>
        <v>656.1809770000001</v>
      </c>
      <c r="L13" s="47">
        <f t="shared" si="0"/>
        <v>634.648377</v>
      </c>
      <c r="M13" s="47">
        <f t="shared" si="0"/>
        <v>645.147177</v>
      </c>
      <c r="N13" s="47">
        <f t="shared" si="0"/>
        <v>598.7209770000001</v>
      </c>
      <c r="O13" s="47">
        <f t="shared" si="0"/>
        <v>573.4565749999999</v>
      </c>
      <c r="P13" s="47">
        <f t="shared" si="0"/>
        <v>585.9285233500001</v>
      </c>
      <c r="Q13" s="24"/>
      <c r="R13" s="34"/>
      <c r="S13" s="141"/>
      <c r="T13" s="16"/>
      <c r="U13" s="25"/>
      <c r="V13" s="25"/>
      <c r="W13" s="25"/>
      <c r="X13" s="25"/>
      <c r="Y13" s="53"/>
      <c r="AA13" s="25"/>
      <c r="AB13" s="25"/>
      <c r="AC13" s="25"/>
      <c r="AD13" s="25"/>
      <c r="AG13" s="25"/>
      <c r="AH13" s="25"/>
      <c r="AI13" s="25"/>
    </row>
    <row r="14" spans="16:30" ht="12.75" thickTop="1">
      <c r="P14" s="16"/>
      <c r="Q14" s="16"/>
      <c r="R14" s="16"/>
      <c r="S14" s="16"/>
      <c r="T14" s="16"/>
      <c r="U14" s="25"/>
      <c r="V14" s="25"/>
      <c r="W14" s="25"/>
      <c r="X14" s="25"/>
      <c r="Y14" s="106"/>
      <c r="Z14" s="16"/>
      <c r="AA14" s="25"/>
      <c r="AB14" s="25"/>
      <c r="AC14" s="25"/>
      <c r="AD14" s="25"/>
    </row>
    <row r="15" spans="16:30" ht="12.75" thickBot="1">
      <c r="P15" s="16"/>
      <c r="Q15" s="16"/>
      <c r="R15" s="16"/>
      <c r="S15" s="16"/>
      <c r="T15" s="16"/>
      <c r="U15" s="25"/>
      <c r="V15" s="25"/>
      <c r="W15" s="25"/>
      <c r="X15" s="25"/>
      <c r="Y15" s="106"/>
      <c r="Z15" s="16"/>
      <c r="AA15" s="25"/>
      <c r="AB15" s="25"/>
      <c r="AC15" s="25"/>
      <c r="AD15" s="25"/>
    </row>
    <row r="16" spans="3:25" ht="12">
      <c r="C16" s="58" t="s">
        <v>17</v>
      </c>
      <c r="D16" s="58" t="s">
        <v>59</v>
      </c>
      <c r="E16" s="20">
        <v>144.003</v>
      </c>
      <c r="F16" s="20">
        <v>124.003</v>
      </c>
      <c r="G16" s="20">
        <v>111.003</v>
      </c>
      <c r="H16" s="20">
        <v>109.003</v>
      </c>
      <c r="I16" s="20">
        <v>101.003</v>
      </c>
      <c r="J16" s="20">
        <v>99.003</v>
      </c>
      <c r="K16" s="20">
        <v>82.703</v>
      </c>
      <c r="L16" s="20">
        <v>77.203</v>
      </c>
      <c r="M16" s="20">
        <v>65.603</v>
      </c>
      <c r="N16" s="20">
        <v>59.503</v>
      </c>
      <c r="O16" s="20">
        <v>56.143</v>
      </c>
      <c r="P16" s="20">
        <v>53.645</v>
      </c>
      <c r="R16" s="129"/>
      <c r="S16" s="130">
        <v>108</v>
      </c>
      <c r="X16" s="106"/>
      <c r="Y16" s="106"/>
    </row>
    <row r="17" spans="3:19" ht="12">
      <c r="C17" s="58" t="s">
        <v>60</v>
      </c>
      <c r="D17" s="58" t="s">
        <v>61</v>
      </c>
      <c r="E17" s="20">
        <v>300</v>
      </c>
      <c r="F17" s="20">
        <v>267</v>
      </c>
      <c r="G17" s="20">
        <v>255</v>
      </c>
      <c r="H17" s="20">
        <v>223</v>
      </c>
      <c r="I17" s="20">
        <v>221</v>
      </c>
      <c r="J17" s="20">
        <v>221</v>
      </c>
      <c r="K17" s="20">
        <v>221</v>
      </c>
      <c r="L17" s="20">
        <v>221</v>
      </c>
      <c r="M17" s="20">
        <v>221</v>
      </c>
      <c r="N17" s="20">
        <v>221</v>
      </c>
      <c r="O17" s="20">
        <v>221</v>
      </c>
      <c r="P17" s="20">
        <v>221</v>
      </c>
      <c r="R17" s="75"/>
      <c r="S17" s="87">
        <v>210</v>
      </c>
    </row>
    <row r="18" spans="3:19" ht="12">
      <c r="C18" s="58" t="s">
        <v>62</v>
      </c>
      <c r="D18" s="58" t="s">
        <v>63</v>
      </c>
      <c r="E18" s="20">
        <v>0.009</v>
      </c>
      <c r="F18" s="20">
        <v>0.009</v>
      </c>
      <c r="G18" s="20">
        <v>0.009</v>
      </c>
      <c r="H18" s="20">
        <v>0.009</v>
      </c>
      <c r="I18" s="20">
        <v>0.009</v>
      </c>
      <c r="J18" s="20">
        <v>0.009</v>
      </c>
      <c r="K18" s="20">
        <v>0.008</v>
      </c>
      <c r="L18" s="20">
        <v>0.006</v>
      </c>
      <c r="M18" s="20">
        <v>0.007</v>
      </c>
      <c r="N18" s="20">
        <v>0.007</v>
      </c>
      <c r="O18" s="20">
        <v>0.007</v>
      </c>
      <c r="P18" s="20">
        <v>0.007</v>
      </c>
      <c r="R18" s="75"/>
      <c r="S18" s="87" t="s">
        <v>26</v>
      </c>
    </row>
    <row r="19" spans="3:19" ht="12.75" thickBot="1">
      <c r="C19" s="60" t="s">
        <v>39</v>
      </c>
      <c r="D19" s="61"/>
      <c r="E19" s="47">
        <f>SUM(E16:E18)</f>
        <v>444.012</v>
      </c>
      <c r="F19" s="47">
        <f aca="true" t="shared" si="1" ref="F19:P19">SUM(F16:F18)</f>
        <v>391.012</v>
      </c>
      <c r="G19" s="47">
        <f t="shared" si="1"/>
        <v>366.012</v>
      </c>
      <c r="H19" s="47">
        <f t="shared" si="1"/>
        <v>332.012</v>
      </c>
      <c r="I19" s="47">
        <f t="shared" si="1"/>
        <v>322.012</v>
      </c>
      <c r="J19" s="47">
        <f t="shared" si="1"/>
        <v>320.012</v>
      </c>
      <c r="K19" s="47">
        <f t="shared" si="1"/>
        <v>303.71099999999996</v>
      </c>
      <c r="L19" s="47">
        <f t="shared" si="1"/>
        <v>298.20899999999995</v>
      </c>
      <c r="M19" s="47">
        <f t="shared" si="1"/>
        <v>286.61</v>
      </c>
      <c r="N19" s="47">
        <f t="shared" si="1"/>
        <v>280.51</v>
      </c>
      <c r="O19" s="47">
        <f t="shared" si="1"/>
        <v>277.15000000000003</v>
      </c>
      <c r="P19" s="47">
        <f t="shared" si="1"/>
        <v>274.652</v>
      </c>
      <c r="R19" s="76"/>
      <c r="S19" s="131"/>
    </row>
    <row r="20" spans="16:30" ht="12.75" thickTop="1">
      <c r="P20" s="16"/>
      <c r="Q20" s="16"/>
      <c r="R20" s="16"/>
      <c r="S20" s="16"/>
      <c r="T20" s="16"/>
      <c r="U20" s="25"/>
      <c r="V20" s="25"/>
      <c r="W20" s="25"/>
      <c r="X20" s="25"/>
      <c r="Y20" s="106"/>
      <c r="Z20" s="16"/>
      <c r="AA20" s="25"/>
      <c r="AB20" s="25"/>
      <c r="AC20" s="25"/>
      <c r="AD20" s="25"/>
    </row>
    <row r="21" spans="16:30" ht="12">
      <c r="P21" s="16"/>
      <c r="Q21" s="16"/>
      <c r="R21" s="16"/>
      <c r="S21" s="16"/>
      <c r="T21" s="16"/>
      <c r="U21" s="25"/>
      <c r="V21" s="25"/>
      <c r="W21" s="25"/>
      <c r="X21" s="25"/>
      <c r="Y21" s="106"/>
      <c r="Z21" s="16"/>
      <c r="AA21" s="25"/>
      <c r="AB21" s="25"/>
      <c r="AC21" s="25"/>
      <c r="AD21" s="25"/>
    </row>
    <row r="22" spans="16:30" ht="12">
      <c r="P22" s="16"/>
      <c r="Q22" s="16"/>
      <c r="R22" s="16"/>
      <c r="S22" s="16"/>
      <c r="T22" s="16"/>
      <c r="U22" s="25"/>
      <c r="V22" s="25"/>
      <c r="W22" s="25"/>
      <c r="X22" s="25"/>
      <c r="Y22" s="106"/>
      <c r="Z22" s="16"/>
      <c r="AA22" s="25"/>
      <c r="AB22" s="25"/>
      <c r="AC22" s="25"/>
      <c r="AD22" s="25"/>
    </row>
    <row r="23" spans="16:30" ht="12">
      <c r="P23" s="16"/>
      <c r="Q23" s="16"/>
      <c r="R23" s="16"/>
      <c r="S23" s="16"/>
      <c r="T23" s="16"/>
      <c r="U23" s="25"/>
      <c r="V23" s="25"/>
      <c r="W23" s="25"/>
      <c r="X23" s="25"/>
      <c r="Y23" s="106"/>
      <c r="Z23" s="16"/>
      <c r="AA23" s="25"/>
      <c r="AB23" s="25"/>
      <c r="AC23" s="25"/>
      <c r="AD23" s="25"/>
    </row>
    <row r="24" spans="3:26" ht="12">
      <c r="C24" s="117"/>
      <c r="D24" s="4"/>
      <c r="E24" s="22">
        <v>1990</v>
      </c>
      <c r="F24" s="22">
        <v>1991</v>
      </c>
      <c r="G24" s="22">
        <f>F24+1</f>
        <v>1992</v>
      </c>
      <c r="H24" s="22">
        <f aca="true" t="shared" si="2" ref="H24:Y24">G24+1</f>
        <v>1993</v>
      </c>
      <c r="I24" s="22">
        <f t="shared" si="2"/>
        <v>1994</v>
      </c>
      <c r="J24" s="22">
        <f t="shared" si="2"/>
        <v>1995</v>
      </c>
      <c r="K24" s="22">
        <f t="shared" si="2"/>
        <v>1996</v>
      </c>
      <c r="L24" s="22">
        <f t="shared" si="2"/>
        <v>1997</v>
      </c>
      <c r="M24" s="22">
        <f t="shared" si="2"/>
        <v>1998</v>
      </c>
      <c r="N24" s="22">
        <f t="shared" si="2"/>
        <v>1999</v>
      </c>
      <c r="O24" s="22">
        <f t="shared" si="2"/>
        <v>2000</v>
      </c>
      <c r="P24" s="22">
        <f t="shared" si="2"/>
        <v>2001</v>
      </c>
      <c r="Q24" s="18">
        <f t="shared" si="2"/>
        <v>2002</v>
      </c>
      <c r="R24" s="18">
        <f t="shared" si="2"/>
        <v>2003</v>
      </c>
      <c r="S24" s="18">
        <f>R24+1</f>
        <v>2004</v>
      </c>
      <c r="T24" s="18">
        <f t="shared" si="2"/>
        <v>2005</v>
      </c>
      <c r="U24" s="18">
        <f t="shared" si="2"/>
        <v>2006</v>
      </c>
      <c r="V24" s="18">
        <f>U24+1</f>
        <v>2007</v>
      </c>
      <c r="W24" s="18">
        <f t="shared" si="2"/>
        <v>2008</v>
      </c>
      <c r="X24" s="18">
        <f t="shared" si="2"/>
        <v>2009</v>
      </c>
      <c r="Y24" s="18">
        <f t="shared" si="2"/>
        <v>2010</v>
      </c>
      <c r="Z24" s="4" t="s">
        <v>64</v>
      </c>
    </row>
    <row r="25" spans="1:27" ht="12">
      <c r="A25" s="51"/>
      <c r="B25" s="51"/>
      <c r="C25" s="118" t="s">
        <v>42</v>
      </c>
      <c r="D25" s="93"/>
      <c r="E25" s="108">
        <v>100</v>
      </c>
      <c r="F25" s="108">
        <f aca="true" t="shared" si="3" ref="F25:P25">(F3/$E3)*100</f>
        <v>100</v>
      </c>
      <c r="G25" s="108">
        <f t="shared" si="3"/>
        <v>100</v>
      </c>
      <c r="H25" s="108">
        <f t="shared" si="3"/>
        <v>100</v>
      </c>
      <c r="I25" s="108">
        <f t="shared" si="3"/>
        <v>100</v>
      </c>
      <c r="J25" s="108">
        <f t="shared" si="3"/>
        <v>100</v>
      </c>
      <c r="K25" s="108">
        <f t="shared" si="3"/>
        <v>100</v>
      </c>
      <c r="L25" s="108">
        <f t="shared" si="3"/>
        <v>100</v>
      </c>
      <c r="M25" s="108">
        <f t="shared" si="3"/>
        <v>100</v>
      </c>
      <c r="N25" s="108">
        <f t="shared" si="3"/>
        <v>100</v>
      </c>
      <c r="O25" s="108">
        <f t="shared" si="3"/>
        <v>100</v>
      </c>
      <c r="P25" s="108">
        <f t="shared" si="3"/>
        <v>100</v>
      </c>
      <c r="Q25" s="109"/>
      <c r="R25" s="109"/>
      <c r="S25" s="93"/>
      <c r="T25" s="93"/>
      <c r="U25" s="93"/>
      <c r="V25" s="93"/>
      <c r="W25" s="93"/>
      <c r="X25" s="93"/>
      <c r="Y25" s="93"/>
      <c r="Z25" s="93"/>
      <c r="AA25" s="119"/>
    </row>
    <row r="26" spans="3:27" ht="12">
      <c r="C26" s="120"/>
      <c r="D26" s="121"/>
      <c r="E26" s="121">
        <v>100</v>
      </c>
      <c r="F26" s="122" t="e">
        <f>($Y26-$E26)/20+E26</f>
        <v>#VALUE!</v>
      </c>
      <c r="G26" s="122" t="e">
        <f aca="true" t="shared" si="4" ref="G26:X26">($Y$26-$E$26)/20+F26</f>
        <v>#VALUE!</v>
      </c>
      <c r="H26" s="122" t="e">
        <f t="shared" si="4"/>
        <v>#VALUE!</v>
      </c>
      <c r="I26" s="122" t="e">
        <f t="shared" si="4"/>
        <v>#VALUE!</v>
      </c>
      <c r="J26" s="122" t="e">
        <f t="shared" si="4"/>
        <v>#VALUE!</v>
      </c>
      <c r="K26" s="122" t="e">
        <f t="shared" si="4"/>
        <v>#VALUE!</v>
      </c>
      <c r="L26" s="122" t="e">
        <f t="shared" si="4"/>
        <v>#VALUE!</v>
      </c>
      <c r="M26" s="122" t="e">
        <f t="shared" si="4"/>
        <v>#VALUE!</v>
      </c>
      <c r="N26" s="122" t="e">
        <f>($Y$26-$E$26)/20+M26</f>
        <v>#VALUE!</v>
      </c>
      <c r="O26" s="122" t="e">
        <f t="shared" si="4"/>
        <v>#VALUE!</v>
      </c>
      <c r="P26" s="122" t="e">
        <f t="shared" si="4"/>
        <v>#VALUE!</v>
      </c>
      <c r="Q26" s="123" t="e">
        <f t="shared" si="4"/>
        <v>#VALUE!</v>
      </c>
      <c r="R26" s="123" t="e">
        <f t="shared" si="4"/>
        <v>#VALUE!</v>
      </c>
      <c r="S26" s="123" t="e">
        <f t="shared" si="4"/>
        <v>#VALUE!</v>
      </c>
      <c r="T26" s="123" t="e">
        <f t="shared" si="4"/>
        <v>#VALUE!</v>
      </c>
      <c r="U26" s="123" t="e">
        <f t="shared" si="4"/>
        <v>#VALUE!</v>
      </c>
      <c r="V26" s="123" t="e">
        <f t="shared" si="4"/>
        <v>#VALUE!</v>
      </c>
      <c r="W26" s="123" t="e">
        <f t="shared" si="4"/>
        <v>#VALUE!</v>
      </c>
      <c r="X26" s="123" t="e">
        <f t="shared" si="4"/>
        <v>#VALUE!</v>
      </c>
      <c r="Y26" s="123" t="e">
        <f>+S3/E3*100</f>
        <v>#VALUE!</v>
      </c>
      <c r="Z26" s="122" t="e">
        <f>P25-P26</f>
        <v>#VALUE!</v>
      </c>
      <c r="AA26" s="124" t="s">
        <v>43</v>
      </c>
    </row>
    <row r="27" spans="1:27" ht="12">
      <c r="A27" s="51"/>
      <c r="B27" s="51"/>
      <c r="C27" s="118" t="s">
        <v>65</v>
      </c>
      <c r="D27" s="93"/>
      <c r="E27" s="93">
        <v>100</v>
      </c>
      <c r="F27" s="108">
        <f aca="true" t="shared" si="5" ref="F27:P27">(F4/$E4)*100</f>
        <v>86.40938521700107</v>
      </c>
      <c r="G27" s="108">
        <f t="shared" si="5"/>
        <v>74.10090390409641</v>
      </c>
      <c r="H27" s="108">
        <f t="shared" si="5"/>
        <v>63.2027694082954</v>
      </c>
      <c r="I27" s="108">
        <f t="shared" si="5"/>
        <v>58.20244887492788</v>
      </c>
      <c r="J27" s="108">
        <f t="shared" si="5"/>
        <v>55.63818193473941</v>
      </c>
      <c r="K27" s="108">
        <f t="shared" si="5"/>
        <v>52.176421565484965</v>
      </c>
      <c r="L27" s="108">
        <f t="shared" si="5"/>
        <v>52.496954933008524</v>
      </c>
      <c r="M27" s="108">
        <f t="shared" si="5"/>
        <v>51.40714148342842</v>
      </c>
      <c r="N27" s="108">
        <f t="shared" si="5"/>
        <v>48.009487787678694</v>
      </c>
      <c r="O27" s="108">
        <f t="shared" si="5"/>
        <v>47.74665042630938</v>
      </c>
      <c r="P27" s="108">
        <f t="shared" si="5"/>
        <v>50.60388486441438</v>
      </c>
      <c r="Q27" s="109"/>
      <c r="R27" s="109"/>
      <c r="S27" s="93"/>
      <c r="T27" s="93"/>
      <c r="U27" s="93"/>
      <c r="V27" s="93"/>
      <c r="W27" s="93"/>
      <c r="X27" s="93"/>
      <c r="Y27" s="93"/>
      <c r="Z27" s="93"/>
      <c r="AA27" s="19"/>
    </row>
    <row r="28" spans="3:27" ht="12">
      <c r="C28" s="125"/>
      <c r="E28" s="9">
        <v>100</v>
      </c>
      <c r="F28" s="16">
        <f>($Y28-$E28)/20+E28</f>
        <v>98.23738701198795</v>
      </c>
      <c r="G28" s="16">
        <f aca="true" t="shared" si="6" ref="G28:X28">($Y28-$E28)/20+F28</f>
        <v>96.4747740239759</v>
      </c>
      <c r="H28" s="16">
        <f t="shared" si="6"/>
        <v>94.71216103596385</v>
      </c>
      <c r="I28" s="16">
        <f t="shared" si="6"/>
        <v>92.9495480479518</v>
      </c>
      <c r="J28" s="16">
        <f t="shared" si="6"/>
        <v>91.18693505993974</v>
      </c>
      <c r="K28" s="16">
        <f t="shared" si="6"/>
        <v>89.42432207192769</v>
      </c>
      <c r="L28" s="16">
        <f t="shared" si="6"/>
        <v>87.66170908391564</v>
      </c>
      <c r="M28" s="16">
        <f t="shared" si="6"/>
        <v>85.89909609590359</v>
      </c>
      <c r="N28" s="16">
        <f>($Y28-$E28)/20+M28</f>
        <v>84.13648310789154</v>
      </c>
      <c r="O28" s="16">
        <f t="shared" si="6"/>
        <v>82.37387011987948</v>
      </c>
      <c r="P28" s="16">
        <f t="shared" si="6"/>
        <v>80.61125713186743</v>
      </c>
      <c r="Q28" s="21">
        <f t="shared" si="6"/>
        <v>78.84864414385538</v>
      </c>
      <c r="R28" s="21">
        <f t="shared" si="6"/>
        <v>77.08603115584333</v>
      </c>
      <c r="S28" s="21">
        <f t="shared" si="6"/>
        <v>75.32341816783128</v>
      </c>
      <c r="T28" s="21">
        <f t="shared" si="6"/>
        <v>73.56080517981923</v>
      </c>
      <c r="U28" s="21">
        <f t="shared" si="6"/>
        <v>71.79819219180717</v>
      </c>
      <c r="V28" s="21">
        <f t="shared" si="6"/>
        <v>70.03557920379512</v>
      </c>
      <c r="W28" s="21">
        <f t="shared" si="6"/>
        <v>68.27296621578307</v>
      </c>
      <c r="X28" s="21">
        <f t="shared" si="6"/>
        <v>66.51035322777102</v>
      </c>
      <c r="Y28" s="21">
        <f>+S4/E4*100</f>
        <v>64.74774023975895</v>
      </c>
      <c r="Z28" s="16">
        <f>P27-P28</f>
        <v>-30.00737226745305</v>
      </c>
      <c r="AA28" s="10" t="s">
        <v>44</v>
      </c>
    </row>
    <row r="29" spans="1:27" ht="12">
      <c r="A29" s="51"/>
      <c r="B29" s="51"/>
      <c r="C29" s="107" t="s">
        <v>19</v>
      </c>
      <c r="D29" s="93"/>
      <c r="E29" s="93">
        <v>100</v>
      </c>
      <c r="F29" s="108">
        <f>(F5/$E5)*100</f>
        <v>91.76803047057376</v>
      </c>
      <c r="G29" s="108">
        <f>(G5/$E5)*100</f>
        <v>76.3279682188639</v>
      </c>
      <c r="H29" s="108">
        <f aca="true" t="shared" si="7" ref="H29:N29">(H5/$E5)*100</f>
        <v>55.399926280869884</v>
      </c>
      <c r="I29" s="108">
        <f t="shared" si="7"/>
        <v>52.24638571487078</v>
      </c>
      <c r="J29" s="108">
        <f t="shared" si="7"/>
        <v>45.61166400458696</v>
      </c>
      <c r="K29" s="108">
        <f t="shared" si="7"/>
        <v>39.796043740017204</v>
      </c>
      <c r="L29" s="108">
        <f t="shared" si="7"/>
        <v>40.574190113445546</v>
      </c>
      <c r="M29" s="108">
        <f t="shared" si="7"/>
        <v>40.656100258016956</v>
      </c>
      <c r="N29" s="108">
        <f t="shared" si="7"/>
        <v>35.37289593316132</v>
      </c>
      <c r="O29" s="108">
        <f>(O5/$E5)*100</f>
        <v>35.893885407707735</v>
      </c>
      <c r="P29" s="108">
        <f>(P5/$E5)*100</f>
        <v>36.88823360773231</v>
      </c>
      <c r="Q29" s="109"/>
      <c r="R29" s="109"/>
      <c r="S29" s="93"/>
      <c r="T29" s="93"/>
      <c r="U29" s="93"/>
      <c r="V29" s="93"/>
      <c r="W29" s="93"/>
      <c r="X29" s="93"/>
      <c r="Y29" s="93"/>
      <c r="Z29" s="93"/>
      <c r="AA29" s="19"/>
    </row>
    <row r="30" spans="3:27" ht="12">
      <c r="C30" s="120"/>
      <c r="D30" s="121"/>
      <c r="E30" s="121">
        <v>100</v>
      </c>
      <c r="F30" s="122" t="e">
        <f>($Y30-$E30)/20+E30</f>
        <v>#VALUE!</v>
      </c>
      <c r="G30" s="122" t="e">
        <f aca="true" t="shared" si="8" ref="G30:X30">($Y30-$E30)/20+F30</f>
        <v>#VALUE!</v>
      </c>
      <c r="H30" s="122" t="e">
        <f t="shared" si="8"/>
        <v>#VALUE!</v>
      </c>
      <c r="I30" s="122" t="e">
        <f t="shared" si="8"/>
        <v>#VALUE!</v>
      </c>
      <c r="J30" s="122" t="e">
        <f t="shared" si="8"/>
        <v>#VALUE!</v>
      </c>
      <c r="K30" s="122" t="e">
        <f t="shared" si="8"/>
        <v>#VALUE!</v>
      </c>
      <c r="L30" s="122" t="e">
        <f t="shared" si="8"/>
        <v>#VALUE!</v>
      </c>
      <c r="M30" s="122" t="e">
        <f t="shared" si="8"/>
        <v>#VALUE!</v>
      </c>
      <c r="N30" s="122" t="e">
        <f t="shared" si="8"/>
        <v>#VALUE!</v>
      </c>
      <c r="O30" s="122" t="e">
        <f t="shared" si="8"/>
        <v>#VALUE!</v>
      </c>
      <c r="P30" s="122" t="e">
        <f t="shared" si="8"/>
        <v>#VALUE!</v>
      </c>
      <c r="Q30" s="123" t="e">
        <f t="shared" si="8"/>
        <v>#VALUE!</v>
      </c>
      <c r="R30" s="123" t="e">
        <f t="shared" si="8"/>
        <v>#VALUE!</v>
      </c>
      <c r="S30" s="123" t="e">
        <f t="shared" si="8"/>
        <v>#VALUE!</v>
      </c>
      <c r="T30" s="123" t="e">
        <f t="shared" si="8"/>
        <v>#VALUE!</v>
      </c>
      <c r="U30" s="123" t="e">
        <f t="shared" si="8"/>
        <v>#VALUE!</v>
      </c>
      <c r="V30" s="123" t="e">
        <f t="shared" si="8"/>
        <v>#VALUE!</v>
      </c>
      <c r="W30" s="123" t="e">
        <f t="shared" si="8"/>
        <v>#VALUE!</v>
      </c>
      <c r="X30" s="123" t="e">
        <f t="shared" si="8"/>
        <v>#VALUE!</v>
      </c>
      <c r="Y30" s="123" t="e">
        <f>+S5/E5*100</f>
        <v>#VALUE!</v>
      </c>
      <c r="Z30" s="122" t="e">
        <f>P29-P30</f>
        <v>#VALUE!</v>
      </c>
      <c r="AA30" s="124" t="s">
        <v>46</v>
      </c>
    </row>
    <row r="31" spans="1:27" ht="12">
      <c r="A31" s="51"/>
      <c r="B31" s="51"/>
      <c r="C31" s="107" t="s">
        <v>20</v>
      </c>
      <c r="D31" s="93"/>
      <c r="E31" s="93">
        <v>100</v>
      </c>
      <c r="F31" s="108">
        <f>(F6/$E6)*100</f>
        <v>75.27054906223418</v>
      </c>
      <c r="G31" s="108">
        <f aca="true" t="shared" si="9" ref="G31:P31">(G6/$E6)*100</f>
        <v>67.98614050664365</v>
      </c>
      <c r="H31" s="108">
        <f t="shared" si="9"/>
        <v>62.32077718055948</v>
      </c>
      <c r="I31" s="108">
        <f t="shared" si="9"/>
        <v>61.511416437954814</v>
      </c>
      <c r="J31" s="108">
        <f t="shared" si="9"/>
        <v>62.32069624448522</v>
      </c>
      <c r="K31" s="108">
        <f t="shared" si="9"/>
        <v>63.130137923164156</v>
      </c>
      <c r="L31" s="108">
        <f t="shared" si="9"/>
        <v>61.51133550188055</v>
      </c>
      <c r="M31" s="108">
        <f t="shared" si="9"/>
        <v>59.51561378276596</v>
      </c>
      <c r="N31" s="108">
        <f t="shared" si="9"/>
        <v>57.54927185860792</v>
      </c>
      <c r="O31" s="108">
        <f t="shared" si="9"/>
        <v>57.322327106381564</v>
      </c>
      <c r="P31" s="108">
        <f t="shared" si="9"/>
        <v>53.66895365033836</v>
      </c>
      <c r="Q31" s="109"/>
      <c r="R31" s="109"/>
      <c r="S31" s="93"/>
      <c r="T31" s="93"/>
      <c r="U31" s="93"/>
      <c r="V31" s="93"/>
      <c r="W31" s="93"/>
      <c r="X31" s="93"/>
      <c r="Y31" s="93"/>
      <c r="Z31" s="93"/>
      <c r="AA31" s="124"/>
    </row>
    <row r="32" spans="3:27" ht="12">
      <c r="C32" s="125"/>
      <c r="E32" s="9">
        <v>100</v>
      </c>
      <c r="F32" s="16">
        <f>($Y32-$E32)/20+E32</f>
        <v>98.642123341721</v>
      </c>
      <c r="G32" s="16">
        <f aca="true" t="shared" si="10" ref="G32:X32">($Y32-$E32)/20+F32</f>
        <v>97.284246683442</v>
      </c>
      <c r="H32" s="16">
        <f t="shared" si="10"/>
        <v>95.92637002516301</v>
      </c>
      <c r="I32" s="16">
        <f t="shared" si="10"/>
        <v>94.56849336688401</v>
      </c>
      <c r="J32" s="16">
        <f t="shared" si="10"/>
        <v>93.21061670860502</v>
      </c>
      <c r="K32" s="16">
        <f t="shared" si="10"/>
        <v>91.85274005032602</v>
      </c>
      <c r="L32" s="16">
        <f t="shared" si="10"/>
        <v>90.49486339204702</v>
      </c>
      <c r="M32" s="16">
        <f t="shared" si="10"/>
        <v>89.13698673376803</v>
      </c>
      <c r="N32" s="16">
        <f t="shared" si="10"/>
        <v>87.77911007548903</v>
      </c>
      <c r="O32" s="16">
        <f t="shared" si="10"/>
        <v>86.42123341721003</v>
      </c>
      <c r="P32" s="16">
        <f t="shared" si="10"/>
        <v>85.06335675893104</v>
      </c>
      <c r="Q32" s="21">
        <f t="shared" si="10"/>
        <v>83.70548010065204</v>
      </c>
      <c r="R32" s="21">
        <f t="shared" si="10"/>
        <v>82.34760344237304</v>
      </c>
      <c r="S32" s="21">
        <f t="shared" si="10"/>
        <v>80.98972678409405</v>
      </c>
      <c r="T32" s="21">
        <f t="shared" si="10"/>
        <v>79.63185012581505</v>
      </c>
      <c r="U32" s="21">
        <f t="shared" si="10"/>
        <v>78.27397346753605</v>
      </c>
      <c r="V32" s="21">
        <f t="shared" si="10"/>
        <v>76.91609680925706</v>
      </c>
      <c r="W32" s="21">
        <f t="shared" si="10"/>
        <v>75.55822015097806</v>
      </c>
      <c r="X32" s="21">
        <f t="shared" si="10"/>
        <v>74.20034349269906</v>
      </c>
      <c r="Y32" s="21">
        <f>+S6/E6*100</f>
        <v>72.84246683442018</v>
      </c>
      <c r="Z32" s="16">
        <f>P31-P32</f>
        <v>-31.394403108592677</v>
      </c>
      <c r="AA32" s="124" t="s">
        <v>47</v>
      </c>
    </row>
    <row r="33" spans="1:27" ht="12">
      <c r="A33" s="51"/>
      <c r="B33" s="51"/>
      <c r="C33" s="107" t="s">
        <v>21</v>
      </c>
      <c r="D33" s="93"/>
      <c r="E33" s="93">
        <v>100</v>
      </c>
      <c r="F33" s="108">
        <f>(F7/$E7)*100</f>
        <v>95.25559181941962</v>
      </c>
      <c r="G33" s="108">
        <f aca="true" t="shared" si="11" ref="G33:N33">(G7/$E7)*100</f>
        <v>75.12937532643178</v>
      </c>
      <c r="H33" s="108">
        <f t="shared" si="11"/>
        <v>75.12937532643178</v>
      </c>
      <c r="I33" s="108">
        <f t="shared" si="11"/>
        <v>38.20432292628856</v>
      </c>
      <c r="J33" s="108">
        <f t="shared" si="11"/>
        <v>38.36260671041138</v>
      </c>
      <c r="K33" s="108">
        <f t="shared" si="11"/>
        <v>35.43458477875622</v>
      </c>
      <c r="L33" s="108">
        <f t="shared" si="11"/>
        <v>33.10252182103897</v>
      </c>
      <c r="M33" s="108">
        <f t="shared" si="11"/>
        <v>30.467347697472704</v>
      </c>
      <c r="N33" s="108">
        <f t="shared" si="11"/>
        <v>27.25902206165769</v>
      </c>
      <c r="O33" s="108">
        <f>(O7/$E7)*100</f>
        <v>26.48128761805712</v>
      </c>
      <c r="P33" s="108">
        <f>(P7/$E7)*100</f>
        <v>28.167215186120288</v>
      </c>
      <c r="Q33" s="109"/>
      <c r="R33" s="109"/>
      <c r="S33" s="93"/>
      <c r="T33" s="93"/>
      <c r="U33" s="93"/>
      <c r="V33" s="93"/>
      <c r="W33" s="93"/>
      <c r="X33" s="93"/>
      <c r="Y33" s="93"/>
      <c r="Z33" s="93"/>
      <c r="AA33" s="124"/>
    </row>
    <row r="34" spans="3:27" ht="12">
      <c r="C34" s="125"/>
      <c r="E34" s="9">
        <v>100</v>
      </c>
      <c r="F34" s="16">
        <f>($Y34-$E34)/20+E34</f>
        <v>100.01764157161656</v>
      </c>
      <c r="G34" s="16">
        <f aca="true" t="shared" si="12" ref="G34:X34">($Y34-$E34)/20+F34</f>
        <v>100.03528314323313</v>
      </c>
      <c r="H34" s="16">
        <f t="shared" si="12"/>
        <v>100.0529247148497</v>
      </c>
      <c r="I34" s="16">
        <f t="shared" si="12"/>
        <v>100.07056628646626</v>
      </c>
      <c r="J34" s="16">
        <f t="shared" si="12"/>
        <v>100.08820785808282</v>
      </c>
      <c r="K34" s="16">
        <f t="shared" si="12"/>
        <v>100.10584942969939</v>
      </c>
      <c r="L34" s="16">
        <f t="shared" si="12"/>
        <v>100.12349100131595</v>
      </c>
      <c r="M34" s="16">
        <f t="shared" si="12"/>
        <v>100.14113257293252</v>
      </c>
      <c r="N34" s="16">
        <f t="shared" si="12"/>
        <v>100.15877414454908</v>
      </c>
      <c r="O34" s="16">
        <f t="shared" si="12"/>
        <v>100.17641571616565</v>
      </c>
      <c r="P34" s="16">
        <f t="shared" si="12"/>
        <v>100.19405728778221</v>
      </c>
      <c r="Q34" s="21">
        <f t="shared" si="12"/>
        <v>100.21169885939878</v>
      </c>
      <c r="R34" s="21">
        <f t="shared" si="12"/>
        <v>100.22934043101534</v>
      </c>
      <c r="S34" s="21">
        <f t="shared" si="12"/>
        <v>100.24698200263191</v>
      </c>
      <c r="T34" s="21">
        <f t="shared" si="12"/>
        <v>100.26462357424847</v>
      </c>
      <c r="U34" s="21">
        <f t="shared" si="12"/>
        <v>100.28226514586504</v>
      </c>
      <c r="V34" s="21">
        <f t="shared" si="12"/>
        <v>100.2999067174816</v>
      </c>
      <c r="W34" s="21">
        <f t="shared" si="12"/>
        <v>100.31754828909817</v>
      </c>
      <c r="X34" s="21">
        <f t="shared" si="12"/>
        <v>100.33518986071473</v>
      </c>
      <c r="Y34" s="21">
        <f>+S7/E7*100</f>
        <v>100.3528314323314</v>
      </c>
      <c r="Z34" s="16">
        <f>P33-P34</f>
        <v>-72.02684210166193</v>
      </c>
      <c r="AA34" s="124" t="s">
        <v>48</v>
      </c>
    </row>
    <row r="35" spans="1:27" ht="12">
      <c r="A35" s="51"/>
      <c r="B35" s="51"/>
      <c r="C35" s="107" t="s">
        <v>22</v>
      </c>
      <c r="D35" s="93"/>
      <c r="E35" s="93">
        <v>100</v>
      </c>
      <c r="F35" s="108">
        <f>(F8/$E8)*100</f>
        <v>101.19020854941321</v>
      </c>
      <c r="G35" s="108">
        <f aca="true" t="shared" si="13" ref="G35:N35">(G8/$E8)*100</f>
        <v>96.42937435176036</v>
      </c>
      <c r="H35" s="108">
        <f t="shared" si="13"/>
        <v>95.23916580234713</v>
      </c>
      <c r="I35" s="108">
        <f t="shared" si="13"/>
        <v>95.23916580234713</v>
      </c>
      <c r="J35" s="108">
        <f t="shared" si="13"/>
        <v>45.25040672699207</v>
      </c>
      <c r="K35" s="108">
        <f t="shared" si="13"/>
        <v>42.86998962816564</v>
      </c>
      <c r="L35" s="108">
        <f t="shared" si="13"/>
        <v>41.67978107875242</v>
      </c>
      <c r="M35" s="108">
        <f t="shared" si="13"/>
        <v>41.20369765898714</v>
      </c>
      <c r="N35" s="108">
        <f t="shared" si="13"/>
        <v>35.01461320203841</v>
      </c>
      <c r="O35" s="108">
        <f>(O8/$E8)*100</f>
        <v>30.01573729450291</v>
      </c>
      <c r="P35" s="108">
        <f>(P8/$E8)*100</f>
        <v>59.817202534063505</v>
      </c>
      <c r="Q35" s="109"/>
      <c r="R35" s="109"/>
      <c r="S35" s="93"/>
      <c r="T35" s="93"/>
      <c r="U35" s="93"/>
      <c r="V35" s="93"/>
      <c r="W35" s="93"/>
      <c r="X35" s="93"/>
      <c r="Y35" s="93"/>
      <c r="Z35" s="93"/>
      <c r="AA35" s="124"/>
    </row>
    <row r="36" spans="3:27" ht="12">
      <c r="C36" s="125"/>
      <c r="E36" s="9">
        <v>100</v>
      </c>
      <c r="F36" s="16">
        <f>($Y36-$E36)/20+E36</f>
        <v>99.9988759075355</v>
      </c>
      <c r="G36" s="16">
        <f aca="true" t="shared" si="14" ref="G36:X36">($Y36-$E36)/20+F36</f>
        <v>99.99775181507101</v>
      </c>
      <c r="H36" s="16">
        <f t="shared" si="14"/>
        <v>99.99662772260652</v>
      </c>
      <c r="I36" s="16">
        <f t="shared" si="14"/>
        <v>99.99550363014203</v>
      </c>
      <c r="J36" s="16">
        <f t="shared" si="14"/>
        <v>99.99437953767753</v>
      </c>
      <c r="K36" s="16">
        <f t="shared" si="14"/>
        <v>99.99325544521304</v>
      </c>
      <c r="L36" s="16">
        <f t="shared" si="14"/>
        <v>99.99213135274854</v>
      </c>
      <c r="M36" s="16">
        <f t="shared" si="14"/>
        <v>99.99100726028405</v>
      </c>
      <c r="N36" s="16">
        <f t="shared" si="14"/>
        <v>99.98988316781956</v>
      </c>
      <c r="O36" s="16">
        <f t="shared" si="14"/>
        <v>99.98875907535506</v>
      </c>
      <c r="P36" s="16">
        <f t="shared" si="14"/>
        <v>99.98763498289057</v>
      </c>
      <c r="Q36" s="21">
        <f t="shared" si="14"/>
        <v>99.98651089042608</v>
      </c>
      <c r="R36" s="21">
        <f t="shared" si="14"/>
        <v>99.98538679796158</v>
      </c>
      <c r="S36" s="21">
        <f t="shared" si="14"/>
        <v>99.98426270549709</v>
      </c>
      <c r="T36" s="21">
        <f t="shared" si="14"/>
        <v>99.9831386130326</v>
      </c>
      <c r="U36" s="21">
        <f t="shared" si="14"/>
        <v>99.9820145205681</v>
      </c>
      <c r="V36" s="21">
        <f t="shared" si="14"/>
        <v>99.9808904281036</v>
      </c>
      <c r="W36" s="21">
        <f t="shared" si="14"/>
        <v>99.97976633563911</v>
      </c>
      <c r="X36" s="21">
        <f t="shared" si="14"/>
        <v>99.97864224317462</v>
      </c>
      <c r="Y36" s="21">
        <f>+S8/E8*100</f>
        <v>99.97751815071013</v>
      </c>
      <c r="Z36" s="16">
        <f>P35-P36</f>
        <v>-40.170432448827064</v>
      </c>
      <c r="AA36" s="124" t="s">
        <v>49</v>
      </c>
    </row>
    <row r="37" spans="1:27" ht="12">
      <c r="A37" s="51"/>
      <c r="B37" s="51"/>
      <c r="C37" s="107" t="s">
        <v>50</v>
      </c>
      <c r="D37" s="93"/>
      <c r="E37" s="93">
        <v>100</v>
      </c>
      <c r="F37" s="108" t="e">
        <f>(F9/$E9)*100</f>
        <v>#DIV/0!</v>
      </c>
      <c r="G37" s="108" t="e">
        <f aca="true" t="shared" si="15" ref="G37:N37">(G9/$E9)*100</f>
        <v>#DIV/0!</v>
      </c>
      <c r="H37" s="108" t="e">
        <f t="shared" si="15"/>
        <v>#DIV/0!</v>
      </c>
      <c r="I37" s="108" t="e">
        <f t="shared" si="15"/>
        <v>#DIV/0!</v>
      </c>
      <c r="J37" s="108" t="e">
        <f t="shared" si="15"/>
        <v>#DIV/0!</v>
      </c>
      <c r="K37" s="108" t="e">
        <f t="shared" si="15"/>
        <v>#DIV/0!</v>
      </c>
      <c r="L37" s="108" t="e">
        <f t="shared" si="15"/>
        <v>#DIV/0!</v>
      </c>
      <c r="M37" s="108" t="e">
        <f t="shared" si="15"/>
        <v>#DIV/0!</v>
      </c>
      <c r="N37" s="108" t="e">
        <f t="shared" si="15"/>
        <v>#DIV/0!</v>
      </c>
      <c r="O37" s="108" t="e">
        <f>(O9/$E9)*100</f>
        <v>#DIV/0!</v>
      </c>
      <c r="P37" s="108" t="e">
        <f>(P9/$E9)*100</f>
        <v>#DIV/0!</v>
      </c>
      <c r="Q37" s="109"/>
      <c r="R37" s="109"/>
      <c r="S37" s="93"/>
      <c r="T37" s="93"/>
      <c r="U37" s="93"/>
      <c r="V37" s="93"/>
      <c r="W37" s="93"/>
      <c r="X37" s="93"/>
      <c r="Y37" s="93"/>
      <c r="Z37" s="93"/>
      <c r="AA37" s="124"/>
    </row>
    <row r="38" spans="3:27" ht="12">
      <c r="C38" s="125"/>
      <c r="E38" s="9">
        <v>100</v>
      </c>
      <c r="F38" s="16" t="e">
        <f>($Y38-$E38)/20+E38</f>
        <v>#VALUE!</v>
      </c>
      <c r="G38" s="16" t="e">
        <f aca="true" t="shared" si="16" ref="G38:X38">($Y38-$E38)/20+F38</f>
        <v>#VALUE!</v>
      </c>
      <c r="H38" s="16" t="e">
        <f t="shared" si="16"/>
        <v>#VALUE!</v>
      </c>
      <c r="I38" s="16" t="e">
        <f t="shared" si="16"/>
        <v>#VALUE!</v>
      </c>
      <c r="J38" s="16" t="e">
        <f t="shared" si="16"/>
        <v>#VALUE!</v>
      </c>
      <c r="K38" s="16" t="e">
        <f t="shared" si="16"/>
        <v>#VALUE!</v>
      </c>
      <c r="L38" s="16" t="e">
        <f t="shared" si="16"/>
        <v>#VALUE!</v>
      </c>
      <c r="M38" s="16" t="e">
        <f t="shared" si="16"/>
        <v>#VALUE!</v>
      </c>
      <c r="N38" s="16" t="e">
        <f t="shared" si="16"/>
        <v>#VALUE!</v>
      </c>
      <c r="O38" s="16" t="e">
        <f t="shared" si="16"/>
        <v>#VALUE!</v>
      </c>
      <c r="P38" s="16" t="e">
        <f t="shared" si="16"/>
        <v>#VALUE!</v>
      </c>
      <c r="Q38" s="21" t="e">
        <f t="shared" si="16"/>
        <v>#VALUE!</v>
      </c>
      <c r="R38" s="21" t="e">
        <f t="shared" si="16"/>
        <v>#VALUE!</v>
      </c>
      <c r="S38" s="21" t="e">
        <f t="shared" si="16"/>
        <v>#VALUE!</v>
      </c>
      <c r="T38" s="21" t="e">
        <f t="shared" si="16"/>
        <v>#VALUE!</v>
      </c>
      <c r="U38" s="21" t="e">
        <f t="shared" si="16"/>
        <v>#VALUE!</v>
      </c>
      <c r="V38" s="21" t="e">
        <f t="shared" si="16"/>
        <v>#VALUE!</v>
      </c>
      <c r="W38" s="21" t="e">
        <f t="shared" si="16"/>
        <v>#VALUE!</v>
      </c>
      <c r="X38" s="21" t="e">
        <f t="shared" si="16"/>
        <v>#VALUE!</v>
      </c>
      <c r="Y38" s="21" t="e">
        <f>+S9/E9*100</f>
        <v>#VALUE!</v>
      </c>
      <c r="Z38" s="16" t="e">
        <f>P37-P38</f>
        <v>#DIV/0!</v>
      </c>
      <c r="AA38" s="121" t="s">
        <v>51</v>
      </c>
    </row>
    <row r="39" spans="1:26" ht="12">
      <c r="A39" s="51"/>
      <c r="B39" s="51"/>
      <c r="C39" s="118" t="s">
        <v>23</v>
      </c>
      <c r="D39" s="93"/>
      <c r="E39" s="93">
        <v>100</v>
      </c>
      <c r="F39" s="108">
        <f>(F10/$E10)*100</f>
        <v>86.60194174757282</v>
      </c>
      <c r="G39" s="108">
        <f aca="true" t="shared" si="17" ref="G39:N39">(G10/$E10)*100</f>
        <v>81.55339805825243</v>
      </c>
      <c r="H39" s="108">
        <f t="shared" si="17"/>
        <v>74.75728155339806</v>
      </c>
      <c r="I39" s="108">
        <f t="shared" si="17"/>
        <v>75.14563106796116</v>
      </c>
      <c r="J39" s="108">
        <f t="shared" si="17"/>
        <v>74.1747572815534</v>
      </c>
      <c r="K39" s="108">
        <f t="shared" si="17"/>
        <v>71.26213592233009</v>
      </c>
      <c r="L39" s="108">
        <f t="shared" si="17"/>
        <v>68.54368932038835</v>
      </c>
      <c r="M39" s="108">
        <f t="shared" si="17"/>
        <v>72.42718446601941</v>
      </c>
      <c r="N39" s="108">
        <f t="shared" si="17"/>
        <v>66.79611650485437</v>
      </c>
      <c r="O39" s="108">
        <f>(O10/$E10)*100</f>
        <v>63.10679611650486</v>
      </c>
      <c r="P39" s="108">
        <f>(P10/$E10)*100</f>
        <v>60.79611650485437</v>
      </c>
      <c r="Q39" s="109"/>
      <c r="R39" s="109"/>
      <c r="S39" s="93"/>
      <c r="T39" s="93"/>
      <c r="U39" s="93"/>
      <c r="V39" s="93"/>
      <c r="W39" s="93"/>
      <c r="X39" s="93"/>
      <c r="Y39" s="93"/>
      <c r="Z39" s="93"/>
    </row>
    <row r="40" spans="3:27" ht="12">
      <c r="C40" s="125"/>
      <c r="E40" s="9">
        <v>100</v>
      </c>
      <c r="F40" s="16">
        <f>($Y40-$E40)/20+E40</f>
        <v>99.54368932038835</v>
      </c>
      <c r="G40" s="16">
        <f aca="true" t="shared" si="18" ref="G40:X40">($Y40-$E40)/20+F40</f>
        <v>99.0873786407767</v>
      </c>
      <c r="H40" s="16">
        <f t="shared" si="18"/>
        <v>98.63106796116506</v>
      </c>
      <c r="I40" s="16">
        <f t="shared" si="18"/>
        <v>98.17475728155341</v>
      </c>
      <c r="J40" s="16">
        <f t="shared" si="18"/>
        <v>97.71844660194176</v>
      </c>
      <c r="K40" s="16">
        <f t="shared" si="18"/>
        <v>97.26213592233012</v>
      </c>
      <c r="L40" s="16">
        <f t="shared" si="18"/>
        <v>96.80582524271847</v>
      </c>
      <c r="M40" s="16">
        <f t="shared" si="18"/>
        <v>96.34951456310682</v>
      </c>
      <c r="N40" s="16">
        <f t="shared" si="18"/>
        <v>95.89320388349518</v>
      </c>
      <c r="O40" s="16">
        <f t="shared" si="18"/>
        <v>95.43689320388353</v>
      </c>
      <c r="P40" s="16">
        <f t="shared" si="18"/>
        <v>94.98058252427188</v>
      </c>
      <c r="Q40" s="21">
        <f t="shared" si="18"/>
        <v>94.52427184466023</v>
      </c>
      <c r="R40" s="21">
        <f t="shared" si="18"/>
        <v>94.06796116504859</v>
      </c>
      <c r="S40" s="21">
        <f t="shared" si="18"/>
        <v>93.61165048543694</v>
      </c>
      <c r="T40" s="21">
        <f t="shared" si="18"/>
        <v>93.15533980582529</v>
      </c>
      <c r="U40" s="21">
        <f t="shared" si="18"/>
        <v>92.69902912621365</v>
      </c>
      <c r="V40" s="21">
        <f t="shared" si="18"/>
        <v>92.242718446602</v>
      </c>
      <c r="W40" s="21">
        <f t="shared" si="18"/>
        <v>91.78640776699035</v>
      </c>
      <c r="X40" s="21">
        <f t="shared" si="18"/>
        <v>91.3300970873787</v>
      </c>
      <c r="Y40" s="21">
        <f>+S10/E10*100</f>
        <v>90.87378640776699</v>
      </c>
      <c r="Z40" s="16">
        <f>P39-P40</f>
        <v>-34.18446601941751</v>
      </c>
      <c r="AA40" s="9" t="s">
        <v>52</v>
      </c>
    </row>
    <row r="41" spans="1:26" ht="12">
      <c r="A41" s="51"/>
      <c r="B41" s="51"/>
      <c r="C41" s="107" t="s">
        <v>24</v>
      </c>
      <c r="D41" s="93"/>
      <c r="E41" s="93">
        <v>100</v>
      </c>
      <c r="F41" s="108">
        <f>(F11/$E11)*100</f>
        <v>89.41693437084022</v>
      </c>
      <c r="G41" s="108">
        <f aca="true" t="shared" si="19" ref="G41:N41">(G11/$E11)*100</f>
        <v>74.88496365617307</v>
      </c>
      <c r="H41" s="108">
        <f t="shared" si="19"/>
        <v>66.21316808839886</v>
      </c>
      <c r="I41" s="108">
        <f t="shared" si="19"/>
        <v>61.85357687399872</v>
      </c>
      <c r="J41" s="108">
        <f t="shared" si="19"/>
        <v>63.196204603071216</v>
      </c>
      <c r="K41" s="108">
        <f t="shared" si="19"/>
        <v>60.621518487320415</v>
      </c>
      <c r="L41" s="108">
        <f t="shared" si="19"/>
        <v>57.62035062233481</v>
      </c>
      <c r="M41" s="108">
        <f t="shared" si="19"/>
        <v>51.302102485522994</v>
      </c>
      <c r="N41" s="108">
        <f t="shared" si="19"/>
        <v>48.30093462053739</v>
      </c>
      <c r="O41" s="108">
        <f>(O11/$E11)*100</f>
        <v>46.784220200551296</v>
      </c>
      <c r="P41" s="108">
        <f>(P11/$E11)*100</f>
        <v>44.93297089018809</v>
      </c>
      <c r="Q41" s="109"/>
      <c r="R41" s="109"/>
      <c r="S41" s="93"/>
      <c r="T41" s="93"/>
      <c r="U41" s="93"/>
      <c r="V41" s="93"/>
      <c r="W41" s="93"/>
      <c r="X41" s="93"/>
      <c r="Y41" s="93"/>
      <c r="Z41" s="93"/>
    </row>
    <row r="42" spans="3:27" ht="12">
      <c r="C42" s="125"/>
      <c r="E42" s="9">
        <v>100</v>
      </c>
      <c r="F42" s="16">
        <f>($Y42-$E42)/20+E42</f>
        <v>98.08014596669575</v>
      </c>
      <c r="G42" s="16">
        <f aca="true" t="shared" si="20" ref="G42:X42">($Y42-$E42)/20+F42</f>
        <v>96.1602919333915</v>
      </c>
      <c r="H42" s="16">
        <f t="shared" si="20"/>
        <v>94.24043790008726</v>
      </c>
      <c r="I42" s="16">
        <f t="shared" si="20"/>
        <v>92.32058386678301</v>
      </c>
      <c r="J42" s="16">
        <f t="shared" si="20"/>
        <v>90.40072983347876</v>
      </c>
      <c r="K42" s="16">
        <f t="shared" si="20"/>
        <v>88.48087580017452</v>
      </c>
      <c r="L42" s="16">
        <f t="shared" si="20"/>
        <v>86.56102176687027</v>
      </c>
      <c r="M42" s="16">
        <f t="shared" si="20"/>
        <v>84.64116773356602</v>
      </c>
      <c r="N42" s="16">
        <f t="shared" si="20"/>
        <v>82.72131370026177</v>
      </c>
      <c r="O42" s="16">
        <f t="shared" si="20"/>
        <v>80.80145966695753</v>
      </c>
      <c r="P42" s="16">
        <f t="shared" si="20"/>
        <v>78.88160563365328</v>
      </c>
      <c r="Q42" s="21">
        <f t="shared" si="20"/>
        <v>76.96175160034903</v>
      </c>
      <c r="R42" s="21">
        <f t="shared" si="20"/>
        <v>75.04189756704478</v>
      </c>
      <c r="S42" s="21">
        <f t="shared" si="20"/>
        <v>73.12204353374054</v>
      </c>
      <c r="T42" s="21">
        <f t="shared" si="20"/>
        <v>71.20218950043629</v>
      </c>
      <c r="U42" s="21">
        <f t="shared" si="20"/>
        <v>69.28233546713204</v>
      </c>
      <c r="V42" s="21">
        <f t="shared" si="20"/>
        <v>67.3624814338278</v>
      </c>
      <c r="W42" s="21">
        <f t="shared" si="20"/>
        <v>65.44262740052355</v>
      </c>
      <c r="X42" s="21">
        <f t="shared" si="20"/>
        <v>63.5227733672193</v>
      </c>
      <c r="Y42" s="21">
        <f>+S11/E11*100</f>
        <v>61.60291933391512</v>
      </c>
      <c r="Z42" s="16">
        <f>P41-P42</f>
        <v>-33.94863474346519</v>
      </c>
      <c r="AA42" s="9" t="s">
        <v>53</v>
      </c>
    </row>
    <row r="43" spans="1:26" ht="12">
      <c r="A43" s="51"/>
      <c r="B43" s="51"/>
      <c r="C43" s="107" t="s">
        <v>25</v>
      </c>
      <c r="D43" s="93"/>
      <c r="E43" s="93">
        <v>100</v>
      </c>
      <c r="F43" s="108">
        <f>(F12/$E12)*100</f>
        <v>97.10743801652893</v>
      </c>
      <c r="G43" s="108">
        <f aca="true" t="shared" si="21" ref="G43:N43">(G12/$E12)*100</f>
        <v>97.10743801652893</v>
      </c>
      <c r="H43" s="108">
        <f t="shared" si="21"/>
        <v>95.0413223140496</v>
      </c>
      <c r="I43" s="108">
        <f t="shared" si="21"/>
        <v>91.32231404958678</v>
      </c>
      <c r="J43" s="108">
        <f t="shared" si="21"/>
        <v>89.25619834710746</v>
      </c>
      <c r="K43" s="108">
        <f t="shared" si="21"/>
        <v>89.25619834710746</v>
      </c>
      <c r="L43" s="108">
        <f t="shared" si="21"/>
        <v>79.75206611570248</v>
      </c>
      <c r="M43" s="108">
        <f t="shared" si="21"/>
        <v>80.57851239669421</v>
      </c>
      <c r="N43" s="108">
        <f t="shared" si="21"/>
        <v>80.9917355371901</v>
      </c>
      <c r="O43" s="108">
        <f>(O12/$E12)*100</f>
        <v>80.16528925619835</v>
      </c>
      <c r="P43" s="108">
        <f>(P12/$E12)*100</f>
        <v>78.42975206611571</v>
      </c>
      <c r="Q43" s="109"/>
      <c r="R43" s="109"/>
      <c r="S43" s="93"/>
      <c r="T43" s="93"/>
      <c r="U43" s="93"/>
      <c r="V43" s="93"/>
      <c r="W43" s="93"/>
      <c r="X43" s="93"/>
      <c r="Y43" s="93"/>
      <c r="Z43" s="93"/>
    </row>
    <row r="44" spans="3:27" ht="12">
      <c r="C44" s="110"/>
      <c r="E44" s="9">
        <v>100</v>
      </c>
      <c r="F44" s="16">
        <f>($Y44-$E44)/20+E44</f>
        <v>99.13223140495867</v>
      </c>
      <c r="G44" s="16">
        <f aca="true" t="shared" si="22" ref="G44:X44">($Y44-$E44)/20+F44</f>
        <v>98.26446280991735</v>
      </c>
      <c r="H44" s="16">
        <f t="shared" si="22"/>
        <v>97.39669421487602</v>
      </c>
      <c r="I44" s="16">
        <f t="shared" si="22"/>
        <v>96.5289256198347</v>
      </c>
      <c r="J44" s="16">
        <f t="shared" si="22"/>
        <v>95.66115702479337</v>
      </c>
      <c r="K44" s="16">
        <f t="shared" si="22"/>
        <v>94.79338842975204</v>
      </c>
      <c r="L44" s="16">
        <f t="shared" si="22"/>
        <v>93.92561983471072</v>
      </c>
      <c r="M44" s="16">
        <f t="shared" si="22"/>
        <v>93.05785123966939</v>
      </c>
      <c r="N44" s="16">
        <f t="shared" si="22"/>
        <v>92.19008264462806</v>
      </c>
      <c r="O44" s="16">
        <f t="shared" si="22"/>
        <v>91.32231404958674</v>
      </c>
      <c r="P44" s="16">
        <f t="shared" si="22"/>
        <v>90.45454545454541</v>
      </c>
      <c r="Q44" s="21">
        <f t="shared" si="22"/>
        <v>89.58677685950408</v>
      </c>
      <c r="R44" s="21">
        <f t="shared" si="22"/>
        <v>88.71900826446276</v>
      </c>
      <c r="S44" s="21">
        <f t="shared" si="22"/>
        <v>87.85123966942143</v>
      </c>
      <c r="T44" s="21">
        <f t="shared" si="22"/>
        <v>86.9834710743801</v>
      </c>
      <c r="U44" s="21">
        <f t="shared" si="22"/>
        <v>86.11570247933878</v>
      </c>
      <c r="V44" s="21">
        <f t="shared" si="22"/>
        <v>85.24793388429745</v>
      </c>
      <c r="W44" s="21">
        <f t="shared" si="22"/>
        <v>84.38016528925613</v>
      </c>
      <c r="X44" s="21">
        <f t="shared" si="22"/>
        <v>83.5123966942148</v>
      </c>
      <c r="Y44" s="21">
        <f>+S12/E12*100</f>
        <v>82.64462809917356</v>
      </c>
      <c r="Z44" s="16">
        <f>P43-P44</f>
        <v>-12.0247933884297</v>
      </c>
      <c r="AA44" s="9" t="s">
        <v>54</v>
      </c>
    </row>
    <row r="45" spans="3:25" ht="12">
      <c r="C45" s="106"/>
      <c r="F45" s="16"/>
      <c r="G45" s="16"/>
      <c r="H45" s="16"/>
      <c r="I45" s="16"/>
      <c r="J45" s="16"/>
      <c r="K45" s="16"/>
      <c r="L45" s="16"/>
      <c r="M45" s="16"/>
      <c r="N45" s="16"/>
      <c r="O45" s="16"/>
      <c r="Y45" s="24"/>
    </row>
    <row r="46" spans="6:26" ht="12"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24"/>
      <c r="Z46" s="16"/>
    </row>
    <row r="47" spans="1:26" ht="12">
      <c r="A47" s="51"/>
      <c r="B47" s="51"/>
      <c r="C47" s="107" t="s">
        <v>17</v>
      </c>
      <c r="D47" s="93"/>
      <c r="E47" s="93">
        <v>100</v>
      </c>
      <c r="F47" s="108">
        <f>(F16/$E16)*100</f>
        <v>86.11140045693494</v>
      </c>
      <c r="G47" s="108">
        <f aca="true" t="shared" si="23" ref="G47:P47">(G16/$E16)*100</f>
        <v>77.08381075394264</v>
      </c>
      <c r="H47" s="108">
        <f t="shared" si="23"/>
        <v>75.69495079963613</v>
      </c>
      <c r="I47" s="108">
        <f t="shared" si="23"/>
        <v>70.13951098241009</v>
      </c>
      <c r="J47" s="108">
        <f t="shared" si="23"/>
        <v>68.75065102810359</v>
      </c>
      <c r="K47" s="108">
        <f t="shared" si="23"/>
        <v>57.43144240050555</v>
      </c>
      <c r="L47" s="108">
        <f t="shared" si="23"/>
        <v>53.61207752616266</v>
      </c>
      <c r="M47" s="108">
        <f t="shared" si="23"/>
        <v>45.55668979118491</v>
      </c>
      <c r="N47" s="108">
        <f t="shared" si="23"/>
        <v>41.32066693055006</v>
      </c>
      <c r="O47" s="108">
        <f t="shared" si="23"/>
        <v>38.98738220731513</v>
      </c>
      <c r="P47" s="108">
        <f t="shared" si="23"/>
        <v>37.252696124386304</v>
      </c>
      <c r="Q47" s="109"/>
      <c r="R47" s="109"/>
      <c r="S47" s="93"/>
      <c r="T47" s="93"/>
      <c r="U47" s="93"/>
      <c r="V47" s="93"/>
      <c r="W47" s="93"/>
      <c r="X47" s="93"/>
      <c r="Y47" s="93"/>
      <c r="Z47" s="93"/>
    </row>
    <row r="48" spans="3:27" ht="12">
      <c r="C48" s="110"/>
      <c r="E48" s="9">
        <v>100</v>
      </c>
      <c r="F48" s="16">
        <f>($Y48-$E48)/20+E48</f>
        <v>98.74992187662757</v>
      </c>
      <c r="G48" s="16">
        <f aca="true" t="shared" si="24" ref="G48:X48">($Y48-$E48)/20+F48</f>
        <v>97.49984375325513</v>
      </c>
      <c r="H48" s="16">
        <f t="shared" si="24"/>
        <v>96.2497656298827</v>
      </c>
      <c r="I48" s="16">
        <f t="shared" si="24"/>
        <v>94.99968750651027</v>
      </c>
      <c r="J48" s="16">
        <f t="shared" si="24"/>
        <v>93.74960938313784</v>
      </c>
      <c r="K48" s="16">
        <f t="shared" si="24"/>
        <v>92.4995312597654</v>
      </c>
      <c r="L48" s="16">
        <f t="shared" si="24"/>
        <v>91.24945313639297</v>
      </c>
      <c r="M48" s="16">
        <f t="shared" si="24"/>
        <v>89.99937501302054</v>
      </c>
      <c r="N48" s="16">
        <f t="shared" si="24"/>
        <v>88.74929688964811</v>
      </c>
      <c r="O48" s="16">
        <f t="shared" si="24"/>
        <v>87.49921876627567</v>
      </c>
      <c r="P48" s="16">
        <f t="shared" si="24"/>
        <v>86.24914064290324</v>
      </c>
      <c r="Q48" s="21">
        <f t="shared" si="24"/>
        <v>84.99906251953081</v>
      </c>
      <c r="R48" s="21">
        <f t="shared" si="24"/>
        <v>83.74898439615838</v>
      </c>
      <c r="S48" s="21">
        <f t="shared" si="24"/>
        <v>82.49890627278594</v>
      </c>
      <c r="T48" s="21">
        <f t="shared" si="24"/>
        <v>81.24882814941351</v>
      </c>
      <c r="U48" s="21">
        <f t="shared" si="24"/>
        <v>79.99875002604108</v>
      </c>
      <c r="V48" s="21">
        <f t="shared" si="24"/>
        <v>78.74867190266865</v>
      </c>
      <c r="W48" s="21">
        <f t="shared" si="24"/>
        <v>77.49859377929621</v>
      </c>
      <c r="X48" s="21">
        <f t="shared" si="24"/>
        <v>76.24851565592378</v>
      </c>
      <c r="Y48" s="21">
        <f>+S16/E16*100</f>
        <v>74.9984375325514</v>
      </c>
      <c r="Z48" s="16">
        <f>P47-P48</f>
        <v>-48.99644451851694</v>
      </c>
      <c r="AA48" s="9" t="s">
        <v>59</v>
      </c>
    </row>
    <row r="49" spans="1:26" ht="12">
      <c r="A49" s="51"/>
      <c r="B49" s="51"/>
      <c r="C49" s="111" t="s">
        <v>60</v>
      </c>
      <c r="D49" s="93"/>
      <c r="E49" s="93">
        <v>100</v>
      </c>
      <c r="F49" s="108">
        <f>(F17/$E17)*100</f>
        <v>89</v>
      </c>
      <c r="G49" s="108">
        <f aca="true" t="shared" si="25" ref="G49:P49">(G17/$E17)*100</f>
        <v>85</v>
      </c>
      <c r="H49" s="108">
        <f t="shared" si="25"/>
        <v>74.33333333333333</v>
      </c>
      <c r="I49" s="108">
        <f t="shared" si="25"/>
        <v>73.66666666666667</v>
      </c>
      <c r="J49" s="108">
        <f t="shared" si="25"/>
        <v>73.66666666666667</v>
      </c>
      <c r="K49" s="108">
        <f t="shared" si="25"/>
        <v>73.66666666666667</v>
      </c>
      <c r="L49" s="108">
        <f t="shared" si="25"/>
        <v>73.66666666666667</v>
      </c>
      <c r="M49" s="108">
        <f t="shared" si="25"/>
        <v>73.66666666666667</v>
      </c>
      <c r="N49" s="108">
        <f t="shared" si="25"/>
        <v>73.66666666666667</v>
      </c>
      <c r="O49" s="108">
        <f t="shared" si="25"/>
        <v>73.66666666666667</v>
      </c>
      <c r="P49" s="108">
        <f t="shared" si="25"/>
        <v>73.66666666666667</v>
      </c>
      <c r="Q49" s="109"/>
      <c r="R49" s="109"/>
      <c r="S49" s="93"/>
      <c r="T49" s="93"/>
      <c r="U49" s="93"/>
      <c r="V49" s="93"/>
      <c r="W49" s="93"/>
      <c r="X49" s="93"/>
      <c r="Y49" s="93"/>
      <c r="Z49" s="93"/>
    </row>
    <row r="50" spans="3:27" ht="12">
      <c r="C50" s="110"/>
      <c r="E50" s="9">
        <v>100</v>
      </c>
      <c r="F50" s="16">
        <f>($Y50-$E50)/20+E50</f>
        <v>98.5</v>
      </c>
      <c r="G50" s="16">
        <f aca="true" t="shared" si="26" ref="G50:X50">($Y50-$E50)/20+F50</f>
        <v>97</v>
      </c>
      <c r="H50" s="16">
        <f t="shared" si="26"/>
        <v>95.5</v>
      </c>
      <c r="I50" s="16">
        <f t="shared" si="26"/>
        <v>94</v>
      </c>
      <c r="J50" s="16">
        <f t="shared" si="26"/>
        <v>92.5</v>
      </c>
      <c r="K50" s="16">
        <f t="shared" si="26"/>
        <v>91</v>
      </c>
      <c r="L50" s="16">
        <f t="shared" si="26"/>
        <v>89.5</v>
      </c>
      <c r="M50" s="16">
        <f t="shared" si="26"/>
        <v>88</v>
      </c>
      <c r="N50" s="16">
        <f t="shared" si="26"/>
        <v>86.5</v>
      </c>
      <c r="O50" s="16">
        <f t="shared" si="26"/>
        <v>85</v>
      </c>
      <c r="P50" s="16">
        <f t="shared" si="26"/>
        <v>83.5</v>
      </c>
      <c r="Q50" s="21">
        <f t="shared" si="26"/>
        <v>82</v>
      </c>
      <c r="R50" s="21">
        <f t="shared" si="26"/>
        <v>80.5</v>
      </c>
      <c r="S50" s="21">
        <f t="shared" si="26"/>
        <v>79</v>
      </c>
      <c r="T50" s="21">
        <f t="shared" si="26"/>
        <v>77.5</v>
      </c>
      <c r="U50" s="21">
        <f t="shared" si="26"/>
        <v>76</v>
      </c>
      <c r="V50" s="21">
        <f t="shared" si="26"/>
        <v>74.5</v>
      </c>
      <c r="W50" s="21">
        <f t="shared" si="26"/>
        <v>73</v>
      </c>
      <c r="X50" s="21">
        <f t="shared" si="26"/>
        <v>71.5</v>
      </c>
      <c r="Y50" s="21">
        <f>+S17/E17*100</f>
        <v>70</v>
      </c>
      <c r="Z50" s="16">
        <f>P49-P50</f>
        <v>-9.833333333333329</v>
      </c>
      <c r="AA50" s="9" t="s">
        <v>61</v>
      </c>
    </row>
    <row r="51" spans="1:26" ht="12">
      <c r="A51" s="51"/>
      <c r="B51" s="51"/>
      <c r="C51" s="111" t="s">
        <v>62</v>
      </c>
      <c r="D51" s="93"/>
      <c r="E51" s="93">
        <v>100</v>
      </c>
      <c r="F51" s="108">
        <f>(F18/$E18)*100</f>
        <v>100</v>
      </c>
      <c r="G51" s="108">
        <f aca="true" t="shared" si="27" ref="G51:P51">(G18/$E18)*100</f>
        <v>100</v>
      </c>
      <c r="H51" s="108">
        <f t="shared" si="27"/>
        <v>100</v>
      </c>
      <c r="I51" s="108">
        <f t="shared" si="27"/>
        <v>100</v>
      </c>
      <c r="J51" s="108">
        <f t="shared" si="27"/>
        <v>100</v>
      </c>
      <c r="K51" s="108">
        <f t="shared" si="27"/>
        <v>88.8888888888889</v>
      </c>
      <c r="L51" s="108">
        <f t="shared" si="27"/>
        <v>66.66666666666667</v>
      </c>
      <c r="M51" s="108">
        <f t="shared" si="27"/>
        <v>77.77777777777779</v>
      </c>
      <c r="N51" s="108">
        <f t="shared" si="27"/>
        <v>77.77777777777779</v>
      </c>
      <c r="O51" s="108">
        <f t="shared" si="27"/>
        <v>77.77777777777779</v>
      </c>
      <c r="P51" s="108">
        <f t="shared" si="27"/>
        <v>77.77777777777779</v>
      </c>
      <c r="Q51" s="109"/>
      <c r="R51" s="109"/>
      <c r="S51" s="93"/>
      <c r="T51" s="93"/>
      <c r="U51" s="93"/>
      <c r="V51" s="93"/>
      <c r="W51" s="93"/>
      <c r="X51" s="93"/>
      <c r="Y51" s="93"/>
      <c r="Z51" s="93"/>
    </row>
    <row r="52" spans="3:27" ht="12">
      <c r="C52" s="110"/>
      <c r="E52" s="9">
        <v>100</v>
      </c>
      <c r="F52" s="16" t="e">
        <f>($Y52-$E52)/20+E52</f>
        <v>#VALUE!</v>
      </c>
      <c r="G52" s="16" t="e">
        <f aca="true" t="shared" si="28" ref="G52:X52">($Y52-$E52)/20+F52</f>
        <v>#VALUE!</v>
      </c>
      <c r="H52" s="16" t="e">
        <f t="shared" si="28"/>
        <v>#VALUE!</v>
      </c>
      <c r="I52" s="16" t="e">
        <f t="shared" si="28"/>
        <v>#VALUE!</v>
      </c>
      <c r="J52" s="16" t="e">
        <f t="shared" si="28"/>
        <v>#VALUE!</v>
      </c>
      <c r="K52" s="16" t="e">
        <f t="shared" si="28"/>
        <v>#VALUE!</v>
      </c>
      <c r="L52" s="16" t="e">
        <f t="shared" si="28"/>
        <v>#VALUE!</v>
      </c>
      <c r="M52" s="16" t="e">
        <f t="shared" si="28"/>
        <v>#VALUE!</v>
      </c>
      <c r="N52" s="16" t="e">
        <f t="shared" si="28"/>
        <v>#VALUE!</v>
      </c>
      <c r="O52" s="16" t="e">
        <f t="shared" si="28"/>
        <v>#VALUE!</v>
      </c>
      <c r="P52" s="16" t="e">
        <f t="shared" si="28"/>
        <v>#VALUE!</v>
      </c>
      <c r="Q52" s="21" t="e">
        <f t="shared" si="28"/>
        <v>#VALUE!</v>
      </c>
      <c r="R52" s="21" t="e">
        <f t="shared" si="28"/>
        <v>#VALUE!</v>
      </c>
      <c r="S52" s="21" t="e">
        <f t="shared" si="28"/>
        <v>#VALUE!</v>
      </c>
      <c r="T52" s="21" t="e">
        <f t="shared" si="28"/>
        <v>#VALUE!</v>
      </c>
      <c r="U52" s="21" t="e">
        <f t="shared" si="28"/>
        <v>#VALUE!</v>
      </c>
      <c r="V52" s="21" t="e">
        <f t="shared" si="28"/>
        <v>#VALUE!</v>
      </c>
      <c r="W52" s="21" t="e">
        <f t="shared" si="28"/>
        <v>#VALUE!</v>
      </c>
      <c r="X52" s="21" t="e">
        <f t="shared" si="28"/>
        <v>#VALUE!</v>
      </c>
      <c r="Y52" s="21" t="e">
        <f>+S18/E18*100</f>
        <v>#VALUE!</v>
      </c>
      <c r="Z52" s="16" t="e">
        <f>P51-P52</f>
        <v>#VALUE!</v>
      </c>
      <c r="AA52" s="9" t="s">
        <v>63</v>
      </c>
    </row>
    <row r="57" spans="9:10" ht="12.75" thickBot="1">
      <c r="I57" s="135" t="s">
        <v>60</v>
      </c>
      <c r="J57" s="136">
        <v>-9.833333333333329</v>
      </c>
    </row>
    <row r="58" spans="3:13" ht="12">
      <c r="C58" s="112" t="s">
        <v>42</v>
      </c>
      <c r="D58" s="16"/>
      <c r="F58" s="129" t="s">
        <v>25</v>
      </c>
      <c r="G58" s="132">
        <v>-12.0247933884297</v>
      </c>
      <c r="I58" s="137" t="s">
        <v>25</v>
      </c>
      <c r="J58" s="42">
        <v>-12.0247933884297</v>
      </c>
      <c r="M58" s="16"/>
    </row>
    <row r="59" spans="3:13" ht="12">
      <c r="C59" s="112" t="s">
        <v>18</v>
      </c>
      <c r="D59" s="16">
        <f>Z28</f>
        <v>-30.00737226745305</v>
      </c>
      <c r="F59" s="75" t="s">
        <v>18</v>
      </c>
      <c r="G59" s="133">
        <v>-30.00737226745305</v>
      </c>
      <c r="I59" s="137" t="s">
        <v>18</v>
      </c>
      <c r="J59" s="42">
        <v>-30.00737226745305</v>
      </c>
      <c r="M59" s="16"/>
    </row>
    <row r="60" spans="3:13" ht="13.5" customHeight="1">
      <c r="C60" s="114" t="s">
        <v>19</v>
      </c>
      <c r="D60" s="16"/>
      <c r="F60" s="75" t="s">
        <v>20</v>
      </c>
      <c r="G60" s="133">
        <v>-31.394403108592677</v>
      </c>
      <c r="I60" s="137" t="s">
        <v>20</v>
      </c>
      <c r="J60" s="42">
        <v>-31.394403108592677</v>
      </c>
      <c r="M60" s="16"/>
    </row>
    <row r="61" spans="3:13" ht="12">
      <c r="C61" s="114" t="s">
        <v>20</v>
      </c>
      <c r="D61" s="16">
        <f>Z32</f>
        <v>-31.394403108592677</v>
      </c>
      <c r="F61" s="75" t="s">
        <v>24</v>
      </c>
      <c r="G61" s="133">
        <v>-33.94863474346519</v>
      </c>
      <c r="I61" s="137" t="s">
        <v>24</v>
      </c>
      <c r="J61" s="42">
        <v>-33.94863474346519</v>
      </c>
      <c r="M61" s="16"/>
    </row>
    <row r="62" spans="3:13" ht="12">
      <c r="C62" s="114" t="s">
        <v>21</v>
      </c>
      <c r="D62" s="16">
        <f>Z34</f>
        <v>-72.02684210166193</v>
      </c>
      <c r="F62" s="75" t="s">
        <v>23</v>
      </c>
      <c r="G62" s="133">
        <v>-34.18446601941751</v>
      </c>
      <c r="I62" s="137" t="s">
        <v>23</v>
      </c>
      <c r="J62" s="42">
        <v>-34.18446601941751</v>
      </c>
      <c r="M62" s="16"/>
    </row>
    <row r="63" spans="3:13" ht="13.5" customHeight="1">
      <c r="C63" s="114" t="s">
        <v>22</v>
      </c>
      <c r="D63" s="16">
        <f>Z36</f>
        <v>-40.170432448827064</v>
      </c>
      <c r="F63" s="75" t="s">
        <v>22</v>
      </c>
      <c r="G63" s="133">
        <v>-40.170432448827064</v>
      </c>
      <c r="I63" s="137" t="s">
        <v>22</v>
      </c>
      <c r="J63" s="42">
        <v>-40.170432448827064</v>
      </c>
      <c r="M63" s="16"/>
    </row>
    <row r="64" spans="3:13" ht="12">
      <c r="C64" s="114" t="s">
        <v>50</v>
      </c>
      <c r="D64" s="16"/>
      <c r="F64" s="75" t="s">
        <v>21</v>
      </c>
      <c r="G64" s="133">
        <v>-72.02684210166193</v>
      </c>
      <c r="I64" s="137" t="s">
        <v>17</v>
      </c>
      <c r="J64" s="42">
        <v>-48.99644451851694</v>
      </c>
      <c r="M64" s="16"/>
    </row>
    <row r="65" spans="3:13" ht="12">
      <c r="C65" s="112" t="s">
        <v>23</v>
      </c>
      <c r="D65" s="16">
        <f>Z40</f>
        <v>-34.18446601941751</v>
      </c>
      <c r="F65" s="75" t="s">
        <v>42</v>
      </c>
      <c r="G65" s="133"/>
      <c r="I65" s="137" t="s">
        <v>21</v>
      </c>
      <c r="J65" s="42">
        <v>-72.02684210166193</v>
      </c>
      <c r="M65" s="16"/>
    </row>
    <row r="66" spans="3:13" ht="12.75" thickBot="1">
      <c r="C66" s="114" t="s">
        <v>24</v>
      </c>
      <c r="D66" s="16">
        <f>Z42</f>
        <v>-33.94863474346519</v>
      </c>
      <c r="F66" s="76" t="s">
        <v>19</v>
      </c>
      <c r="G66" s="134"/>
      <c r="I66" s="137" t="s">
        <v>42</v>
      </c>
      <c r="J66" s="42"/>
      <c r="M66" s="16"/>
    </row>
    <row r="67" spans="3:13" ht="12">
      <c r="C67" s="114" t="s">
        <v>25</v>
      </c>
      <c r="D67" s="16">
        <f>Z44</f>
        <v>-12.0247933884297</v>
      </c>
      <c r="G67" s="16"/>
      <c r="I67" s="137" t="s">
        <v>19</v>
      </c>
      <c r="J67" s="42"/>
      <c r="M67" s="16"/>
    </row>
    <row r="68" spans="3:10" ht="12">
      <c r="C68" s="106"/>
      <c r="D68" s="16"/>
      <c r="G68" s="16"/>
      <c r="I68" s="138" t="s">
        <v>62</v>
      </c>
      <c r="J68" s="139"/>
    </row>
    <row r="69" spans="2:5" ht="12">
      <c r="B69" s="16"/>
      <c r="E69" s="16"/>
    </row>
    <row r="70" spans="2:9" ht="12">
      <c r="B70" s="16"/>
      <c r="E70" s="16"/>
      <c r="I70" s="16"/>
    </row>
    <row r="71" spans="2:9" ht="12">
      <c r="B71" s="16"/>
      <c r="E71" s="16"/>
      <c r="I71" s="16"/>
    </row>
    <row r="72" spans="2:9" ht="12">
      <c r="B72" s="16"/>
      <c r="E72" s="16"/>
      <c r="I72" s="16"/>
    </row>
    <row r="73" spans="2:9" ht="12">
      <c r="B73" s="16"/>
      <c r="E73" s="16"/>
      <c r="I73" s="16"/>
    </row>
    <row r="74" ht="12">
      <c r="I74" s="16"/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5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AEA Technology plc</dc:creator>
  <cp:keywords/>
  <dc:description/>
  <cp:lastModifiedBy>AEA Technology</cp:lastModifiedBy>
  <cp:lastPrinted>2003-11-11T10:26:12Z</cp:lastPrinted>
  <dcterms:created xsi:type="dcterms:W3CDTF">1999-10-01T17:29:24Z</dcterms:created>
  <dcterms:modified xsi:type="dcterms:W3CDTF">2004-01-08T16:44:16Z</dcterms:modified>
  <cp:category/>
  <cp:version/>
  <cp:contentType/>
  <cp:contentStatus/>
</cp:coreProperties>
</file>