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Fig1 EEA 32 index" sheetId="1" r:id="rId1"/>
    <sheet name="Fig1 data" sheetId="2" r:id="rId2"/>
  </sheets>
  <externalReferences>
    <externalReference r:id="rId3"/>
  </externalReferences>
  <definedNames>
    <definedName name="_xlnm._FilterDatabase" localSheetId="1" hidden="1">'Fig1 data'!$B$3:$AG$9</definedName>
    <definedName name="FullPoll">[1]INFO!$K$2</definedName>
    <definedName name="InvYear">[1]INFO!$K$4</definedName>
    <definedName name="RepYear">[1]INFO!$K$5</definedName>
    <definedName name="ShortPoll">[1]INFO!$K$3</definedName>
  </definedNames>
  <calcPr calcId="145621"/>
</workbook>
</file>

<file path=xl/calcChain.xml><?xml version="1.0" encoding="utf-8"?>
<calcChain xmlns="http://schemas.openxmlformats.org/spreadsheetml/2006/main">
  <c r="D4" i="2" l="1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9" i="2" s="1"/>
  <c r="S7" i="2"/>
  <c r="T7" i="2"/>
  <c r="U7" i="2"/>
  <c r="V7" i="2"/>
  <c r="W7" i="2"/>
  <c r="R9" i="2"/>
  <c r="T9" i="2"/>
  <c r="V9" i="2"/>
  <c r="X9" i="2"/>
  <c r="Z9" i="2"/>
  <c r="AB9" i="2"/>
  <c r="AD9" i="2"/>
  <c r="AF9" i="2"/>
  <c r="W11" i="2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B20" i="2"/>
  <c r="C20" i="2"/>
  <c r="AG9" i="2" l="1"/>
  <c r="AE9" i="2"/>
  <c r="AC9" i="2"/>
  <c r="AA9" i="2"/>
  <c r="Y9" i="2"/>
  <c r="W9" i="2"/>
  <c r="U9" i="2"/>
</calcChain>
</file>

<file path=xl/sharedStrings.xml><?xml version="1.0" encoding="utf-8"?>
<sst xmlns="http://schemas.openxmlformats.org/spreadsheetml/2006/main" count="16" uniqueCount="16">
  <si>
    <t>Data for Iceland, Turkey not available.</t>
  </si>
  <si>
    <t xml:space="preserve">Note: </t>
  </si>
  <si>
    <t>EEA aggregated and gap-filled air emission dataset, based on 2012 officially reported national total and sectoral emissions to UNECE LRTAP Convention, the EU NEC Directive and EU-MM/UNFCCC.</t>
  </si>
  <si>
    <t xml:space="preserve">Data source: </t>
  </si>
  <si>
    <t>EEA-32</t>
  </si>
  <si>
    <t xml:space="preserve">Geographical coverage: </t>
  </si>
  <si>
    <t xml:space="preserve">   EU-27 Member State 'with measures' 2010 projections</t>
  </si>
  <si>
    <t xml:space="preserve">   EU-27 NEC Directive target path</t>
  </si>
  <si>
    <t xml:space="preserve">   EU-27 NECD 2010 ceiling</t>
  </si>
  <si>
    <t xml:space="preserve">   EU-27 Gothenburg target path</t>
  </si>
  <si>
    <t xml:space="preserve">   EU-27 Gothenburg 2020 ceiling</t>
  </si>
  <si>
    <t xml:space="preserve">   EU-27 index</t>
  </si>
  <si>
    <t xml:space="preserve">   EU-27 emissions</t>
  </si>
  <si>
    <t xml:space="preserve">   EEA-32 emissions</t>
  </si>
  <si>
    <t xml:space="preserve">   EEA32 index</t>
  </si>
  <si>
    <t>Figure 1. Emission trends of NH3 (EEA member countries, EU-27 Member States)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</si>
</sst>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1" fillId="0" borderId="0" xfId="2" applyNumberFormat="1"/>
    <xf numFmtId="0" fontId="1" fillId="0" borderId="1" xfId="2" applyNumberFormat="1" applyFont="1" applyBorder="1"/>
    <xf numFmtId="0" fontId="1" fillId="0" borderId="1" xfId="2" applyNumberFormat="1" applyBorder="1"/>
    <xf numFmtId="0" fontId="1" fillId="0" borderId="0" xfId="2" applyAlignment="1">
      <alignment horizontal="left"/>
    </xf>
    <xf numFmtId="0" fontId="1" fillId="0" borderId="0" xfId="2" applyFont="1"/>
    <xf numFmtId="0" fontId="1" fillId="0" borderId="0" xfId="2" applyFont="1" applyBorder="1"/>
    <xf numFmtId="0" fontId="2" fillId="0" borderId="1" xfId="2" applyNumberFormat="1" applyFont="1" applyBorder="1"/>
    <xf numFmtId="0" fontId="1" fillId="0" borderId="0" xfId="2"/>
    <xf numFmtId="1" fontId="1" fillId="0" borderId="1" xfId="2" applyNumberFormat="1" applyFill="1" applyBorder="1"/>
    <xf numFmtId="164" fontId="1" fillId="0" borderId="0" xfId="2" applyNumberFormat="1"/>
    <xf numFmtId="164" fontId="2" fillId="0" borderId="1" xfId="2" applyNumberFormat="1" applyFont="1" applyBorder="1"/>
    <xf numFmtId="164" fontId="1" fillId="0" borderId="1" xfId="2" applyNumberFormat="1" applyBorder="1"/>
    <xf numFmtId="164" fontId="2" fillId="0" borderId="0" xfId="2" applyNumberFormat="1" applyFont="1"/>
    <xf numFmtId="164" fontId="1" fillId="0" borderId="2" xfId="2" applyNumberFormat="1" applyBorder="1"/>
    <xf numFmtId="0" fontId="1" fillId="0" borderId="0" xfId="2" applyNumberFormat="1" applyFill="1"/>
    <xf numFmtId="0" fontId="1" fillId="0" borderId="0" xfId="1" applyNumberFormat="1" applyFill="1" applyBorder="1"/>
    <xf numFmtId="0" fontId="1" fillId="0" borderId="0" xfId="2" applyNumberFormat="1" applyFont="1"/>
    <xf numFmtId="0" fontId="1" fillId="0" borderId="0" xfId="2" applyNumberFormat="1" applyFill="1" applyBorder="1"/>
    <xf numFmtId="0" fontId="1" fillId="0" borderId="0" xfId="2" applyNumberFormat="1" applyBorder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80991735537189E-2"/>
          <c:y val="0.10998307952622674"/>
          <c:w val="0.79067117492931183"/>
          <c:h val="0.71257469960865183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'Fig1 data'!$B$13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val="69FFFF">
                    <a:gamma/>
                    <a:tint val="9020"/>
                    <a:invGamma/>
                  </a:srgbClr>
                </a:gs>
                <a:gs pos="50000">
                  <a:srgbClr val="69FFFF"/>
                </a:gs>
                <a:gs pos="100000">
                  <a:srgbClr val="69FFFF">
                    <a:gamma/>
                    <a:tint val="902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'Fig1 data'!$C$13:$AG$13</c:f>
              <c:numCache>
                <c:formatCode>General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30208"/>
        <c:axId val="64116992"/>
      </c:barChart>
      <c:lineChart>
        <c:grouping val="standard"/>
        <c:varyColors val="0"/>
        <c:ser>
          <c:idx val="0"/>
          <c:order val="2"/>
          <c:tx>
            <c:strRef>
              <c:f>'Fig1 data'!$B$9</c:f>
              <c:strCache>
                <c:ptCount val="1"/>
                <c:pt idx="0">
                  <c:v>   EU-27 Gothenburg target path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data'!$C$9:$AG$9</c:f>
              <c:numCache>
                <c:formatCode>0.0</c:formatCode>
                <c:ptCount val="31"/>
                <c:pt idx="15">
                  <c:v>75.741620408368334</c:v>
                </c:pt>
                <c:pt idx="16">
                  <c:v>75.436817781478865</c:v>
                </c:pt>
                <c:pt idx="17">
                  <c:v>75.132015154589425</c:v>
                </c:pt>
                <c:pt idx="18">
                  <c:v>74.827212527699956</c:v>
                </c:pt>
                <c:pt idx="19">
                  <c:v>74.522409900810487</c:v>
                </c:pt>
                <c:pt idx="20">
                  <c:v>74.217607273921033</c:v>
                </c:pt>
                <c:pt idx="21">
                  <c:v>73.912804647031578</c:v>
                </c:pt>
                <c:pt idx="22">
                  <c:v>73.608002020142109</c:v>
                </c:pt>
                <c:pt idx="23">
                  <c:v>73.303199393252655</c:v>
                </c:pt>
                <c:pt idx="24">
                  <c:v>72.998396766363186</c:v>
                </c:pt>
                <c:pt idx="25">
                  <c:v>72.693594139473731</c:v>
                </c:pt>
                <c:pt idx="26">
                  <c:v>72.388791512584277</c:v>
                </c:pt>
                <c:pt idx="27">
                  <c:v>72.083988885694808</c:v>
                </c:pt>
                <c:pt idx="28">
                  <c:v>71.779186258805353</c:v>
                </c:pt>
                <c:pt idx="29">
                  <c:v>71.474383631915899</c:v>
                </c:pt>
                <c:pt idx="30">
                  <c:v>71.16958100502643</c:v>
                </c:pt>
              </c:numCache>
            </c:numRef>
          </c:val>
          <c:smooth val="1"/>
        </c:ser>
        <c:ser>
          <c:idx val="3"/>
          <c:order val="4"/>
          <c:tx>
            <c:strRef>
              <c:f>'Fig1 data'!$B$7</c:f>
              <c:strCache>
                <c:ptCount val="1"/>
                <c:pt idx="0">
                  <c:v>   EU-27 index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data'!$C$7:$U$7</c:f>
              <c:numCache>
                <c:formatCode>0.0</c:formatCode>
                <c:ptCount val="19"/>
                <c:pt idx="0">
                  <c:v>100</c:v>
                </c:pt>
                <c:pt idx="1">
                  <c:v>95.077212779051052</c:v>
                </c:pt>
                <c:pt idx="2">
                  <c:v>90.91045079464925</c:v>
                </c:pt>
                <c:pt idx="3">
                  <c:v>87.001250314891649</c:v>
                </c:pt>
                <c:pt idx="4">
                  <c:v>85.50396344144005</c:v>
                </c:pt>
                <c:pt idx="5">
                  <c:v>83.49288932148599</c:v>
                </c:pt>
                <c:pt idx="6">
                  <c:v>83.34859368173241</c:v>
                </c:pt>
                <c:pt idx="7">
                  <c:v>83.128352174048544</c:v>
                </c:pt>
                <c:pt idx="8">
                  <c:v>82.952112514338552</c:v>
                </c:pt>
                <c:pt idx="9">
                  <c:v>82.310404729371328</c:v>
                </c:pt>
                <c:pt idx="10">
                  <c:v>80.467476311067642</c:v>
                </c:pt>
                <c:pt idx="11">
                  <c:v>79.520308451884716</c:v>
                </c:pt>
                <c:pt idx="12">
                  <c:v>78.619226298739449</c:v>
                </c:pt>
                <c:pt idx="13">
                  <c:v>78.166045065823582</c:v>
                </c:pt>
                <c:pt idx="14">
                  <c:v>77.420520769974431</c:v>
                </c:pt>
                <c:pt idx="15">
                  <c:v>75.741620408368334</c:v>
                </c:pt>
                <c:pt idx="16">
                  <c:v>75.627350567493522</c:v>
                </c:pt>
                <c:pt idx="17">
                  <c:v>75.702528008577488</c:v>
                </c:pt>
                <c:pt idx="18">
                  <c:v>73.820508213730832</c:v>
                </c:pt>
              </c:numCache>
            </c:numRef>
          </c:val>
          <c:smooth val="1"/>
        </c:ser>
        <c:ser>
          <c:idx val="7"/>
          <c:order val="6"/>
          <c:tx>
            <c:strRef>
              <c:f>'Fig1 data'!$B$11</c:f>
              <c:strCache>
                <c:ptCount val="1"/>
                <c:pt idx="0">
                  <c:v>   EU-27 NEC Directive target path</c:v>
                </c:pt>
              </c:strCache>
            </c:strRef>
          </c:tx>
          <c:spPr>
            <a:ln w="28575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data'!$C$11:$AG$11</c:f>
              <c:numCache>
                <c:formatCode>0.0</c:formatCode>
                <c:ptCount val="31"/>
                <c:pt idx="20">
                  <c:v>85.564569765243064</c:v>
                </c:pt>
                <c:pt idx="21">
                  <c:v>85.564569765243064</c:v>
                </c:pt>
                <c:pt idx="22">
                  <c:v>85.564569765243064</c:v>
                </c:pt>
                <c:pt idx="23">
                  <c:v>85.564569765243064</c:v>
                </c:pt>
                <c:pt idx="24">
                  <c:v>85.564569765243064</c:v>
                </c:pt>
                <c:pt idx="25">
                  <c:v>85.564569765243064</c:v>
                </c:pt>
                <c:pt idx="26">
                  <c:v>85.564569765243064</c:v>
                </c:pt>
                <c:pt idx="27">
                  <c:v>85.564569765243064</c:v>
                </c:pt>
                <c:pt idx="28">
                  <c:v>85.564569765243064</c:v>
                </c:pt>
                <c:pt idx="29">
                  <c:v>85.564569765243064</c:v>
                </c:pt>
                <c:pt idx="30">
                  <c:v>85.564569765243064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88160"/>
        <c:axId val="59278848"/>
      </c:lineChart>
      <c:lineChart>
        <c:grouping val="standard"/>
        <c:varyColors val="0"/>
        <c:ser>
          <c:idx val="2"/>
          <c:order val="0"/>
          <c:tx>
            <c:strRef>
              <c:f>'Fig1 data'!$B$8</c:f>
              <c:strCache>
                <c:ptCount val="1"/>
                <c:pt idx="0">
                  <c:v>   EU-27 Gothenburg 2020 ceiling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1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data'!$C$8:$AG$8</c:f>
              <c:numCache>
                <c:formatCode>0.0</c:formatCode>
                <c:ptCount val="31"/>
                <c:pt idx="30">
                  <c:v>3571.5972355618778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'Fig1 data'!$B$6</c:f>
              <c:strCache>
                <c:ptCount val="1"/>
                <c:pt idx="0">
                  <c:v>   EU-27 emissions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data'!$C$6:$AG$6</c:f>
              <c:numCache>
                <c:formatCode>0.0</c:formatCode>
                <c:ptCount val="31"/>
                <c:pt idx="0">
                  <c:v>5018.4322924559992</c:v>
                </c:pt>
                <c:pt idx="1">
                  <c:v>4771.3855488709996</c:v>
                </c:pt>
                <c:pt idx="2">
                  <c:v>4562.279419896</c:v>
                </c:pt>
                <c:pt idx="3">
                  <c:v>4366.0988406429997</c:v>
                </c:pt>
                <c:pt idx="4">
                  <c:v>4290.9585126749998</c:v>
                </c:pt>
                <c:pt idx="5">
                  <c:v>4190.0341196139998</c:v>
                </c:pt>
                <c:pt idx="6">
                  <c:v>4182.7927406319995</c:v>
                </c:pt>
                <c:pt idx="7">
                  <c:v>4171.7400696890008</c:v>
                </c:pt>
                <c:pt idx="8">
                  <c:v>4162.8956016940001</c:v>
                </c:pt>
                <c:pt idx="9">
                  <c:v>4130.6919309900004</c:v>
                </c:pt>
                <c:pt idx="10">
                  <c:v>4038.2058161189998</c:v>
                </c:pt>
                <c:pt idx="11">
                  <c:v>3990.6728384099997</c:v>
                </c:pt>
                <c:pt idx="12">
                  <c:v>3945.4526406549999</c:v>
                </c:pt>
                <c:pt idx="13">
                  <c:v>3922.7100473190003</c:v>
                </c:pt>
                <c:pt idx="14">
                  <c:v>3885.2964153080011</c:v>
                </c:pt>
                <c:pt idx="15">
                  <c:v>3801.0419374030002</c:v>
                </c:pt>
                <c:pt idx="16">
                  <c:v>3795.3073828080005</c:v>
                </c:pt>
                <c:pt idx="17">
                  <c:v>3799.0801117880001</c:v>
                </c:pt>
                <c:pt idx="18">
                  <c:v>3704.632222653001</c:v>
                </c:pt>
                <c:pt idx="19">
                  <c:v>3663.1730678179997</c:v>
                </c:pt>
                <c:pt idx="20">
                  <c:v>3590.6051460269996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'Fig1 data'!$B$5</c:f>
              <c:strCache>
                <c:ptCount val="1"/>
                <c:pt idx="0">
                  <c:v>   EEA-32 emissions</c:v>
                </c:pt>
              </c:strCache>
            </c:strRef>
          </c:tx>
          <c:spPr>
            <a:ln w="381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data'!$C$5:$AG$5</c:f>
              <c:numCache>
                <c:formatCode>0.0</c:formatCode>
                <c:ptCount val="31"/>
                <c:pt idx="0">
                  <c:v>5112.5172154640004</c:v>
                </c:pt>
                <c:pt idx="1">
                  <c:v>4864.6590085859998</c:v>
                </c:pt>
                <c:pt idx="2">
                  <c:v>4655.8017953649996</c:v>
                </c:pt>
                <c:pt idx="3">
                  <c:v>4458.8742687109998</c:v>
                </c:pt>
                <c:pt idx="4">
                  <c:v>4383.1598147060004</c:v>
                </c:pt>
                <c:pt idx="5">
                  <c:v>4283.3454912019997</c:v>
                </c:pt>
                <c:pt idx="6">
                  <c:v>4276.3336761250002</c:v>
                </c:pt>
                <c:pt idx="7">
                  <c:v>4262.2940755629998</c:v>
                </c:pt>
                <c:pt idx="8">
                  <c:v>4253.5002751860002</c:v>
                </c:pt>
                <c:pt idx="9">
                  <c:v>4219.693697484</c:v>
                </c:pt>
                <c:pt idx="10">
                  <c:v>4127.951173855</c:v>
                </c:pt>
                <c:pt idx="11">
                  <c:v>4080.0752232290001</c:v>
                </c:pt>
                <c:pt idx="12">
                  <c:v>4033.8561652180001</c:v>
                </c:pt>
                <c:pt idx="13">
                  <c:v>4009.4544099519999</c:v>
                </c:pt>
                <c:pt idx="14">
                  <c:v>3971.6773618570001</c:v>
                </c:pt>
                <c:pt idx="15">
                  <c:v>3888.1270400510002</c:v>
                </c:pt>
                <c:pt idx="16">
                  <c:v>3882.231741904</c:v>
                </c:pt>
                <c:pt idx="17">
                  <c:v>3886.7960601</c:v>
                </c:pt>
                <c:pt idx="18">
                  <c:v>3792.1577620839998</c:v>
                </c:pt>
                <c:pt idx="19">
                  <c:v>3749.0288254450002</c:v>
                </c:pt>
                <c:pt idx="20">
                  <c:v>3676.1284978829999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'Fig1 data'!$B$10</c:f>
              <c:strCache>
                <c:ptCount val="1"/>
                <c:pt idx="0">
                  <c:v>   EU-27 NECD 2010 ceiling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1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data'!$C$10:$AG$10</c:f>
              <c:numCache>
                <c:formatCode>0.0</c:formatCode>
                <c:ptCount val="31"/>
                <c:pt idx="20">
                  <c:v>4294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30208"/>
        <c:axId val="64116992"/>
      </c:lineChart>
      <c:catAx>
        <c:axId val="585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927884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9278848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Index (EU-27 1990 =100)</a:t>
                </a:r>
              </a:p>
            </c:rich>
          </c:tx>
          <c:layout>
            <c:manualLayout>
              <c:xMode val="edge"/>
              <c:yMode val="edge"/>
              <c:x val="0"/>
              <c:y val="2.53805327145009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8588160"/>
        <c:crosses val="autoZero"/>
        <c:crossBetween val="between"/>
        <c:minorUnit val="10"/>
      </c:valAx>
      <c:catAx>
        <c:axId val="6403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4116992"/>
        <c:crosses val="autoZero"/>
        <c:auto val="1"/>
        <c:lblAlgn val="ctr"/>
        <c:lblOffset val="100"/>
        <c:noMultiLvlLbl val="0"/>
      </c:catAx>
      <c:valAx>
        <c:axId val="64116992"/>
        <c:scaling>
          <c:orientation val="minMax"/>
          <c:max val="6022.11875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Emissions (kt)</a:t>
                </a:r>
              </a:p>
            </c:rich>
          </c:tx>
          <c:layout>
            <c:manualLayout>
              <c:xMode val="edge"/>
              <c:yMode val="edge"/>
              <c:x val="0.76136363265472651"/>
              <c:y val="1.18443797591740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4030208"/>
        <c:crosses val="max"/>
        <c:crossBetween val="between"/>
        <c:minorUnit val="100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0240028286619616E-2"/>
          <c:y val="0.88742992304837531"/>
          <c:w val="0.92278155386017158"/>
          <c:h val="9.12792033874811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9563" cy="559593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APE/2012_emiss_indicators_NH3_data_v0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ransposed Data"/>
      <sheetName val="Dataviewer"/>
      <sheetName val="ALL DATA"/>
      <sheetName val="Country totals"/>
      <sheetName val="DTI20"/>
      <sheetName val="Gothenburg"/>
      <sheetName val="NECD"/>
      <sheetName val="FSheet"/>
    </sheetNames>
    <sheetDataSet>
      <sheetData sheetId="0">
        <row r="2">
          <cell r="K2" t="str">
            <v>sulphur oxides</v>
          </cell>
        </row>
        <row r="3">
          <cell r="K3" t="str">
            <v>NH3</v>
          </cell>
        </row>
        <row r="4">
          <cell r="K4">
            <v>2010</v>
          </cell>
        </row>
        <row r="5">
          <cell r="K5">
            <v>2012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tabSelected="1" topLeftCell="B1" zoomScaleNormal="100" workbookViewId="0">
      <selection activeCell="C19" sqref="C19"/>
    </sheetView>
  </sheetViews>
  <sheetFormatPr defaultColWidth="5.85546875" defaultRowHeight="12.75" x14ac:dyDescent="0.2"/>
  <cols>
    <col min="1" max="1" width="5.85546875" style="1" hidden="1" customWidth="1"/>
    <col min="2" max="2" width="31.28515625" style="1" customWidth="1"/>
    <col min="3" max="33" width="7.85546875" style="1" customWidth="1"/>
    <col min="34" max="34" width="12.85546875" style="1" bestFit="1" customWidth="1"/>
    <col min="35" max="35" width="8.42578125" style="1" customWidth="1"/>
    <col min="36" max="36" width="8.7109375" style="1" customWidth="1"/>
    <col min="37" max="38" width="5.85546875" style="1" customWidth="1"/>
    <col min="39" max="39" width="12.140625" style="1" customWidth="1"/>
    <col min="40" max="40" width="12.28515625" style="1" bestFit="1" customWidth="1"/>
    <col min="41" max="43" width="7.7109375" style="1" customWidth="1"/>
    <col min="44" max="45" width="12.140625" style="1" customWidth="1"/>
    <col min="46" max="48" width="7.140625" style="1" customWidth="1"/>
    <col min="49" max="49" width="12.140625" style="1" customWidth="1"/>
    <col min="50" max="16384" width="5.85546875" style="1"/>
  </cols>
  <sheetData>
    <row r="1" spans="2:37" x14ac:dyDescent="0.2">
      <c r="B1" s="7" t="s">
        <v>15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AH1" s="18"/>
      <c r="AI1" s="16"/>
      <c r="AJ1" s="16"/>
      <c r="AK1" s="15"/>
    </row>
    <row r="2" spans="2:37" x14ac:dyDescent="0.2">
      <c r="B2" s="7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AH2" s="18"/>
      <c r="AI2" s="16"/>
      <c r="AJ2" s="16"/>
      <c r="AK2" s="15"/>
    </row>
    <row r="3" spans="2:37" x14ac:dyDescent="0.2">
      <c r="B3" s="3"/>
      <c r="C3" s="7">
        <v>1990</v>
      </c>
      <c r="D3" s="7">
        <v>1991</v>
      </c>
      <c r="E3" s="7">
        <v>1992</v>
      </c>
      <c r="F3" s="7">
        <v>1993</v>
      </c>
      <c r="G3" s="7">
        <v>1994</v>
      </c>
      <c r="H3" s="7">
        <v>1995</v>
      </c>
      <c r="I3" s="7">
        <v>1996</v>
      </c>
      <c r="J3" s="7">
        <v>1997</v>
      </c>
      <c r="K3" s="7">
        <v>1998</v>
      </c>
      <c r="L3" s="7">
        <v>1999</v>
      </c>
      <c r="M3" s="7">
        <v>2000</v>
      </c>
      <c r="N3" s="7">
        <v>2001</v>
      </c>
      <c r="O3" s="7">
        <v>2002</v>
      </c>
      <c r="P3" s="7">
        <v>2003</v>
      </c>
      <c r="Q3" s="7">
        <v>2004</v>
      </c>
      <c r="R3" s="7">
        <v>2005</v>
      </c>
      <c r="S3" s="7">
        <v>2006</v>
      </c>
      <c r="T3" s="7">
        <v>2007</v>
      </c>
      <c r="U3" s="7">
        <v>2008</v>
      </c>
      <c r="V3" s="7">
        <v>2009</v>
      </c>
      <c r="W3" s="7">
        <v>2010</v>
      </c>
      <c r="X3" s="7">
        <v>2011</v>
      </c>
      <c r="Y3" s="7">
        <v>2012</v>
      </c>
      <c r="Z3" s="7">
        <v>2013</v>
      </c>
      <c r="AA3" s="7">
        <v>2014</v>
      </c>
      <c r="AB3" s="7">
        <v>2015</v>
      </c>
      <c r="AC3" s="7">
        <v>2016</v>
      </c>
      <c r="AD3" s="7">
        <v>2017</v>
      </c>
      <c r="AE3" s="7">
        <v>2018</v>
      </c>
      <c r="AF3" s="7">
        <v>2019</v>
      </c>
      <c r="AG3" s="7">
        <v>2020</v>
      </c>
      <c r="AJ3" s="16"/>
      <c r="AK3" s="15"/>
    </row>
    <row r="4" spans="2:37" x14ac:dyDescent="0.2">
      <c r="B4" s="7" t="s">
        <v>14</v>
      </c>
      <c r="C4" s="12">
        <v>100</v>
      </c>
      <c r="D4" s="12">
        <f t="shared" ref="D4:W4" si="0">D5*$C$4/$C$5</f>
        <v>95.151934038905623</v>
      </c>
      <c r="E4" s="12">
        <f t="shared" si="0"/>
        <v>91.066721130687668</v>
      </c>
      <c r="F4" s="12">
        <f t="shared" si="0"/>
        <v>87.214850939261282</v>
      </c>
      <c r="G4" s="12">
        <f t="shared" si="0"/>
        <v>85.733888610645877</v>
      </c>
      <c r="H4" s="12">
        <f t="shared" si="0"/>
        <v>83.781536778908489</v>
      </c>
      <c r="I4" s="12">
        <f t="shared" si="0"/>
        <v>83.644386823583346</v>
      </c>
      <c r="J4" s="12">
        <f t="shared" si="0"/>
        <v>83.369774534366314</v>
      </c>
      <c r="K4" s="12">
        <f t="shared" si="0"/>
        <v>83.197769238219806</v>
      </c>
      <c r="L4" s="12">
        <f t="shared" si="0"/>
        <v>82.536518111284835</v>
      </c>
      <c r="M4" s="12">
        <f t="shared" si="0"/>
        <v>80.74204936404027</v>
      </c>
      <c r="N4" s="12">
        <f t="shared" si="0"/>
        <v>79.805603605360218</v>
      </c>
      <c r="O4" s="12">
        <f t="shared" si="0"/>
        <v>78.901566395056065</v>
      </c>
      <c r="P4" s="12">
        <f t="shared" si="0"/>
        <v>78.424272055739394</v>
      </c>
      <c r="Q4" s="12">
        <f t="shared" si="0"/>
        <v>77.685359177739997</v>
      </c>
      <c r="R4" s="12">
        <f t="shared" si="0"/>
        <v>76.051128557385653</v>
      </c>
      <c r="S4" s="12">
        <f t="shared" si="0"/>
        <v>75.935817490477774</v>
      </c>
      <c r="T4" s="12">
        <f t="shared" si="0"/>
        <v>76.025094807377442</v>
      </c>
      <c r="U4" s="12">
        <f t="shared" si="0"/>
        <v>74.173985187056857</v>
      </c>
      <c r="V4" s="12">
        <f t="shared" si="0"/>
        <v>73.330390245047752</v>
      </c>
      <c r="W4" s="12">
        <f t="shared" si="0"/>
        <v>71.904471769086513</v>
      </c>
      <c r="X4" s="8"/>
      <c r="Y4" s="8"/>
      <c r="Z4" s="8"/>
      <c r="AA4" s="8"/>
      <c r="AB4" s="8"/>
      <c r="AC4" s="8"/>
      <c r="AD4" s="8"/>
      <c r="AE4" s="8"/>
      <c r="AF4" s="8"/>
      <c r="AG4" s="8"/>
      <c r="AJ4" s="16"/>
      <c r="AK4" s="15"/>
    </row>
    <row r="5" spans="2:37" x14ac:dyDescent="0.2">
      <c r="B5" s="7" t="s">
        <v>13</v>
      </c>
      <c r="C5" s="12">
        <v>5112.5172154640004</v>
      </c>
      <c r="D5" s="12">
        <v>4864.6590085859998</v>
      </c>
      <c r="E5" s="12">
        <v>4655.8017953649996</v>
      </c>
      <c r="F5" s="12">
        <v>4458.8742687109998</v>
      </c>
      <c r="G5" s="12">
        <v>4383.1598147060004</v>
      </c>
      <c r="H5" s="12">
        <v>4283.3454912019997</v>
      </c>
      <c r="I5" s="12">
        <v>4276.3336761250002</v>
      </c>
      <c r="J5" s="12">
        <v>4262.2940755629998</v>
      </c>
      <c r="K5" s="12">
        <v>4253.5002751860002</v>
      </c>
      <c r="L5" s="12">
        <v>4219.693697484</v>
      </c>
      <c r="M5" s="12">
        <v>4127.951173855</v>
      </c>
      <c r="N5" s="12">
        <v>4080.0752232290001</v>
      </c>
      <c r="O5" s="12">
        <v>4033.8561652180001</v>
      </c>
      <c r="P5" s="12">
        <v>4009.4544099519999</v>
      </c>
      <c r="Q5" s="12">
        <v>3971.6773618570001</v>
      </c>
      <c r="R5" s="12">
        <v>3888.1270400510002</v>
      </c>
      <c r="S5" s="12">
        <v>3882.231741904</v>
      </c>
      <c r="T5" s="12">
        <v>3886.7960601</v>
      </c>
      <c r="U5" s="12">
        <v>3792.1577620839998</v>
      </c>
      <c r="V5" s="12">
        <v>3749.0288254450002</v>
      </c>
      <c r="W5" s="12">
        <v>3676.1284978829999</v>
      </c>
      <c r="X5" s="8"/>
      <c r="Y5" s="8"/>
      <c r="Z5" s="8"/>
      <c r="AA5" s="8"/>
      <c r="AB5" s="8"/>
      <c r="AC5" s="8"/>
      <c r="AD5" s="8"/>
      <c r="AE5" s="8"/>
      <c r="AF5" s="8"/>
      <c r="AG5" s="8"/>
      <c r="AJ5" s="16"/>
      <c r="AK5" s="15"/>
    </row>
    <row r="6" spans="2:37" s="17" customFormat="1" ht="13.5" customHeight="1" x14ac:dyDescent="0.2">
      <c r="B6" s="7" t="s">
        <v>12</v>
      </c>
      <c r="C6" s="12">
        <v>5018.4322924559992</v>
      </c>
      <c r="D6" s="12">
        <v>4771.3855488709996</v>
      </c>
      <c r="E6" s="12">
        <v>4562.279419896</v>
      </c>
      <c r="F6" s="12">
        <v>4366.0988406429997</v>
      </c>
      <c r="G6" s="12">
        <v>4290.9585126749998</v>
      </c>
      <c r="H6" s="12">
        <v>4190.0341196139998</v>
      </c>
      <c r="I6" s="12">
        <v>4182.7927406319995</v>
      </c>
      <c r="J6" s="12">
        <v>4171.7400696890008</v>
      </c>
      <c r="K6" s="12">
        <v>4162.8956016940001</v>
      </c>
      <c r="L6" s="12">
        <v>4130.6919309900004</v>
      </c>
      <c r="M6" s="12">
        <v>4038.2058161189998</v>
      </c>
      <c r="N6" s="12">
        <v>3990.6728384099997</v>
      </c>
      <c r="O6" s="12">
        <v>3945.4526406549999</v>
      </c>
      <c r="P6" s="12">
        <v>3922.7100473190003</v>
      </c>
      <c r="Q6" s="12">
        <v>3885.2964153080011</v>
      </c>
      <c r="R6" s="12">
        <v>3801.0419374030002</v>
      </c>
      <c r="S6" s="12">
        <v>3795.3073828080005</v>
      </c>
      <c r="T6" s="12">
        <v>3799.0801117880001</v>
      </c>
      <c r="U6" s="12">
        <v>3704.632222653001</v>
      </c>
      <c r="V6" s="12">
        <v>3663.1730678179997</v>
      </c>
      <c r="W6" s="12">
        <v>3590.6051460269996</v>
      </c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2:37" x14ac:dyDescent="0.2">
      <c r="B7" s="7" t="s">
        <v>11</v>
      </c>
      <c r="C7" s="12">
        <f t="shared" ref="C7:W7" si="1">C6/$C6*100</f>
        <v>100</v>
      </c>
      <c r="D7" s="12">
        <f t="shared" si="1"/>
        <v>95.077212779051052</v>
      </c>
      <c r="E7" s="12">
        <f t="shared" si="1"/>
        <v>90.91045079464925</v>
      </c>
      <c r="F7" s="12">
        <f t="shared" si="1"/>
        <v>87.001250314891649</v>
      </c>
      <c r="G7" s="12">
        <f t="shared" si="1"/>
        <v>85.50396344144005</v>
      </c>
      <c r="H7" s="12">
        <f t="shared" si="1"/>
        <v>83.49288932148599</v>
      </c>
      <c r="I7" s="12">
        <f t="shared" si="1"/>
        <v>83.34859368173241</v>
      </c>
      <c r="J7" s="12">
        <f t="shared" si="1"/>
        <v>83.128352174048544</v>
      </c>
      <c r="K7" s="12">
        <f t="shared" si="1"/>
        <v>82.952112514338552</v>
      </c>
      <c r="L7" s="12">
        <f t="shared" si="1"/>
        <v>82.310404729371328</v>
      </c>
      <c r="M7" s="12">
        <f t="shared" si="1"/>
        <v>80.467476311067642</v>
      </c>
      <c r="N7" s="12">
        <f t="shared" si="1"/>
        <v>79.520308451884716</v>
      </c>
      <c r="O7" s="12">
        <f t="shared" si="1"/>
        <v>78.619226298739449</v>
      </c>
      <c r="P7" s="12">
        <f t="shared" si="1"/>
        <v>78.166045065823582</v>
      </c>
      <c r="Q7" s="12">
        <f t="shared" si="1"/>
        <v>77.420520769974431</v>
      </c>
      <c r="R7" s="12">
        <f t="shared" si="1"/>
        <v>75.741620408368334</v>
      </c>
      <c r="S7" s="12">
        <f t="shared" si="1"/>
        <v>75.627350567493522</v>
      </c>
      <c r="T7" s="12">
        <f t="shared" si="1"/>
        <v>75.702528008577488</v>
      </c>
      <c r="U7" s="12">
        <f t="shared" si="1"/>
        <v>73.820508213730832</v>
      </c>
      <c r="V7" s="12">
        <f t="shared" si="1"/>
        <v>72.994370638908407</v>
      </c>
      <c r="W7" s="12">
        <f t="shared" si="1"/>
        <v>71.548342924235669</v>
      </c>
      <c r="X7" s="8"/>
      <c r="Y7" s="8"/>
      <c r="Z7" s="8"/>
      <c r="AA7" s="8"/>
      <c r="AB7" s="8"/>
      <c r="AC7" s="8"/>
      <c r="AD7" s="8"/>
      <c r="AE7" s="8"/>
      <c r="AF7" s="8"/>
      <c r="AG7" s="8"/>
      <c r="AJ7" s="16"/>
      <c r="AK7" s="15"/>
    </row>
    <row r="8" spans="2:37" ht="13.5" customHeight="1" x14ac:dyDescent="0.2">
      <c r="B8" s="7" t="s">
        <v>10</v>
      </c>
      <c r="C8" s="14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3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>
        <v>3571.5972355618778</v>
      </c>
    </row>
    <row r="9" spans="2:37" ht="13.5" customHeight="1" x14ac:dyDescent="0.2">
      <c r="B9" s="7" t="s">
        <v>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f t="shared" ref="R9:AG9" si="2">(1-(1-$AG8/$R6)*(R$3-$R$3)/($AG$3-$R$3))*$R$7</f>
        <v>75.741620408368334</v>
      </c>
      <c r="S9" s="12">
        <f t="shared" si="2"/>
        <v>75.436817781478865</v>
      </c>
      <c r="T9" s="12">
        <f t="shared" si="2"/>
        <v>75.132015154589425</v>
      </c>
      <c r="U9" s="12">
        <f t="shared" si="2"/>
        <v>74.827212527699956</v>
      </c>
      <c r="V9" s="12">
        <f t="shared" si="2"/>
        <v>74.522409900810487</v>
      </c>
      <c r="W9" s="12">
        <f t="shared" si="2"/>
        <v>74.217607273921033</v>
      </c>
      <c r="X9" s="12">
        <f t="shared" si="2"/>
        <v>73.912804647031578</v>
      </c>
      <c r="Y9" s="12">
        <f t="shared" si="2"/>
        <v>73.608002020142109</v>
      </c>
      <c r="Z9" s="12">
        <f t="shared" si="2"/>
        <v>73.303199393252655</v>
      </c>
      <c r="AA9" s="12">
        <f t="shared" si="2"/>
        <v>72.998396766363186</v>
      </c>
      <c r="AB9" s="12">
        <f t="shared" si="2"/>
        <v>72.693594139473731</v>
      </c>
      <c r="AC9" s="12">
        <f t="shared" si="2"/>
        <v>72.388791512584277</v>
      </c>
      <c r="AD9" s="12">
        <f t="shared" si="2"/>
        <v>72.083988885694808</v>
      </c>
      <c r="AE9" s="12">
        <f t="shared" si="2"/>
        <v>71.779186258805353</v>
      </c>
      <c r="AF9" s="12">
        <f t="shared" si="2"/>
        <v>71.474383631915899</v>
      </c>
      <c r="AG9" s="11">
        <f t="shared" si="2"/>
        <v>71.16958100502643</v>
      </c>
    </row>
    <row r="10" spans="2:37" ht="13.5" customHeight="1" x14ac:dyDescent="0.2">
      <c r="B10" s="7" t="s">
        <v>8</v>
      </c>
      <c r="C10" s="14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3">
        <v>4294</v>
      </c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2:37" ht="13.5" customHeight="1" x14ac:dyDescent="0.2">
      <c r="B11" s="7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1">
        <f>(1-(1-$W10/$C$6)*(W$3-$C$3)/($W$3-$C$3))*100</f>
        <v>85.564569765243064</v>
      </c>
      <c r="X11" s="10">
        <f t="shared" ref="X11:AG11" si="3">W11</f>
        <v>85.564569765243064</v>
      </c>
      <c r="Y11" s="10">
        <f t="shared" si="3"/>
        <v>85.564569765243064</v>
      </c>
      <c r="Z11" s="10">
        <f t="shared" si="3"/>
        <v>85.564569765243064</v>
      </c>
      <c r="AA11" s="10">
        <f t="shared" si="3"/>
        <v>85.564569765243064</v>
      </c>
      <c r="AB11" s="10">
        <f t="shared" si="3"/>
        <v>85.564569765243064</v>
      </c>
      <c r="AC11" s="10">
        <f t="shared" si="3"/>
        <v>85.564569765243064</v>
      </c>
      <c r="AD11" s="10">
        <f t="shared" si="3"/>
        <v>85.564569765243064</v>
      </c>
      <c r="AE11" s="10">
        <f t="shared" si="3"/>
        <v>85.564569765243064</v>
      </c>
      <c r="AF11" s="10">
        <f t="shared" si="3"/>
        <v>85.564569765243064</v>
      </c>
      <c r="AG11" s="10">
        <f t="shared" si="3"/>
        <v>85.564569765243064</v>
      </c>
    </row>
    <row r="12" spans="2:37" ht="13.5" customHeight="1" x14ac:dyDescent="0.2">
      <c r="B12" s="7" t="s">
        <v>6</v>
      </c>
      <c r="C12" s="3"/>
      <c r="W12" s="9">
        <v>5412</v>
      </c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2:37" ht="13.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2:37" x14ac:dyDescent="0.2">
      <c r="B14" s="7"/>
      <c r="C14" s="3"/>
    </row>
    <row r="15" spans="2:37" x14ac:dyDescent="0.2">
      <c r="B15" s="7"/>
      <c r="C15" s="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37" x14ac:dyDescent="0.2">
      <c r="B16" s="2" t="s">
        <v>5</v>
      </c>
      <c r="C16" s="3" t="s">
        <v>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 x14ac:dyDescent="0.2">
      <c r="B17" s="6" t="s">
        <v>3</v>
      </c>
      <c r="C17" s="5" t="s">
        <v>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15" x14ac:dyDescent="0.2">
      <c r="B18" s="2" t="s">
        <v>1</v>
      </c>
      <c r="C18" s="2" t="s"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2:15" x14ac:dyDescent="0.2">
      <c r="B19" s="3"/>
      <c r="C19" s="2"/>
    </row>
    <row r="20" spans="2:15" x14ac:dyDescent="0.2">
      <c r="B20" s="1" t="str">
        <f>"Index EEA27: 120 = "</f>
        <v xml:space="preserve">Index EEA27: 120 = </v>
      </c>
      <c r="C20" s="1">
        <f>C6*1.2</f>
        <v>6022.1187509471993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Fig1 data</vt:lpstr>
      <vt:lpstr>Fig1 EEA 32 index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2012-11-28T16:40:23Z</dcterms:created>
  <dcterms:modified xsi:type="dcterms:W3CDTF">2012-11-29T16:48:22Z</dcterms:modified>
</cp:coreProperties>
</file>