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ig1" sheetId="1" r:id="rId1"/>
    <sheet name="Fig1 data" sheetId="2" r:id="rId2"/>
  </sheets>
  <externalReferences>
    <externalReference r:id="rId3"/>
    <externalReference r:id="rId4"/>
    <externalReference r:id="rId5"/>
    <externalReference r:id="rId6"/>
  </externalReferences>
  <definedNames>
    <definedName name="countries">[1]Input_data!$A$1:$B$35</definedName>
    <definedName name="GDP_95_constant_prices">'[2]New Cronos'!$A$46:$IV$93</definedName>
    <definedName name="GIEC">'[3]New Cronos'!$A$15:$M$40</definedName>
    <definedName name="GIEC2002">'[2]New Cronos'!$A$1:$IV$43</definedName>
    <definedName name="invyear">[1]Input_data!$B$37</definedName>
    <definedName name="NO2_EM_FACT">[4]OUT_FILE_NO2!$A$17:$P$256</definedName>
    <definedName name="SO2_EM_FACT">[4]OUT_FILE_SO2!$A$12:$L$203</definedName>
  </definedNames>
  <calcPr calcId="145621"/>
</workbook>
</file>

<file path=xl/calcChain.xml><?xml version="1.0" encoding="utf-8"?>
<calcChain xmlns="http://schemas.openxmlformats.org/spreadsheetml/2006/main">
  <c r="I13" i="2" l="1"/>
  <c r="C13" i="2"/>
  <c r="B13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B11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B9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B7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B5" i="2"/>
  <c r="V28" i="2" l="1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H27" i="2"/>
  <c r="A27" i="2"/>
  <c r="V23" i="2"/>
  <c r="U23" i="2"/>
  <c r="T23" i="2"/>
  <c r="S23" i="2"/>
  <c r="R23" i="2"/>
  <c r="Q23" i="2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2" i="2"/>
  <c r="A26" i="2" s="1"/>
  <c r="V18" i="2"/>
  <c r="U18" i="2"/>
  <c r="T18" i="2"/>
  <c r="S18" i="2"/>
  <c r="R18" i="2"/>
  <c r="Q18" i="2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7" i="2"/>
  <c r="A21" i="2" s="1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H13" i="2"/>
  <c r="G13" i="2"/>
  <c r="F13" i="2"/>
  <c r="E13" i="2"/>
  <c r="D13" i="2"/>
  <c r="AH12" i="2"/>
  <c r="A12" i="2"/>
  <c r="A11" i="2"/>
  <c r="A28" i="2" s="1"/>
  <c r="A9" i="2"/>
  <c r="A23" i="2" s="1"/>
  <c r="A25" i="2" s="1"/>
  <c r="A7" i="2"/>
  <c r="A18" i="2" s="1"/>
  <c r="A20" i="2" s="1"/>
  <c r="A5" i="2"/>
  <c r="A13" i="2" s="1"/>
  <c r="A19" i="2" l="1"/>
  <c r="A24" i="2"/>
</calcChain>
</file>

<file path=xl/sharedStrings.xml><?xml version="1.0" encoding="utf-8"?>
<sst xmlns="http://schemas.openxmlformats.org/spreadsheetml/2006/main" count="14" uniqueCount="14">
  <si>
    <t>CSI 002 Figure 1. Emission trends of ozone-precursor pollutants (EEA member countries, EU-27)</t>
  </si>
  <si>
    <t>Graph axis maxima</t>
  </si>
  <si>
    <t xml:space="preserve">   EEA-32 CO</t>
  </si>
  <si>
    <t xml:space="preserve">   EEA-32 NOX</t>
  </si>
  <si>
    <t xml:space="preserve">   EEA-32 NMVOC</t>
  </si>
  <si>
    <t xml:space="preserve">   EEA-32 CH4</t>
  </si>
  <si>
    <t>Metadata</t>
  </si>
  <si>
    <t xml:space="preserve">Geographical coverage: </t>
  </si>
  <si>
    <t>EEA-32</t>
  </si>
  <si>
    <t xml:space="preserve">Source: </t>
  </si>
  <si>
    <t>Data from 2012 officially reported national total and sectoral emissions to UNECE/EMEP Convention on Long-Range Transboundary Atmospheric Pollution and the UNFCCC</t>
  </si>
  <si>
    <t xml:space="preserve">Note: </t>
  </si>
  <si>
    <t>Targets for 2010 are NEC Directive ceilings for EU member states; targets for 2020 are Gothenburg protocol targets as agreed in 2012.</t>
  </si>
  <si>
    <t>Index paths are relative to EU-27 emission totals in 1990.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</si>
</sst>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8"/>
      <color rgb="FF26487B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4" fontId="2" fillId="0" borderId="1" xfId="0" applyNumberFormat="1" applyFont="1" applyBorder="1"/>
    <xf numFmtId="9" fontId="2" fillId="0" borderId="0" xfId="1" applyFont="1"/>
    <xf numFmtId="0" fontId="3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3" fillId="0" borderId="1" xfId="0" applyFont="1" applyFill="1" applyBorder="1"/>
    <xf numFmtId="0" fontId="1" fillId="0" borderId="1" xfId="0" applyFont="1" applyFill="1" applyBorder="1"/>
    <xf numFmtId="164" fontId="2" fillId="0" borderId="0" xfId="0" applyNumberFormat="1" applyFont="1"/>
    <xf numFmtId="0" fontId="5" fillId="0" borderId="0" xfId="0" applyFont="1" applyFill="1" applyBorder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92033734530146E-2"/>
          <c:y val="3.6109238909722279E-2"/>
          <c:w val="0.89857173060424789"/>
          <c:h val="0.7759421956584061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'Fig1 data'!$A$7</c:f>
              <c:strCache>
                <c:ptCount val="1"/>
                <c:pt idx="0">
                  <c:v>   EEA-32 NOX index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data'!$B$7:$AF$7</c:f>
              <c:numCache>
                <c:formatCode>0.0</c:formatCode>
                <c:ptCount val="31"/>
                <c:pt idx="0">
                  <c:v>100</c:v>
                </c:pt>
                <c:pt idx="1">
                  <c:v>98.497856948287293</c:v>
                </c:pt>
                <c:pt idx="2">
                  <c:v>95.841090381403134</c:v>
                </c:pt>
                <c:pt idx="3">
                  <c:v>92.666834963457958</c:v>
                </c:pt>
                <c:pt idx="4">
                  <c:v>88.96633718732248</c:v>
                </c:pt>
                <c:pt idx="5">
                  <c:v>87.498978340197738</c:v>
                </c:pt>
                <c:pt idx="6">
                  <c:v>86.694326341614726</c:v>
                </c:pt>
                <c:pt idx="7">
                  <c:v>84.082181491632795</c:v>
                </c:pt>
                <c:pt idx="8">
                  <c:v>81.604979716599757</c:v>
                </c:pt>
                <c:pt idx="9">
                  <c:v>79.298912936127266</c:v>
                </c:pt>
                <c:pt idx="10">
                  <c:v>77.29586416542503</c:v>
                </c:pt>
                <c:pt idx="11">
                  <c:v>75.572406068510602</c:v>
                </c:pt>
                <c:pt idx="12">
                  <c:v>74.279463331197505</c:v>
                </c:pt>
                <c:pt idx="13">
                  <c:v>74.12810216057612</c:v>
                </c:pt>
                <c:pt idx="14">
                  <c:v>73.325455651846454</c:v>
                </c:pt>
                <c:pt idx="15">
                  <c:v>71.508189323162725</c:v>
                </c:pt>
                <c:pt idx="16">
                  <c:v>69.987769368365164</c:v>
                </c:pt>
                <c:pt idx="17">
                  <c:v>68.950412478419594</c:v>
                </c:pt>
                <c:pt idx="18">
                  <c:v>62.216744530473299</c:v>
                </c:pt>
                <c:pt idx="19">
                  <c:v>56.948761216259349</c:v>
                </c:pt>
                <c:pt idx="20">
                  <c:v>58.029455527517904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'Fig1 data'!$A$9</c:f>
              <c:strCache>
                <c:ptCount val="1"/>
                <c:pt idx="0">
                  <c:v>   EEA-32 NMVOC index</c:v>
                </c:pt>
              </c:strCache>
            </c:strRef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data'!$B$9:$AF$9</c:f>
              <c:numCache>
                <c:formatCode>0.0</c:formatCode>
                <c:ptCount val="31"/>
                <c:pt idx="0">
                  <c:v>100</c:v>
                </c:pt>
                <c:pt idx="1">
                  <c:v>96.123805838104289</c:v>
                </c:pt>
                <c:pt idx="2">
                  <c:v>92.721372681614199</c:v>
                </c:pt>
                <c:pt idx="3">
                  <c:v>89.613582153038578</c:v>
                </c:pt>
                <c:pt idx="4">
                  <c:v>84.006624877274575</c:v>
                </c:pt>
                <c:pt idx="5">
                  <c:v>82.788562446035385</c:v>
                </c:pt>
                <c:pt idx="6">
                  <c:v>82.216409479878266</c:v>
                </c:pt>
                <c:pt idx="7">
                  <c:v>80.386069776551849</c:v>
                </c:pt>
                <c:pt idx="8">
                  <c:v>78.491264475927338</c:v>
                </c:pt>
                <c:pt idx="9">
                  <c:v>74.388275200835707</c:v>
                </c:pt>
                <c:pt idx="10">
                  <c:v>68.885720433734477</c:v>
                </c:pt>
                <c:pt idx="11">
                  <c:v>65.291650226157458</c:v>
                </c:pt>
                <c:pt idx="12">
                  <c:v>62.421636293771463</c:v>
                </c:pt>
                <c:pt idx="13">
                  <c:v>60.236928281114778</c:v>
                </c:pt>
                <c:pt idx="14">
                  <c:v>58.557133272079668</c:v>
                </c:pt>
                <c:pt idx="15">
                  <c:v>57.435995932966662</c:v>
                </c:pt>
                <c:pt idx="16">
                  <c:v>56.875024773384744</c:v>
                </c:pt>
                <c:pt idx="17">
                  <c:v>55.404143762968829</c:v>
                </c:pt>
                <c:pt idx="18">
                  <c:v>51.44669710413531</c:v>
                </c:pt>
                <c:pt idx="19">
                  <c:v>48.539826504854247</c:v>
                </c:pt>
                <c:pt idx="20">
                  <c:v>46.976931365952488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'Fig1 data'!$A$5</c:f>
              <c:strCache>
                <c:ptCount val="1"/>
                <c:pt idx="0">
                  <c:v>   EEA-32 CO index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data'!$B$5:$AF$5</c:f>
              <c:numCache>
                <c:formatCode>0.0</c:formatCode>
                <c:ptCount val="31"/>
                <c:pt idx="0">
                  <c:v>100</c:v>
                </c:pt>
                <c:pt idx="1">
                  <c:v>97.492698689780809</c:v>
                </c:pt>
                <c:pt idx="2">
                  <c:v>92.918501674015801</c:v>
                </c:pt>
                <c:pt idx="3">
                  <c:v>92.445328364490493</c:v>
                </c:pt>
                <c:pt idx="4">
                  <c:v>83.998607025729868</c:v>
                </c:pt>
                <c:pt idx="5">
                  <c:v>79.83484246026751</c:v>
                </c:pt>
                <c:pt idx="6">
                  <c:v>79.108758894643387</c:v>
                </c:pt>
                <c:pt idx="7">
                  <c:v>76.156633232123852</c:v>
                </c:pt>
                <c:pt idx="8">
                  <c:v>72.239649144603078</c:v>
                </c:pt>
                <c:pt idx="9">
                  <c:v>68.83440686077563</c:v>
                </c:pt>
                <c:pt idx="10">
                  <c:v>62.320591713535087</c:v>
                </c:pt>
                <c:pt idx="11">
                  <c:v>59.509768503135454</c:v>
                </c:pt>
                <c:pt idx="12">
                  <c:v>55.875569057722075</c:v>
                </c:pt>
                <c:pt idx="13">
                  <c:v>54.010510091962061</c:v>
                </c:pt>
                <c:pt idx="14">
                  <c:v>52.782167380084744</c:v>
                </c:pt>
                <c:pt idx="15">
                  <c:v>47.505368871470203</c:v>
                </c:pt>
                <c:pt idx="16">
                  <c:v>45.871659021477221</c:v>
                </c:pt>
                <c:pt idx="17">
                  <c:v>44.428749116372899</c:v>
                </c:pt>
                <c:pt idx="18">
                  <c:v>41.280894033612157</c:v>
                </c:pt>
                <c:pt idx="19">
                  <c:v>37.74646427744301</c:v>
                </c:pt>
                <c:pt idx="20">
                  <c:v>38.887780136064471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'Fig1 data'!$A$11</c:f>
              <c:strCache>
                <c:ptCount val="1"/>
                <c:pt idx="0">
                  <c:v>   EEA-32 CH4 index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data'!$B$11:$AF$11</c:f>
              <c:numCache>
                <c:formatCode>0.0</c:formatCode>
                <c:ptCount val="31"/>
                <c:pt idx="0">
                  <c:v>100</c:v>
                </c:pt>
                <c:pt idx="1">
                  <c:v>98.400330791896224</c:v>
                </c:pt>
                <c:pt idx="2">
                  <c:v>96.033495835904503</c:v>
                </c:pt>
                <c:pt idx="3">
                  <c:v>94.927173702044271</c:v>
                </c:pt>
                <c:pt idx="4">
                  <c:v>92.941317580737064</c:v>
                </c:pt>
                <c:pt idx="5">
                  <c:v>93.168579188833888</c:v>
                </c:pt>
                <c:pt idx="6">
                  <c:v>92.878662817949248</c:v>
                </c:pt>
                <c:pt idx="7">
                  <c:v>91.136323822540248</c:v>
                </c:pt>
                <c:pt idx="8">
                  <c:v>89.135316927359938</c:v>
                </c:pt>
                <c:pt idx="9">
                  <c:v>87.71982431415131</c:v>
                </c:pt>
                <c:pt idx="10">
                  <c:v>85.648587269246619</c:v>
                </c:pt>
                <c:pt idx="11">
                  <c:v>83.73201437429671</c:v>
                </c:pt>
                <c:pt idx="12">
                  <c:v>82.036863726680039</c:v>
                </c:pt>
                <c:pt idx="13">
                  <c:v>80.695546777225232</c:v>
                </c:pt>
                <c:pt idx="14">
                  <c:v>78.197878576016649</c:v>
                </c:pt>
                <c:pt idx="15">
                  <c:v>77.593268006142381</c:v>
                </c:pt>
                <c:pt idx="16">
                  <c:v>76.684221573755067</c:v>
                </c:pt>
                <c:pt idx="17">
                  <c:v>75.968505328811247</c:v>
                </c:pt>
                <c:pt idx="18">
                  <c:v>75.07745044039828</c:v>
                </c:pt>
                <c:pt idx="19">
                  <c:v>73.71293386845025</c:v>
                </c:pt>
                <c:pt idx="20">
                  <c:v>73.682947961826358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'Fig1 data'!$A$18</c:f>
              <c:strCache>
                <c:ptCount val="1"/>
                <c:pt idx="0">
                  <c:v>   EU-27 NOX index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data'!$B$18:$AF$18</c:f>
              <c:numCache>
                <c:formatCode>0.0</c:formatCode>
                <c:ptCount val="31"/>
                <c:pt idx="0">
                  <c:v>100</c:v>
                </c:pt>
                <c:pt idx="1">
                  <c:v>98.412021110256447</c:v>
                </c:pt>
                <c:pt idx="2">
                  <c:v>95.51855722480353</c:v>
                </c:pt>
                <c:pt idx="3">
                  <c:v>91.72401694788627</c:v>
                </c:pt>
                <c:pt idx="4">
                  <c:v>87.705724504514521</c:v>
                </c:pt>
                <c:pt idx="5">
                  <c:v>85.818184739723222</c:v>
                </c:pt>
                <c:pt idx="6">
                  <c:v>84.446805751914539</c:v>
                </c:pt>
                <c:pt idx="7">
                  <c:v>81.506682277838053</c:v>
                </c:pt>
                <c:pt idx="8">
                  <c:v>78.942666929491224</c:v>
                </c:pt>
                <c:pt idx="9">
                  <c:v>76.324220644725756</c:v>
                </c:pt>
                <c:pt idx="10">
                  <c:v>73.757942752000133</c:v>
                </c:pt>
                <c:pt idx="11">
                  <c:v>72.229238614996788</c:v>
                </c:pt>
                <c:pt idx="12">
                  <c:v>70.73947347494979</c:v>
                </c:pt>
                <c:pt idx="13">
                  <c:v>70.247274228942345</c:v>
                </c:pt>
                <c:pt idx="14">
                  <c:v>69.069699883443562</c:v>
                </c:pt>
                <c:pt idx="15">
                  <c:v>67.588623253177005</c:v>
                </c:pt>
                <c:pt idx="16">
                  <c:v>65.768546607852343</c:v>
                </c:pt>
                <c:pt idx="17">
                  <c:v>64.202140572565696</c:v>
                </c:pt>
                <c:pt idx="18">
                  <c:v>59.128314607408385</c:v>
                </c:pt>
                <c:pt idx="19">
                  <c:v>54.210856459280777</c:v>
                </c:pt>
                <c:pt idx="20">
                  <c:v>53.445598540529936</c:v>
                </c:pt>
              </c:numCache>
            </c:numRef>
          </c:yVal>
          <c:smooth val="0"/>
        </c:ser>
        <c:ser>
          <c:idx val="7"/>
          <c:order val="5"/>
          <c:tx>
            <c:strRef>
              <c:f>'Fig1 data'!$A$23</c:f>
              <c:strCache>
                <c:ptCount val="1"/>
                <c:pt idx="0">
                  <c:v>   EU-27 NMVOC index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data'!$B$23:$AF$23</c:f>
              <c:numCache>
                <c:formatCode>0.0</c:formatCode>
                <c:ptCount val="31"/>
                <c:pt idx="0">
                  <c:v>100</c:v>
                </c:pt>
                <c:pt idx="1">
                  <c:v>95.946716680820757</c:v>
                </c:pt>
                <c:pt idx="2">
                  <c:v>92.147871958024169</c:v>
                </c:pt>
                <c:pt idx="3">
                  <c:v>88.582415154996596</c:v>
                </c:pt>
                <c:pt idx="4">
                  <c:v>82.302588140098294</c:v>
                </c:pt>
                <c:pt idx="5">
                  <c:v>78.91821789883241</c:v>
                </c:pt>
                <c:pt idx="6">
                  <c:v>77.765540200901057</c:v>
                </c:pt>
                <c:pt idx="7">
                  <c:v>75.54533898673516</c:v>
                </c:pt>
                <c:pt idx="8">
                  <c:v>72.738371672785433</c:v>
                </c:pt>
                <c:pt idx="9">
                  <c:v>69.563546750801819</c:v>
                </c:pt>
                <c:pt idx="10">
                  <c:v>63.907218343155982</c:v>
                </c:pt>
                <c:pt idx="11">
                  <c:v>60.723006755479794</c:v>
                </c:pt>
                <c:pt idx="12">
                  <c:v>57.806006542487395</c:v>
                </c:pt>
                <c:pt idx="13">
                  <c:v>55.540419360888251</c:v>
                </c:pt>
                <c:pt idx="14">
                  <c:v>54.081552979748459</c:v>
                </c:pt>
                <c:pt idx="15">
                  <c:v>52.751627944224111</c:v>
                </c:pt>
                <c:pt idx="16">
                  <c:v>51.318536822727168</c:v>
                </c:pt>
                <c:pt idx="17">
                  <c:v>49.651286874407063</c:v>
                </c:pt>
                <c:pt idx="18">
                  <c:v>47.269542868925051</c:v>
                </c:pt>
                <c:pt idx="19">
                  <c:v>44.071705994210234</c:v>
                </c:pt>
                <c:pt idx="20">
                  <c:v>44.277283917774298</c:v>
                </c:pt>
              </c:numCache>
            </c:numRef>
          </c:yVal>
          <c:smooth val="0"/>
        </c:ser>
        <c:ser>
          <c:idx val="3"/>
          <c:order val="6"/>
          <c:tx>
            <c:strRef>
              <c:f>'Fig1 data'!$A$13</c:f>
              <c:strCache>
                <c:ptCount val="1"/>
                <c:pt idx="0">
                  <c:v>   EU-27 CO index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data'!$B$13:$AF$13</c:f>
              <c:numCache>
                <c:formatCode>0.0</c:formatCode>
                <c:ptCount val="31"/>
                <c:pt idx="0">
                  <c:v>100</c:v>
                </c:pt>
                <c:pt idx="1">
                  <c:v>97.452650537648708</c:v>
                </c:pt>
                <c:pt idx="2">
                  <c:v>92.425954763565471</c:v>
                </c:pt>
                <c:pt idx="3">
                  <c:v>91.515503349936182</c:v>
                </c:pt>
                <c:pt idx="4">
                  <c:v>81.901263216622525</c:v>
                </c:pt>
                <c:pt idx="5">
                  <c:v>77.170269972584819</c:v>
                </c:pt>
                <c:pt idx="6">
                  <c:v>76.265690862829885</c:v>
                </c:pt>
                <c:pt idx="7">
                  <c:v>73.002021342742623</c:v>
                </c:pt>
                <c:pt idx="8">
                  <c:v>68.954034130143839</c:v>
                </c:pt>
                <c:pt idx="9">
                  <c:v>65.738950315713595</c:v>
                </c:pt>
                <c:pt idx="10">
                  <c:v>59.279267680973277</c:v>
                </c:pt>
                <c:pt idx="11">
                  <c:v>56.93335374703269</c:v>
                </c:pt>
                <c:pt idx="12">
                  <c:v>53.171809202580341</c:v>
                </c:pt>
                <c:pt idx="13">
                  <c:v>51.382086728614155</c:v>
                </c:pt>
                <c:pt idx="14">
                  <c:v>50.269356952256615</c:v>
                </c:pt>
                <c:pt idx="15">
                  <c:v>45.201207714069653</c:v>
                </c:pt>
                <c:pt idx="16">
                  <c:v>43.365963243971379</c:v>
                </c:pt>
                <c:pt idx="17">
                  <c:v>41.991786515658198</c:v>
                </c:pt>
                <c:pt idx="18">
                  <c:v>40.552526628021475</c:v>
                </c:pt>
                <c:pt idx="19">
                  <c:v>36.685083840064088</c:v>
                </c:pt>
                <c:pt idx="20">
                  <c:v>37.928674958444688</c:v>
                </c:pt>
              </c:numCache>
            </c:numRef>
          </c:yVal>
          <c:smooth val="0"/>
        </c:ser>
        <c:ser>
          <c:idx val="9"/>
          <c:order val="7"/>
          <c:tx>
            <c:strRef>
              <c:f>'Fig1 data'!$A$28</c:f>
              <c:strCache>
                <c:ptCount val="1"/>
                <c:pt idx="0">
                  <c:v>   EU-27 CH4 index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data'!$B$28:$AF$28</c:f>
              <c:numCache>
                <c:formatCode>0.0</c:formatCode>
                <c:ptCount val="31"/>
                <c:pt idx="0">
                  <c:v>100</c:v>
                </c:pt>
                <c:pt idx="1">
                  <c:v>97.593432970324017</c:v>
                </c:pt>
                <c:pt idx="2">
                  <c:v>94.479988752301637</c:v>
                </c:pt>
                <c:pt idx="3">
                  <c:v>92.913441846519746</c:v>
                </c:pt>
                <c:pt idx="4">
                  <c:v>90.718446733509168</c:v>
                </c:pt>
                <c:pt idx="5">
                  <c:v>90.433866413254677</c:v>
                </c:pt>
                <c:pt idx="6">
                  <c:v>89.719874716901856</c:v>
                </c:pt>
                <c:pt idx="7">
                  <c:v>87.648536528763799</c:v>
                </c:pt>
                <c:pt idx="8">
                  <c:v>85.307863394670562</c:v>
                </c:pt>
                <c:pt idx="9">
                  <c:v>83.613085951726376</c:v>
                </c:pt>
                <c:pt idx="10">
                  <c:v>81.353721480562996</c:v>
                </c:pt>
                <c:pt idx="11">
                  <c:v>79.386051837660489</c:v>
                </c:pt>
                <c:pt idx="12">
                  <c:v>77.996690059846557</c:v>
                </c:pt>
                <c:pt idx="13">
                  <c:v>76.352561138185777</c:v>
                </c:pt>
                <c:pt idx="14">
                  <c:v>74.061350774041543</c:v>
                </c:pt>
                <c:pt idx="15">
                  <c:v>72.931668538459846</c:v>
                </c:pt>
                <c:pt idx="16">
                  <c:v>71.815029567556493</c:v>
                </c:pt>
                <c:pt idx="17">
                  <c:v>70.640288781267842</c:v>
                </c:pt>
                <c:pt idx="18">
                  <c:v>69.909527173185765</c:v>
                </c:pt>
                <c:pt idx="19">
                  <c:v>68.447495777878288</c:v>
                </c:pt>
                <c:pt idx="20">
                  <c:v>67.875624848604971</c:v>
                </c:pt>
              </c:numCache>
            </c:numRef>
          </c:yVal>
          <c:smooth val="0"/>
        </c:ser>
        <c:ser>
          <c:idx val="6"/>
          <c:order val="8"/>
          <c:tx>
            <c:strRef>
              <c:f>'Fig1 data'!$A$20</c:f>
              <c:strCache>
                <c:ptCount val="1"/>
                <c:pt idx="0">
                  <c:v>   NOX index targets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>
                <a:noFill/>
              </a:ln>
            </c:spPr>
          </c:marker>
          <c:dPt>
            <c:idx val="20"/>
            <c:bubble3D val="0"/>
          </c:dPt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data'!$B$20:$AF$20</c:f>
              <c:numCache>
                <c:formatCode>0.0</c:formatCode>
                <c:ptCount val="31"/>
                <c:pt idx="20">
                  <c:v>52.51657341581415</c:v>
                </c:pt>
                <c:pt idx="30">
                  <c:v>39.010845617706586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'Fig1 data'!$A$25</c:f>
              <c:strCache>
                <c:ptCount val="1"/>
                <c:pt idx="0">
                  <c:v>   NMVOC index targets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ln>
                <a:noFill/>
              </a:ln>
            </c:spPr>
          </c:marker>
          <c:dPt>
            <c:idx val="20"/>
            <c:marker>
              <c:spPr>
                <a:solidFill>
                  <a:schemeClr val="accent3"/>
                </a:solidFill>
                <a:ln>
                  <a:noFill/>
                </a:ln>
              </c:spPr>
            </c:marker>
            <c:bubble3D val="0"/>
          </c:dPt>
          <c:xVal>
            <c:numRef>
              <c:f>'Fig1 data'!$B$3:$AF$3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'Fig1 data'!$B$25:$AF$25</c:f>
              <c:numCache>
                <c:formatCode>0.0</c:formatCode>
                <c:ptCount val="31"/>
                <c:pt idx="20">
                  <c:v>52.855528178429324</c:v>
                </c:pt>
                <c:pt idx="30">
                  <c:v>37.832770886354837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26880"/>
        <c:axId val="104028416"/>
      </c:scatterChart>
      <c:valAx>
        <c:axId val="104026880"/>
        <c:scaling>
          <c:orientation val="minMax"/>
          <c:max val="2020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4028416"/>
        <c:crosses val="autoZero"/>
        <c:crossBetween val="midCat"/>
      </c:valAx>
      <c:valAx>
        <c:axId val="1040284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100">
                    <a:latin typeface="Verdana" pitchFamily="34" charset="0"/>
                  </a:defRPr>
                </a:pPr>
                <a:r>
                  <a:rPr lang="en-US" sz="1100">
                    <a:latin typeface="Verdana" pitchFamily="34" charset="0"/>
                  </a:rPr>
                  <a:t>Index:</a:t>
                </a:r>
              </a:p>
              <a:p>
                <a:pPr>
                  <a:defRPr sz="1100">
                    <a:latin typeface="Verdana" pitchFamily="34" charset="0"/>
                  </a:defRPr>
                </a:pPr>
                <a:r>
                  <a:rPr lang="en-US" sz="1100">
                    <a:latin typeface="Verdana" pitchFamily="34" charset="0"/>
                  </a:rPr>
                  <a:t>1990 EU-27 = 100</a:t>
                </a:r>
              </a:p>
            </c:rich>
          </c:tx>
          <c:layout>
            <c:manualLayout>
              <c:xMode val="edge"/>
              <c:yMode val="edge"/>
              <c:x val="8.1843939589518522E-2"/>
              <c:y val="2.434077815744730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Verdana" pitchFamily="34" charset="0"/>
              </a:defRPr>
            </a:pPr>
            <a:endParaRPr lang="en-US"/>
          </a:p>
        </c:txPr>
        <c:crossAx val="1040268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"/>
          <c:y val="0.85740504135096318"/>
          <c:w val="0.99936470031410007"/>
          <c:h val="0.11955116459499171"/>
        </c:manualLayout>
      </c:layout>
      <c:overlay val="0"/>
      <c:txPr>
        <a:bodyPr/>
        <a:lstStyle/>
        <a:p>
          <a:pPr>
            <a:defRPr>
              <a:latin typeface="Verdana" pitchFamily="34" charset="0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tabSelected="1"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6238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%20002/CSI%20002%202012_data_v0_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2004%20factsheets/draft%201/EN17_EU25_2002%20data%20-%20draft%20-%20pg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Revised%20Fact%20Sheets/Spreadsheets/EN17%20Total%20energy%20consumption%20intensity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"/>
      <sheetName val="NOx"/>
      <sheetName val="NMVOC"/>
      <sheetName val="Lookups"/>
      <sheetName val="Input_data"/>
      <sheetName val="Text"/>
      <sheetName val="Data by Sector"/>
      <sheetName val="Targets"/>
      <sheetName val="CO NTOT changes"/>
      <sheetName val="NOX NTOT changes"/>
      <sheetName val="NMVOC NTOT changes"/>
      <sheetName val="CH4 NTOT changes"/>
    </sheetNames>
    <sheetDataSet>
      <sheetData sheetId="0"/>
      <sheetData sheetId="1"/>
      <sheetData sheetId="2"/>
      <sheetData sheetId="3"/>
      <sheetData sheetId="4">
        <row r="1">
          <cell r="A1" t="str">
            <v>Austria</v>
          </cell>
          <cell r="B1" t="str">
            <v>EU15</v>
          </cell>
        </row>
        <row r="2">
          <cell r="A2" t="str">
            <v>Belgium</v>
          </cell>
          <cell r="B2" t="str">
            <v>EU15</v>
          </cell>
        </row>
        <row r="3">
          <cell r="A3" t="str">
            <v>Bulgaria</v>
          </cell>
          <cell r="B3" t="str">
            <v>NewEU12</v>
          </cell>
        </row>
        <row r="4">
          <cell r="A4" t="str">
            <v>Croatia</v>
          </cell>
          <cell r="B4" t="str">
            <v>CC3</v>
          </cell>
        </row>
        <row r="5">
          <cell r="A5" t="str">
            <v>Cyprus</v>
          </cell>
          <cell r="B5" t="str">
            <v>NewEU12</v>
          </cell>
        </row>
        <row r="6">
          <cell r="A6" t="str">
            <v>Czech Republic</v>
          </cell>
          <cell r="B6" t="str">
            <v>NewEU12</v>
          </cell>
        </row>
        <row r="7">
          <cell r="A7" t="str">
            <v>Denmark</v>
          </cell>
          <cell r="B7" t="str">
            <v>EU15</v>
          </cell>
        </row>
        <row r="8">
          <cell r="A8" t="str">
            <v>Estonia</v>
          </cell>
          <cell r="B8" t="str">
            <v>NewEU12</v>
          </cell>
        </row>
        <row r="9">
          <cell r="A9" t="str">
            <v>Finland</v>
          </cell>
          <cell r="B9" t="str">
            <v>EU15</v>
          </cell>
        </row>
        <row r="10">
          <cell r="A10" t="str">
            <v>France</v>
          </cell>
          <cell r="B10" t="str">
            <v>EU15</v>
          </cell>
        </row>
        <row r="11">
          <cell r="A11" t="str">
            <v>FYR of Macedonia</v>
          </cell>
          <cell r="B11" t="str">
            <v>CC3</v>
          </cell>
        </row>
        <row r="12">
          <cell r="A12" t="str">
            <v>Germany</v>
          </cell>
          <cell r="B12" t="str">
            <v>EU15</v>
          </cell>
        </row>
        <row r="13">
          <cell r="A13" t="str">
            <v>Greece</v>
          </cell>
          <cell r="B13" t="str">
            <v>EU15</v>
          </cell>
        </row>
        <row r="14">
          <cell r="A14" t="str">
            <v>Hungary</v>
          </cell>
          <cell r="B14" t="str">
            <v>NewEU12</v>
          </cell>
        </row>
        <row r="15">
          <cell r="A15" t="str">
            <v>Iceland</v>
          </cell>
          <cell r="B15" t="str">
            <v>EFTA4</v>
          </cell>
        </row>
        <row r="16">
          <cell r="A16" t="str">
            <v>Ireland</v>
          </cell>
          <cell r="B16" t="str">
            <v>EU15</v>
          </cell>
        </row>
        <row r="17">
          <cell r="A17" t="str">
            <v>Italy</v>
          </cell>
          <cell r="B17" t="str">
            <v>EU15</v>
          </cell>
        </row>
        <row r="18">
          <cell r="A18" t="str">
            <v>Latvia</v>
          </cell>
          <cell r="B18" t="str">
            <v>NewEU12</v>
          </cell>
        </row>
        <row r="19">
          <cell r="A19" t="str">
            <v>Liechtenstein</v>
          </cell>
          <cell r="B19" t="str">
            <v>EFTA4</v>
          </cell>
        </row>
        <row r="20">
          <cell r="A20" t="str">
            <v>Lithuania</v>
          </cell>
          <cell r="B20" t="str">
            <v>NewEU12</v>
          </cell>
        </row>
        <row r="21">
          <cell r="A21" t="str">
            <v>Luxembourg</v>
          </cell>
          <cell r="B21" t="str">
            <v>EU15</v>
          </cell>
        </row>
        <row r="22">
          <cell r="A22" t="str">
            <v>Malta</v>
          </cell>
          <cell r="B22" t="str">
            <v>NewEU12</v>
          </cell>
        </row>
        <row r="23">
          <cell r="A23" t="str">
            <v>Netherlands</v>
          </cell>
          <cell r="B23" t="str">
            <v>EU15</v>
          </cell>
        </row>
        <row r="24">
          <cell r="A24" t="str">
            <v>Norway</v>
          </cell>
          <cell r="B24" t="str">
            <v>EFTA4</v>
          </cell>
        </row>
        <row r="25">
          <cell r="A25" t="str">
            <v>Poland</v>
          </cell>
          <cell r="B25" t="str">
            <v>NewEU12</v>
          </cell>
        </row>
        <row r="26">
          <cell r="A26" t="str">
            <v>Portugal</v>
          </cell>
          <cell r="B26" t="str">
            <v>EU15</v>
          </cell>
        </row>
        <row r="27">
          <cell r="A27" t="str">
            <v>Romania</v>
          </cell>
          <cell r="B27" t="str">
            <v>NewEU12</v>
          </cell>
        </row>
        <row r="28">
          <cell r="A28" t="str">
            <v>Serbia</v>
          </cell>
          <cell r="B28" t="str">
            <v>BC</v>
          </cell>
        </row>
        <row r="29">
          <cell r="A29" t="str">
            <v>Slovakia</v>
          </cell>
          <cell r="B29" t="str">
            <v>NewEU12</v>
          </cell>
        </row>
        <row r="30">
          <cell r="A30" t="str">
            <v>Slovenia</v>
          </cell>
          <cell r="B30" t="str">
            <v>NewEU12</v>
          </cell>
        </row>
        <row r="31">
          <cell r="A31" t="str">
            <v>Spain</v>
          </cell>
          <cell r="B31" t="str">
            <v>EU15</v>
          </cell>
        </row>
        <row r="32">
          <cell r="A32" t="str">
            <v>Sweden</v>
          </cell>
          <cell r="B32" t="str">
            <v>EU15</v>
          </cell>
        </row>
        <row r="33">
          <cell r="A33" t="str">
            <v>Switzerland</v>
          </cell>
          <cell r="B33" t="str">
            <v>EFTA4</v>
          </cell>
        </row>
        <row r="34">
          <cell r="A34" t="str">
            <v>Turkey</v>
          </cell>
          <cell r="B34" t="str">
            <v>CC3</v>
          </cell>
        </row>
        <row r="35">
          <cell r="A35" t="str">
            <v>United Kingdom</v>
          </cell>
          <cell r="B35" t="str">
            <v>EU15</v>
          </cell>
        </row>
        <row r="37">
          <cell r="B37">
            <v>2010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ndex of GIEC, GDP, T (2)"/>
      <sheetName val="Chart annual growth rates 95-02"/>
      <sheetName val="Chart index of GIEC, GDP, TECI"/>
      <sheetName val="Indices"/>
      <sheetName val="Data for Graphs"/>
      <sheetName val="Total energy intensity"/>
      <sheetName val="GDP at current prices"/>
      <sheetName val="GDP at 1995 prices"/>
      <sheetName val="GIEC"/>
      <sheetName val="GDP at 2000 prices"/>
      <sheetName val="Total energy intensity proj"/>
      <sheetName val="GIEC Projections"/>
      <sheetName val="GDP projections (2000 prices)"/>
      <sheetName val="GDP projections (1995 prices)"/>
      <sheetName val="New Cronos"/>
      <sheetName val="a_gdp_c current prices"/>
      <sheetName val="a_gdp_c constant prices"/>
      <sheetName val="ES 100a All products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INDIC_EN</v>
          </cell>
          <cell r="B1" t="str">
            <v>100900 Gross inland consumption</v>
          </cell>
        </row>
        <row r="2">
          <cell r="A2" t="str">
            <v>UNIT</v>
          </cell>
          <cell r="B2" t="str">
            <v>1000TOE Thousands tons of oil equivalent (TOE)</v>
          </cell>
        </row>
        <row r="3">
          <cell r="A3" t="str">
            <v>PRODUCT</v>
          </cell>
          <cell r="B3" t="str">
            <v>0000 All Products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5">
          <cell r="B5" t="str">
            <v>TIME</v>
          </cell>
          <cell r="C5" t="str">
            <v>1990A00</v>
          </cell>
          <cell r="D5" t="str">
            <v>1991A00</v>
          </cell>
          <cell r="E5" t="str">
            <v>1992A00</v>
          </cell>
          <cell r="F5" t="str">
            <v>1993A00</v>
          </cell>
          <cell r="G5" t="str">
            <v>1994A00</v>
          </cell>
          <cell r="H5" t="str">
            <v>1995A00</v>
          </cell>
          <cell r="I5" t="str">
            <v>1996A00</v>
          </cell>
          <cell r="J5" t="str">
            <v>1997A00</v>
          </cell>
          <cell r="K5" t="str">
            <v>1998A00</v>
          </cell>
          <cell r="L5" t="str">
            <v>1999A00</v>
          </cell>
          <cell r="M5" t="str">
            <v>2000A00</v>
          </cell>
          <cell r="N5" t="str">
            <v>2001A00</v>
          </cell>
        </row>
        <row r="6">
          <cell r="A6" t="str">
            <v>GEO</v>
          </cell>
        </row>
        <row r="7">
          <cell r="A7" t="str">
            <v>eu25 European Union (25 countries)</v>
          </cell>
          <cell r="C7">
            <v>1553010</v>
          </cell>
          <cell r="D7">
            <v>1571383</v>
          </cell>
          <cell r="E7">
            <v>1549468</v>
          </cell>
          <cell r="F7">
            <v>1545865</v>
          </cell>
          <cell r="G7">
            <v>1538603</v>
          </cell>
          <cell r="H7">
            <v>1571440</v>
          </cell>
          <cell r="I7">
            <v>1630897</v>
          </cell>
          <cell r="J7">
            <v>1619822</v>
          </cell>
          <cell r="K7">
            <v>1642566</v>
          </cell>
          <cell r="L7">
            <v>1637145</v>
          </cell>
          <cell r="M7">
            <v>1652151</v>
          </cell>
          <cell r="N7">
            <v>1686830</v>
          </cell>
          <cell r="O7">
            <v>1676885</v>
          </cell>
        </row>
        <row r="8">
          <cell r="A8" t="str">
            <v>eu15 European Union (15 countries)</v>
          </cell>
          <cell r="C8">
            <v>1318765</v>
          </cell>
          <cell r="D8">
            <v>1344838</v>
          </cell>
          <cell r="E8">
            <v>1335864</v>
          </cell>
          <cell r="F8">
            <v>1334677</v>
          </cell>
          <cell r="G8">
            <v>1334813</v>
          </cell>
          <cell r="H8">
            <v>1362830</v>
          </cell>
          <cell r="I8">
            <v>1412708</v>
          </cell>
          <cell r="J8">
            <v>1405769</v>
          </cell>
          <cell r="K8">
            <v>1435456</v>
          </cell>
          <cell r="L8">
            <v>1438090</v>
          </cell>
          <cell r="M8">
            <v>1455277</v>
          </cell>
          <cell r="N8">
            <v>1484317</v>
          </cell>
          <cell r="O8">
            <v>1475390</v>
          </cell>
        </row>
        <row r="9">
          <cell r="A9" t="str">
            <v>nms10 New Member States (CZ, EE, CY, LV, LT, HU, MT, PL, SI, SK)</v>
          </cell>
          <cell r="C9">
            <v>234246</v>
          </cell>
          <cell r="D9">
            <v>226545</v>
          </cell>
          <cell r="E9">
            <v>213605</v>
          </cell>
          <cell r="F9">
            <v>211188</v>
          </cell>
          <cell r="G9">
            <v>203790</v>
          </cell>
          <cell r="H9">
            <v>208610</v>
          </cell>
          <cell r="I9">
            <v>218189</v>
          </cell>
          <cell r="J9">
            <v>214053</v>
          </cell>
          <cell r="K9">
            <v>207110</v>
          </cell>
          <cell r="L9">
            <v>199055</v>
          </cell>
          <cell r="M9">
            <v>196873</v>
          </cell>
          <cell r="N9">
            <v>202513</v>
          </cell>
          <cell r="O9">
            <v>201495</v>
          </cell>
        </row>
        <row r="10">
          <cell r="A10" t="str">
            <v>eurozone Euro-zone (EUR-11 up to 31.12.2000 / EUR-12 from 1.1.2001)</v>
          </cell>
          <cell r="C10">
            <v>1019783</v>
          </cell>
          <cell r="D10">
            <v>1038006</v>
          </cell>
          <cell r="E10">
            <v>1031586</v>
          </cell>
          <cell r="F10">
            <v>1027386</v>
          </cell>
          <cell r="G10">
            <v>1022242</v>
          </cell>
          <cell r="H10">
            <v>1049870</v>
          </cell>
          <cell r="I10">
            <v>1084597</v>
          </cell>
          <cell r="J10">
            <v>1085912</v>
          </cell>
          <cell r="K10">
            <v>1106598</v>
          </cell>
          <cell r="L10">
            <v>1111588</v>
          </cell>
          <cell r="M10">
            <v>1129256</v>
          </cell>
          <cell r="N10">
            <v>1180689</v>
          </cell>
          <cell r="O10">
            <v>1179947</v>
          </cell>
        </row>
        <row r="11">
          <cell r="A11" t="str">
            <v>eurozone12 Euro-zone (EUR-11 plus GR up to 31.12.2000 / EUR-12 from 1.1.2001)</v>
          </cell>
          <cell r="C11">
            <v>1042028</v>
          </cell>
          <cell r="D11">
            <v>1060420</v>
          </cell>
          <cell r="E11">
            <v>1054627</v>
          </cell>
          <cell r="F11">
            <v>1049992</v>
          </cell>
          <cell r="G11">
            <v>1045848</v>
          </cell>
          <cell r="H11">
            <v>1074007</v>
          </cell>
          <cell r="I11">
            <v>1110002</v>
          </cell>
          <cell r="J11">
            <v>1111497</v>
          </cell>
          <cell r="K11">
            <v>1133473</v>
          </cell>
          <cell r="L11">
            <v>1138347</v>
          </cell>
          <cell r="M11">
            <v>1157331</v>
          </cell>
          <cell r="N11">
            <v>1180689</v>
          </cell>
          <cell r="O11">
            <v>1179947</v>
          </cell>
        </row>
        <row r="12">
          <cell r="A12" t="str">
            <v>BE Belgium</v>
          </cell>
          <cell r="C12">
            <v>47257</v>
          </cell>
          <cell r="D12">
            <v>49493</v>
          </cell>
          <cell r="E12">
            <v>50259</v>
          </cell>
          <cell r="F12">
            <v>48887</v>
          </cell>
          <cell r="G12">
            <v>49758</v>
          </cell>
          <cell r="H12">
            <v>50459</v>
          </cell>
          <cell r="I12">
            <v>53981</v>
          </cell>
          <cell r="J12">
            <v>55120</v>
          </cell>
          <cell r="K12">
            <v>56210</v>
          </cell>
          <cell r="L12">
            <v>56876</v>
          </cell>
          <cell r="M12">
            <v>57168</v>
          </cell>
          <cell r="N12">
            <v>55617</v>
          </cell>
          <cell r="O12">
            <v>52570</v>
          </cell>
        </row>
        <row r="13">
          <cell r="A13" t="str">
            <v>DK Denmark</v>
          </cell>
          <cell r="C13">
            <v>18537</v>
          </cell>
          <cell r="D13">
            <v>20366</v>
          </cell>
          <cell r="E13">
            <v>19514</v>
          </cell>
          <cell r="F13">
            <v>20225</v>
          </cell>
          <cell r="G13">
            <v>20448</v>
          </cell>
          <cell r="H13">
            <v>20441</v>
          </cell>
          <cell r="I13">
            <v>22881</v>
          </cell>
          <cell r="J13">
            <v>21308</v>
          </cell>
          <cell r="K13">
            <v>20980</v>
          </cell>
          <cell r="L13">
            <v>20215</v>
          </cell>
          <cell r="M13">
            <v>19666</v>
          </cell>
          <cell r="N13">
            <v>20213</v>
          </cell>
          <cell r="O13">
            <v>19839</v>
          </cell>
        </row>
        <row r="14">
          <cell r="A14" t="str">
            <v>DE Germany (including ex-GDR from 1991)</v>
          </cell>
          <cell r="C14">
            <v>356084</v>
          </cell>
          <cell r="D14">
            <v>347151</v>
          </cell>
          <cell r="E14">
            <v>340438</v>
          </cell>
          <cell r="F14">
            <v>339059</v>
          </cell>
          <cell r="G14">
            <v>336045</v>
          </cell>
          <cell r="H14">
            <v>337142</v>
          </cell>
          <cell r="I14">
            <v>348921</v>
          </cell>
          <cell r="J14">
            <v>345465</v>
          </cell>
          <cell r="K14">
            <v>344484</v>
          </cell>
          <cell r="L14">
            <v>338421</v>
          </cell>
          <cell r="M14">
            <v>340225</v>
          </cell>
          <cell r="N14">
            <v>350118</v>
          </cell>
          <cell r="O14">
            <v>343671</v>
          </cell>
        </row>
        <row r="15">
          <cell r="A15" t="str">
            <v>GR Greece</v>
          </cell>
          <cell r="C15">
            <v>22245</v>
          </cell>
          <cell r="D15">
            <v>22414</v>
          </cell>
          <cell r="E15">
            <v>23040</v>
          </cell>
          <cell r="F15">
            <v>22605</v>
          </cell>
          <cell r="G15">
            <v>23606</v>
          </cell>
          <cell r="H15">
            <v>24137</v>
          </cell>
          <cell r="I15">
            <v>25405</v>
          </cell>
          <cell r="J15">
            <v>25585</v>
          </cell>
          <cell r="K15">
            <v>26875</v>
          </cell>
          <cell r="L15">
            <v>26759</v>
          </cell>
          <cell r="M15">
            <v>28076</v>
          </cell>
          <cell r="N15">
            <v>28937</v>
          </cell>
          <cell r="O15">
            <v>29736</v>
          </cell>
        </row>
        <row r="16">
          <cell r="A16" t="str">
            <v>ES Spain</v>
          </cell>
          <cell r="C16">
            <v>89401</v>
          </cell>
          <cell r="D16">
            <v>94160</v>
          </cell>
          <cell r="E16">
            <v>95158</v>
          </cell>
          <cell r="F16">
            <v>91395</v>
          </cell>
          <cell r="G16">
            <v>97110</v>
          </cell>
          <cell r="H16">
            <v>102207</v>
          </cell>
          <cell r="I16">
            <v>100825</v>
          </cell>
          <cell r="J16">
            <v>106054</v>
          </cell>
          <cell r="K16">
            <v>111099</v>
          </cell>
          <cell r="L16">
            <v>117567</v>
          </cell>
          <cell r="M16">
            <v>122754</v>
          </cell>
          <cell r="N16">
            <v>126188</v>
          </cell>
          <cell r="O16">
            <v>129887</v>
          </cell>
        </row>
        <row r="17">
          <cell r="A17" t="str">
            <v>FR France</v>
          </cell>
          <cell r="C17">
            <v>223122</v>
          </cell>
          <cell r="D17">
            <v>235643</v>
          </cell>
          <cell r="E17">
            <v>232811</v>
          </cell>
          <cell r="F17">
            <v>235778</v>
          </cell>
          <cell r="G17">
            <v>226528</v>
          </cell>
          <cell r="H17">
            <v>235628</v>
          </cell>
          <cell r="I17">
            <v>249168</v>
          </cell>
          <cell r="J17">
            <v>243209</v>
          </cell>
          <cell r="K17">
            <v>250776</v>
          </cell>
          <cell r="L17">
            <v>250811</v>
          </cell>
          <cell r="M17">
            <v>258055</v>
          </cell>
          <cell r="N17">
            <v>261697</v>
          </cell>
          <cell r="O17">
            <v>261391</v>
          </cell>
        </row>
        <row r="18">
          <cell r="A18" t="str">
            <v>IE Ireland</v>
          </cell>
          <cell r="C18">
            <v>10343</v>
          </cell>
          <cell r="D18">
            <v>10263</v>
          </cell>
          <cell r="E18">
            <v>10185</v>
          </cell>
          <cell r="F18">
            <v>10459</v>
          </cell>
          <cell r="G18">
            <v>10946</v>
          </cell>
          <cell r="H18">
            <v>11027</v>
          </cell>
          <cell r="I18">
            <v>11722</v>
          </cell>
          <cell r="J18">
            <v>12247</v>
          </cell>
          <cell r="K18">
            <v>13041</v>
          </cell>
          <cell r="L18">
            <v>13804</v>
          </cell>
          <cell r="M18">
            <v>14242</v>
          </cell>
          <cell r="N18">
            <v>14806</v>
          </cell>
          <cell r="O18">
            <v>15156</v>
          </cell>
        </row>
        <row r="19">
          <cell r="A19" t="str">
            <v>IT Italy</v>
          </cell>
          <cell r="C19">
            <v>153076</v>
          </cell>
          <cell r="D19">
            <v>155194</v>
          </cell>
          <cell r="E19">
            <v>157349</v>
          </cell>
          <cell r="F19">
            <v>154734</v>
          </cell>
          <cell r="G19">
            <v>152679</v>
          </cell>
          <cell r="H19">
            <v>161499</v>
          </cell>
          <cell r="I19">
            <v>161290</v>
          </cell>
          <cell r="J19">
            <v>163539</v>
          </cell>
          <cell r="K19">
            <v>168534</v>
          </cell>
          <cell r="L19">
            <v>170914</v>
          </cell>
          <cell r="M19">
            <v>172478</v>
          </cell>
          <cell r="N19">
            <v>172713</v>
          </cell>
          <cell r="O19">
            <v>173550</v>
          </cell>
        </row>
        <row r="20">
          <cell r="A20" t="str">
            <v>lu Luxembourg (Grand-Duché)</v>
          </cell>
          <cell r="C20">
            <v>3551</v>
          </cell>
          <cell r="D20">
            <v>3773</v>
          </cell>
          <cell r="E20">
            <v>3790</v>
          </cell>
          <cell r="F20">
            <v>3843</v>
          </cell>
          <cell r="G20">
            <v>3755</v>
          </cell>
          <cell r="H20">
            <v>3335</v>
          </cell>
          <cell r="I20">
            <v>3401</v>
          </cell>
          <cell r="J20">
            <v>3351</v>
          </cell>
          <cell r="K20">
            <v>3274</v>
          </cell>
          <cell r="L20">
            <v>3440</v>
          </cell>
          <cell r="M20">
            <v>3628</v>
          </cell>
          <cell r="N20">
            <v>3765</v>
          </cell>
          <cell r="O20">
            <v>3979</v>
          </cell>
        </row>
        <row r="21">
          <cell r="A21" t="str">
            <v>NL Netherlands</v>
          </cell>
          <cell r="C21">
            <v>66841</v>
          </cell>
          <cell r="D21">
            <v>69936</v>
          </cell>
          <cell r="E21">
            <v>70067</v>
          </cell>
          <cell r="F21">
            <v>70785</v>
          </cell>
          <cell r="G21">
            <v>70609</v>
          </cell>
          <cell r="H21">
            <v>73355</v>
          </cell>
          <cell r="I21">
            <v>76254</v>
          </cell>
          <cell r="J21">
            <v>75127</v>
          </cell>
          <cell r="K21">
            <v>75006</v>
          </cell>
          <cell r="L21">
            <v>74475</v>
          </cell>
          <cell r="M21">
            <v>75655</v>
          </cell>
          <cell r="N21">
            <v>77587</v>
          </cell>
          <cell r="O21">
            <v>78195</v>
          </cell>
        </row>
        <row r="22">
          <cell r="A22" t="str">
            <v>AT Austria</v>
          </cell>
          <cell r="C22">
            <v>24517</v>
          </cell>
          <cell r="D22">
            <v>26214</v>
          </cell>
          <cell r="E22">
            <v>25277</v>
          </cell>
          <cell r="F22">
            <v>25598</v>
          </cell>
          <cell r="G22">
            <v>25663</v>
          </cell>
          <cell r="H22">
            <v>26774</v>
          </cell>
          <cell r="I22">
            <v>28314</v>
          </cell>
          <cell r="J22">
            <v>28296</v>
          </cell>
          <cell r="K22">
            <v>28699</v>
          </cell>
          <cell r="L22">
            <v>28581</v>
          </cell>
          <cell r="M22">
            <v>28433</v>
          </cell>
          <cell r="N22">
            <v>31179</v>
          </cell>
          <cell r="O22">
            <v>30733</v>
          </cell>
        </row>
        <row r="23">
          <cell r="A23" t="str">
            <v>PT Portugal</v>
          </cell>
          <cell r="C23">
            <v>16890</v>
          </cell>
          <cell r="D23">
            <v>17172</v>
          </cell>
          <cell r="E23">
            <v>18344</v>
          </cell>
          <cell r="F23">
            <v>17988</v>
          </cell>
          <cell r="G23">
            <v>18584</v>
          </cell>
          <cell r="H23">
            <v>19611</v>
          </cell>
          <cell r="I23">
            <v>19560</v>
          </cell>
          <cell r="J23">
            <v>20744</v>
          </cell>
          <cell r="K23">
            <v>22246</v>
          </cell>
          <cell r="L23">
            <v>23892</v>
          </cell>
          <cell r="M23">
            <v>24108</v>
          </cell>
          <cell r="N23">
            <v>24760</v>
          </cell>
          <cell r="O23">
            <v>25942</v>
          </cell>
        </row>
        <row r="24">
          <cell r="A24" t="str">
            <v>FI Finland</v>
          </cell>
          <cell r="C24">
            <v>28701</v>
          </cell>
          <cell r="D24">
            <v>29007</v>
          </cell>
          <cell r="E24">
            <v>27909</v>
          </cell>
          <cell r="F24">
            <v>28860</v>
          </cell>
          <cell r="G24">
            <v>30565</v>
          </cell>
          <cell r="H24">
            <v>28834</v>
          </cell>
          <cell r="I24">
            <v>31160</v>
          </cell>
          <cell r="J24">
            <v>32760</v>
          </cell>
          <cell r="K24">
            <v>33229</v>
          </cell>
          <cell r="L24">
            <v>32807</v>
          </cell>
          <cell r="M24">
            <v>32508</v>
          </cell>
          <cell r="N24">
            <v>33322</v>
          </cell>
          <cell r="O24">
            <v>35136</v>
          </cell>
        </row>
        <row r="25">
          <cell r="A25" t="str">
            <v>SE Sweden</v>
          </cell>
          <cell r="C25">
            <v>47118</v>
          </cell>
          <cell r="D25">
            <v>48741</v>
          </cell>
          <cell r="E25">
            <v>46333</v>
          </cell>
          <cell r="F25">
            <v>46609</v>
          </cell>
          <cell r="G25">
            <v>49650</v>
          </cell>
          <cell r="H25">
            <v>50370</v>
          </cell>
          <cell r="I25">
            <v>51576</v>
          </cell>
          <cell r="J25">
            <v>50271</v>
          </cell>
          <cell r="K25">
            <v>50699</v>
          </cell>
          <cell r="L25">
            <v>50812</v>
          </cell>
          <cell r="M25">
            <v>47863</v>
          </cell>
          <cell r="N25">
            <v>51453</v>
          </cell>
          <cell r="O25">
            <v>51465</v>
          </cell>
        </row>
        <row r="26">
          <cell r="A26" t="str">
            <v>UK United Kingdom</v>
          </cell>
          <cell r="C26">
            <v>211082</v>
          </cell>
          <cell r="D26">
            <v>215311</v>
          </cell>
          <cell r="E26">
            <v>215390</v>
          </cell>
          <cell r="F26">
            <v>217851</v>
          </cell>
          <cell r="G26">
            <v>218866</v>
          </cell>
          <cell r="H26">
            <v>218011</v>
          </cell>
          <cell r="I26">
            <v>228248</v>
          </cell>
          <cell r="J26">
            <v>222693</v>
          </cell>
          <cell r="K26">
            <v>230304</v>
          </cell>
          <cell r="L26">
            <v>228717</v>
          </cell>
          <cell r="M26">
            <v>230416</v>
          </cell>
          <cell r="N26">
            <v>231962</v>
          </cell>
          <cell r="O26">
            <v>224140</v>
          </cell>
        </row>
        <row r="27">
          <cell r="A27" t="str">
            <v>eea18 European Economic Area (EEA) (EU-15 plus IS, LI, NO)</v>
          </cell>
          <cell r="C27">
            <v>1342546</v>
          </cell>
          <cell r="D27">
            <v>1368867</v>
          </cell>
          <cell r="E27">
            <v>1360360</v>
          </cell>
          <cell r="F27">
            <v>1360625</v>
          </cell>
          <cell r="G27">
            <v>1360469</v>
          </cell>
          <cell r="H27">
            <v>1388655</v>
          </cell>
          <cell r="I27">
            <v>1438388</v>
          </cell>
          <cell r="J27">
            <v>1432725</v>
          </cell>
          <cell r="K27">
            <v>1463658</v>
          </cell>
          <cell r="L27">
            <v>1467877</v>
          </cell>
          <cell r="M27">
            <v>1484578</v>
          </cell>
          <cell r="N27">
            <v>1514571</v>
          </cell>
          <cell r="O27">
            <v>1505059</v>
          </cell>
        </row>
        <row r="28">
          <cell r="A28" t="str">
            <v>IS Iceland</v>
          </cell>
          <cell r="C28">
            <v>2214</v>
          </cell>
          <cell r="D28">
            <v>2033</v>
          </cell>
          <cell r="E28">
            <v>2076</v>
          </cell>
          <cell r="F28">
            <v>2154</v>
          </cell>
          <cell r="G28">
            <v>2139</v>
          </cell>
          <cell r="H28">
            <v>2141</v>
          </cell>
          <cell r="I28">
            <v>2468</v>
          </cell>
          <cell r="J28">
            <v>2517</v>
          </cell>
          <cell r="K28">
            <v>2685</v>
          </cell>
          <cell r="L28">
            <v>3074</v>
          </cell>
          <cell r="M28">
            <v>3230</v>
          </cell>
          <cell r="N28">
            <v>3349</v>
          </cell>
          <cell r="O28">
            <v>3390</v>
          </cell>
        </row>
        <row r="29">
          <cell r="A29" t="str">
            <v>NO Norway</v>
          </cell>
          <cell r="C29">
            <v>21568</v>
          </cell>
          <cell r="D29">
            <v>21995</v>
          </cell>
          <cell r="E29">
            <v>22420</v>
          </cell>
          <cell r="F29">
            <v>23794</v>
          </cell>
          <cell r="G29">
            <v>23518</v>
          </cell>
          <cell r="H29">
            <v>23684</v>
          </cell>
          <cell r="I29">
            <v>23212</v>
          </cell>
          <cell r="J29">
            <v>24439</v>
          </cell>
          <cell r="K29">
            <v>25517</v>
          </cell>
          <cell r="L29">
            <v>26712</v>
          </cell>
          <cell r="M29">
            <v>26071</v>
          </cell>
          <cell r="N29">
            <v>26904</v>
          </cell>
          <cell r="O29">
            <v>26278</v>
          </cell>
        </row>
        <row r="30">
          <cell r="A30" t="str">
            <v>EU15 European Union (15 countries)</v>
          </cell>
          <cell r="C30">
            <v>1318765</v>
          </cell>
          <cell r="D30">
            <v>1344838</v>
          </cell>
          <cell r="E30">
            <v>1335864</v>
          </cell>
          <cell r="F30">
            <v>1334677</v>
          </cell>
          <cell r="G30">
            <v>1334813</v>
          </cell>
          <cell r="H30">
            <v>1362830</v>
          </cell>
          <cell r="I30">
            <v>1412708</v>
          </cell>
          <cell r="J30">
            <v>1405769</v>
          </cell>
          <cell r="K30">
            <v>1435456</v>
          </cell>
          <cell r="L30">
            <v>1438090</v>
          </cell>
          <cell r="M30">
            <v>1455277</v>
          </cell>
          <cell r="N30">
            <v>1484317</v>
          </cell>
          <cell r="O30">
            <v>1475390</v>
          </cell>
        </row>
        <row r="31">
          <cell r="A31" t="str">
            <v>BG Bulgaria</v>
          </cell>
          <cell r="C31">
            <v>27961</v>
          </cell>
          <cell r="D31">
            <v>22426</v>
          </cell>
          <cell r="E31">
            <v>20724</v>
          </cell>
          <cell r="F31">
            <v>22056</v>
          </cell>
          <cell r="G31">
            <v>21352</v>
          </cell>
          <cell r="H31">
            <v>23304</v>
          </cell>
          <cell r="I31">
            <v>23091</v>
          </cell>
          <cell r="J31">
            <v>20549</v>
          </cell>
          <cell r="K31">
            <v>20086</v>
          </cell>
          <cell r="L31">
            <v>18145</v>
          </cell>
          <cell r="M31">
            <v>18296</v>
          </cell>
          <cell r="N31">
            <v>19062</v>
          </cell>
          <cell r="O31">
            <v>18721</v>
          </cell>
        </row>
        <row r="32">
          <cell r="A32" t="str">
            <v>CY Cyprus</v>
          </cell>
          <cell r="C32">
            <v>1823</v>
          </cell>
          <cell r="D32">
            <v>1568</v>
          </cell>
          <cell r="E32">
            <v>1815</v>
          </cell>
          <cell r="F32">
            <v>1865</v>
          </cell>
          <cell r="G32">
            <v>2144</v>
          </cell>
          <cell r="H32">
            <v>1948</v>
          </cell>
          <cell r="I32">
            <v>2093</v>
          </cell>
          <cell r="J32">
            <v>2043</v>
          </cell>
          <cell r="K32">
            <v>2291</v>
          </cell>
          <cell r="L32">
            <v>2265</v>
          </cell>
          <cell r="M32">
            <v>2392</v>
          </cell>
          <cell r="N32">
            <v>2410</v>
          </cell>
          <cell r="O32">
            <v>2411</v>
          </cell>
        </row>
        <row r="33">
          <cell r="A33" t="str">
            <v>CZ Czech Republic</v>
          </cell>
          <cell r="C33">
            <v>47203</v>
          </cell>
          <cell r="D33">
            <v>42847</v>
          </cell>
          <cell r="E33">
            <v>43146</v>
          </cell>
          <cell r="F33">
            <v>41687</v>
          </cell>
          <cell r="G33">
            <v>40277</v>
          </cell>
          <cell r="H33">
            <v>40588</v>
          </cell>
          <cell r="I33">
            <v>41805</v>
          </cell>
          <cell r="J33">
            <v>42048</v>
          </cell>
          <cell r="K33">
            <v>40624</v>
          </cell>
          <cell r="L33">
            <v>37750</v>
          </cell>
          <cell r="M33">
            <v>40103</v>
          </cell>
          <cell r="N33">
            <v>40977</v>
          </cell>
          <cell r="O33">
            <v>40933</v>
          </cell>
        </row>
        <row r="34">
          <cell r="A34" t="str">
            <v>EE Estonia</v>
          </cell>
          <cell r="C34">
            <v>9883</v>
          </cell>
          <cell r="D34">
            <v>9201</v>
          </cell>
          <cell r="E34">
            <v>6841</v>
          </cell>
          <cell r="F34">
            <v>5349</v>
          </cell>
          <cell r="G34">
            <v>5542</v>
          </cell>
          <cell r="H34">
            <v>5280</v>
          </cell>
          <cell r="I34">
            <v>5602</v>
          </cell>
          <cell r="J34">
            <v>5513</v>
          </cell>
          <cell r="K34">
            <v>5224</v>
          </cell>
          <cell r="L34">
            <v>4881</v>
          </cell>
          <cell r="M34">
            <v>4572</v>
          </cell>
          <cell r="N34">
            <v>5097</v>
          </cell>
          <cell r="O34">
            <v>4963</v>
          </cell>
        </row>
        <row r="35">
          <cell r="A35" t="str">
            <v>HU Hungary</v>
          </cell>
          <cell r="C35">
            <v>28101</v>
          </cell>
          <cell r="D35">
            <v>26903</v>
          </cell>
          <cell r="E35">
            <v>24555</v>
          </cell>
          <cell r="F35">
            <v>24746</v>
          </cell>
          <cell r="G35">
            <v>24522</v>
          </cell>
          <cell r="H35">
            <v>25223</v>
          </cell>
          <cell r="I35">
            <v>25800</v>
          </cell>
          <cell r="J35">
            <v>25307</v>
          </cell>
          <cell r="K35">
            <v>25089</v>
          </cell>
          <cell r="L35">
            <v>25347</v>
          </cell>
          <cell r="M35">
            <v>24941</v>
          </cell>
          <cell r="N35">
            <v>25389</v>
          </cell>
          <cell r="O35">
            <v>25168</v>
          </cell>
        </row>
        <row r="36">
          <cell r="A36" t="str">
            <v>LT Lithuania</v>
          </cell>
          <cell r="C36">
            <v>16051</v>
          </cell>
          <cell r="D36">
            <v>16159</v>
          </cell>
          <cell r="E36">
            <v>10889</v>
          </cell>
          <cell r="F36">
            <v>8751</v>
          </cell>
          <cell r="G36">
            <v>7683</v>
          </cell>
          <cell r="H36">
            <v>8314</v>
          </cell>
          <cell r="I36">
            <v>8881</v>
          </cell>
          <cell r="J36">
            <v>8352</v>
          </cell>
          <cell r="K36">
            <v>9341</v>
          </cell>
          <cell r="L36">
            <v>7929</v>
          </cell>
          <cell r="M36">
            <v>7226</v>
          </cell>
          <cell r="N36">
            <v>8178</v>
          </cell>
          <cell r="O36">
            <v>8673</v>
          </cell>
        </row>
        <row r="37">
          <cell r="A37" t="str">
            <v>LV Latvia</v>
          </cell>
          <cell r="C37">
            <v>4108</v>
          </cell>
          <cell r="D37">
            <v>6702</v>
          </cell>
          <cell r="E37">
            <v>5510</v>
          </cell>
          <cell r="F37">
            <v>4498</v>
          </cell>
          <cell r="G37">
            <v>4177</v>
          </cell>
          <cell r="H37">
            <v>3718</v>
          </cell>
          <cell r="I37">
            <v>3575</v>
          </cell>
          <cell r="J37">
            <v>3332</v>
          </cell>
          <cell r="K37">
            <v>3261</v>
          </cell>
          <cell r="L37">
            <v>3824</v>
          </cell>
          <cell r="M37">
            <v>3676</v>
          </cell>
          <cell r="N37">
            <v>4288</v>
          </cell>
          <cell r="O37">
            <v>4244</v>
          </cell>
        </row>
        <row r="38">
          <cell r="A38" t="str">
            <v>MT Malta</v>
          </cell>
          <cell r="C38">
            <v>581</v>
          </cell>
          <cell r="D38">
            <v>603</v>
          </cell>
          <cell r="E38">
            <v>618</v>
          </cell>
          <cell r="F38">
            <v>745</v>
          </cell>
          <cell r="G38">
            <v>725</v>
          </cell>
          <cell r="H38">
            <v>795</v>
          </cell>
          <cell r="I38">
            <v>877</v>
          </cell>
          <cell r="J38">
            <v>927</v>
          </cell>
          <cell r="K38">
            <v>974</v>
          </cell>
          <cell r="L38">
            <v>968</v>
          </cell>
          <cell r="M38">
            <v>940</v>
          </cell>
          <cell r="N38">
            <v>823</v>
          </cell>
          <cell r="O38">
            <v>823</v>
          </cell>
        </row>
        <row r="39">
          <cell r="A39" t="str">
            <v>PL Poland</v>
          </cell>
          <cell r="C39">
            <v>100005</v>
          </cell>
          <cell r="D39">
            <v>98407</v>
          </cell>
          <cell r="E39">
            <v>97411</v>
          </cell>
          <cell r="F39">
            <v>101512</v>
          </cell>
          <cell r="G39">
            <v>96724</v>
          </cell>
          <cell r="H39">
            <v>99992</v>
          </cell>
          <cell r="I39">
            <v>107114</v>
          </cell>
          <cell r="J39">
            <v>103189</v>
          </cell>
          <cell r="K39">
            <v>97294</v>
          </cell>
          <cell r="L39">
            <v>93275</v>
          </cell>
          <cell r="M39">
            <v>90194</v>
          </cell>
          <cell r="N39">
            <v>90218</v>
          </cell>
          <cell r="O39">
            <v>88838</v>
          </cell>
        </row>
        <row r="40">
          <cell r="A40" t="str">
            <v>RO Romania</v>
          </cell>
          <cell r="C40">
            <v>61319</v>
          </cell>
          <cell r="D40">
            <v>50508</v>
          </cell>
          <cell r="E40">
            <v>45912</v>
          </cell>
          <cell r="F40">
            <v>44043</v>
          </cell>
          <cell r="G40">
            <v>41619</v>
          </cell>
          <cell r="H40">
            <v>45063</v>
          </cell>
          <cell r="I40">
            <v>48356</v>
          </cell>
          <cell r="J40">
            <v>43614</v>
          </cell>
          <cell r="K40">
            <v>39381</v>
          </cell>
          <cell r="L40">
            <v>35328</v>
          </cell>
          <cell r="M40">
            <v>37015</v>
          </cell>
          <cell r="N40">
            <v>36773</v>
          </cell>
          <cell r="O40">
            <v>35753</v>
          </cell>
        </row>
        <row r="41">
          <cell r="A41" t="str">
            <v>SI Slovenia</v>
          </cell>
          <cell r="C41">
            <v>5516</v>
          </cell>
          <cell r="D41">
            <v>5376</v>
          </cell>
          <cell r="E41">
            <v>5263</v>
          </cell>
          <cell r="F41">
            <v>5468</v>
          </cell>
          <cell r="G41">
            <v>5678</v>
          </cell>
          <cell r="H41">
            <v>6087</v>
          </cell>
          <cell r="I41">
            <v>6382</v>
          </cell>
          <cell r="J41">
            <v>6461</v>
          </cell>
          <cell r="K41">
            <v>6404</v>
          </cell>
          <cell r="L41">
            <v>6330</v>
          </cell>
          <cell r="M41">
            <v>6367</v>
          </cell>
          <cell r="N41">
            <v>6737</v>
          </cell>
          <cell r="O41">
            <v>6878</v>
          </cell>
        </row>
        <row r="42">
          <cell r="A42" t="str">
            <v>SK Slovak Republic</v>
          </cell>
          <cell r="C42">
            <v>20976</v>
          </cell>
          <cell r="D42">
            <v>18781</v>
          </cell>
          <cell r="E42">
            <v>17555</v>
          </cell>
          <cell r="F42">
            <v>16568</v>
          </cell>
          <cell r="G42">
            <v>16318</v>
          </cell>
          <cell r="H42">
            <v>16664</v>
          </cell>
          <cell r="I42">
            <v>16059</v>
          </cell>
          <cell r="J42">
            <v>16881</v>
          </cell>
          <cell r="K42">
            <v>16608</v>
          </cell>
          <cell r="L42">
            <v>16485</v>
          </cell>
          <cell r="M42">
            <v>16463</v>
          </cell>
          <cell r="N42">
            <v>18397</v>
          </cell>
          <cell r="O42">
            <v>18563</v>
          </cell>
        </row>
        <row r="43">
          <cell r="A43" t="str">
            <v>TR Turkey</v>
          </cell>
          <cell r="C43">
            <v>52281</v>
          </cell>
          <cell r="D43">
            <v>53125</v>
          </cell>
          <cell r="E43">
            <v>54670</v>
          </cell>
          <cell r="F43">
            <v>57851</v>
          </cell>
          <cell r="G43">
            <v>56736</v>
          </cell>
          <cell r="H43">
            <v>62027</v>
          </cell>
          <cell r="I43">
            <v>67424</v>
          </cell>
          <cell r="J43">
            <v>71034</v>
          </cell>
          <cell r="K43">
            <v>72308</v>
          </cell>
          <cell r="L43">
            <v>71022</v>
          </cell>
          <cell r="M43">
            <v>77354</v>
          </cell>
          <cell r="N43">
            <v>71875</v>
          </cell>
          <cell r="O43">
            <v>74951</v>
          </cell>
        </row>
        <row r="46">
          <cell r="A46" t="str">
            <v>THEME</v>
          </cell>
          <cell r="B46" t="str">
            <v>THEME2</v>
          </cell>
          <cell r="C46" t="str">
            <v>Economy and Finance</v>
          </cell>
        </row>
        <row r="47">
          <cell r="A47" t="str">
            <v>DOMAIN</v>
          </cell>
          <cell r="B47" t="str">
            <v>AGGS</v>
          </cell>
          <cell r="C47" t="str">
            <v>National accounts - Aggregates - Annual data</v>
          </cell>
        </row>
        <row r="48">
          <cell r="A48" t="str">
            <v>COLLECT</v>
          </cell>
          <cell r="B48" t="str">
            <v>AGGS_GDP</v>
          </cell>
          <cell r="C48" t="str">
            <v>GDP and main aggregates</v>
          </cell>
        </row>
        <row r="49">
          <cell r="A49" t="str">
            <v>TABLE</v>
          </cell>
          <cell r="B49" t="str">
            <v>A_GDP_K</v>
          </cell>
          <cell r="C49" t="str">
            <v>GDP and main components - Constant prices</v>
          </cell>
        </row>
        <row r="52">
          <cell r="A52" t="str">
            <v>UNIT</v>
          </cell>
          <cell r="B52" t="str">
            <v>MIO_EUR_KP95 Millions of euro (at 1995 prices)</v>
          </cell>
        </row>
        <row r="53">
          <cell r="A53" t="str">
            <v>INDIC</v>
          </cell>
          <cell r="B53" t="str">
            <v>B1GM Gross domestic product at market prices</v>
          </cell>
        </row>
        <row r="55">
          <cell r="B55" t="str">
            <v>TIME</v>
          </cell>
          <cell r="C55" t="str">
            <v>1990A00</v>
          </cell>
          <cell r="D55" t="str">
            <v>1991A00</v>
          </cell>
          <cell r="E55" t="str">
            <v>1992A00</v>
          </cell>
          <cell r="F55" t="str">
            <v>1993A00</v>
          </cell>
          <cell r="G55" t="str">
            <v>1994A00</v>
          </cell>
          <cell r="H55" t="str">
            <v>1995A00</v>
          </cell>
          <cell r="I55" t="str">
            <v>1996A00</v>
          </cell>
          <cell r="J55" t="str">
            <v>1997A00</v>
          </cell>
          <cell r="K55" t="str">
            <v>1998A00</v>
          </cell>
          <cell r="L55" t="str">
            <v>1999A00</v>
          </cell>
          <cell r="M55" t="str">
            <v>2000A00</v>
          </cell>
          <cell r="N55" t="str">
            <v>2001A00</v>
          </cell>
          <cell r="O55" t="str">
            <v>2002A00</v>
          </cell>
          <cell r="P55" t="str">
            <v>2003A00</v>
          </cell>
          <cell r="Q55" t="str">
            <v>2004A00</v>
          </cell>
        </row>
        <row r="56">
          <cell r="A56" t="str">
            <v>GEO</v>
          </cell>
        </row>
        <row r="57">
          <cell r="A57" t="str">
            <v>eu25 European Union (25 countries)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6822875.5</v>
          </cell>
          <cell r="I57">
            <v>6939475.5999999996</v>
          </cell>
          <cell r="J57">
            <v>7117360.5999999996</v>
          </cell>
          <cell r="K57">
            <v>7327327.5</v>
          </cell>
          <cell r="L57">
            <v>7538141.2999999998</v>
          </cell>
          <cell r="M57">
            <v>7806436.2999999998</v>
          </cell>
          <cell r="N57">
            <v>7937047.7000000002</v>
          </cell>
          <cell r="O57">
            <v>8021323.2000000002</v>
          </cell>
          <cell r="P57">
            <v>8089261.5999999996</v>
          </cell>
          <cell r="Q57" t="str">
            <v>8246078.6 f</v>
          </cell>
          <cell r="R57" t="str">
            <v>8444115.1 f</v>
          </cell>
        </row>
        <row r="58">
          <cell r="A58" t="str">
            <v>eu15 European Union (15 countries)</v>
          </cell>
          <cell r="C58">
            <v>0</v>
          </cell>
          <cell r="D58">
            <v>6220392.5</v>
          </cell>
          <cell r="E58">
            <v>6298029.5</v>
          </cell>
          <cell r="F58">
            <v>6269425.9000000004</v>
          </cell>
          <cell r="G58">
            <v>6441829.0999999996</v>
          </cell>
          <cell r="H58">
            <v>6594580.5999999996</v>
          </cell>
          <cell r="I58">
            <v>6700626.5999999996</v>
          </cell>
          <cell r="J58">
            <v>6867062.0999999996</v>
          </cell>
          <cell r="K58">
            <v>7067612.5999999996</v>
          </cell>
          <cell r="L58">
            <v>7269938.5999999996</v>
          </cell>
          <cell r="M58">
            <v>7527394.9000000004</v>
          </cell>
          <cell r="N58">
            <v>7651321.5999999996</v>
          </cell>
          <cell r="O58">
            <v>7728691.4000000004</v>
          </cell>
          <cell r="P58">
            <v>7786280.2999999998</v>
          </cell>
          <cell r="Q58" t="str">
            <v>7939410.0 f</v>
          </cell>
          <cell r="R58" t="str">
            <v>8127679.1 f</v>
          </cell>
          <cell r="S58" t="e">
            <v>#DIV/0!</v>
          </cell>
        </row>
        <row r="59">
          <cell r="A59" t="str">
            <v>nms10 New Member States (CZ, EE, CY, LV, LT, HU, MT, PL, SI, SK)</v>
          </cell>
          <cell r="D59">
            <v>0</v>
          </cell>
          <cell r="E59">
            <v>0</v>
          </cell>
          <cell r="F59">
            <v>0</v>
          </cell>
          <cell r="G59">
            <v>209755.71799999999</v>
          </cell>
          <cell r="H59">
            <v>221177.59299999999</v>
          </cell>
          <cell r="I59">
            <v>231373.73800000001</v>
          </cell>
          <cell r="J59">
            <v>242299.13699999999</v>
          </cell>
          <cell r="K59">
            <v>251405.367</v>
          </cell>
          <cell r="L59">
            <v>268916.09999999998</v>
          </cell>
          <cell r="M59">
            <v>279824.3</v>
          </cell>
          <cell r="N59">
            <v>286567.5</v>
          </cell>
          <cell r="O59">
            <v>293535.2</v>
          </cell>
          <cell r="P59" t="str">
            <v>303989.4 f</v>
          </cell>
          <cell r="Q59" t="str">
            <v>316232.7 f</v>
          </cell>
          <cell r="R59" t="str">
            <v>329728.0 f</v>
          </cell>
        </row>
        <row r="60">
          <cell r="A60" t="str">
            <v>eurozone Euro-zone (EUR-11 up to 31.12.2000 / EUR-12 from 1.1.2001)</v>
          </cell>
          <cell r="D60">
            <v>5037898.5999999996</v>
          </cell>
          <cell r="E60">
            <v>5114933.8</v>
          </cell>
          <cell r="F60">
            <v>5072901.7</v>
          </cell>
          <cell r="G60">
            <v>5193602.9000000004</v>
          </cell>
          <cell r="H60">
            <v>5309458.5999999996</v>
          </cell>
          <cell r="I60">
            <v>5384127.7000000002</v>
          </cell>
          <cell r="J60">
            <v>5509010.7999999998</v>
          </cell>
          <cell r="K60">
            <v>5666877.0999999996</v>
          </cell>
          <cell r="L60">
            <v>5826002.4000000004</v>
          </cell>
          <cell r="M60">
            <v>6028503.0999999996</v>
          </cell>
          <cell r="N60">
            <v>6232784.0999999996</v>
          </cell>
          <cell r="O60">
            <v>6286887.2999999998</v>
          </cell>
          <cell r="P60">
            <v>6316764.9000000004</v>
          </cell>
          <cell r="Q60" t="str">
            <v>6425485.5 f</v>
          </cell>
          <cell r="R60" t="str">
            <v>6572121.8 f</v>
          </cell>
        </row>
        <row r="61">
          <cell r="A61" t="str">
            <v>eurozone12 Euro-zone (EUR-11 plus GR up to 31.12.2000 / EUR-12 from 1.1.2001)</v>
          </cell>
          <cell r="D61">
            <v>5125007.5</v>
          </cell>
          <cell r="E61">
            <v>5202650</v>
          </cell>
          <cell r="F61">
            <v>5159215.2</v>
          </cell>
          <cell r="G61">
            <v>5281642.5</v>
          </cell>
          <cell r="H61">
            <v>5399345.7000000002</v>
          </cell>
          <cell r="I61">
            <v>5476136</v>
          </cell>
          <cell r="J61">
            <v>5604365.9000000004</v>
          </cell>
          <cell r="K61">
            <v>5765439.7000000002</v>
          </cell>
          <cell r="L61">
            <v>5927935.5</v>
          </cell>
          <cell r="M61">
            <v>6134971.7999999998</v>
          </cell>
          <cell r="N61">
            <v>6232784.0999999996</v>
          </cell>
          <cell r="O61">
            <v>6286887.2999999998</v>
          </cell>
          <cell r="P61">
            <v>6316764.9000000004</v>
          </cell>
          <cell r="Q61" t="str">
            <v>6425485.5 f</v>
          </cell>
          <cell r="R61" t="str">
            <v>6572121.8 f</v>
          </cell>
        </row>
        <row r="62">
          <cell r="A62" t="str">
            <v>BE Belgium</v>
          </cell>
          <cell r="C62">
            <v>195504.9</v>
          </cell>
          <cell r="D62">
            <v>199088.7</v>
          </cell>
          <cell r="E62">
            <v>202136</v>
          </cell>
          <cell r="F62">
            <v>200191.7</v>
          </cell>
          <cell r="G62">
            <v>206651.9</v>
          </cell>
          <cell r="H62">
            <v>211550.7</v>
          </cell>
          <cell r="I62">
            <v>214046</v>
          </cell>
          <cell r="J62">
            <v>221436.3</v>
          </cell>
          <cell r="K62">
            <v>225907.20000000001</v>
          </cell>
          <cell r="L62">
            <v>233141.1</v>
          </cell>
          <cell r="M62">
            <v>242100.5</v>
          </cell>
          <cell r="N62">
            <v>243638.39999999999</v>
          </cell>
          <cell r="O62">
            <v>245343.3</v>
          </cell>
          <cell r="P62">
            <v>248066.3</v>
          </cell>
          <cell r="Q62" t="str">
            <v>252946.6 f</v>
          </cell>
          <cell r="R62" t="str">
            <v>259163.1 f</v>
          </cell>
          <cell r="S62">
            <v>0.24620099035880938</v>
          </cell>
        </row>
        <row r="63">
          <cell r="A63" t="str">
            <v>DK Denmark</v>
          </cell>
          <cell r="C63">
            <v>124988.1</v>
          </cell>
          <cell r="D63">
            <v>126381.6</v>
          </cell>
          <cell r="E63">
            <v>127153.5</v>
          </cell>
          <cell r="F63">
            <v>127151.7</v>
          </cell>
          <cell r="G63">
            <v>134101.79999999999</v>
          </cell>
          <cell r="H63">
            <v>137793.4</v>
          </cell>
          <cell r="I63">
            <v>141263.9</v>
          </cell>
          <cell r="J63">
            <v>145458.9</v>
          </cell>
          <cell r="K63">
            <v>149048.79999999999</v>
          </cell>
          <cell r="L63">
            <v>152976.5</v>
          </cell>
          <cell r="M63">
            <v>157309</v>
          </cell>
          <cell r="N63">
            <v>159758.79999999999</v>
          </cell>
          <cell r="O63">
            <v>161383.9</v>
          </cell>
          <cell r="P63">
            <v>162082.20000000001</v>
          </cell>
          <cell r="Q63" t="str">
            <v>165506.3 f</v>
          </cell>
          <cell r="R63" t="str">
            <v>169084.2 f</v>
          </cell>
          <cell r="S63">
            <v>0.27819208388638583</v>
          </cell>
        </row>
        <row r="64">
          <cell r="A64" t="str">
            <v>DE Germany (including ex-GDR from 1991)</v>
          </cell>
          <cell r="C64">
            <v>0</v>
          </cell>
          <cell r="D64">
            <v>1785742.2</v>
          </cell>
          <cell r="E64">
            <v>1825720</v>
          </cell>
          <cell r="F64">
            <v>1805887.7</v>
          </cell>
          <cell r="G64">
            <v>1848266.2</v>
          </cell>
          <cell r="H64">
            <v>1880206.6</v>
          </cell>
          <cell r="I64">
            <v>1894611.1</v>
          </cell>
          <cell r="J64">
            <v>1921019.4</v>
          </cell>
          <cell r="K64">
            <v>1958596.4</v>
          </cell>
          <cell r="L64">
            <v>1998678.5</v>
          </cell>
          <cell r="M64">
            <v>2055774.7</v>
          </cell>
          <cell r="N64">
            <v>2073206.2</v>
          </cell>
          <cell r="O64">
            <v>2076859.5</v>
          </cell>
          <cell r="P64">
            <v>2074771.9</v>
          </cell>
          <cell r="Q64" t="str">
            <v>2105655.0 f</v>
          </cell>
          <cell r="R64" t="str">
            <v>2142843.8 f</v>
          </cell>
          <cell r="S64" t="e">
            <v>#DIV/0!</v>
          </cell>
        </row>
        <row r="65">
          <cell r="A65" t="str">
            <v>GR Greece</v>
          </cell>
          <cell r="C65">
            <v>84488.3</v>
          </cell>
          <cell r="D65">
            <v>87108.9</v>
          </cell>
          <cell r="E65">
            <v>87716.2</v>
          </cell>
          <cell r="F65">
            <v>86313.5</v>
          </cell>
          <cell r="G65">
            <v>88039.6</v>
          </cell>
          <cell r="H65">
            <v>89887.2</v>
          </cell>
          <cell r="I65">
            <v>92008.2</v>
          </cell>
          <cell r="J65">
            <v>95355.1</v>
          </cell>
          <cell r="K65">
            <v>98562.6</v>
          </cell>
          <cell r="L65">
            <v>101933.1</v>
          </cell>
          <cell r="M65">
            <v>106468.7</v>
          </cell>
          <cell r="N65">
            <v>110770.4</v>
          </cell>
          <cell r="O65">
            <v>115046.3</v>
          </cell>
          <cell r="P65">
            <v>119973.3</v>
          </cell>
          <cell r="Q65" t="str">
            <v>124778.4 f</v>
          </cell>
          <cell r="R65" t="str">
            <v>128856.2 f</v>
          </cell>
          <cell r="S65">
            <v>0.31107384099336821</v>
          </cell>
        </row>
        <row r="66">
          <cell r="A66" t="str">
            <v>ES Spain</v>
          </cell>
          <cell r="C66">
            <v>414690.7</v>
          </cell>
          <cell r="D66">
            <v>425238</v>
          </cell>
          <cell r="E66">
            <v>429193.8</v>
          </cell>
          <cell r="F66">
            <v>424767.4</v>
          </cell>
          <cell r="G66">
            <v>434889.5</v>
          </cell>
          <cell r="H66">
            <v>446881.1</v>
          </cell>
          <cell r="I66">
            <v>457772.7</v>
          </cell>
          <cell r="J66">
            <v>476203.8</v>
          </cell>
          <cell r="K66">
            <v>496896.9</v>
          </cell>
          <cell r="L66">
            <v>517885</v>
          </cell>
          <cell r="M66">
            <v>539696.9</v>
          </cell>
          <cell r="N66">
            <v>555041.19999999995</v>
          </cell>
          <cell r="O66">
            <v>566377.9</v>
          </cell>
          <cell r="P66">
            <v>580116.4</v>
          </cell>
          <cell r="Q66" t="str">
            <v>596098.4 f</v>
          </cell>
          <cell r="R66" t="str">
            <v>615509.1 f</v>
          </cell>
          <cell r="S66">
            <v>0.338446220279355</v>
          </cell>
        </row>
        <row r="67">
          <cell r="A67" t="str">
            <v>FR France</v>
          </cell>
          <cell r="C67">
            <v>1126971.8999999999</v>
          </cell>
          <cell r="D67">
            <v>1138197.8999999999</v>
          </cell>
          <cell r="E67">
            <v>1155178.3</v>
          </cell>
          <cell r="F67">
            <v>1144929.3999999999</v>
          </cell>
          <cell r="G67">
            <v>1168583.8</v>
          </cell>
          <cell r="H67">
            <v>1188100.5</v>
          </cell>
          <cell r="I67">
            <v>1201204.5</v>
          </cell>
          <cell r="J67">
            <v>1224080.8</v>
          </cell>
          <cell r="K67">
            <v>1265714.8999999999</v>
          </cell>
          <cell r="L67">
            <v>1306383.8999999999</v>
          </cell>
          <cell r="M67">
            <v>1355935.6</v>
          </cell>
          <cell r="N67">
            <v>1384351.2</v>
          </cell>
          <cell r="O67">
            <v>1400755.5</v>
          </cell>
          <cell r="P67">
            <v>1407303.9</v>
          </cell>
          <cell r="Q67" t="str">
            <v>1431781.7 f</v>
          </cell>
          <cell r="R67" t="str">
            <v>1466738.6 f</v>
          </cell>
          <cell r="S67">
            <v>0.22838129326915779</v>
          </cell>
        </row>
        <row r="68">
          <cell r="A68" t="str">
            <v>IE Ireland</v>
          </cell>
          <cell r="C68">
            <v>40447.199999999997</v>
          </cell>
          <cell r="D68">
            <v>41227.699999999997</v>
          </cell>
          <cell r="E68">
            <v>42606</v>
          </cell>
          <cell r="F68">
            <v>43753.2</v>
          </cell>
          <cell r="G68">
            <v>46271.6</v>
          </cell>
          <cell r="H68">
            <v>50835.9</v>
          </cell>
          <cell r="I68">
            <v>54940.5</v>
          </cell>
          <cell r="J68">
            <v>61034.2</v>
          </cell>
          <cell r="K68">
            <v>66309</v>
          </cell>
          <cell r="L68">
            <v>73789.899999999994</v>
          </cell>
          <cell r="M68">
            <v>81228.7</v>
          </cell>
          <cell r="N68">
            <v>86257.600000000006</v>
          </cell>
          <cell r="O68">
            <v>92224.9</v>
          </cell>
          <cell r="P68">
            <v>93506.4</v>
          </cell>
          <cell r="Q68" t="str">
            <v>96957.0 f</v>
          </cell>
          <cell r="R68" t="str">
            <v>101401.0 f</v>
          </cell>
          <cell r="S68">
            <v>1.1325975592871695</v>
          </cell>
        </row>
        <row r="69">
          <cell r="A69" t="str">
            <v>IT Italy</v>
          </cell>
          <cell r="C69">
            <v>787686.6</v>
          </cell>
          <cell r="D69">
            <v>798636.7</v>
          </cell>
          <cell r="E69">
            <v>804710.9</v>
          </cell>
          <cell r="F69">
            <v>797599.3</v>
          </cell>
          <cell r="G69">
            <v>815205.9</v>
          </cell>
          <cell r="H69">
            <v>839041.5</v>
          </cell>
          <cell r="I69">
            <v>848213</v>
          </cell>
          <cell r="J69">
            <v>865400.3</v>
          </cell>
          <cell r="K69">
            <v>880925.4</v>
          </cell>
          <cell r="L69">
            <v>895581.4</v>
          </cell>
          <cell r="M69">
            <v>922690.9</v>
          </cell>
          <cell r="N69">
            <v>938969.2</v>
          </cell>
          <cell r="O69">
            <v>942346.4</v>
          </cell>
          <cell r="P69">
            <v>944769.9</v>
          </cell>
          <cell r="Q69" t="str">
            <v>956178.6 f</v>
          </cell>
          <cell r="R69" t="str">
            <v>976313.6 f</v>
          </cell>
          <cell r="S69">
            <v>0.19205937996152267</v>
          </cell>
        </row>
        <row r="70">
          <cell r="A70" t="str">
            <v>lu Luxembourg (Grand-Duché)</v>
          </cell>
          <cell r="C70">
            <v>11391</v>
          </cell>
          <cell r="D70">
            <v>12375.7</v>
          </cell>
          <cell r="E70">
            <v>12600.9</v>
          </cell>
          <cell r="F70">
            <v>13130.2</v>
          </cell>
          <cell r="G70">
            <v>13631.9</v>
          </cell>
          <cell r="H70">
            <v>13827.7</v>
          </cell>
          <cell r="I70">
            <v>14288.9</v>
          </cell>
          <cell r="J70">
            <v>15476.4</v>
          </cell>
          <cell r="K70">
            <v>16542.5</v>
          </cell>
          <cell r="L70">
            <v>17838.400000000001</v>
          </cell>
          <cell r="M70">
            <v>19451</v>
          </cell>
          <cell r="N70">
            <v>19713.3</v>
          </cell>
          <cell r="O70">
            <v>20050.900000000001</v>
          </cell>
          <cell r="P70">
            <v>20477.599999999999</v>
          </cell>
          <cell r="Q70" t="str">
            <v>20961.6 f</v>
          </cell>
          <cell r="R70" t="str">
            <v>21621.3 f</v>
          </cell>
          <cell r="S70">
            <v>0.73060310771661841</v>
          </cell>
        </row>
        <row r="71">
          <cell r="A71" t="str">
            <v>NL Netherlands</v>
          </cell>
          <cell r="C71">
            <v>286217.90000000002</v>
          </cell>
          <cell r="D71">
            <v>293102.3</v>
          </cell>
          <cell r="E71">
            <v>297467.90000000002</v>
          </cell>
          <cell r="F71">
            <v>299405</v>
          </cell>
          <cell r="G71">
            <v>307981.8</v>
          </cell>
          <cell r="H71">
            <v>317323.09999999998</v>
          </cell>
          <cell r="I71">
            <v>326967.7</v>
          </cell>
          <cell r="J71">
            <v>339518.5</v>
          </cell>
          <cell r="K71">
            <v>354285.8</v>
          </cell>
          <cell r="L71">
            <v>368442</v>
          </cell>
          <cell r="M71">
            <v>381214.4</v>
          </cell>
          <cell r="N71">
            <v>385847.7</v>
          </cell>
          <cell r="O71">
            <v>386785.3</v>
          </cell>
          <cell r="P71">
            <v>384009.3</v>
          </cell>
          <cell r="Q71" t="str">
            <v>387698.6 f</v>
          </cell>
          <cell r="R71" t="str">
            <v>393903.1 f</v>
          </cell>
          <cell r="S71">
            <v>0.34809073786090949</v>
          </cell>
        </row>
        <row r="72">
          <cell r="A72" t="str">
            <v>AT Austria</v>
          </cell>
          <cell r="C72">
            <v>162491.70000000001</v>
          </cell>
          <cell r="D72">
            <v>167889.6</v>
          </cell>
          <cell r="E72">
            <v>171758.5</v>
          </cell>
          <cell r="F72">
            <v>172474.2</v>
          </cell>
          <cell r="G72">
            <v>176967.8</v>
          </cell>
          <cell r="H72">
            <v>179840.4</v>
          </cell>
          <cell r="I72">
            <v>183439.9</v>
          </cell>
          <cell r="J72">
            <v>186363.4</v>
          </cell>
          <cell r="K72">
            <v>193671</v>
          </cell>
          <cell r="L72">
            <v>198821</v>
          </cell>
          <cell r="M72">
            <v>205620.9</v>
          </cell>
          <cell r="N72">
            <v>207164.5</v>
          </cell>
          <cell r="O72">
            <v>209993.3</v>
          </cell>
          <cell r="P72">
            <v>211566.1</v>
          </cell>
          <cell r="Q72" t="str">
            <v>215304.3 f</v>
          </cell>
          <cell r="R72" t="str">
            <v>220588.1 f</v>
          </cell>
          <cell r="S72">
            <v>0.27492358071212242</v>
          </cell>
        </row>
        <row r="73">
          <cell r="A73" t="str">
            <v>PT Portugal</v>
          </cell>
          <cell r="C73">
            <v>75936.800000000003</v>
          </cell>
          <cell r="D73">
            <v>79253.8</v>
          </cell>
          <cell r="E73">
            <v>80117.3</v>
          </cell>
          <cell r="F73">
            <v>78480.3</v>
          </cell>
          <cell r="G73">
            <v>79237.5</v>
          </cell>
          <cell r="H73">
            <v>82631</v>
          </cell>
          <cell r="I73">
            <v>85560.3</v>
          </cell>
          <cell r="J73">
            <v>88948.6</v>
          </cell>
          <cell r="K73">
            <v>93022.8</v>
          </cell>
          <cell r="L73">
            <v>96558.5</v>
          </cell>
          <cell r="M73">
            <v>99821.1</v>
          </cell>
          <cell r="N73">
            <v>101582.7</v>
          </cell>
          <cell r="O73">
            <v>102102.7</v>
          </cell>
          <cell r="P73">
            <v>100836.5</v>
          </cell>
          <cell r="Q73" t="str">
            <v>101673.8 f</v>
          </cell>
          <cell r="R73" t="str">
            <v>103916.6 f</v>
          </cell>
          <cell r="S73">
            <v>0.33772689921092258</v>
          </cell>
        </row>
        <row r="74">
          <cell r="A74" t="str">
            <v>FI Finland</v>
          </cell>
          <cell r="C74">
            <v>103774.39999999999</v>
          </cell>
          <cell r="D74">
            <v>97146</v>
          </cell>
          <cell r="E74">
            <v>93444.3</v>
          </cell>
          <cell r="F74">
            <v>92283.4</v>
          </cell>
          <cell r="G74">
            <v>95914.9</v>
          </cell>
          <cell r="H74">
            <v>99220</v>
          </cell>
          <cell r="I74">
            <v>103083</v>
          </cell>
          <cell r="J74">
            <v>109529</v>
          </cell>
          <cell r="K74">
            <v>115005.2</v>
          </cell>
          <cell r="L74">
            <v>118882.6</v>
          </cell>
          <cell r="M74">
            <v>124968.5</v>
          </cell>
          <cell r="N74">
            <v>126300.3</v>
          </cell>
          <cell r="O74">
            <v>129171.4</v>
          </cell>
          <cell r="P74">
            <v>131595</v>
          </cell>
          <cell r="Q74" t="str">
            <v>135018.3 f</v>
          </cell>
          <cell r="R74" t="str">
            <v>138720.6 f</v>
          </cell>
          <cell r="S74">
            <v>0.21706605868113926</v>
          </cell>
        </row>
        <row r="75">
          <cell r="A75" t="str">
            <v>SE Sweden</v>
          </cell>
          <cell r="C75">
            <v>182880.8</v>
          </cell>
          <cell r="D75">
            <v>180906.7</v>
          </cell>
          <cell r="E75">
            <v>178582.7</v>
          </cell>
          <cell r="F75">
            <v>175019.5</v>
          </cell>
          <cell r="G75">
            <v>182308.7</v>
          </cell>
          <cell r="H75">
            <v>189698.1</v>
          </cell>
          <cell r="I75">
            <v>192147.20000000001</v>
          </cell>
          <cell r="J75">
            <v>196831.1</v>
          </cell>
          <cell r="K75">
            <v>204006.6</v>
          </cell>
          <cell r="L75">
            <v>213346.8</v>
          </cell>
          <cell r="M75">
            <v>222578</v>
          </cell>
          <cell r="N75">
            <v>224635</v>
          </cell>
          <cell r="O75">
            <v>229349.2</v>
          </cell>
          <cell r="P75">
            <v>233044.2</v>
          </cell>
          <cell r="Q75" t="str">
            <v>238502.5 f</v>
          </cell>
          <cell r="R75" t="str">
            <v>244628.5 f</v>
          </cell>
          <cell r="S75">
            <v>0.22831374315947883</v>
          </cell>
        </row>
        <row r="76">
          <cell r="A76" t="str">
            <v>UK United Kingdom</v>
          </cell>
          <cell r="C76">
            <v>797993.6</v>
          </cell>
          <cell r="D76">
            <v>787101.2</v>
          </cell>
          <cell r="E76">
            <v>788637.4</v>
          </cell>
          <cell r="F76">
            <v>807027.5</v>
          </cell>
          <cell r="G76">
            <v>842746.9</v>
          </cell>
          <cell r="H76">
            <v>866786.6</v>
          </cell>
          <cell r="I76">
            <v>891204.8</v>
          </cell>
          <cell r="J76">
            <v>920412.1</v>
          </cell>
          <cell r="K76">
            <v>948881.1</v>
          </cell>
          <cell r="L76">
            <v>975996.4</v>
          </cell>
          <cell r="M76">
            <v>1013666.1</v>
          </cell>
          <cell r="N76">
            <v>1036998.6</v>
          </cell>
          <cell r="O76">
            <v>1055336.5</v>
          </cell>
          <cell r="P76">
            <v>1079038.2</v>
          </cell>
          <cell r="Q76" t="str">
            <v>1111483.9 f</v>
          </cell>
          <cell r="R76" t="str">
            <v>1142123.0 f</v>
          </cell>
          <cell r="S76">
            <v>0.29950741459580632</v>
          </cell>
        </row>
        <row r="77">
          <cell r="A77" t="str">
            <v>IS Iceland</v>
          </cell>
          <cell r="C77">
            <v>5289.5</v>
          </cell>
          <cell r="D77">
            <v>5313.4</v>
          </cell>
          <cell r="E77">
            <v>5226.7</v>
          </cell>
          <cell r="F77">
            <v>5249.1</v>
          </cell>
          <cell r="G77">
            <v>5366.2</v>
          </cell>
          <cell r="H77">
            <v>5339.1</v>
          </cell>
          <cell r="I77">
            <v>5783.3</v>
          </cell>
          <cell r="J77">
            <v>6051</v>
          </cell>
          <cell r="K77">
            <v>6393.9</v>
          </cell>
          <cell r="L77">
            <v>6738.8</v>
          </cell>
          <cell r="M77">
            <v>7177.3</v>
          </cell>
          <cell r="N77">
            <v>7389.4</v>
          </cell>
          <cell r="O77">
            <v>7341.9</v>
          </cell>
          <cell r="P77" t="str">
            <v>7481.4 f</v>
          </cell>
          <cell r="Q77" t="str">
            <v>7758.2 f</v>
          </cell>
          <cell r="R77" t="str">
            <v>8192.7 f</v>
          </cell>
          <cell r="S77">
            <v>0.39699404480574718</v>
          </cell>
        </row>
        <row r="78">
          <cell r="A78" t="str">
            <v>NO Norway</v>
          </cell>
          <cell r="C78">
            <v>93678</v>
          </cell>
          <cell r="D78">
            <v>97065.600000000006</v>
          </cell>
          <cell r="E78">
            <v>100268.8</v>
          </cell>
          <cell r="F78">
            <v>103001.5</v>
          </cell>
          <cell r="G78">
            <v>108415.5</v>
          </cell>
          <cell r="H78">
            <v>113139.5</v>
          </cell>
          <cell r="I78">
            <v>119084</v>
          </cell>
          <cell r="J78">
            <v>125263</v>
          </cell>
          <cell r="K78">
            <v>128556.7</v>
          </cell>
          <cell r="L78">
            <v>131299.20000000001</v>
          </cell>
          <cell r="M78">
            <v>135024.29999999999</v>
          </cell>
          <cell r="N78">
            <v>138705.60000000001</v>
          </cell>
          <cell r="O78">
            <v>140615.20000000001</v>
          </cell>
          <cell r="P78">
            <v>141203.4</v>
          </cell>
          <cell r="Q78" t="str">
            <v>145432.7 f</v>
          </cell>
          <cell r="R78" t="str">
            <v>149387.0 f</v>
          </cell>
          <cell r="S78">
            <v>0.48066354960609758</v>
          </cell>
        </row>
        <row r="79">
          <cell r="A79" t="str">
            <v>EU15 European Union (15 countries)</v>
          </cell>
          <cell r="C79">
            <v>0</v>
          </cell>
          <cell r="D79">
            <v>6220392.5</v>
          </cell>
          <cell r="E79">
            <v>6298029.5</v>
          </cell>
          <cell r="F79">
            <v>6269425.9000000004</v>
          </cell>
          <cell r="G79">
            <v>6441829.0999999996</v>
          </cell>
          <cell r="H79">
            <v>6594580.5999999996</v>
          </cell>
          <cell r="I79">
            <v>6700626.5999999996</v>
          </cell>
          <cell r="J79">
            <v>6867062.0999999996</v>
          </cell>
          <cell r="K79">
            <v>7067612.5999999996</v>
          </cell>
          <cell r="L79">
            <v>7269938.5999999996</v>
          </cell>
          <cell r="M79">
            <v>7527394.9000000004</v>
          </cell>
          <cell r="N79">
            <v>7651321.5999999996</v>
          </cell>
          <cell r="O79">
            <v>7728691.4000000004</v>
          </cell>
          <cell r="P79">
            <v>7786280.2999999998</v>
          </cell>
          <cell r="Q79" t="str">
            <v>7939410.0 f</v>
          </cell>
          <cell r="R79" t="str">
            <v>8127679.1 f</v>
          </cell>
          <cell r="S79" t="e">
            <v>#DIV/0!</v>
          </cell>
        </row>
        <row r="80">
          <cell r="A80" t="str">
            <v>BG Bulgaria</v>
          </cell>
          <cell r="C80">
            <v>0</v>
          </cell>
          <cell r="D80">
            <v>10469.4</v>
          </cell>
          <cell r="E80">
            <v>9710.1</v>
          </cell>
          <cell r="F80">
            <v>9566.4</v>
          </cell>
          <cell r="G80">
            <v>9740.2999999999993</v>
          </cell>
          <cell r="H80">
            <v>10018.9</v>
          </cell>
          <cell r="I80">
            <v>9077.4</v>
          </cell>
          <cell r="J80">
            <v>8589.9</v>
          </cell>
          <cell r="K80">
            <v>8924.5</v>
          </cell>
          <cell r="L80">
            <v>9133.7000000000007</v>
          </cell>
          <cell r="M80">
            <v>9626.1</v>
          </cell>
          <cell r="N80">
            <v>10018.6</v>
          </cell>
          <cell r="O80">
            <v>10509.8</v>
          </cell>
          <cell r="P80">
            <v>10959.3</v>
          </cell>
          <cell r="Q80" t="str">
            <v>11503.2 f</v>
          </cell>
          <cell r="R80" t="str">
            <v>12132.1 f</v>
          </cell>
          <cell r="S80" t="e">
            <v>#DIV/0!</v>
          </cell>
        </row>
        <row r="81">
          <cell r="A81" t="str">
            <v>CY Cyprus</v>
          </cell>
          <cell r="C81">
            <v>5413.1</v>
          </cell>
          <cell r="D81">
            <v>5453.2</v>
          </cell>
          <cell r="E81">
            <v>5981.4</v>
          </cell>
          <cell r="F81">
            <v>6023.3</v>
          </cell>
          <cell r="G81">
            <v>6378.6</v>
          </cell>
          <cell r="H81">
            <v>6794.9</v>
          </cell>
          <cell r="I81">
            <v>6923.9</v>
          </cell>
          <cell r="J81">
            <v>7083.1</v>
          </cell>
          <cell r="K81">
            <v>7422.5</v>
          </cell>
          <cell r="L81">
            <v>7773.1</v>
          </cell>
          <cell r="M81">
            <v>8160.7</v>
          </cell>
          <cell r="N81">
            <v>8486.4</v>
          </cell>
          <cell r="O81">
            <v>8655.7000000000007</v>
          </cell>
          <cell r="P81">
            <v>8829</v>
          </cell>
          <cell r="Q81" t="str">
            <v>9125.4 f</v>
          </cell>
          <cell r="R81" t="str">
            <v>9500.0 f</v>
          </cell>
          <cell r="S81">
            <v>0.56775230459440973</v>
          </cell>
        </row>
        <row r="82">
          <cell r="A82" t="str">
            <v>CZ Czech Republic</v>
          </cell>
          <cell r="C82">
            <v>41773.777999999998</v>
          </cell>
          <cell r="D82">
            <v>36921.777999999998</v>
          </cell>
          <cell r="E82">
            <v>36734.752999999997</v>
          </cell>
          <cell r="F82">
            <v>36757.493999999999</v>
          </cell>
          <cell r="G82">
            <v>37573.322999999997</v>
          </cell>
          <cell r="H82">
            <v>39804.271000000001</v>
          </cell>
          <cell r="I82">
            <v>41513.430999999997</v>
          </cell>
          <cell r="J82">
            <v>41195.786</v>
          </cell>
          <cell r="K82">
            <v>40766.14</v>
          </cell>
          <cell r="L82">
            <v>40957</v>
          </cell>
          <cell r="M82">
            <v>42289.8</v>
          </cell>
          <cell r="N82">
            <v>43596.6</v>
          </cell>
          <cell r="O82">
            <v>44449.599999999999</v>
          </cell>
          <cell r="P82">
            <v>45745.4</v>
          </cell>
          <cell r="Q82" t="str">
            <v>47079.0 f</v>
          </cell>
          <cell r="R82" t="str">
            <v>48673.9 f</v>
          </cell>
          <cell r="S82">
            <v>4.3635555299786466E-2</v>
          </cell>
        </row>
        <row r="83">
          <cell r="A83" t="str">
            <v>EE Estonia</v>
          </cell>
          <cell r="C83">
            <v>0</v>
          </cell>
          <cell r="D83">
            <v>0</v>
          </cell>
          <cell r="E83">
            <v>0</v>
          </cell>
          <cell r="F83">
            <v>2793.8</v>
          </cell>
          <cell r="G83">
            <v>2749</v>
          </cell>
          <cell r="H83">
            <v>2873.8</v>
          </cell>
          <cell r="I83">
            <v>3003.5</v>
          </cell>
          <cell r="J83">
            <v>3319.6</v>
          </cell>
          <cell r="K83">
            <v>3492.4</v>
          </cell>
          <cell r="L83">
            <v>3489.7</v>
          </cell>
          <cell r="M83">
            <v>3762.1</v>
          </cell>
          <cell r="N83">
            <v>4002.6</v>
          </cell>
          <cell r="O83">
            <v>4292.6000000000004</v>
          </cell>
          <cell r="P83">
            <v>4513.3999999999996</v>
          </cell>
          <cell r="Q83" t="str">
            <v>4755.2 f</v>
          </cell>
          <cell r="R83" t="str">
            <v>5037.8 f</v>
          </cell>
          <cell r="S83" t="e">
            <v>#DIV/0!</v>
          </cell>
        </row>
        <row r="84">
          <cell r="A84" t="str">
            <v>HU Hungary</v>
          </cell>
          <cell r="C84">
            <v>0</v>
          </cell>
          <cell r="D84">
            <v>33568.5</v>
          </cell>
          <cell r="E84">
            <v>32864.199999999997</v>
          </cell>
          <cell r="F84">
            <v>32667</v>
          </cell>
          <cell r="G84">
            <v>33614.400000000001</v>
          </cell>
          <cell r="H84">
            <v>34118.6</v>
          </cell>
          <cell r="I84">
            <v>34568.9</v>
          </cell>
          <cell r="J84">
            <v>36147.4</v>
          </cell>
          <cell r="K84">
            <v>37904.199999999997</v>
          </cell>
          <cell r="L84">
            <v>39478.6</v>
          </cell>
          <cell r="M84">
            <v>41533.1</v>
          </cell>
          <cell r="N84">
            <v>43131.9</v>
          </cell>
          <cell r="O84">
            <v>44641</v>
          </cell>
          <cell r="P84">
            <v>45952.4</v>
          </cell>
          <cell r="Q84" t="str">
            <v>47437.8 f</v>
          </cell>
          <cell r="R84" t="str">
            <v>49054.5 f</v>
          </cell>
          <cell r="S84" t="e">
            <v>#DIV/0!</v>
          </cell>
        </row>
        <row r="85">
          <cell r="A85" t="str">
            <v>LT Lithuania</v>
          </cell>
          <cell r="C85">
            <v>8427</v>
          </cell>
          <cell r="D85">
            <v>7948.6</v>
          </cell>
          <cell r="E85">
            <v>6258.9</v>
          </cell>
          <cell r="F85">
            <v>5243.2</v>
          </cell>
          <cell r="G85">
            <v>4731.1000000000004</v>
          </cell>
          <cell r="H85">
            <v>4886.8</v>
          </cell>
          <cell r="I85">
            <v>5115.3999999999996</v>
          </cell>
          <cell r="J85">
            <v>5473.8</v>
          </cell>
          <cell r="K85">
            <v>5872.3</v>
          </cell>
          <cell r="L85">
            <v>5772.7</v>
          </cell>
          <cell r="M85">
            <v>5998.9</v>
          </cell>
          <cell r="N85">
            <v>6381.4</v>
          </cell>
          <cell r="O85">
            <v>6812.6</v>
          </cell>
          <cell r="P85">
            <v>7423.2</v>
          </cell>
          <cell r="Q85" t="str">
            <v>7936.9 f</v>
          </cell>
          <cell r="R85" t="str">
            <v>8456.9 f</v>
          </cell>
          <cell r="S85">
            <v>-0.2427435623590839</v>
          </cell>
        </row>
        <row r="86">
          <cell r="A86" t="str">
            <v>LV Latvia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3741.8</v>
          </cell>
          <cell r="I86">
            <v>3883.6</v>
          </cell>
          <cell r="J86">
            <v>4205.3</v>
          </cell>
          <cell r="K86">
            <v>4403.8999999999996</v>
          </cell>
          <cell r="L86">
            <v>4548.7</v>
          </cell>
          <cell r="M86">
            <v>4862.2</v>
          </cell>
          <cell r="N86">
            <v>5251.6</v>
          </cell>
          <cell r="O86">
            <v>5590.1</v>
          </cell>
          <cell r="P86">
            <v>6006.9</v>
          </cell>
          <cell r="Q86" t="str">
            <v>6381.2 f</v>
          </cell>
          <cell r="R86" t="str">
            <v>6774.2 f</v>
          </cell>
          <cell r="S86" t="e">
            <v>#DIV/0!</v>
          </cell>
        </row>
        <row r="87">
          <cell r="A87" t="str">
            <v>MT Malta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2913.2</v>
          </cell>
          <cell r="M87">
            <v>3100</v>
          </cell>
          <cell r="N87">
            <v>3063.9</v>
          </cell>
          <cell r="O87">
            <v>3116.7</v>
          </cell>
          <cell r="P87" t="str">
            <v>3128.9 f</v>
          </cell>
          <cell r="Q87" t="str">
            <v>3173.9 f</v>
          </cell>
          <cell r="R87" t="str">
            <v>3236.8 f</v>
          </cell>
          <cell r="S87" t="e">
            <v>#DIV/0!</v>
          </cell>
        </row>
        <row r="88">
          <cell r="A88" t="str">
            <v>PL Poland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103948.4</v>
          </cell>
          <cell r="I88">
            <v>110185.3</v>
          </cell>
          <cell r="J88">
            <v>117677.9</v>
          </cell>
          <cell r="K88">
            <v>123326.5</v>
          </cell>
          <cell r="L88">
            <v>128382.8</v>
          </cell>
          <cell r="M88">
            <v>133455.29999999999</v>
          </cell>
          <cell r="N88">
            <v>134811.9</v>
          </cell>
          <cell r="O88">
            <v>136658.9</v>
          </cell>
          <cell r="P88">
            <v>141807.4</v>
          </cell>
          <cell r="Q88" t="str">
            <v>148295.3 f</v>
          </cell>
          <cell r="R88" t="str">
            <v>155345.5 f</v>
          </cell>
          <cell r="S88" t="e">
            <v>#DIV/0!</v>
          </cell>
        </row>
        <row r="89">
          <cell r="A89" t="str">
            <v>RO Romania</v>
          </cell>
          <cell r="C89">
            <v>30215.868999999999</v>
          </cell>
          <cell r="D89">
            <v>26263.393</v>
          </cell>
          <cell r="E89">
            <v>23972.170999999998</v>
          </cell>
          <cell r="F89">
            <v>24336.79</v>
          </cell>
          <cell r="G89">
            <v>25294.351999999999</v>
          </cell>
          <cell r="H89">
            <v>27100.186000000002</v>
          </cell>
          <cell r="I89">
            <v>28170.118999999999</v>
          </cell>
          <cell r="J89">
            <v>26464.960999999999</v>
          </cell>
          <cell r="K89">
            <v>25190.004000000001</v>
          </cell>
          <cell r="L89">
            <v>24900.400000000001</v>
          </cell>
          <cell r="M89">
            <v>25435.5</v>
          </cell>
          <cell r="N89">
            <v>26896.7</v>
          </cell>
          <cell r="O89">
            <v>28229</v>
          </cell>
          <cell r="P89">
            <v>29598.3</v>
          </cell>
          <cell r="Q89" t="str">
            <v>31120.5 f</v>
          </cell>
          <cell r="R89" t="str">
            <v>32780.9 f</v>
          </cell>
          <cell r="S89">
            <v>-0.10984853687312446</v>
          </cell>
        </row>
        <row r="90">
          <cell r="A90" t="str">
            <v>SI Slovenia</v>
          </cell>
          <cell r="C90">
            <v>14768.2</v>
          </cell>
          <cell r="D90">
            <v>13453.8</v>
          </cell>
          <cell r="E90">
            <v>12718.8</v>
          </cell>
          <cell r="F90">
            <v>13080.4</v>
          </cell>
          <cell r="G90">
            <v>13777.3</v>
          </cell>
          <cell r="H90">
            <v>15319.3</v>
          </cell>
          <cell r="I90">
            <v>15877.4</v>
          </cell>
          <cell r="J90">
            <v>16633.400000000001</v>
          </cell>
          <cell r="K90">
            <v>17226.2</v>
          </cell>
          <cell r="L90">
            <v>18183</v>
          </cell>
          <cell r="M90">
            <v>18890.599999999999</v>
          </cell>
          <cell r="N90">
            <v>19396.599999999999</v>
          </cell>
          <cell r="O90">
            <v>20061.900000000001</v>
          </cell>
          <cell r="P90">
            <v>20516.400000000001</v>
          </cell>
          <cell r="Q90" t="str">
            <v>21172.6 f</v>
          </cell>
          <cell r="R90" t="str">
            <v>21925.9 f</v>
          </cell>
          <cell r="S90">
            <v>0.31340312292628747</v>
          </cell>
        </row>
        <row r="91">
          <cell r="A91" t="str">
            <v>SK Slovak Republic</v>
          </cell>
          <cell r="C91">
            <v>0</v>
          </cell>
          <cell r="D91">
            <v>0</v>
          </cell>
          <cell r="E91">
            <v>12311.9</v>
          </cell>
          <cell r="F91">
            <v>13195.7</v>
          </cell>
          <cell r="G91">
            <v>14014.5</v>
          </cell>
          <cell r="H91">
            <v>14833.5</v>
          </cell>
          <cell r="I91">
            <v>15745.2</v>
          </cell>
          <cell r="J91">
            <v>16471.2</v>
          </cell>
          <cell r="K91">
            <v>17164.8</v>
          </cell>
          <cell r="L91">
            <v>17417.2</v>
          </cell>
          <cell r="M91">
            <v>17771.7</v>
          </cell>
          <cell r="N91">
            <v>18444.5</v>
          </cell>
          <cell r="O91">
            <v>19256.099999999999</v>
          </cell>
          <cell r="P91">
            <v>20066.3</v>
          </cell>
          <cell r="Q91" t="str">
            <v>20875.5 f</v>
          </cell>
          <cell r="R91" t="str">
            <v>21722.4 f</v>
          </cell>
          <cell r="S91" t="e">
            <v>#DIV/0!</v>
          </cell>
        </row>
        <row r="92">
          <cell r="A92" t="str">
            <v>TR Turkey</v>
          </cell>
          <cell r="C92">
            <v>110624.3</v>
          </cell>
          <cell r="D92">
            <v>111649.2</v>
          </cell>
          <cell r="E92">
            <v>118330.6</v>
          </cell>
          <cell r="F92">
            <v>127846.8</v>
          </cell>
          <cell r="G92">
            <v>120871.9</v>
          </cell>
          <cell r="H92">
            <v>129564.1</v>
          </cell>
          <cell r="I92">
            <v>138640.5</v>
          </cell>
          <cell r="J92">
            <v>149078.39999999999</v>
          </cell>
          <cell r="K92">
            <v>153687.70000000001</v>
          </cell>
          <cell r="L92">
            <v>146450.70000000001</v>
          </cell>
          <cell r="M92">
            <v>157229</v>
          </cell>
          <cell r="N92">
            <v>145444</v>
          </cell>
          <cell r="O92">
            <v>156994.6</v>
          </cell>
          <cell r="P92">
            <v>166091.70000000001</v>
          </cell>
          <cell r="Q92" t="str">
            <v>173784.2 f</v>
          </cell>
          <cell r="R92" t="str">
            <v>182535.8 f</v>
          </cell>
          <cell r="S92">
            <v>0.31475634196103375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Projections"/>
      <sheetName val="Total energy intensity"/>
      <sheetName val="GDP"/>
      <sheetName val="GIEC"/>
      <sheetName val="New Cronos"/>
      <sheetName val="GIEC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45"/>
  <sheetViews>
    <sheetView zoomScaleNormal="100" workbookViewId="0">
      <selection activeCell="A34" sqref="A34"/>
    </sheetView>
  </sheetViews>
  <sheetFormatPr defaultRowHeight="12.75" x14ac:dyDescent="0.2"/>
  <cols>
    <col min="1" max="1" width="29.42578125" style="2" customWidth="1"/>
    <col min="2" max="32" width="8.5703125" style="2" customWidth="1"/>
    <col min="33" max="16384" width="9.140625" style="2"/>
  </cols>
  <sheetData>
    <row r="1" spans="1:36" x14ac:dyDescent="0.2">
      <c r="A1" s="1" t="s">
        <v>0</v>
      </c>
    </row>
    <row r="2" spans="1:36" x14ac:dyDescent="0.2">
      <c r="A2" s="1"/>
    </row>
    <row r="3" spans="1:36" x14ac:dyDescent="0.2">
      <c r="A3" s="3"/>
      <c r="B3" s="3">
        <v>1990</v>
      </c>
      <c r="C3" s="3">
        <v>1991</v>
      </c>
      <c r="D3" s="3">
        <v>1992</v>
      </c>
      <c r="E3" s="3">
        <v>1993</v>
      </c>
      <c r="F3" s="3">
        <v>1994</v>
      </c>
      <c r="G3" s="3">
        <v>1995</v>
      </c>
      <c r="H3" s="3">
        <v>1996</v>
      </c>
      <c r="I3" s="3">
        <v>1997</v>
      </c>
      <c r="J3" s="3">
        <v>1998</v>
      </c>
      <c r="K3" s="3">
        <v>1999</v>
      </c>
      <c r="L3" s="3">
        <v>2000</v>
      </c>
      <c r="M3" s="3">
        <v>2001</v>
      </c>
      <c r="N3" s="3">
        <v>2002</v>
      </c>
      <c r="O3" s="3">
        <v>2003</v>
      </c>
      <c r="P3" s="3">
        <v>2004</v>
      </c>
      <c r="Q3" s="3">
        <v>2005</v>
      </c>
      <c r="R3" s="3">
        <v>2006</v>
      </c>
      <c r="S3" s="3">
        <v>2007</v>
      </c>
      <c r="T3" s="3">
        <v>2008</v>
      </c>
      <c r="U3" s="3">
        <v>2009</v>
      </c>
      <c r="V3" s="3">
        <v>2010</v>
      </c>
      <c r="W3" s="3">
        <v>2011</v>
      </c>
      <c r="X3" s="3">
        <v>2012</v>
      </c>
      <c r="Y3" s="3">
        <v>2013</v>
      </c>
      <c r="Z3" s="3">
        <v>2014</v>
      </c>
      <c r="AA3" s="3">
        <v>2015</v>
      </c>
      <c r="AB3" s="3">
        <v>2016</v>
      </c>
      <c r="AC3" s="3">
        <v>2017</v>
      </c>
      <c r="AD3" s="3">
        <v>2018</v>
      </c>
      <c r="AE3" s="3">
        <v>2019</v>
      </c>
      <c r="AF3" s="3">
        <v>2020</v>
      </c>
      <c r="AH3" s="2" t="s">
        <v>1</v>
      </c>
    </row>
    <row r="4" spans="1:36" x14ac:dyDescent="0.2">
      <c r="A4" s="3" t="s">
        <v>2</v>
      </c>
      <c r="B4" s="4">
        <v>70.878607684036993</v>
      </c>
      <c r="C4" s="4">
        <v>69.101467424910012</v>
      </c>
      <c r="D4" s="4">
        <v>65.859340267411</v>
      </c>
      <c r="E4" s="4">
        <v>65.523961613686993</v>
      </c>
      <c r="F4" s="4">
        <v>59.537043133823005</v>
      </c>
      <c r="G4" s="4">
        <v>56.585824782581994</v>
      </c>
      <c r="H4" s="4">
        <v>56.071186860645</v>
      </c>
      <c r="I4" s="4">
        <v>53.978761293968006</v>
      </c>
      <c r="J4" s="4">
        <v>51.202457509528003</v>
      </c>
      <c r="K4" s="4">
        <v>48.788869190483005</v>
      </c>
      <c r="L4" s="4">
        <v>44.171967707007006</v>
      </c>
      <c r="M4" s="4">
        <v>42.179695351015994</v>
      </c>
      <c r="N4" s="4">
        <v>39.603825383645997</v>
      </c>
      <c r="O4" s="4">
        <v>38.281897556228998</v>
      </c>
      <c r="P4" s="4">
        <v>37.411265344462009</v>
      </c>
      <c r="Q4" s="4">
        <v>33.671144031263999</v>
      </c>
      <c r="R4" s="4">
        <v>32.513193235992006</v>
      </c>
      <c r="S4" s="4">
        <v>31.490478785118999</v>
      </c>
      <c r="T4" s="4">
        <v>29.259322930546997</v>
      </c>
      <c r="U4" s="4">
        <v>26.754168329803999</v>
      </c>
      <c r="V4" s="4">
        <v>27.563117119672004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5"/>
      <c r="AI4" s="5"/>
      <c r="AJ4" s="5"/>
    </row>
    <row r="5" spans="1:36" x14ac:dyDescent="0.2">
      <c r="A5" s="3" t="str">
        <f>A4&amp;" index"</f>
        <v xml:space="preserve">   EEA-32 CO index</v>
      </c>
      <c r="B5" s="4">
        <f>B4/$B$4*100</f>
        <v>100</v>
      </c>
      <c r="C5" s="4">
        <f t="shared" ref="C5:V5" si="0">C4/$B$4*100</f>
        <v>97.492698689780809</v>
      </c>
      <c r="D5" s="4">
        <f t="shared" si="0"/>
        <v>92.918501674015801</v>
      </c>
      <c r="E5" s="4">
        <f t="shared" si="0"/>
        <v>92.445328364490493</v>
      </c>
      <c r="F5" s="4">
        <f t="shared" si="0"/>
        <v>83.998607025729868</v>
      </c>
      <c r="G5" s="4">
        <f t="shared" si="0"/>
        <v>79.83484246026751</v>
      </c>
      <c r="H5" s="4">
        <f t="shared" si="0"/>
        <v>79.108758894643387</v>
      </c>
      <c r="I5" s="4">
        <f t="shared" si="0"/>
        <v>76.156633232123852</v>
      </c>
      <c r="J5" s="4">
        <f t="shared" si="0"/>
        <v>72.239649144603078</v>
      </c>
      <c r="K5" s="4">
        <f t="shared" si="0"/>
        <v>68.83440686077563</v>
      </c>
      <c r="L5" s="4">
        <f t="shared" si="0"/>
        <v>62.320591713535087</v>
      </c>
      <c r="M5" s="4">
        <f t="shared" si="0"/>
        <v>59.509768503135454</v>
      </c>
      <c r="N5" s="4">
        <f t="shared" si="0"/>
        <v>55.875569057722075</v>
      </c>
      <c r="O5" s="4">
        <f t="shared" si="0"/>
        <v>54.010510091962061</v>
      </c>
      <c r="P5" s="4">
        <f t="shared" si="0"/>
        <v>52.782167380084744</v>
      </c>
      <c r="Q5" s="4">
        <f t="shared" si="0"/>
        <v>47.505368871470203</v>
      </c>
      <c r="R5" s="4">
        <f t="shared" si="0"/>
        <v>45.871659021477221</v>
      </c>
      <c r="S5" s="4">
        <f t="shared" si="0"/>
        <v>44.428749116372899</v>
      </c>
      <c r="T5" s="4">
        <f t="shared" si="0"/>
        <v>41.280894033612157</v>
      </c>
      <c r="U5" s="4">
        <f t="shared" si="0"/>
        <v>37.74646427744301</v>
      </c>
      <c r="V5" s="4">
        <f t="shared" si="0"/>
        <v>38.887780136064471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5"/>
      <c r="AI5" s="5"/>
      <c r="AJ5" s="5"/>
    </row>
    <row r="6" spans="1:36" x14ac:dyDescent="0.2">
      <c r="A6" s="3" t="s">
        <v>3</v>
      </c>
      <c r="B6" s="4">
        <v>18.150014291790999</v>
      </c>
      <c r="C6" s="4">
        <v>17.877375113221998</v>
      </c>
      <c r="D6" s="4">
        <v>17.395171601632999</v>
      </c>
      <c r="E6" s="4">
        <v>16.819043789617997</v>
      </c>
      <c r="F6" s="4">
        <v>16.147402914381999</v>
      </c>
      <c r="G6" s="4">
        <v>15.881077073917002</v>
      </c>
      <c r="H6" s="4">
        <v>15.735032621175002</v>
      </c>
      <c r="I6" s="4">
        <v>15.260927957581</v>
      </c>
      <c r="J6" s="4">
        <v>14.811315481376003</v>
      </c>
      <c r="K6" s="4">
        <v>14.392764031142001</v>
      </c>
      <c r="L6" s="4">
        <v>14.029210392988</v>
      </c>
      <c r="M6" s="4">
        <v>13.716402502085002</v>
      </c>
      <c r="N6" s="4">
        <v>13.481733210478001</v>
      </c>
      <c r="O6" s="4">
        <v>13.454261136377998</v>
      </c>
      <c r="P6" s="4">
        <v>13.308580680331003</v>
      </c>
      <c r="Q6" s="4">
        <v>12.978746581955001</v>
      </c>
      <c r="R6" s="4">
        <v>12.702790142864</v>
      </c>
      <c r="S6" s="4">
        <v>12.514509719082</v>
      </c>
      <c r="T6" s="4">
        <v>11.292348024167998</v>
      </c>
      <c r="U6" s="4">
        <v>10.336208299749002</v>
      </c>
      <c r="V6" s="4">
        <v>10.532354471693001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I6" s="5"/>
      <c r="AJ6" s="5"/>
    </row>
    <row r="7" spans="1:36" x14ac:dyDescent="0.2">
      <c r="A7" s="3" t="str">
        <f>A6&amp;" index"</f>
        <v xml:space="preserve">   EEA-32 NOX index</v>
      </c>
      <c r="B7" s="4">
        <f>B6/$B$6*100</f>
        <v>100</v>
      </c>
      <c r="C7" s="4">
        <f t="shared" ref="C7:V7" si="1">C6/$B$6*100</f>
        <v>98.497856948287293</v>
      </c>
      <c r="D7" s="4">
        <f t="shared" si="1"/>
        <v>95.841090381403134</v>
      </c>
      <c r="E7" s="4">
        <f t="shared" si="1"/>
        <v>92.666834963457958</v>
      </c>
      <c r="F7" s="4">
        <f t="shared" si="1"/>
        <v>88.96633718732248</v>
      </c>
      <c r="G7" s="4">
        <f t="shared" si="1"/>
        <v>87.498978340197738</v>
      </c>
      <c r="H7" s="4">
        <f t="shared" si="1"/>
        <v>86.694326341614726</v>
      </c>
      <c r="I7" s="4">
        <f t="shared" si="1"/>
        <v>84.082181491632795</v>
      </c>
      <c r="J7" s="4">
        <f t="shared" si="1"/>
        <v>81.604979716599757</v>
      </c>
      <c r="K7" s="4">
        <f t="shared" si="1"/>
        <v>79.298912936127266</v>
      </c>
      <c r="L7" s="4">
        <f t="shared" si="1"/>
        <v>77.29586416542503</v>
      </c>
      <c r="M7" s="4">
        <f t="shared" si="1"/>
        <v>75.572406068510602</v>
      </c>
      <c r="N7" s="4">
        <f t="shared" si="1"/>
        <v>74.279463331197505</v>
      </c>
      <c r="O7" s="4">
        <f t="shared" si="1"/>
        <v>74.12810216057612</v>
      </c>
      <c r="P7" s="4">
        <f t="shared" si="1"/>
        <v>73.325455651846454</v>
      </c>
      <c r="Q7" s="4">
        <f t="shared" si="1"/>
        <v>71.508189323162725</v>
      </c>
      <c r="R7" s="4">
        <f t="shared" si="1"/>
        <v>69.987769368365164</v>
      </c>
      <c r="S7" s="4">
        <f t="shared" si="1"/>
        <v>68.950412478419594</v>
      </c>
      <c r="T7" s="4">
        <f t="shared" si="1"/>
        <v>62.216744530473299</v>
      </c>
      <c r="U7" s="4">
        <f t="shared" si="1"/>
        <v>56.948761216259349</v>
      </c>
      <c r="V7" s="4">
        <f t="shared" si="1"/>
        <v>58.029455527517904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5"/>
      <c r="AI7" s="5"/>
      <c r="AJ7" s="5"/>
    </row>
    <row r="8" spans="1:36" x14ac:dyDescent="0.2">
      <c r="A8" s="3" t="s">
        <v>4</v>
      </c>
      <c r="B8" s="4">
        <v>17.817852362230997</v>
      </c>
      <c r="C8" s="4">
        <v>17.127197809191003</v>
      </c>
      <c r="D8" s="4">
        <v>16.520957292644002</v>
      </c>
      <c r="E8" s="4">
        <v>15.967215764535002</v>
      </c>
      <c r="F8" s="4">
        <v>14.968176395125999</v>
      </c>
      <c r="G8" s="4">
        <v>14.751143829448001</v>
      </c>
      <c r="H8" s="4">
        <v>14.649198458652</v>
      </c>
      <c r="I8" s="4">
        <v>14.323071232586001</v>
      </c>
      <c r="J8" s="4">
        <v>13.985457621568999</v>
      </c>
      <c r="K8" s="4">
        <v>13.254393050095</v>
      </c>
      <c r="L8" s="4">
        <v>12.273955965541999</v>
      </c>
      <c r="M8" s="4">
        <v>11.633569842160998</v>
      </c>
      <c r="N8" s="4">
        <v>11.122194996913001</v>
      </c>
      <c r="O8" s="4">
        <v>10.732926948672</v>
      </c>
      <c r="P8" s="4">
        <v>10.433623553974</v>
      </c>
      <c r="Q8" s="4">
        <v>10.233860958113</v>
      </c>
      <c r="R8" s="4">
        <v>10.133907945103998</v>
      </c>
      <c r="S8" s="4">
        <v>9.8718285382439994</v>
      </c>
      <c r="T8" s="4">
        <v>9.1666965352589997</v>
      </c>
      <c r="U8" s="4">
        <v>8.6487546235180002</v>
      </c>
      <c r="V8" s="4">
        <v>8.370280275092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5"/>
      <c r="AI8" s="5"/>
      <c r="AJ8" s="5"/>
    </row>
    <row r="9" spans="1:36" x14ac:dyDescent="0.2">
      <c r="A9" s="3" t="str">
        <f>A8&amp;" index"</f>
        <v xml:space="preserve">   EEA-32 NMVOC index</v>
      </c>
      <c r="B9" s="4">
        <f>B8/$B$8*100</f>
        <v>100</v>
      </c>
      <c r="C9" s="4">
        <f t="shared" ref="C9:V9" si="2">C8/$B$8*100</f>
        <v>96.123805838104289</v>
      </c>
      <c r="D9" s="4">
        <f t="shared" si="2"/>
        <v>92.721372681614199</v>
      </c>
      <c r="E9" s="4">
        <f t="shared" si="2"/>
        <v>89.613582153038578</v>
      </c>
      <c r="F9" s="4">
        <f t="shared" si="2"/>
        <v>84.006624877274575</v>
      </c>
      <c r="G9" s="4">
        <f t="shared" si="2"/>
        <v>82.788562446035385</v>
      </c>
      <c r="H9" s="4">
        <f t="shared" si="2"/>
        <v>82.216409479878266</v>
      </c>
      <c r="I9" s="4">
        <f t="shared" si="2"/>
        <v>80.386069776551849</v>
      </c>
      <c r="J9" s="4">
        <f t="shared" si="2"/>
        <v>78.491264475927338</v>
      </c>
      <c r="K9" s="4">
        <f t="shared" si="2"/>
        <v>74.388275200835707</v>
      </c>
      <c r="L9" s="4">
        <f t="shared" si="2"/>
        <v>68.885720433734477</v>
      </c>
      <c r="M9" s="4">
        <f t="shared" si="2"/>
        <v>65.291650226157458</v>
      </c>
      <c r="N9" s="4">
        <f t="shared" si="2"/>
        <v>62.421636293771463</v>
      </c>
      <c r="O9" s="4">
        <f t="shared" si="2"/>
        <v>60.236928281114778</v>
      </c>
      <c r="P9" s="4">
        <f t="shared" si="2"/>
        <v>58.557133272079668</v>
      </c>
      <c r="Q9" s="4">
        <f t="shared" si="2"/>
        <v>57.435995932966662</v>
      </c>
      <c r="R9" s="4">
        <f t="shared" si="2"/>
        <v>56.875024773384744</v>
      </c>
      <c r="S9" s="4">
        <f t="shared" si="2"/>
        <v>55.404143762968829</v>
      </c>
      <c r="T9" s="4">
        <f t="shared" si="2"/>
        <v>51.44669710413531</v>
      </c>
      <c r="U9" s="4">
        <f t="shared" si="2"/>
        <v>48.539826504854247</v>
      </c>
      <c r="V9" s="4">
        <f t="shared" si="2"/>
        <v>46.976931365952488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5"/>
      <c r="AI9" s="5"/>
      <c r="AJ9" s="5"/>
    </row>
    <row r="10" spans="1:36" x14ac:dyDescent="0.2">
      <c r="A10" s="3" t="s">
        <v>5</v>
      </c>
      <c r="B10" s="4">
        <v>30.172904761904761</v>
      </c>
      <c r="C10" s="4">
        <v>29.690238095238094</v>
      </c>
      <c r="D10" s="4">
        <v>28.97609523809524</v>
      </c>
      <c r="E10" s="4">
        <v>28.642285714285716</v>
      </c>
      <c r="F10" s="4">
        <v>28.043095238095237</v>
      </c>
      <c r="G10" s="4">
        <v>28.111666666666668</v>
      </c>
      <c r="H10" s="4">
        <v>28.024190476190476</v>
      </c>
      <c r="I10" s="4">
        <v>27.49847619047619</v>
      </c>
      <c r="J10" s="4">
        <v>26.894714285714286</v>
      </c>
      <c r="K10" s="4">
        <v>26.467619047619049</v>
      </c>
      <c r="L10" s="4">
        <v>25.842666666666666</v>
      </c>
      <c r="M10" s="4">
        <v>25.264380952380954</v>
      </c>
      <c r="N10" s="4">
        <v>24.752904761904762</v>
      </c>
      <c r="O10" s="4">
        <v>24.348190476190478</v>
      </c>
      <c r="P10" s="4">
        <v>23.594571428571427</v>
      </c>
      <c r="Q10" s="4">
        <v>23.412142857142857</v>
      </c>
      <c r="R10" s="4">
        <v>23.137857142857143</v>
      </c>
      <c r="S10" s="4">
        <v>22.921904761904763</v>
      </c>
      <c r="T10" s="4">
        <v>22.653047619047619</v>
      </c>
      <c r="U10" s="4">
        <v>22.241333333333333</v>
      </c>
      <c r="V10" s="4">
        <v>22.232285714285712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/>
      <c r="AI10" s="5"/>
      <c r="AJ10" s="5"/>
    </row>
    <row r="11" spans="1:36" x14ac:dyDescent="0.2">
      <c r="A11" s="3" t="str">
        <f>A10&amp;" index"</f>
        <v xml:space="preserve">   EEA-32 CH4 index</v>
      </c>
      <c r="B11" s="4">
        <f>B10/$B$10*100</f>
        <v>100</v>
      </c>
      <c r="C11" s="4">
        <f t="shared" ref="C11:V11" si="3">C10/$B$10*100</f>
        <v>98.400330791896224</v>
      </c>
      <c r="D11" s="4">
        <f t="shared" si="3"/>
        <v>96.033495835904503</v>
      </c>
      <c r="E11" s="4">
        <f t="shared" si="3"/>
        <v>94.927173702044271</v>
      </c>
      <c r="F11" s="4">
        <f t="shared" si="3"/>
        <v>92.941317580737064</v>
      </c>
      <c r="G11" s="4">
        <f t="shared" si="3"/>
        <v>93.168579188833888</v>
      </c>
      <c r="H11" s="4">
        <f t="shared" si="3"/>
        <v>92.878662817949248</v>
      </c>
      <c r="I11" s="4">
        <f t="shared" si="3"/>
        <v>91.136323822540248</v>
      </c>
      <c r="J11" s="4">
        <f t="shared" si="3"/>
        <v>89.135316927359938</v>
      </c>
      <c r="K11" s="4">
        <f t="shared" si="3"/>
        <v>87.71982431415131</v>
      </c>
      <c r="L11" s="4">
        <f t="shared" si="3"/>
        <v>85.648587269246619</v>
      </c>
      <c r="M11" s="4">
        <f t="shared" si="3"/>
        <v>83.73201437429671</v>
      </c>
      <c r="N11" s="4">
        <f t="shared" si="3"/>
        <v>82.036863726680039</v>
      </c>
      <c r="O11" s="4">
        <f t="shared" si="3"/>
        <v>80.695546777225232</v>
      </c>
      <c r="P11" s="4">
        <f t="shared" si="3"/>
        <v>78.197878576016649</v>
      </c>
      <c r="Q11" s="4">
        <f t="shared" si="3"/>
        <v>77.593268006142381</v>
      </c>
      <c r="R11" s="4">
        <f t="shared" si="3"/>
        <v>76.684221573755067</v>
      </c>
      <c r="S11" s="4">
        <f t="shared" si="3"/>
        <v>75.968505328811247</v>
      </c>
      <c r="T11" s="4">
        <f t="shared" si="3"/>
        <v>75.07745044039828</v>
      </c>
      <c r="U11" s="4">
        <f t="shared" si="3"/>
        <v>73.71293386845025</v>
      </c>
      <c r="V11" s="4">
        <f t="shared" si="3"/>
        <v>73.682947961826358</v>
      </c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6" x14ac:dyDescent="0.2">
      <c r="A12" s="3" t="str">
        <f>SUBSTITUTE(A4,"EEA-32","EU-27")</f>
        <v xml:space="preserve">   EU-27 CO</v>
      </c>
      <c r="B12" s="4">
        <v>65.66955325344</v>
      </c>
      <c r="C12" s="4">
        <v>63.996720241710001</v>
      </c>
      <c r="D12" s="4">
        <v>60.695711583459996</v>
      </c>
      <c r="E12" s="4">
        <v>60.097822207540005</v>
      </c>
      <c r="F12" s="4">
        <v>53.784193663279993</v>
      </c>
      <c r="G12" s="4">
        <v>50.677371535470002</v>
      </c>
      <c r="H12" s="4">
        <v>50.083338475269997</v>
      </c>
      <c r="I12" s="4">
        <v>47.940101281760008</v>
      </c>
      <c r="J12" s="4">
        <v>45.281806163490003</v>
      </c>
      <c r="K12" s="4">
        <v>43.170474985830005</v>
      </c>
      <c r="L12" s="4">
        <v>38.928430258005996</v>
      </c>
      <c r="M12" s="4">
        <v>37.387879057877008</v>
      </c>
      <c r="N12" s="4">
        <v>34.917689560106012</v>
      </c>
      <c r="O12" s="4">
        <v>33.742386806975993</v>
      </c>
      <c r="P12" s="4">
        <v>33.011662133923998</v>
      </c>
      <c r="Q12" s="4">
        <v>29.683431170989</v>
      </c>
      <c r="R12" s="4">
        <v>28.478234326367001</v>
      </c>
      <c r="S12" s="4">
        <v>27.575818607970998</v>
      </c>
      <c r="T12" s="4">
        <v>26.630663069603997</v>
      </c>
      <c r="U12" s="4">
        <v>24.090930668419997</v>
      </c>
      <c r="V12" s="4">
        <v>24.907591400159998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H12" s="2">
        <f>B12*1.2</f>
        <v>78.803463904127995</v>
      </c>
    </row>
    <row r="13" spans="1:36" x14ac:dyDescent="0.2">
      <c r="A13" s="3" t="str">
        <f>SUBSTITUTE(A5,"EEA-32","EU-27")</f>
        <v xml:space="preserve">   EU-27 CO index</v>
      </c>
      <c r="B13" s="4">
        <f>B12/$B12*100</f>
        <v>100</v>
      </c>
      <c r="C13" s="4">
        <f>C12/$B12*100</f>
        <v>97.452650537648708</v>
      </c>
      <c r="D13" s="4">
        <f t="shared" ref="B13:V13" si="4">D12/$B12*100</f>
        <v>92.425954763565471</v>
      </c>
      <c r="E13" s="4">
        <f t="shared" si="4"/>
        <v>91.515503349936182</v>
      </c>
      <c r="F13" s="4">
        <f t="shared" si="4"/>
        <v>81.901263216622525</v>
      </c>
      <c r="G13" s="4">
        <f t="shared" si="4"/>
        <v>77.170269972584819</v>
      </c>
      <c r="H13" s="4">
        <f t="shared" si="4"/>
        <v>76.265690862829885</v>
      </c>
      <c r="I13" s="4">
        <f>I12/$B12*100</f>
        <v>73.002021342742623</v>
      </c>
      <c r="J13" s="4">
        <f t="shared" si="4"/>
        <v>68.954034130143839</v>
      </c>
      <c r="K13" s="4">
        <f t="shared" si="4"/>
        <v>65.738950315713595</v>
      </c>
      <c r="L13" s="4">
        <f t="shared" si="4"/>
        <v>59.279267680973277</v>
      </c>
      <c r="M13" s="4">
        <f t="shared" si="4"/>
        <v>56.93335374703269</v>
      </c>
      <c r="N13" s="4">
        <f t="shared" si="4"/>
        <v>53.171809202580341</v>
      </c>
      <c r="O13" s="4">
        <f t="shared" si="4"/>
        <v>51.382086728614155</v>
      </c>
      <c r="P13" s="4">
        <f t="shared" si="4"/>
        <v>50.269356952256615</v>
      </c>
      <c r="Q13" s="4">
        <f t="shared" si="4"/>
        <v>45.201207714069653</v>
      </c>
      <c r="R13" s="4">
        <f t="shared" si="4"/>
        <v>43.365963243971379</v>
      </c>
      <c r="S13" s="4">
        <f t="shared" si="4"/>
        <v>41.991786515658198</v>
      </c>
      <c r="T13" s="4">
        <f t="shared" si="4"/>
        <v>40.552526628021475</v>
      </c>
      <c r="U13" s="4">
        <f t="shared" si="4"/>
        <v>36.685083840064088</v>
      </c>
      <c r="V13" s="4">
        <f t="shared" si="4"/>
        <v>37.928674958444688</v>
      </c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6" s="8" customForma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6" s="8" customFormat="1" x14ac:dyDescent="0.2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6" s="8" customFormat="1" x14ac:dyDescent="0.2">
      <c r="A16" s="9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4" x14ac:dyDescent="0.2">
      <c r="A17" s="3" t="str">
        <f>SUBSTITUTE(A6,"EEA-32","EU-27")</f>
        <v xml:space="preserve">   EU-27 NOX</v>
      </c>
      <c r="B17" s="4">
        <v>17.143159605476001</v>
      </c>
      <c r="C17" s="4">
        <v>16.870929849905998</v>
      </c>
      <c r="D17" s="4">
        <v>16.374898717895999</v>
      </c>
      <c r="E17" s="4">
        <v>15.724394621929999</v>
      </c>
      <c r="F17" s="4">
        <v>15.035532334947998</v>
      </c>
      <c r="G17" s="4">
        <v>14.711948380453002</v>
      </c>
      <c r="H17" s="4">
        <v>14.476850691776999</v>
      </c>
      <c r="I17" s="4">
        <v>13.972820632017999</v>
      </c>
      <c r="J17" s="4">
        <v>13.533267388542001</v>
      </c>
      <c r="K17" s="4">
        <v>13.084382962761001</v>
      </c>
      <c r="L17" s="4">
        <v>12.644441847691001</v>
      </c>
      <c r="M17" s="4">
        <v>12.382373657589003</v>
      </c>
      <c r="N17" s="4">
        <v>12.126980841884002</v>
      </c>
      <c r="O17" s="4">
        <v>12.042602339563997</v>
      </c>
      <c r="P17" s="4">
        <v>11.840728890042</v>
      </c>
      <c r="Q17" s="4">
        <v>11.586825559435999</v>
      </c>
      <c r="R17" s="4">
        <v>11.274806915186</v>
      </c>
      <c r="S17" s="4">
        <v>11.006275428487001</v>
      </c>
      <c r="T17" s="4">
        <v>10.136461345176</v>
      </c>
      <c r="U17" s="4">
        <v>9.2934536463099988</v>
      </c>
      <c r="V17" s="4">
        <v>9.1622642599049993</v>
      </c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4" x14ac:dyDescent="0.2">
      <c r="A18" s="3" t="str">
        <f>SUBSTITUTE(A7,"EEA-32","EU-27")</f>
        <v xml:space="preserve">   EU-27 NOX index</v>
      </c>
      <c r="B18" s="4">
        <f t="shared" ref="B18:V18" si="5">B17/$B17*100</f>
        <v>100</v>
      </c>
      <c r="C18" s="4">
        <f t="shared" si="5"/>
        <v>98.412021110256447</v>
      </c>
      <c r="D18" s="4">
        <f t="shared" si="5"/>
        <v>95.51855722480353</v>
      </c>
      <c r="E18" s="4">
        <f t="shared" si="5"/>
        <v>91.72401694788627</v>
      </c>
      <c r="F18" s="4">
        <f t="shared" si="5"/>
        <v>87.705724504514521</v>
      </c>
      <c r="G18" s="4">
        <f t="shared" si="5"/>
        <v>85.818184739723222</v>
      </c>
      <c r="H18" s="4">
        <f t="shared" si="5"/>
        <v>84.446805751914539</v>
      </c>
      <c r="I18" s="4">
        <f t="shared" si="5"/>
        <v>81.506682277838053</v>
      </c>
      <c r="J18" s="4">
        <f t="shared" si="5"/>
        <v>78.942666929491224</v>
      </c>
      <c r="K18" s="4">
        <f t="shared" si="5"/>
        <v>76.324220644725756</v>
      </c>
      <c r="L18" s="4">
        <f t="shared" si="5"/>
        <v>73.757942752000133</v>
      </c>
      <c r="M18" s="4">
        <f t="shared" si="5"/>
        <v>72.229238614996788</v>
      </c>
      <c r="N18" s="4">
        <f t="shared" si="5"/>
        <v>70.73947347494979</v>
      </c>
      <c r="O18" s="4">
        <f t="shared" si="5"/>
        <v>70.247274228942345</v>
      </c>
      <c r="P18" s="4">
        <f t="shared" si="5"/>
        <v>69.069699883443562</v>
      </c>
      <c r="Q18" s="4">
        <f t="shared" si="5"/>
        <v>67.588623253177005</v>
      </c>
      <c r="R18" s="4">
        <f t="shared" si="5"/>
        <v>65.768546607852343</v>
      </c>
      <c r="S18" s="4">
        <f t="shared" si="5"/>
        <v>64.202140572565696</v>
      </c>
      <c r="T18" s="4">
        <f t="shared" si="5"/>
        <v>59.128314607408385</v>
      </c>
      <c r="U18" s="4">
        <f t="shared" si="5"/>
        <v>54.210856459280777</v>
      </c>
      <c r="V18" s="4">
        <f t="shared" si="5"/>
        <v>53.445598540529936</v>
      </c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4" x14ac:dyDescent="0.2">
      <c r="A19" s="3" t="str">
        <f>SUBSTITUTE(A17,"EU-27 ","")&amp;" Gothenburg Target Path"</f>
        <v xml:space="preserve">   NOX Gothenburg Target Path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f>Q18</f>
        <v>67.588623253177005</v>
      </c>
      <c r="R19" s="4">
        <f t="shared" ref="R19:AE19" si="6">Q19-($Q19-$AF20)/($AF$3-$Q$3)</f>
        <v>65.683438077478982</v>
      </c>
      <c r="S19" s="4">
        <f t="shared" si="6"/>
        <v>63.778252901780952</v>
      </c>
      <c r="T19" s="4">
        <f t="shared" si="6"/>
        <v>61.873067726082922</v>
      </c>
      <c r="U19" s="4">
        <f t="shared" si="6"/>
        <v>59.967882550384893</v>
      </c>
      <c r="V19" s="4">
        <f t="shared" si="6"/>
        <v>58.062697374686863</v>
      </c>
      <c r="W19" s="4">
        <f t="shared" si="6"/>
        <v>56.157512198988833</v>
      </c>
      <c r="X19" s="4">
        <f t="shared" si="6"/>
        <v>54.252327023290803</v>
      </c>
      <c r="Y19" s="4">
        <f t="shared" si="6"/>
        <v>52.347141847592773</v>
      </c>
      <c r="Z19" s="4">
        <f t="shared" si="6"/>
        <v>50.441956671894744</v>
      </c>
      <c r="AA19" s="4">
        <f t="shared" si="6"/>
        <v>48.536771496196714</v>
      </c>
      <c r="AB19" s="4">
        <f t="shared" si="6"/>
        <v>46.631586320498684</v>
      </c>
      <c r="AC19" s="4">
        <f t="shared" si="6"/>
        <v>44.726401144800654</v>
      </c>
      <c r="AD19" s="4">
        <f t="shared" si="6"/>
        <v>42.821215969102624</v>
      </c>
      <c r="AE19" s="4">
        <f t="shared" si="6"/>
        <v>40.916030793404595</v>
      </c>
      <c r="AF19" s="4">
        <f>AE19-($Q19-$AF20)/($AF$3-$Q$3)</f>
        <v>39.010845617706565</v>
      </c>
    </row>
    <row r="20" spans="1:34" x14ac:dyDescent="0.2">
      <c r="A20" s="3" t="str">
        <f>SUBSTITUTE(A18,"EU-27 ","")&amp;" targets"</f>
        <v xml:space="preserve">   NOX index targets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>
        <v>52.51657341581415</v>
      </c>
      <c r="W20" s="4"/>
      <c r="X20" s="4"/>
      <c r="Y20" s="4"/>
      <c r="Z20" s="4"/>
      <c r="AA20" s="4"/>
      <c r="AB20" s="4"/>
      <c r="AC20" s="4"/>
      <c r="AD20" s="4"/>
      <c r="AE20" s="4"/>
      <c r="AF20" s="4">
        <v>39.010845617706586</v>
      </c>
    </row>
    <row r="21" spans="1:34" x14ac:dyDescent="0.2">
      <c r="A21" s="10" t="str">
        <f>A17&amp;" WM projections for 2020"</f>
        <v xml:space="preserve">   EU-27 NOX WM projections for 2020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4" x14ac:dyDescent="0.2">
      <c r="A22" s="3" t="str">
        <f>SUBSTITUTE(A8,"EEA-32","EU-27")</f>
        <v xml:space="preserve">   EU-27 NMVOC</v>
      </c>
      <c r="B22" s="4">
        <v>16.739970831680999</v>
      </c>
      <c r="C22" s="4">
        <v>16.061452386325001</v>
      </c>
      <c r="D22" s="4">
        <v>15.425526887787999</v>
      </c>
      <c r="E22" s="4">
        <v>14.828670458945</v>
      </c>
      <c r="F22" s="4">
        <v>13.777429248371</v>
      </c>
      <c r="G22" s="4">
        <v>13.210886657146999</v>
      </c>
      <c r="H22" s="4">
        <v>13.01792874673</v>
      </c>
      <c r="I22" s="4">
        <v>12.646267711074</v>
      </c>
      <c r="J22" s="4">
        <v>12.176382201463998</v>
      </c>
      <c r="K22" s="4">
        <v>11.644917435567001</v>
      </c>
      <c r="L22" s="4">
        <v>10.698049709983</v>
      </c>
      <c r="M22" s="4">
        <v>10.165013618987</v>
      </c>
      <c r="N22" s="4">
        <v>9.6767086341719999</v>
      </c>
      <c r="O22" s="4">
        <v>9.2974500008060001</v>
      </c>
      <c r="P22" s="4">
        <v>9.0532361941299992</v>
      </c>
      <c r="Q22" s="4">
        <v>8.830607131099999</v>
      </c>
      <c r="R22" s="4">
        <v>8.590708095370001</v>
      </c>
      <c r="S22" s="4">
        <v>8.3116109403299987</v>
      </c>
      <c r="T22" s="4">
        <v>7.9129076885269996</v>
      </c>
      <c r="U22" s="4">
        <v>7.377590728455</v>
      </c>
      <c r="V22" s="4">
        <v>7.4120044128959996</v>
      </c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4" x14ac:dyDescent="0.2">
      <c r="A23" s="3" t="str">
        <f>SUBSTITUTE(A9,"EEA-32","EU-27")</f>
        <v xml:space="preserve">   EU-27 NMVOC index</v>
      </c>
      <c r="B23" s="4">
        <f t="shared" ref="B23:V23" si="7">B22/$B22*100</f>
        <v>100</v>
      </c>
      <c r="C23" s="4">
        <f t="shared" si="7"/>
        <v>95.946716680820757</v>
      </c>
      <c r="D23" s="4">
        <f t="shared" si="7"/>
        <v>92.147871958024169</v>
      </c>
      <c r="E23" s="4">
        <f t="shared" si="7"/>
        <v>88.582415154996596</v>
      </c>
      <c r="F23" s="4">
        <f t="shared" si="7"/>
        <v>82.302588140098294</v>
      </c>
      <c r="G23" s="4">
        <f t="shared" si="7"/>
        <v>78.91821789883241</v>
      </c>
      <c r="H23" s="4">
        <f t="shared" si="7"/>
        <v>77.765540200901057</v>
      </c>
      <c r="I23" s="4">
        <f t="shared" si="7"/>
        <v>75.54533898673516</v>
      </c>
      <c r="J23" s="4">
        <f t="shared" si="7"/>
        <v>72.738371672785433</v>
      </c>
      <c r="K23" s="4">
        <f t="shared" si="7"/>
        <v>69.563546750801819</v>
      </c>
      <c r="L23" s="4">
        <f t="shared" si="7"/>
        <v>63.907218343155982</v>
      </c>
      <c r="M23" s="4">
        <f t="shared" si="7"/>
        <v>60.723006755479794</v>
      </c>
      <c r="N23" s="4">
        <f t="shared" si="7"/>
        <v>57.806006542487395</v>
      </c>
      <c r="O23" s="4">
        <f t="shared" si="7"/>
        <v>55.540419360888251</v>
      </c>
      <c r="P23" s="4">
        <f t="shared" si="7"/>
        <v>54.081552979748459</v>
      </c>
      <c r="Q23" s="4">
        <f t="shared" si="7"/>
        <v>52.751627944224111</v>
      </c>
      <c r="R23" s="4">
        <f t="shared" si="7"/>
        <v>51.318536822727168</v>
      </c>
      <c r="S23" s="4">
        <f t="shared" si="7"/>
        <v>49.651286874407063</v>
      </c>
      <c r="T23" s="4">
        <f t="shared" si="7"/>
        <v>47.269542868925051</v>
      </c>
      <c r="U23" s="4">
        <f t="shared" si="7"/>
        <v>44.071705994210234</v>
      </c>
      <c r="V23" s="4">
        <f t="shared" si="7"/>
        <v>44.277283917774298</v>
      </c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4" x14ac:dyDescent="0.2">
      <c r="A24" s="3" t="str">
        <f>SUBSTITUTE(A22,"EU-27 ","")&amp;" Gothenburg Target Path"</f>
        <v xml:space="preserve">   NMVOC Gothenburg Target Path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>
        <f>Q23</f>
        <v>52.751627944224111</v>
      </c>
      <c r="R24" s="4">
        <f t="shared" ref="R24:AF24" si="8">Q24-($Q24-$AF25)/($AF$3-$Q$3)</f>
        <v>51.757037473699491</v>
      </c>
      <c r="S24" s="4">
        <f t="shared" si="8"/>
        <v>50.76244700317487</v>
      </c>
      <c r="T24" s="4">
        <f t="shared" si="8"/>
        <v>49.767856532650249</v>
      </c>
      <c r="U24" s="4">
        <f t="shared" si="8"/>
        <v>48.773266062125629</v>
      </c>
      <c r="V24" s="4">
        <f t="shared" si="8"/>
        <v>47.778675591601008</v>
      </c>
      <c r="W24" s="4">
        <f t="shared" si="8"/>
        <v>46.784085121076387</v>
      </c>
      <c r="X24" s="4">
        <f t="shared" si="8"/>
        <v>45.789494650551767</v>
      </c>
      <c r="Y24" s="4">
        <f t="shared" si="8"/>
        <v>44.794904180027146</v>
      </c>
      <c r="Z24" s="4">
        <f t="shared" si="8"/>
        <v>43.800313709502525</v>
      </c>
      <c r="AA24" s="4">
        <f t="shared" si="8"/>
        <v>42.805723238977905</v>
      </c>
      <c r="AB24" s="4">
        <f t="shared" si="8"/>
        <v>41.811132768453284</v>
      </c>
      <c r="AC24" s="4">
        <f t="shared" si="8"/>
        <v>40.816542297928663</v>
      </c>
      <c r="AD24" s="4">
        <f t="shared" si="8"/>
        <v>39.821951827404042</v>
      </c>
      <c r="AE24" s="4">
        <f t="shared" si="8"/>
        <v>38.827361356879422</v>
      </c>
      <c r="AF24" s="4">
        <f t="shared" si="8"/>
        <v>37.832770886354801</v>
      </c>
    </row>
    <row r="25" spans="1:34" x14ac:dyDescent="0.2">
      <c r="A25" s="3" t="str">
        <f>SUBSTITUTE(A23,"EU-27 ","")&amp;" targets"</f>
        <v xml:space="preserve">   NMVOC index targets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>
        <v>52.855528178429324</v>
      </c>
      <c r="W25" s="4"/>
      <c r="X25" s="4"/>
      <c r="Y25" s="4"/>
      <c r="Z25" s="4"/>
      <c r="AA25" s="4"/>
      <c r="AB25" s="4"/>
      <c r="AC25" s="4"/>
      <c r="AD25" s="4"/>
      <c r="AE25" s="4"/>
      <c r="AF25" s="4">
        <v>37.832770886354837</v>
      </c>
    </row>
    <row r="26" spans="1:34" x14ac:dyDescent="0.2">
      <c r="A26" s="10" t="str">
        <f>A22&amp;" WM projections for 2010"</f>
        <v xml:space="preserve">   EU-27 NMVOC WM projections for 2010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4" x14ac:dyDescent="0.2">
      <c r="A27" s="3" t="str">
        <f>SUBSTITUTE(A10,"EEA-32","EU-27")</f>
        <v xml:space="preserve">   EU-27 CH4</v>
      </c>
      <c r="B27" s="4">
        <v>28.111571428571427</v>
      </c>
      <c r="C27" s="4">
        <v>27.435047619047616</v>
      </c>
      <c r="D27" s="4">
        <v>26.559809523809523</v>
      </c>
      <c r="E27" s="4">
        <v>26.119428571428575</v>
      </c>
      <c r="F27" s="4">
        <v>25.50238095238095</v>
      </c>
      <c r="G27" s="4">
        <v>25.422380952380951</v>
      </c>
      <c r="H27" s="4">
        <v>25.221666666666664</v>
      </c>
      <c r="I27" s="4">
        <v>24.639380952380954</v>
      </c>
      <c r="J27" s="4">
        <v>23.981380952380952</v>
      </c>
      <c r="K27" s="4">
        <v>23.504952380952382</v>
      </c>
      <c r="L27" s="4">
        <v>22.869809523809526</v>
      </c>
      <c r="M27" s="4">
        <v>22.316666666666666</v>
      </c>
      <c r="N27" s="4">
        <v>21.926095238095236</v>
      </c>
      <c r="O27" s="4">
        <v>21.463904761904764</v>
      </c>
      <c r="P27" s="4">
        <v>20.819809523809525</v>
      </c>
      <c r="Q27" s="4">
        <v>20.502238095238095</v>
      </c>
      <c r="R27" s="4">
        <v>20.188333333333333</v>
      </c>
      <c r="S27" s="4">
        <v>19.858095238095238</v>
      </c>
      <c r="T27" s="4">
        <v>19.652666666666669</v>
      </c>
      <c r="U27" s="4">
        <v>19.241666666666667</v>
      </c>
      <c r="V27" s="4">
        <v>19.080904761904762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H27" s="2">
        <f>B27*1.2</f>
        <v>33.733885714285712</v>
      </c>
    </row>
    <row r="28" spans="1:34" x14ac:dyDescent="0.2">
      <c r="A28" s="3" t="str">
        <f>SUBSTITUTE(A11,"EEA-32","EU-27")</f>
        <v xml:space="preserve">   EU-27 CH4 index</v>
      </c>
      <c r="B28" s="4">
        <f t="shared" ref="B28:V28" si="9">B27/$B27*100</f>
        <v>100</v>
      </c>
      <c r="C28" s="4">
        <f t="shared" si="9"/>
        <v>97.593432970324017</v>
      </c>
      <c r="D28" s="4">
        <f t="shared" si="9"/>
        <v>94.479988752301637</v>
      </c>
      <c r="E28" s="4">
        <f t="shared" si="9"/>
        <v>92.913441846519746</v>
      </c>
      <c r="F28" s="4">
        <f t="shared" si="9"/>
        <v>90.718446733509168</v>
      </c>
      <c r="G28" s="4">
        <f t="shared" si="9"/>
        <v>90.433866413254677</v>
      </c>
      <c r="H28" s="4">
        <f t="shared" si="9"/>
        <v>89.719874716901856</v>
      </c>
      <c r="I28" s="4">
        <f t="shared" si="9"/>
        <v>87.648536528763799</v>
      </c>
      <c r="J28" s="4">
        <f t="shared" si="9"/>
        <v>85.307863394670562</v>
      </c>
      <c r="K28" s="4">
        <f t="shared" si="9"/>
        <v>83.613085951726376</v>
      </c>
      <c r="L28" s="4">
        <f t="shared" si="9"/>
        <v>81.353721480562996</v>
      </c>
      <c r="M28" s="4">
        <f t="shared" si="9"/>
        <v>79.386051837660489</v>
      </c>
      <c r="N28" s="4">
        <f t="shared" si="9"/>
        <v>77.996690059846557</v>
      </c>
      <c r="O28" s="4">
        <f t="shared" si="9"/>
        <v>76.352561138185777</v>
      </c>
      <c r="P28" s="4">
        <f t="shared" si="9"/>
        <v>74.061350774041543</v>
      </c>
      <c r="Q28" s="4">
        <f t="shared" si="9"/>
        <v>72.931668538459846</v>
      </c>
      <c r="R28" s="4">
        <f t="shared" si="9"/>
        <v>71.815029567556493</v>
      </c>
      <c r="S28" s="4">
        <f t="shared" si="9"/>
        <v>70.640288781267842</v>
      </c>
      <c r="T28" s="4">
        <f t="shared" si="9"/>
        <v>69.909527173185765</v>
      </c>
      <c r="U28" s="4">
        <f t="shared" si="9"/>
        <v>68.447495777878288</v>
      </c>
      <c r="V28" s="4">
        <f t="shared" si="9"/>
        <v>67.875624848604971</v>
      </c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4" x14ac:dyDescent="0.2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4" x14ac:dyDescent="0.2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4" x14ac:dyDescent="0.2">
      <c r="A31" s="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3" spans="1:5" x14ac:dyDescent="0.2">
      <c r="C33" s="11"/>
      <c r="D33" s="11"/>
      <c r="E33" s="11"/>
    </row>
    <row r="34" spans="1:5" x14ac:dyDescent="0.2">
      <c r="A34" s="12" t="s">
        <v>6</v>
      </c>
    </row>
    <row r="35" spans="1:5" x14ac:dyDescent="0.2">
      <c r="A35" s="13" t="s">
        <v>7</v>
      </c>
      <c r="B35" s="2" t="s">
        <v>8</v>
      </c>
    </row>
    <row r="36" spans="1:5" x14ac:dyDescent="0.2">
      <c r="A36" s="1" t="s">
        <v>9</v>
      </c>
      <c r="B36" s="2" t="s">
        <v>10</v>
      </c>
    </row>
    <row r="37" spans="1:5" x14ac:dyDescent="0.2">
      <c r="A37" s="1" t="s">
        <v>11</v>
      </c>
      <c r="B37" s="2" t="s">
        <v>12</v>
      </c>
    </row>
    <row r="38" spans="1:5" x14ac:dyDescent="0.2">
      <c r="B38" s="14" t="s">
        <v>13</v>
      </c>
    </row>
    <row r="41" spans="1:5" x14ac:dyDescent="0.2">
      <c r="C41" s="15"/>
    </row>
    <row r="44" spans="1:5" x14ac:dyDescent="0.2">
      <c r="C44" s="15"/>
    </row>
    <row r="45" spans="1:5" x14ac:dyDescent="0.2">
      <c r="C45" s="15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Fig1 data</vt:lpstr>
      <vt:lpstr>Fig1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2012-12-03T16:47:01Z</dcterms:created>
  <dcterms:modified xsi:type="dcterms:W3CDTF">2012-12-04T12:57:32Z</dcterms:modified>
</cp:coreProperties>
</file>