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graph 2_elec intensity-UC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M27" i="1" l="1"/>
  <c r="M29" i="1" s="1"/>
  <c r="L27" i="1"/>
  <c r="R27" i="1" s="1"/>
  <c r="K27" i="1"/>
  <c r="J27" i="1"/>
  <c r="I27" i="1"/>
  <c r="H27" i="1"/>
  <c r="G27" i="1"/>
  <c r="F27" i="1"/>
  <c r="E27" i="1"/>
  <c r="Q27" i="1" s="1"/>
  <c r="D27" i="1"/>
  <c r="C27" i="1"/>
  <c r="B27" i="1"/>
  <c r="P27" i="1" s="1"/>
  <c r="P26" i="1"/>
  <c r="M26" i="1"/>
  <c r="T26" i="1" s="1"/>
  <c r="L26" i="1"/>
  <c r="S26" i="1" s="1"/>
  <c r="K26" i="1"/>
  <c r="J26" i="1"/>
  <c r="I26" i="1"/>
  <c r="H26" i="1"/>
  <c r="G26" i="1"/>
  <c r="F26" i="1"/>
  <c r="E26" i="1"/>
  <c r="R26" i="1" s="1"/>
  <c r="D26" i="1"/>
  <c r="C26" i="1"/>
  <c r="B26" i="1"/>
  <c r="O26" i="1" l="1"/>
  <c r="Q26" i="1"/>
  <c r="O27" i="1"/>
  <c r="S27" i="1"/>
  <c r="M28" i="1"/>
  <c r="T27" i="1"/>
</calcChain>
</file>

<file path=xl/sharedStrings.xml><?xml version="1.0" encoding="utf-8"?>
<sst xmlns="http://schemas.openxmlformats.org/spreadsheetml/2006/main" count="11" uniqueCount="11">
  <si>
    <t>graph 2 : Electricity intensity and unit consumption in services in EU27</t>
  </si>
  <si>
    <t>Electricity</t>
  </si>
  <si>
    <t>1997-2008</t>
  </si>
  <si>
    <t>1997-2007</t>
  </si>
  <si>
    <t>1997-2000</t>
  </si>
  <si>
    <t>2000-2007</t>
  </si>
  <si>
    <t>2008-2007</t>
  </si>
  <si>
    <t>Intensity</t>
  </si>
  <si>
    <t>kWh/kE00</t>
  </si>
  <si>
    <t>Unit consumption</t>
  </si>
  <si>
    <t>kWh/emp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</si>
</sst>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0" fillId="0" borderId="0" xfId="0" applyFill="1"/>
    <xf numFmtId="2" fontId="0" fillId="0" borderId="0" xfId="0" applyNumberFormat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30183727034116E-2"/>
          <c:y val="0.15841109861267347"/>
          <c:w val="0.81677296587926485"/>
          <c:h val="0.62614503187101633"/>
        </c:manualLayout>
      </c:layout>
      <c:lineChart>
        <c:grouping val="stacked"/>
        <c:varyColors val="0"/>
        <c:ser>
          <c:idx val="1"/>
          <c:order val="1"/>
          <c:tx>
            <c:strRef>
              <c:f>'graph 2_elec intensity-UC'!$A$27</c:f>
              <c:strCache>
                <c:ptCount val="1"/>
                <c:pt idx="0">
                  <c:v>Unit consumption</c:v>
                </c:pt>
              </c:strCache>
            </c:strRef>
          </c:tx>
          <c:cat>
            <c:numRef>
              <c:f>'graph 2_elec intensity-UC'!$B$25:$M$25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</c:numCache>
            </c:numRef>
          </c:cat>
          <c:val>
            <c:numRef>
              <c:f>'graph 2_elec intensity-UC'!$B$27:$M$27</c:f>
              <c:numCache>
                <c:formatCode>0</c:formatCode>
                <c:ptCount val="12"/>
                <c:pt idx="0">
                  <c:v>4732.2104812045754</c:v>
                </c:pt>
                <c:pt idx="1">
                  <c:v>4820.7572838818469</c:v>
                </c:pt>
                <c:pt idx="2">
                  <c:v>4865.0627142593394</c:v>
                </c:pt>
                <c:pt idx="3">
                  <c:v>4962.3478031623417</c:v>
                </c:pt>
                <c:pt idx="4">
                  <c:v>5020.0005928725368</c:v>
                </c:pt>
                <c:pt idx="5">
                  <c:v>5020.2958261324075</c:v>
                </c:pt>
                <c:pt idx="6">
                  <c:v>5083.1080767656267</c:v>
                </c:pt>
                <c:pt idx="7">
                  <c:v>5180.5521557733737</c:v>
                </c:pt>
                <c:pt idx="8">
                  <c:v>5188.4113365974017</c:v>
                </c:pt>
                <c:pt idx="9">
                  <c:v>5259.0339620849973</c:v>
                </c:pt>
                <c:pt idx="10">
                  <c:v>5217.9171088314633</c:v>
                </c:pt>
                <c:pt idx="11">
                  <c:v>5286.8515960967334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89632"/>
        <c:axId val="179191168"/>
      </c:lineChart>
      <c:lineChart>
        <c:grouping val="stacked"/>
        <c:varyColors val="0"/>
        <c:ser>
          <c:idx val="0"/>
          <c:order val="0"/>
          <c:tx>
            <c:strRef>
              <c:f>'graph 2_elec intensity-UC'!$A$26</c:f>
              <c:strCache>
                <c:ptCount val="1"/>
                <c:pt idx="0">
                  <c:v>Intensity</c:v>
                </c:pt>
              </c:strCache>
            </c:strRef>
          </c:tx>
          <c:cat>
            <c:numRef>
              <c:f>'graph 2_elec intensity-UC'!$B$25:$M$25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</c:numCache>
            </c:numRef>
          </c:cat>
          <c:val>
            <c:numRef>
              <c:f>'graph 2_elec intensity-UC'!$B$26:$M$26</c:f>
              <c:numCache>
                <c:formatCode>General</c:formatCode>
                <c:ptCount val="12"/>
                <c:pt idx="0">
                  <c:v>112.93437288057622</c:v>
                </c:pt>
                <c:pt idx="1">
                  <c:v>113.77537198440271</c:v>
                </c:pt>
                <c:pt idx="2">
                  <c:v>114.08407913576841</c:v>
                </c:pt>
                <c:pt idx="3">
                  <c:v>115.20491662484469</c:v>
                </c:pt>
                <c:pt idx="4">
                  <c:v>115.74706047251389</c:v>
                </c:pt>
                <c:pt idx="5">
                  <c:v>115.69515558425078</c:v>
                </c:pt>
                <c:pt idx="6">
                  <c:v>116.43383432405486</c:v>
                </c:pt>
                <c:pt idx="7">
                  <c:v>117.68340258340817</c:v>
                </c:pt>
                <c:pt idx="8">
                  <c:v>117.04062451119346</c:v>
                </c:pt>
                <c:pt idx="9">
                  <c:v>117.20569251105562</c:v>
                </c:pt>
                <c:pt idx="10">
                  <c:v>114.98485007510482</c:v>
                </c:pt>
                <c:pt idx="11">
                  <c:v>116.40978331816537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34304"/>
        <c:axId val="179235840"/>
      </c:lineChart>
      <c:catAx>
        <c:axId val="17918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191168"/>
        <c:crosses val="autoZero"/>
        <c:auto val="1"/>
        <c:lblAlgn val="ctr"/>
        <c:lblOffset val="100"/>
        <c:noMultiLvlLbl val="0"/>
      </c:catAx>
      <c:valAx>
        <c:axId val="179191168"/>
        <c:scaling>
          <c:orientation val="minMax"/>
          <c:max val="7000"/>
          <c:min val="4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unit consumption : kWh/employee</a:t>
                </a:r>
              </a:p>
            </c:rich>
          </c:tx>
          <c:layout>
            <c:manualLayout>
              <c:xMode val="edge"/>
              <c:yMode val="edge"/>
              <c:x val="1.7367946194225719E-4"/>
              <c:y val="1.71004048222785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189632"/>
        <c:crosses val="autoZero"/>
        <c:crossBetween val="between"/>
        <c:majorUnit val="1000"/>
      </c:valAx>
      <c:catAx>
        <c:axId val="17923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235840"/>
        <c:crosses val="autoZero"/>
        <c:auto val="1"/>
        <c:lblAlgn val="ctr"/>
        <c:lblOffset val="100"/>
        <c:noMultiLvlLbl val="0"/>
      </c:catAx>
      <c:valAx>
        <c:axId val="179235840"/>
        <c:scaling>
          <c:orientation val="minMax"/>
          <c:max val="120"/>
          <c:min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intensity,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MWh/M€2000</a:t>
                </a:r>
              </a:p>
            </c:rich>
          </c:tx>
          <c:layout>
            <c:manualLayout>
              <c:xMode val="edge"/>
              <c:yMode val="edge"/>
              <c:x val="0.82407541830708653"/>
              <c:y val="2.890579355546658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234304"/>
        <c:crosses val="max"/>
        <c:crossBetween val="between"/>
        <c:majorUnit val="5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180975</xdr:rowOff>
    </xdr:from>
    <xdr:to>
      <xdr:col>9</xdr:col>
      <xdr:colOff>266700</xdr:colOff>
      <xdr:row>20</xdr:row>
      <xdr:rowOff>123825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4_Tertiary%20grap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Eurostat data"/>
      <sheetName val="ODYSSEE data"/>
      <sheetName val="GDP ECFIN"/>
      <sheetName val="graph 1_intensity-UC"/>
      <sheetName val="graph 2_elec intensity-UC"/>
      <sheetName val="graph 3 electricity intensity"/>
      <sheetName val="graph 4 % change cons cap"/>
    </sheetNames>
    <sheetDataSet>
      <sheetData sheetId="0"/>
      <sheetData sheetId="1"/>
      <sheetData sheetId="2">
        <row r="15">
          <cell r="J15">
            <v>4732.2104812045754</v>
          </cell>
          <cell r="K15">
            <v>4820.7572838818469</v>
          </cell>
          <cell r="L15">
            <v>4865.0627142593394</v>
          </cell>
          <cell r="M15">
            <v>4962.3478031623417</v>
          </cell>
          <cell r="N15">
            <v>5020.0005928725368</v>
          </cell>
          <cell r="O15">
            <v>5020.2958261324075</v>
          </cell>
          <cell r="P15">
            <v>5083.1080767656267</v>
          </cell>
          <cell r="Q15">
            <v>5180.5521557733737</v>
          </cell>
          <cell r="R15">
            <v>5188.4113365974017</v>
          </cell>
          <cell r="S15">
            <v>5259.0339620849973</v>
          </cell>
          <cell r="T15">
            <v>5217.9171088314633</v>
          </cell>
          <cell r="U15">
            <v>5286.8515960967334</v>
          </cell>
        </row>
        <row r="17">
          <cell r="J17">
            <v>112.93437288057622</v>
          </cell>
          <cell r="K17">
            <v>113.77537198440271</v>
          </cell>
          <cell r="L17">
            <v>114.08407913576841</v>
          </cell>
          <cell r="M17">
            <v>115.20491662484469</v>
          </cell>
          <cell r="N17">
            <v>115.74706047251389</v>
          </cell>
          <cell r="O17">
            <v>115.69515558425078</v>
          </cell>
          <cell r="P17">
            <v>116.43383432405486</v>
          </cell>
          <cell r="Q17">
            <v>117.68340258340817</v>
          </cell>
          <cell r="R17">
            <v>117.04062451119346</v>
          </cell>
          <cell r="S17">
            <v>117.20569251105562</v>
          </cell>
          <cell r="T17">
            <v>114.98485007510482</v>
          </cell>
          <cell r="U17">
            <v>116.40978331816537</v>
          </cell>
        </row>
      </sheetData>
      <sheetData sheetId="3"/>
      <sheetData sheetId="4"/>
      <sheetData sheetId="5">
        <row r="25">
          <cell r="B25">
            <v>1997</v>
          </cell>
          <cell r="C25">
            <v>1998</v>
          </cell>
          <cell r="D25">
            <v>1999</v>
          </cell>
          <cell r="E25">
            <v>2000</v>
          </cell>
          <cell r="F25">
            <v>2001</v>
          </cell>
          <cell r="G25">
            <v>2002</v>
          </cell>
          <cell r="H25">
            <v>2003</v>
          </cell>
          <cell r="I25">
            <v>2004</v>
          </cell>
          <cell r="J25">
            <v>2005</v>
          </cell>
          <cell r="K25">
            <v>2006</v>
          </cell>
          <cell r="L25">
            <v>2007</v>
          </cell>
          <cell r="M25">
            <v>2008</v>
          </cell>
        </row>
        <row r="26">
          <cell r="A26" t="str">
            <v>Intensity</v>
          </cell>
          <cell r="B26">
            <v>112.93437288057622</v>
          </cell>
          <cell r="C26">
            <v>113.77537198440271</v>
          </cell>
          <cell r="D26">
            <v>114.08407913576841</v>
          </cell>
          <cell r="E26">
            <v>115.20491662484469</v>
          </cell>
          <cell r="F26">
            <v>115.74706047251389</v>
          </cell>
          <cell r="G26">
            <v>115.69515558425078</v>
          </cell>
          <cell r="H26">
            <v>116.43383432405486</v>
          </cell>
          <cell r="I26">
            <v>117.68340258340817</v>
          </cell>
          <cell r="J26">
            <v>117.04062451119346</v>
          </cell>
          <cell r="K26">
            <v>117.20569251105562</v>
          </cell>
          <cell r="L26">
            <v>114.98485007510482</v>
          </cell>
          <cell r="M26">
            <v>116.40978331816537</v>
          </cell>
        </row>
        <row r="27">
          <cell r="A27" t="str">
            <v>Unit consumption</v>
          </cell>
          <cell r="B27">
            <v>4732.2104812045754</v>
          </cell>
          <cell r="C27">
            <v>4820.7572838818469</v>
          </cell>
          <cell r="D27">
            <v>4865.0627142593394</v>
          </cell>
          <cell r="E27">
            <v>4962.3478031623417</v>
          </cell>
          <cell r="F27">
            <v>5020.0005928725368</v>
          </cell>
          <cell r="G27">
            <v>5020.2958261324075</v>
          </cell>
          <cell r="H27">
            <v>5083.1080767656267</v>
          </cell>
          <cell r="I27">
            <v>5180.5521557733737</v>
          </cell>
          <cell r="J27">
            <v>5188.4113365974017</v>
          </cell>
          <cell r="K27">
            <v>5259.0339620849973</v>
          </cell>
          <cell r="L27">
            <v>5217.9171088314633</v>
          </cell>
          <cell r="M27">
            <v>5286.8515960967334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tabSelected="1" topLeftCell="A2" workbookViewId="0">
      <selection activeCell="O26" sqref="O26"/>
    </sheetView>
  </sheetViews>
  <sheetFormatPr defaultRowHeight="15" x14ac:dyDescent="0.25"/>
  <cols>
    <col min="1" max="1" width="11.42578125" customWidth="1"/>
    <col min="2" max="14" width="7.28515625" customWidth="1"/>
    <col min="15" max="256" width="11.42578125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23" spans="1:20" x14ac:dyDescent="0.25">
      <c r="P23" s="2"/>
    </row>
    <row r="24" spans="1:20" x14ac:dyDescent="0.25">
      <c r="A24" s="1" t="s">
        <v>1</v>
      </c>
      <c r="P24" s="2"/>
    </row>
    <row r="25" spans="1:20" x14ac:dyDescent="0.25">
      <c r="B25">
        <v>1997</v>
      </c>
      <c r="C25">
        <v>1998</v>
      </c>
      <c r="D25">
        <v>1999</v>
      </c>
      <c r="E25">
        <v>2000</v>
      </c>
      <c r="F25">
        <v>2001</v>
      </c>
      <c r="G25">
        <v>2002</v>
      </c>
      <c r="H25">
        <v>2003</v>
      </c>
      <c r="I25">
        <v>2004</v>
      </c>
      <c r="J25">
        <v>2005</v>
      </c>
      <c r="K25">
        <v>2006</v>
      </c>
      <c r="L25">
        <v>2007</v>
      </c>
      <c r="M25">
        <v>2008</v>
      </c>
      <c r="O25" t="s">
        <v>2</v>
      </c>
      <c r="P25" t="s">
        <v>3</v>
      </c>
      <c r="Q25" t="s">
        <v>4</v>
      </c>
      <c r="R25" t="s">
        <v>5</v>
      </c>
      <c r="T25" t="s">
        <v>6</v>
      </c>
    </row>
    <row r="26" spans="1:20" x14ac:dyDescent="0.25">
      <c r="A26" t="s">
        <v>7</v>
      </c>
      <c r="B26">
        <f>'[1]ODYSSEE data'!J17</f>
        <v>112.93437288057622</v>
      </c>
      <c r="C26">
        <f>'[1]ODYSSEE data'!K17</f>
        <v>113.77537198440271</v>
      </c>
      <c r="D26">
        <f>'[1]ODYSSEE data'!L17</f>
        <v>114.08407913576841</v>
      </c>
      <c r="E26">
        <f>'[1]ODYSSEE data'!M17</f>
        <v>115.20491662484469</v>
      </c>
      <c r="F26">
        <f>'[1]ODYSSEE data'!N17</f>
        <v>115.74706047251389</v>
      </c>
      <c r="G26">
        <f>'[1]ODYSSEE data'!O17</f>
        <v>115.69515558425078</v>
      </c>
      <c r="H26">
        <f>'[1]ODYSSEE data'!P17</f>
        <v>116.43383432405486</v>
      </c>
      <c r="I26">
        <f>'[1]ODYSSEE data'!Q17</f>
        <v>117.68340258340817</v>
      </c>
      <c r="J26">
        <f>'[1]ODYSSEE data'!R17</f>
        <v>117.04062451119346</v>
      </c>
      <c r="K26">
        <f>'[1]ODYSSEE data'!S17</f>
        <v>117.20569251105562</v>
      </c>
      <c r="L26">
        <f>'[1]ODYSSEE data'!T17</f>
        <v>114.98485007510482</v>
      </c>
      <c r="M26">
        <f>'[1]ODYSSEE data'!U17</f>
        <v>116.40978331816537</v>
      </c>
      <c r="N26" s="3" t="s">
        <v>8</v>
      </c>
      <c r="O26" s="2">
        <f>((M26/B26)^(1/11))-1</f>
        <v>2.7592271210632457E-3</v>
      </c>
      <c r="P26" s="2">
        <f>((L26/B26)^(1/10))-1</f>
        <v>1.8009700196295331E-3</v>
      </c>
      <c r="Q26" s="2">
        <f>((E26/B26)^(1/3))-1</f>
        <v>6.6572440419747636E-3</v>
      </c>
      <c r="R26" s="2">
        <f>((L26/E26)^(1/7))-1</f>
        <v>-2.7311200934498903E-4</v>
      </c>
      <c r="S26" s="4">
        <f>L26/B26</f>
        <v>1.0181563605678927</v>
      </c>
      <c r="T26" s="2">
        <f>M26/L26-1</f>
        <v>1.2392356402863625E-2</v>
      </c>
    </row>
    <row r="27" spans="1:20" x14ac:dyDescent="0.25">
      <c r="A27" t="s">
        <v>9</v>
      </c>
      <c r="B27" s="5">
        <f>'[1]ODYSSEE data'!J15</f>
        <v>4732.2104812045754</v>
      </c>
      <c r="C27" s="5">
        <f>'[1]ODYSSEE data'!K15</f>
        <v>4820.7572838818469</v>
      </c>
      <c r="D27" s="5">
        <f>'[1]ODYSSEE data'!L15</f>
        <v>4865.0627142593394</v>
      </c>
      <c r="E27" s="5">
        <f>'[1]ODYSSEE data'!M15</f>
        <v>4962.3478031623417</v>
      </c>
      <c r="F27" s="5">
        <f>'[1]ODYSSEE data'!N15</f>
        <v>5020.0005928725368</v>
      </c>
      <c r="G27" s="5">
        <f>'[1]ODYSSEE data'!O15</f>
        <v>5020.2958261324075</v>
      </c>
      <c r="H27" s="5">
        <f>'[1]ODYSSEE data'!P15</f>
        <v>5083.1080767656267</v>
      </c>
      <c r="I27" s="5">
        <f>'[1]ODYSSEE data'!Q15</f>
        <v>5180.5521557733737</v>
      </c>
      <c r="J27" s="5">
        <f>'[1]ODYSSEE data'!R15</f>
        <v>5188.4113365974017</v>
      </c>
      <c r="K27" s="5">
        <f>'[1]ODYSSEE data'!S15</f>
        <v>5259.0339620849973</v>
      </c>
      <c r="L27" s="5">
        <f>'[1]ODYSSEE data'!T15</f>
        <v>5217.9171088314633</v>
      </c>
      <c r="M27" s="5">
        <f>'[1]ODYSSEE data'!U15</f>
        <v>5286.8515960967334</v>
      </c>
      <c r="N27" s="3" t="s">
        <v>10</v>
      </c>
      <c r="O27" s="2">
        <f>((M27/B27)^(1/11))-1</f>
        <v>1.0126427075305644E-2</v>
      </c>
      <c r="P27" s="2">
        <f>((L27/B27)^(1/10))-1</f>
        <v>9.818475573239116E-3</v>
      </c>
      <c r="Q27" s="2">
        <f>((E27/B27)^(1/3))-1</f>
        <v>1.5954790079293346E-2</v>
      </c>
      <c r="R27" s="2">
        <f>((L27/E27)^(1/7))-1</f>
        <v>7.1999854066300273E-3</v>
      </c>
      <c r="S27" s="4">
        <f>L27/B27</f>
        <v>1.1026384243803231</v>
      </c>
      <c r="T27" s="2">
        <f>M27/L27-1</f>
        <v>1.3211111987309287E-2</v>
      </c>
    </row>
    <row r="28" spans="1:20" x14ac:dyDescent="0.25">
      <c r="M28">
        <f>+M26/B26-1</f>
        <v>3.0773717061892691E-2</v>
      </c>
    </row>
    <row r="29" spans="1:20" x14ac:dyDescent="0.25">
      <c r="A29" s="1"/>
      <c r="M29">
        <f>+M27/B27-1</f>
        <v>0.1172055040863218</v>
      </c>
      <c r="P29" s="2"/>
    </row>
    <row r="31" spans="1:20" x14ac:dyDescent="0.25">
      <c r="N31" s="3"/>
      <c r="O31" s="2"/>
      <c r="P31" s="2"/>
      <c r="Q31" s="2"/>
      <c r="R31" s="4"/>
      <c r="S31" s="2"/>
    </row>
    <row r="32" spans="1:20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"/>
      <c r="O32" s="2"/>
      <c r="P32" s="2"/>
      <c r="Q32" s="2"/>
      <c r="R32" s="4"/>
      <c r="S3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2_elec intensity-UC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2011-07-01T11:47:30Z</dcterms:created>
  <dcterms:modified xsi:type="dcterms:W3CDTF">2011-07-01T11:47:39Z</dcterms:modified>
</cp:coreProperties>
</file>