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9020" windowHeight="11895"/>
  </bookViews>
  <sheets>
    <sheet name="Fig 5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f408d64f_STF_Fuss_1_CN1">#REF!</definedName>
    <definedName name="_f408d64f_STF_Tabellenkopf_1_CN1">#REF!</definedName>
    <definedName name="_f408d64f_STF_Titel_1_CN1">#REF!</definedName>
    <definedName name="_f408d64f_STF_Vorspalte_1_CN1">#REF!</definedName>
    <definedName name="Aggregates">[2]Aggregates!$B$1:$B$65536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hosenCountry">[3]Cover!$G$105</definedName>
    <definedName name="ChosenYear">[3]Cover!$G$117</definedName>
    <definedName name="Colheads">#REF!</definedName>
    <definedName name="Countries">[3]Cover!$K$105:$N$161</definedName>
    <definedName name="Country">[4]Cover!$G$107</definedName>
    <definedName name="CountryList">[3]Cover!$K$105:$K$161</definedName>
    <definedName name="CRF_CountryName">[5]Sheet1!$C$4</definedName>
    <definedName name="CRF_InventoryYear">[5]Sheet1!$C$6</definedName>
    <definedName name="CRF_Submission">[5]Sheet1!$C$30</definedName>
    <definedName name="CRF_Table10s1_Dyn10">[6]CO2!#REF!</definedName>
    <definedName name="CRF_Table10s1_Dyn11">[6]CO2!#REF!</definedName>
    <definedName name="CRF_Table10s1_Dyn12">[6]CO2!#REF!</definedName>
    <definedName name="CRF_Table10s1_Dyn13">[6]CO2!#REF!</definedName>
    <definedName name="CRF_Table10s1_Dyn14">[6]CO2!#REF!</definedName>
    <definedName name="CRF_Table10s1_Dyn15">[6]CO2!#REF!</definedName>
    <definedName name="CRF_Table10s1_Dyn16">[6]CO2!#REF!</definedName>
    <definedName name="CRF_Table10s1_Dyn17">[6]CO2!#REF!</definedName>
    <definedName name="CRF_Table10s1_Dyn18">[6]CO2!#REF!</definedName>
    <definedName name="CRF_Table10s1_Dyn19">[6]CO2!#REF!</definedName>
    <definedName name="CRF_Table10s1_Dyn20">[6]CO2!#REF!</definedName>
    <definedName name="CRF_Table10s2_Dyn10">[6]CH4!#REF!</definedName>
    <definedName name="CRF_Table10s2_Dyn11">[6]CH4!#REF!</definedName>
    <definedName name="CRF_Table10s2_Dyn12">[6]CH4!#REF!</definedName>
    <definedName name="CRF_Table10s2_Dyn13">[6]CH4!#REF!</definedName>
    <definedName name="CRF_Table10s2_Dyn14">[6]CH4!#REF!</definedName>
    <definedName name="CRF_Table10s2_Dyn15">[6]CH4!#REF!</definedName>
    <definedName name="CRF_Table10s2_Dyn16">[6]CH4!#REF!</definedName>
    <definedName name="CRF_Table10s2_Dyn17">[6]CH4!#REF!</definedName>
    <definedName name="CRF_Table10s2_Dyn18">[6]CH4!#REF!</definedName>
    <definedName name="CRF_Table10s2_Dyn19">[6]CH4!#REF!</definedName>
    <definedName name="CRF_Table10s2_Dyn20">[6]CH4!#REF!</definedName>
    <definedName name="CRF_Table10s3_Dyn10">[6]N2O!#REF!</definedName>
    <definedName name="CRF_Table10s3_Dyn11">[6]N2O!$B$15:$B$15</definedName>
    <definedName name="CRF_Table10s3_Dyn12">[6]N2O!$C$15:$C$15</definedName>
    <definedName name="CRF_Table10s3_Dyn13">[6]N2O!$D$15:$D$15</definedName>
    <definedName name="CRF_Table10s3_Dyn14">[6]N2O!$E$15:$E$15</definedName>
    <definedName name="CRF_Table10s3_Dyn15">[6]N2O!$F$15:$F$15</definedName>
    <definedName name="CRF_Table10s3_Dyn16">[6]N2O!$G$15:$G$15</definedName>
    <definedName name="CRF_Table10s3_Dyn17">[6]N2O!$H$15:$H$15</definedName>
    <definedName name="CRF_Table10s3_Dyn18">[6]N2O!$I$15:$I$15</definedName>
    <definedName name="CRF_Table10s3_Dyn19">[6]N2O!$J$15:$J$15</definedName>
    <definedName name="CRF_Table10s3_Dyn20">[6]N2O!$K$15:$K$15</definedName>
    <definedName name="Datamat">#REF!</definedName>
    <definedName name="DateOfChange">#REF!</definedName>
    <definedName name="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2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3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lecc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ergieaufbringun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Eng">[4]Cover!$G$111</definedName>
    <definedName name="FirstColHidSheet_TS01">#REF!</definedName>
    <definedName name="FirstColHidSheet_TS02">#REF!</definedName>
    <definedName name="FirstColHidSheet_TS05">#REF!</definedName>
    <definedName name="FirstColHidSheet_TS06">#REF!</definedName>
    <definedName name="FirstColHidSheet_TS07">#REF!</definedName>
    <definedName name="FirstColHidSheet_TS08">#REF!</definedName>
    <definedName name="ggg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IndexYear">[3]Cover!$G$115</definedName>
    <definedName name="IsoCodes">[3]Cover!$G$109</definedName>
    <definedName name="Leontief138">#REF!</definedName>
    <definedName name="Matrix138">#REF!</definedName>
    <definedName name="MenuButton">[3]Menu!$AE$42</definedName>
    <definedName name="Resolution">1</definedName>
    <definedName name="Rowtitles">#REF!</definedName>
    <definedName name="rrr">[7]CO2!#REF!</definedName>
    <definedName name="table6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v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[7]CO2!#REF!</definedName>
    <definedName name="Years">[8]Cover!$D$105:$D$121</definedName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</definedNames>
  <calcPr calcId="145621"/>
</workbook>
</file>

<file path=xl/calcChain.xml><?xml version="1.0" encoding="utf-8"?>
<calcChain xmlns="http://schemas.openxmlformats.org/spreadsheetml/2006/main">
  <c r="V24" i="1" l="1"/>
  <c r="V33" i="1" s="1"/>
  <c r="U24" i="1"/>
  <c r="U33" i="1" s="1"/>
  <c r="T24" i="1"/>
  <c r="T33" i="1" s="1"/>
  <c r="S24" i="1"/>
  <c r="S33" i="1" s="1"/>
  <c r="R24" i="1"/>
  <c r="R33" i="1" s="1"/>
  <c r="Q24" i="1"/>
  <c r="Q33" i="1" s="1"/>
  <c r="P24" i="1"/>
  <c r="P33" i="1" s="1"/>
  <c r="O24" i="1"/>
  <c r="O33" i="1" s="1"/>
  <c r="N24" i="1"/>
  <c r="N33" i="1" s="1"/>
  <c r="M24" i="1"/>
  <c r="M33" i="1" s="1"/>
  <c r="L24" i="1"/>
  <c r="L33" i="1" s="1"/>
  <c r="K24" i="1"/>
  <c r="K33" i="1" s="1"/>
  <c r="J24" i="1"/>
  <c r="J33" i="1" s="1"/>
  <c r="I24" i="1"/>
  <c r="I33" i="1" s="1"/>
  <c r="H24" i="1"/>
  <c r="H33" i="1" s="1"/>
  <c r="G24" i="1"/>
  <c r="G33" i="1" s="1"/>
  <c r="F24" i="1"/>
  <c r="F33" i="1" s="1"/>
  <c r="E24" i="1"/>
  <c r="E33" i="1" s="1"/>
  <c r="D24" i="1"/>
  <c r="D33" i="1" s="1"/>
  <c r="V23" i="1"/>
  <c r="V32" i="1" s="1"/>
  <c r="U23" i="1"/>
  <c r="U32" i="1" s="1"/>
  <c r="T23" i="1"/>
  <c r="T32" i="1" s="1"/>
  <c r="S23" i="1"/>
  <c r="S32" i="1" s="1"/>
  <c r="R23" i="1"/>
  <c r="R32" i="1" s="1"/>
  <c r="Q23" i="1"/>
  <c r="Q32" i="1" s="1"/>
  <c r="P23" i="1"/>
  <c r="P32" i="1" s="1"/>
  <c r="O23" i="1"/>
  <c r="O32" i="1" s="1"/>
  <c r="N23" i="1"/>
  <c r="N32" i="1" s="1"/>
  <c r="M23" i="1"/>
  <c r="M32" i="1" s="1"/>
  <c r="L23" i="1"/>
  <c r="L32" i="1" s="1"/>
  <c r="K23" i="1"/>
  <c r="K32" i="1" s="1"/>
  <c r="J23" i="1"/>
  <c r="J32" i="1" s="1"/>
  <c r="I23" i="1"/>
  <c r="I32" i="1" s="1"/>
  <c r="H23" i="1"/>
  <c r="H32" i="1" s="1"/>
  <c r="G23" i="1"/>
  <c r="G32" i="1" s="1"/>
  <c r="F23" i="1"/>
  <c r="F32" i="1" s="1"/>
  <c r="E23" i="1"/>
  <c r="E32" i="1" s="1"/>
  <c r="D23" i="1"/>
  <c r="D32" i="1" s="1"/>
  <c r="V22" i="1"/>
  <c r="V31" i="1" s="1"/>
  <c r="U22" i="1"/>
  <c r="U31" i="1" s="1"/>
  <c r="T22" i="1"/>
  <c r="T31" i="1" s="1"/>
  <c r="S22" i="1"/>
  <c r="S31" i="1" s="1"/>
  <c r="R22" i="1"/>
  <c r="R31" i="1" s="1"/>
  <c r="Q22" i="1"/>
  <c r="Q31" i="1" s="1"/>
  <c r="P22" i="1"/>
  <c r="P31" i="1" s="1"/>
  <c r="O22" i="1"/>
  <c r="O31" i="1" s="1"/>
  <c r="N22" i="1"/>
  <c r="N31" i="1" s="1"/>
  <c r="M22" i="1"/>
  <c r="M31" i="1" s="1"/>
  <c r="L22" i="1"/>
  <c r="L31" i="1" s="1"/>
  <c r="K22" i="1"/>
  <c r="K31" i="1" s="1"/>
  <c r="J22" i="1"/>
  <c r="J31" i="1" s="1"/>
  <c r="I22" i="1"/>
  <c r="I31" i="1" s="1"/>
  <c r="H22" i="1"/>
  <c r="H31" i="1" s="1"/>
  <c r="G22" i="1"/>
  <c r="G31" i="1" s="1"/>
  <c r="F22" i="1"/>
  <c r="F31" i="1" s="1"/>
  <c r="E22" i="1"/>
  <c r="E31" i="1" s="1"/>
  <c r="D22" i="1"/>
  <c r="D31" i="1" s="1"/>
  <c r="V21" i="1"/>
  <c r="V30" i="1" s="1"/>
  <c r="U21" i="1"/>
  <c r="U30" i="1" s="1"/>
  <c r="T21" i="1"/>
  <c r="T30" i="1" s="1"/>
  <c r="S21" i="1"/>
  <c r="S30" i="1" s="1"/>
  <c r="R21" i="1"/>
  <c r="R30" i="1" s="1"/>
  <c r="Q21" i="1"/>
  <c r="Q30" i="1" s="1"/>
  <c r="P21" i="1"/>
  <c r="P30" i="1" s="1"/>
  <c r="O21" i="1"/>
  <c r="O30" i="1" s="1"/>
  <c r="N21" i="1"/>
  <c r="N30" i="1" s="1"/>
  <c r="M21" i="1"/>
  <c r="M30" i="1" s="1"/>
  <c r="L21" i="1"/>
  <c r="L30" i="1" s="1"/>
  <c r="K21" i="1"/>
  <c r="K30" i="1" s="1"/>
  <c r="J21" i="1"/>
  <c r="J30" i="1" s="1"/>
  <c r="I21" i="1"/>
  <c r="I30" i="1" s="1"/>
  <c r="H21" i="1"/>
  <c r="H30" i="1" s="1"/>
  <c r="G21" i="1"/>
  <c r="G30" i="1" s="1"/>
  <c r="F21" i="1"/>
  <c r="F30" i="1" s="1"/>
  <c r="E21" i="1"/>
  <c r="E30" i="1" s="1"/>
  <c r="D21" i="1"/>
  <c r="D30" i="1" s="1"/>
  <c r="V20" i="1"/>
  <c r="V29" i="1" s="1"/>
  <c r="U20" i="1"/>
  <c r="U29" i="1" s="1"/>
  <c r="T20" i="1"/>
  <c r="T29" i="1" s="1"/>
  <c r="S20" i="1"/>
  <c r="S29" i="1" s="1"/>
  <c r="R20" i="1"/>
  <c r="R29" i="1" s="1"/>
  <c r="Q20" i="1"/>
  <c r="Q29" i="1" s="1"/>
  <c r="P20" i="1"/>
  <c r="P29" i="1" s="1"/>
  <c r="O20" i="1"/>
  <c r="O29" i="1" s="1"/>
  <c r="N20" i="1"/>
  <c r="N29" i="1" s="1"/>
  <c r="M20" i="1"/>
  <c r="M29" i="1" s="1"/>
  <c r="L20" i="1"/>
  <c r="L29" i="1" s="1"/>
  <c r="K20" i="1"/>
  <c r="K29" i="1" s="1"/>
  <c r="J20" i="1"/>
  <c r="J29" i="1" s="1"/>
  <c r="I20" i="1"/>
  <c r="I29" i="1" s="1"/>
  <c r="H20" i="1"/>
  <c r="H29" i="1" s="1"/>
  <c r="G20" i="1"/>
  <c r="G29" i="1" s="1"/>
  <c r="F20" i="1"/>
  <c r="F29" i="1" s="1"/>
  <c r="E20" i="1"/>
  <c r="E29" i="1" s="1"/>
  <c r="D20" i="1"/>
  <c r="D29" i="1" s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B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B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B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B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B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B12" i="1"/>
  <c r="Y9" i="1"/>
  <c r="X9" i="1"/>
  <c r="Y8" i="1"/>
  <c r="X8" i="1"/>
  <c r="Y7" i="1"/>
  <c r="X7" i="1"/>
  <c r="Y6" i="1"/>
  <c r="X6" i="1"/>
  <c r="Y5" i="1"/>
  <c r="X5" i="1"/>
  <c r="Y4" i="1"/>
  <c r="X4" i="1"/>
</calcChain>
</file>

<file path=xl/sharedStrings.xml><?xml version="1.0" encoding="utf-8"?>
<sst xmlns="http://schemas.openxmlformats.org/spreadsheetml/2006/main" count="108" uniqueCount="66">
  <si>
    <t>source</t>
  </si>
  <si>
    <t>Component</t>
  </si>
  <si>
    <t>unit</t>
  </si>
  <si>
    <t>rel. Change 1990-2000</t>
  </si>
  <si>
    <t>rel. Change 2000-2008</t>
  </si>
  <si>
    <t>CRF</t>
  </si>
  <si>
    <t>Milk production</t>
  </si>
  <si>
    <t>t</t>
  </si>
  <si>
    <t>Number of dairy cattle</t>
  </si>
  <si>
    <t>1000s</t>
  </si>
  <si>
    <t>CH4 emissions from dairy cattle</t>
  </si>
  <si>
    <t>Gg CH4</t>
  </si>
  <si>
    <t>Number of non-dairy cattle</t>
  </si>
  <si>
    <t>CH4 emissions from non-dairy cattle</t>
  </si>
  <si>
    <t>CH4 emissions from all cattle (dairy and non-dairy)</t>
  </si>
  <si>
    <t>Index (1990 = 100)</t>
  </si>
  <si>
    <t>EU-27</t>
  </si>
  <si>
    <t>1990-2008</t>
  </si>
  <si>
    <t>1990-2000</t>
  </si>
  <si>
    <t>2000-2008</t>
  </si>
  <si>
    <t>1990-1991</t>
  </si>
  <si>
    <t>BE</t>
  </si>
  <si>
    <t>country</t>
  </si>
  <si>
    <t>Numerator</t>
  </si>
  <si>
    <t>Denominator</t>
  </si>
  <si>
    <t>$Formel</t>
  </si>
  <si>
    <t>abs. change</t>
  </si>
  <si>
    <t>rel. Change</t>
  </si>
  <si>
    <t>BG</t>
  </si>
  <si>
    <t>milk_EU-27</t>
  </si>
  <si>
    <t>milk production</t>
  </si>
  <si>
    <t>CY</t>
  </si>
  <si>
    <t>diarycattle_EU-27</t>
  </si>
  <si>
    <t>milk yield</t>
  </si>
  <si>
    <t>CZ</t>
  </si>
  <si>
    <t>diaryCH4_EU-27</t>
  </si>
  <si>
    <t>emission intensity diary cattle</t>
  </si>
  <si>
    <t>DK</t>
  </si>
  <si>
    <t>nondiarycattle_EU-27</t>
  </si>
  <si>
    <t>number of non-diary cattle</t>
  </si>
  <si>
    <t>EE</t>
  </si>
  <si>
    <t>nondiaryCH4_EU-27</t>
  </si>
  <si>
    <t>emission intensity non-diary cattle</t>
  </si>
  <si>
    <t>FI</t>
  </si>
  <si>
    <t>total emission change</t>
  </si>
  <si>
    <t>FR</t>
  </si>
  <si>
    <t>cattleCH4_EU-27</t>
  </si>
  <si>
    <t>DE</t>
  </si>
  <si>
    <t>PL</t>
  </si>
  <si>
    <t>indicators</t>
  </si>
  <si>
    <t>Explanation to drivers:</t>
  </si>
  <si>
    <t>PT</t>
  </si>
  <si>
    <t>milk production: decreasing  milk production leads generally to lower emissions</t>
  </si>
  <si>
    <t>RO</t>
  </si>
  <si>
    <t>Milk yield</t>
  </si>
  <si>
    <t>milk yield is the number of diary cows needed to produce 1 t of milk. Over the time this number has decreased which results in lower emissions.</t>
  </si>
  <si>
    <t>SK</t>
  </si>
  <si>
    <t>Emission intensity of dairy cattle</t>
  </si>
  <si>
    <t>CH4 emission per diary cattle are increasing, mainly due to the higher energy intake through feeding which goes along with higher milk yields, but results in higher emissions.</t>
  </si>
  <si>
    <t>SI</t>
  </si>
  <si>
    <t>As the number of non-diary cattle is decreasing, emissions are decreasing by about the same magnitude.</t>
  </si>
  <si>
    <t>ES</t>
  </si>
  <si>
    <t>Emission intensity non-dairy cattle</t>
  </si>
  <si>
    <t xml:space="preserve">CH4 emissions per non-diary cattle are a driving force for increasing emissions if emission grow stronger than the number of cattle. </t>
  </si>
  <si>
    <t>SE</t>
  </si>
  <si>
    <t>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</si>
</sst>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0.0%"/>
    <numFmt numFmtId="165" formatCode="0.0"/>
    <numFmt numFmtId="166" formatCode="#,##0.0_)"/>
    <numFmt numFmtId="167" formatCode="_-* #,##0.00_-;\-* #,##0.00_-;_-* &quot;-&quot;??_-;_-@_-"/>
    <numFmt numFmtId="168" formatCode="_ [$€]\ * #,##0.00_ ;_ [$€]\ * \-#,##0.00_ ;_ [$€]\ * &quot;-&quot;??_ ;_ @_ "/>
    <numFmt numFmtId="169" formatCode="_-* #,##0_-;\-* #,##0_-;_-* &quot;-&quot;_-;_-@_-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.0000"/>
  </numFmts>
  <fonts count="3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7"/>
      <name val="Arial"/>
      <family val="2"/>
    </font>
    <font>
      <b/>
      <sz val="11"/>
      <color indexed="52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0"/>
      <name val="Humanst521 Lt BT"/>
    </font>
    <font>
      <sz val="11"/>
      <name val="Arial"/>
      <family val="2"/>
    </font>
    <font>
      <sz val="8"/>
      <name val="Helvetic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20"/>
      <color indexed="10"/>
      <name val="Arial"/>
      <family val="2"/>
    </font>
    <font>
      <b/>
      <sz val="12"/>
      <color indexed="10"/>
      <name val="Arial"/>
      <family val="2"/>
    </font>
    <font>
      <b/>
      <u/>
      <sz val="12"/>
      <name val="Arial"/>
      <family val="2"/>
    </font>
    <font>
      <b/>
      <sz val="11"/>
      <color indexed="9"/>
      <name val="Calibri"/>
      <family val="2"/>
    </font>
  </fonts>
  <fills count="2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darkTrellis"/>
    </fill>
    <fill>
      <patternFill patternType="solid">
        <fgColor indexed="5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145">
    <xf numFmtId="0" fontId="0" fillId="0" borderId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49" fontId="4" fillId="0" borderId="1" applyNumberFormat="0" applyFont="0" applyFill="0" applyBorder="0" applyProtection="0">
      <alignment horizontal="left" vertical="center" indent="2"/>
    </xf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3" applyNumberFormat="0" applyAlignment="0" applyProtection="0"/>
    <xf numFmtId="166" fontId="7" fillId="0" borderId="0" applyAlignment="0" applyProtection="0"/>
    <xf numFmtId="0" fontId="8" fillId="21" borderId="4" applyNumberFormat="0" applyAlignment="0" applyProtection="0"/>
    <xf numFmtId="4" fontId="9" fillId="0" borderId="5" applyFill="0" applyBorder="0" applyProtection="0">
      <alignment horizontal="right" vertical="center"/>
    </xf>
    <xf numFmtId="0" fontId="10" fillId="22" borderId="0" applyNumberFormat="0" applyBorder="0" applyAlignment="0">
      <protection hidden="1"/>
    </xf>
    <xf numFmtId="0" fontId="10" fillId="22" borderId="0" applyNumberFormat="0" applyBorder="0" applyAlignment="0">
      <protection hidden="1"/>
    </xf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1" fillId="8" borderId="4" applyNumberFormat="0" applyAlignment="0" applyProtection="0"/>
    <xf numFmtId="0" fontId="12" fillId="0" borderId="6" applyNumberFormat="0" applyFill="0" applyAlignment="0" applyProtection="0"/>
    <xf numFmtId="0" fontId="13" fillId="0" borderId="0" applyNumberForma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4" fillId="5" borderId="0" applyNumberFormat="0" applyBorder="0" applyAlignment="0" applyProtection="0"/>
    <xf numFmtId="0" fontId="10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0" fillId="8" borderId="4" applyNumberFormat="0" applyAlignment="0" applyProtection="0"/>
    <xf numFmtId="4" fontId="4" fillId="0" borderId="9">
      <alignment horizontal="right" vertical="center"/>
    </xf>
    <xf numFmtId="0" fontId="17" fillId="0" borderId="0">
      <alignment horizontal="center"/>
    </xf>
    <xf numFmtId="0" fontId="18" fillId="0" borderId="1">
      <alignment horizontal="center" wrapText="1"/>
    </xf>
    <xf numFmtId="0" fontId="18" fillId="0" borderId="10" applyBorder="0">
      <alignment horizontal="centerContinuous"/>
    </xf>
    <xf numFmtId="0" fontId="18" fillId="0" borderId="0">
      <alignment horizontal="right"/>
    </xf>
    <xf numFmtId="0" fontId="10" fillId="0" borderId="11" applyNumberFormat="0" applyFill="0" applyAlignment="0" applyProtection="0"/>
    <xf numFmtId="0" fontId="10" fillId="23" borderId="0" applyNumberFormat="0" applyFont="0" applyBorder="0" applyAlignment="0"/>
    <xf numFmtId="0" fontId="10" fillId="23" borderId="0" applyNumberFormat="0" applyFont="0" applyBorder="0" applyAlignment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0" fillId="24" borderId="0" applyNumberFormat="0" applyBorder="0" applyAlignment="0" applyProtection="0"/>
    <xf numFmtId="0" fontId="10" fillId="0" borderId="0"/>
    <xf numFmtId="0" fontId="20" fillId="0" borderId="0"/>
    <xf numFmtId="4" fontId="4" fillId="0" borderId="1" applyFill="0" applyBorder="0" applyProtection="0">
      <alignment horizontal="right" vertical="center"/>
    </xf>
    <xf numFmtId="49" fontId="9" fillId="0" borderId="1" applyNumberFormat="0" applyFill="0" applyBorder="0" applyProtection="0">
      <alignment horizontal="left" vertical="center"/>
    </xf>
    <xf numFmtId="0" fontId="4" fillId="0" borderId="1" applyNumberFormat="0" applyFill="0" applyAlignment="0" applyProtection="0"/>
    <xf numFmtId="0" fontId="21" fillId="25" borderId="0" applyNumberFormat="0" applyFont="0" applyBorder="0" applyAlignment="0" applyProtection="0"/>
    <xf numFmtId="0" fontId="21" fillId="25" borderId="0" applyNumberFormat="0" applyFont="0" applyBorder="0" applyAlignment="0" applyProtection="0"/>
    <xf numFmtId="0" fontId="22" fillId="0" borderId="0"/>
    <xf numFmtId="0" fontId="10" fillId="26" borderId="12" applyNumberFormat="0" applyFont="0" applyAlignment="0" applyProtection="0"/>
    <xf numFmtId="0" fontId="10" fillId="26" borderId="12" applyNumberFormat="0" applyFont="0" applyAlignment="0" applyProtection="0"/>
    <xf numFmtId="0" fontId="10" fillId="21" borderId="3" applyNumberFormat="0" applyAlignment="0" applyProtection="0"/>
    <xf numFmtId="172" fontId="4" fillId="27" borderId="1" applyNumberFormat="0" applyFont="0" applyBorder="0" applyAlignment="0" applyProtection="0">
      <alignment horizontal="right" vertical="center"/>
    </xf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3" fillId="0" borderId="0"/>
    <xf numFmtId="0" fontId="23" fillId="0" borderId="0"/>
    <xf numFmtId="0" fontId="24" fillId="4" borderId="0" applyNumberFormat="0" applyBorder="0" applyAlignment="0" applyProtection="0"/>
    <xf numFmtId="0" fontId="10" fillId="0" borderId="0"/>
    <xf numFmtId="0" fontId="10" fillId="0" borderId="0" applyProtection="0"/>
    <xf numFmtId="0" fontId="10" fillId="0" borderId="0" applyNumberFormat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25" borderId="0">
      <alignment horizontal="right"/>
    </xf>
    <xf numFmtId="0" fontId="27" fillId="25" borderId="0">
      <alignment horizontal="right"/>
    </xf>
    <xf numFmtId="0" fontId="28" fillId="0" borderId="13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/>
    <xf numFmtId="0" fontId="33" fillId="0" borderId="0"/>
    <xf numFmtId="0" fontId="34" fillId="0" borderId="0"/>
    <xf numFmtId="0" fontId="27" fillId="0" borderId="0"/>
    <xf numFmtId="0" fontId="33" fillId="0" borderId="14">
      <alignment horizontal="left"/>
    </xf>
    <xf numFmtId="0" fontId="35" fillId="28" borderId="15" applyNumberFormat="0" applyAlignment="0" applyProtection="0"/>
    <xf numFmtId="4" fontId="4" fillId="0" borderId="0"/>
  </cellStyleXfs>
  <cellXfs count="6">
    <xf numFmtId="0" fontId="0" fillId="0" borderId="0" xfId="0"/>
    <xf numFmtId="0" fontId="2" fillId="0" borderId="0" xfId="0" applyFont="1"/>
    <xf numFmtId="3" fontId="0" fillId="0" borderId="0" xfId="0" applyNumberFormat="1"/>
    <xf numFmtId="164" fontId="0" fillId="0" borderId="0" xfId="1" applyNumberFormat="1" applyFont="1"/>
    <xf numFmtId="165" fontId="0" fillId="0" borderId="0" xfId="0" applyNumberFormat="1"/>
    <xf numFmtId="2" fontId="0" fillId="2" borderId="0" xfId="0" applyNumberFormat="1" applyFill="1"/>
  </cellXfs>
  <cellStyles count="145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20% - Akzent1 2" xfId="8"/>
    <cellStyle name="20% - Akzent1 2 2" xfId="9"/>
    <cellStyle name="20% - Akzent2 2" xfId="10"/>
    <cellStyle name="20% - Akzent2 2 2" xfId="11"/>
    <cellStyle name="20% - Akzent3 2" xfId="12"/>
    <cellStyle name="20% - Akzent3 2 2" xfId="13"/>
    <cellStyle name="20% - Akzent4 2" xfId="14"/>
    <cellStyle name="20% - Akzent4 2 2" xfId="15"/>
    <cellStyle name="20% - Akzent5 2" xfId="16"/>
    <cellStyle name="20% - Akzent5 2 2" xfId="17"/>
    <cellStyle name="20% - Akzent6 2" xfId="18"/>
    <cellStyle name="20% - Akzent6 2 2" xfId="19"/>
    <cellStyle name="2x indented GHG Textfiels" xfId="20"/>
    <cellStyle name="40% - Accent1 2" xfId="21"/>
    <cellStyle name="40% - Accent2 2" xfId="22"/>
    <cellStyle name="40% - Accent3 2" xfId="23"/>
    <cellStyle name="40% - Accent4 2" xfId="24"/>
    <cellStyle name="40% - Accent5 2" xfId="25"/>
    <cellStyle name="40% - Accent6 2" xfId="26"/>
    <cellStyle name="40% - Akzent1 2" xfId="27"/>
    <cellStyle name="40% - Akzent1 2 2" xfId="28"/>
    <cellStyle name="40% - Akzent2 2" xfId="29"/>
    <cellStyle name="40% - Akzent2 2 2" xfId="30"/>
    <cellStyle name="40% - Akzent3 2" xfId="31"/>
    <cellStyle name="40% - Akzent3 2 2" xfId="32"/>
    <cellStyle name="40% - Akzent4 2" xfId="33"/>
    <cellStyle name="40% - Akzent4 2 2" xfId="34"/>
    <cellStyle name="40% - Akzent5 2" xfId="35"/>
    <cellStyle name="40% - Akzent5 2 2" xfId="36"/>
    <cellStyle name="40% - Akzent6 2" xfId="37"/>
    <cellStyle name="40% - Akzent6 2 2" xfId="38"/>
    <cellStyle name="5x indented GHG Textfiels" xfId="39"/>
    <cellStyle name="60% - Akzent1 2" xfId="40"/>
    <cellStyle name="60% - Akzent2 2" xfId="41"/>
    <cellStyle name="60% - Akzent3 2" xfId="42"/>
    <cellStyle name="60% - Akzent4 2" xfId="43"/>
    <cellStyle name="60% - Akzent5 2" xfId="44"/>
    <cellStyle name="60% - Akzent6 2" xfId="45"/>
    <cellStyle name="Akzent1 2" xfId="46"/>
    <cellStyle name="Akzent2 2" xfId="47"/>
    <cellStyle name="Akzent3 2" xfId="48"/>
    <cellStyle name="Akzent4 2" xfId="49"/>
    <cellStyle name="Akzent5 2" xfId="50"/>
    <cellStyle name="Akzent6 2" xfId="51"/>
    <cellStyle name="Ausgabe 2" xfId="52"/>
    <cellStyle name="AZ1" xfId="53"/>
    <cellStyle name="Berechnung 2" xfId="54"/>
    <cellStyle name="Bold GHG Numbers (0.00)" xfId="55"/>
    <cellStyle name="Cover" xfId="56"/>
    <cellStyle name="Cover 2" xfId="57"/>
    <cellStyle name="Dezimal 2" xfId="58"/>
    <cellStyle name="Dezimal 2 2" xfId="59"/>
    <cellStyle name="Eingabe 2" xfId="60"/>
    <cellStyle name="Ergebnis 2" xfId="61"/>
    <cellStyle name="Erklärender Text 2" xfId="62"/>
    <cellStyle name="Euro" xfId="63"/>
    <cellStyle name="Euro 2" xfId="64"/>
    <cellStyle name="Gut 2" xfId="65"/>
    <cellStyle name="Heading 2 2" xfId="66"/>
    <cellStyle name="Heading 3 2" xfId="67"/>
    <cellStyle name="Heading 4 2" xfId="68"/>
    <cellStyle name="Headline" xfId="69"/>
    <cellStyle name="Hyperlink 2" xfId="70"/>
    <cellStyle name="Input 2" xfId="71"/>
    <cellStyle name="InputCells12_BBorder_CRFReport-template" xfId="72"/>
    <cellStyle name="Legende Einheit" xfId="73"/>
    <cellStyle name="Legende horizontal" xfId="74"/>
    <cellStyle name="Legende Rahmen" xfId="75"/>
    <cellStyle name="Legende vertikal" xfId="76"/>
    <cellStyle name="Linked Cell 2" xfId="77"/>
    <cellStyle name="Menu" xfId="78"/>
    <cellStyle name="Menu 2" xfId="79"/>
    <cellStyle name="Milliers [0]_Oilques" xfId="80"/>
    <cellStyle name="Milliers_Oilques" xfId="81"/>
    <cellStyle name="Monétaire [0]_Oilques" xfId="82"/>
    <cellStyle name="Monétaire_Oilques" xfId="83"/>
    <cellStyle name="Neutral 2" xfId="84"/>
    <cellStyle name="Normal" xfId="0" builtinId="0"/>
    <cellStyle name="Normal 2" xfId="85"/>
    <cellStyle name="Normal 3" xfId="86"/>
    <cellStyle name="Normal GHG Numbers (0.00)" xfId="87"/>
    <cellStyle name="Normal GHG Textfiels Bold" xfId="88"/>
    <cellStyle name="Normal GHG whole table" xfId="89"/>
    <cellStyle name="Normal GHG-Shade" xfId="90"/>
    <cellStyle name="Normal GHG-Shade 2" xfId="91"/>
    <cellStyle name="normální_BGR" xfId="92"/>
    <cellStyle name="Note 2" xfId="93"/>
    <cellStyle name="Notiz 2" xfId="94"/>
    <cellStyle name="Output 2" xfId="95"/>
    <cellStyle name="Pattern" xfId="96"/>
    <cellStyle name="Percent" xfId="1" builtinId="5"/>
    <cellStyle name="Percent 2" xfId="97"/>
    <cellStyle name="Percent 3" xfId="98"/>
    <cellStyle name="Prozent 2" xfId="99"/>
    <cellStyle name="Prozent 2 2" xfId="100"/>
    <cellStyle name="Prozent 3" xfId="101"/>
    <cellStyle name="Prozent 4" xfId="102"/>
    <cellStyle name="Prozent 4 2" xfId="103"/>
    <cellStyle name="Quelle" xfId="104"/>
    <cellStyle name="Quelle 2" xfId="105"/>
    <cellStyle name="Schlecht 2" xfId="106"/>
    <cellStyle name="Standard 10" xfId="107"/>
    <cellStyle name="Standard 11" xfId="108"/>
    <cellStyle name="Standard 12" xfId="109"/>
    <cellStyle name="Standard 14" xfId="110"/>
    <cellStyle name="Standard 15" xfId="111"/>
    <cellStyle name="Standard 17" xfId="112"/>
    <cellStyle name="Standard 18" xfId="113"/>
    <cellStyle name="Standard 19" xfId="114"/>
    <cellStyle name="Standard 2" xfId="115"/>
    <cellStyle name="Standard 2 2" xfId="116"/>
    <cellStyle name="Standard 20" xfId="117"/>
    <cellStyle name="Standard 3" xfId="118"/>
    <cellStyle name="Standard 4" xfId="119"/>
    <cellStyle name="Standard 5" xfId="120"/>
    <cellStyle name="Standard 5 2" xfId="121"/>
    <cellStyle name="Standard 6" xfId="122"/>
    <cellStyle name="Standard 7" xfId="123"/>
    <cellStyle name="Standard 8" xfId="124"/>
    <cellStyle name="Standard 9" xfId="125"/>
    <cellStyle name="Title 2" xfId="126"/>
    <cellStyle name="Total 2" xfId="127"/>
    <cellStyle name="Verknüpfte Zelle 2" xfId="128"/>
    <cellStyle name="Warnender Text 2" xfId="129"/>
    <cellStyle name="Warning Text 2" xfId="130"/>
    <cellStyle name="Werte" xfId="131"/>
    <cellStyle name="Werte 2" xfId="132"/>
    <cellStyle name="Überschrift 1 2" xfId="133"/>
    <cellStyle name="Überschrift 2 2" xfId="134"/>
    <cellStyle name="Überschrift 3 2" xfId="135"/>
    <cellStyle name="Überschrift 4 2" xfId="136"/>
    <cellStyle name="Überschrift 5" xfId="137"/>
    <cellStyle name="Überschrift1" xfId="138"/>
    <cellStyle name="Überschrift2" xfId="139"/>
    <cellStyle name="Überschrift3" xfId="140"/>
    <cellStyle name="Überschrift4" xfId="141"/>
    <cellStyle name="Year" xfId="142"/>
    <cellStyle name="Zelle überprüfen 2" xfId="143"/>
    <cellStyle name="Обычный_2++_CRFReport-template" xfId="1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 5.3'!$B$17</c:f>
              <c:strCache>
                <c:ptCount val="1"/>
                <c:pt idx="0">
                  <c:v>CH4 emissions from all cattle (dairy and non-dairy)</c:v>
                </c:pt>
              </c:strCache>
            </c:strRef>
          </c:tx>
          <c:marker>
            <c:symbol val="none"/>
          </c:marker>
          <c:cat>
            <c:numRef>
              <c:f>'Fig 5.3'!$D$11:$V$11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5.3'!$D$17:$V$17</c:f>
              <c:numCache>
                <c:formatCode>0.0</c:formatCode>
                <c:ptCount val="19"/>
                <c:pt idx="0">
                  <c:v>100</c:v>
                </c:pt>
                <c:pt idx="1">
                  <c:v>95.509537456763212</c:v>
                </c:pt>
                <c:pt idx="2">
                  <c:v>91.112215836153439</c:v>
                </c:pt>
                <c:pt idx="3">
                  <c:v>88.149348762473451</c:v>
                </c:pt>
                <c:pt idx="4">
                  <c:v>87.373844553346174</c:v>
                </c:pt>
                <c:pt idx="5">
                  <c:v>87.385967002449448</c:v>
                </c:pt>
                <c:pt idx="6">
                  <c:v>87.538385119985804</c:v>
                </c:pt>
                <c:pt idx="7">
                  <c:v>86.242872815423112</c:v>
                </c:pt>
                <c:pt idx="8">
                  <c:v>85.621504624426237</c:v>
                </c:pt>
                <c:pt idx="9">
                  <c:v>84.989215900797831</c:v>
                </c:pt>
                <c:pt idx="10">
                  <c:v>83.208383183827863</c:v>
                </c:pt>
                <c:pt idx="11">
                  <c:v>82.689428616240491</c:v>
                </c:pt>
                <c:pt idx="12">
                  <c:v>81.513847801388721</c:v>
                </c:pt>
                <c:pt idx="13">
                  <c:v>80.744139482631283</c:v>
                </c:pt>
                <c:pt idx="14">
                  <c:v>79.465782717958746</c:v>
                </c:pt>
                <c:pt idx="15">
                  <c:v>79.576075847052522</c:v>
                </c:pt>
                <c:pt idx="16">
                  <c:v>78.876547208609907</c:v>
                </c:pt>
                <c:pt idx="17">
                  <c:v>79.264916853881857</c:v>
                </c:pt>
                <c:pt idx="18">
                  <c:v>79.251859482126747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5.3'!$B$12</c:f>
              <c:strCache>
                <c:ptCount val="1"/>
                <c:pt idx="0">
                  <c:v>Milk production</c:v>
                </c:pt>
              </c:strCache>
            </c:strRef>
          </c:tx>
          <c:marker>
            <c:symbol val="none"/>
          </c:marker>
          <c:cat>
            <c:numRef>
              <c:f>'Fig 5.3'!$D$11:$V$11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5.3'!$D$12:$V$12</c:f>
              <c:numCache>
                <c:formatCode>0.0</c:formatCode>
                <c:ptCount val="19"/>
                <c:pt idx="0">
                  <c:v>100</c:v>
                </c:pt>
                <c:pt idx="1">
                  <c:v>95.662808055750872</c:v>
                </c:pt>
                <c:pt idx="2">
                  <c:v>92.265617670937402</c:v>
                </c:pt>
                <c:pt idx="3">
                  <c:v>90.920809501981893</c:v>
                </c:pt>
                <c:pt idx="4">
                  <c:v>90.737045949810678</c:v>
                </c:pt>
                <c:pt idx="5">
                  <c:v>91.210622182334816</c:v>
                </c:pt>
                <c:pt idx="6">
                  <c:v>91.449598743895905</c:v>
                </c:pt>
                <c:pt idx="7">
                  <c:v>91.387380434674839</c:v>
                </c:pt>
                <c:pt idx="8">
                  <c:v>91.788919649226315</c:v>
                </c:pt>
                <c:pt idx="9">
                  <c:v>92.304678584316974</c:v>
                </c:pt>
                <c:pt idx="10">
                  <c:v>91.331624145738772</c:v>
                </c:pt>
                <c:pt idx="11">
                  <c:v>91.963698740309127</c:v>
                </c:pt>
                <c:pt idx="12">
                  <c:v>92.603584734737368</c:v>
                </c:pt>
                <c:pt idx="13">
                  <c:v>93.026240305943006</c:v>
                </c:pt>
                <c:pt idx="14">
                  <c:v>91.872461182073934</c:v>
                </c:pt>
                <c:pt idx="15">
                  <c:v>93.286906997113064</c:v>
                </c:pt>
                <c:pt idx="16">
                  <c:v>92.596085943090515</c:v>
                </c:pt>
                <c:pt idx="17">
                  <c:v>92.143272314786515</c:v>
                </c:pt>
                <c:pt idx="18">
                  <c:v>93.208808507603862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 5.3'!$B$13</c:f>
              <c:strCache>
                <c:ptCount val="1"/>
                <c:pt idx="0">
                  <c:v>Number of dairy cattle</c:v>
                </c:pt>
              </c:strCache>
            </c:strRef>
          </c:tx>
          <c:marker>
            <c:symbol val="none"/>
          </c:marker>
          <c:cat>
            <c:numRef>
              <c:f>'Fig 5.3'!$D$11:$V$11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5.3'!$D$13:$V$13</c:f>
              <c:numCache>
                <c:formatCode>0.0</c:formatCode>
                <c:ptCount val="19"/>
                <c:pt idx="0">
                  <c:v>100</c:v>
                </c:pt>
                <c:pt idx="1">
                  <c:v>94.065974171513915</c:v>
                </c:pt>
                <c:pt idx="2">
                  <c:v>88.666235212672603</c:v>
                </c:pt>
                <c:pt idx="3">
                  <c:v>85.456070668016395</c:v>
                </c:pt>
                <c:pt idx="4">
                  <c:v>83.456540800436414</c:v>
                </c:pt>
                <c:pt idx="5">
                  <c:v>81.176147868187087</c:v>
                </c:pt>
                <c:pt idx="6">
                  <c:v>79.97283644950123</c:v>
                </c:pt>
                <c:pt idx="7">
                  <c:v>78.233792970914408</c:v>
                </c:pt>
                <c:pt idx="8">
                  <c:v>77.186203013953445</c:v>
                </c:pt>
                <c:pt idx="9">
                  <c:v>75.833402222338009</c:v>
                </c:pt>
                <c:pt idx="10">
                  <c:v>72.934854352345795</c:v>
                </c:pt>
                <c:pt idx="11">
                  <c:v>71.99460846115997</c:v>
                </c:pt>
                <c:pt idx="12">
                  <c:v>70.419218715493969</c:v>
                </c:pt>
                <c:pt idx="13">
                  <c:v>69.363179734063436</c:v>
                </c:pt>
                <c:pt idx="14">
                  <c:v>67.470512458078176</c:v>
                </c:pt>
                <c:pt idx="15">
                  <c:v>66.695227160066054</c:v>
                </c:pt>
                <c:pt idx="16">
                  <c:v>65.418772784863762</c:v>
                </c:pt>
                <c:pt idx="17">
                  <c:v>64.535112306810632</c:v>
                </c:pt>
                <c:pt idx="18">
                  <c:v>64.488749313898538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 5.3'!$B$14</c:f>
              <c:strCache>
                <c:ptCount val="1"/>
                <c:pt idx="0">
                  <c:v>CH4 emissions from dairy cattle</c:v>
                </c:pt>
              </c:strCache>
            </c:strRef>
          </c:tx>
          <c:marker>
            <c:symbol val="none"/>
          </c:marker>
          <c:cat>
            <c:numRef>
              <c:f>'Fig 5.3'!$D$11:$V$11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5.3'!$D$14:$V$14</c:f>
              <c:numCache>
                <c:formatCode>0.0</c:formatCode>
                <c:ptCount val="19"/>
                <c:pt idx="0">
                  <c:v>99.999999999999986</c:v>
                </c:pt>
                <c:pt idx="1">
                  <c:v>94.544707906661898</c:v>
                </c:pt>
                <c:pt idx="2">
                  <c:v>89.937723557708495</c:v>
                </c:pt>
                <c:pt idx="3">
                  <c:v>87.404487219519723</c:v>
                </c:pt>
                <c:pt idx="4">
                  <c:v>86.30228973033563</c:v>
                </c:pt>
                <c:pt idx="5">
                  <c:v>84.974215206847234</c:v>
                </c:pt>
                <c:pt idx="6">
                  <c:v>84.436582760081308</c:v>
                </c:pt>
                <c:pt idx="7">
                  <c:v>82.9441122127689</c:v>
                </c:pt>
                <c:pt idx="8">
                  <c:v>82.234281461772667</c:v>
                </c:pt>
                <c:pt idx="9">
                  <c:v>81.422806481284397</c:v>
                </c:pt>
                <c:pt idx="10">
                  <c:v>78.97640099103819</c:v>
                </c:pt>
                <c:pt idx="11">
                  <c:v>78.597868631815189</c:v>
                </c:pt>
                <c:pt idx="12">
                  <c:v>77.914380244594142</c:v>
                </c:pt>
                <c:pt idx="13">
                  <c:v>77.100345487116243</c:v>
                </c:pt>
                <c:pt idx="14">
                  <c:v>75.672451610205485</c:v>
                </c:pt>
                <c:pt idx="15">
                  <c:v>76.452267304392493</c:v>
                </c:pt>
                <c:pt idx="16">
                  <c:v>75.148020002294928</c:v>
                </c:pt>
                <c:pt idx="17">
                  <c:v>74.428415673210012</c:v>
                </c:pt>
                <c:pt idx="18">
                  <c:v>74.746673620200639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'Fig 5.3'!$B$15</c:f>
              <c:strCache>
                <c:ptCount val="1"/>
                <c:pt idx="0">
                  <c:v>Number of non-dairy cattle</c:v>
                </c:pt>
              </c:strCache>
            </c:strRef>
          </c:tx>
          <c:marker>
            <c:symbol val="none"/>
          </c:marker>
          <c:cat>
            <c:numRef>
              <c:f>'Fig 5.3'!$D$11:$V$11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5.3'!$D$15:$V$15</c:f>
              <c:numCache>
                <c:formatCode>0.0</c:formatCode>
                <c:ptCount val="19"/>
                <c:pt idx="0">
                  <c:v>100</c:v>
                </c:pt>
                <c:pt idx="1">
                  <c:v>96.185382777753645</c:v>
                </c:pt>
                <c:pt idx="2">
                  <c:v>91.737046786787531</c:v>
                </c:pt>
                <c:pt idx="3">
                  <c:v>88.166298737822373</c:v>
                </c:pt>
                <c:pt idx="4">
                  <c:v>87.64437643952877</c:v>
                </c:pt>
                <c:pt idx="5">
                  <c:v>88.21496629367482</c:v>
                </c:pt>
                <c:pt idx="6">
                  <c:v>88.51392965964763</c:v>
                </c:pt>
                <c:pt idx="7">
                  <c:v>87.189121324737599</c:v>
                </c:pt>
                <c:pt idx="8">
                  <c:v>85.890243792929624</c:v>
                </c:pt>
                <c:pt idx="9">
                  <c:v>85.46880454217461</c:v>
                </c:pt>
                <c:pt idx="10">
                  <c:v>84.062318773316719</c:v>
                </c:pt>
                <c:pt idx="11">
                  <c:v>83.003918298600667</c:v>
                </c:pt>
                <c:pt idx="12">
                  <c:v>81.481669771061178</c:v>
                </c:pt>
                <c:pt idx="13">
                  <c:v>80.668239938217354</c:v>
                </c:pt>
                <c:pt idx="14">
                  <c:v>79.701982612568116</c:v>
                </c:pt>
                <c:pt idx="15">
                  <c:v>79.180133107956394</c:v>
                </c:pt>
                <c:pt idx="16">
                  <c:v>79.013869359996377</c:v>
                </c:pt>
                <c:pt idx="17">
                  <c:v>80.150649328299494</c:v>
                </c:pt>
                <c:pt idx="18">
                  <c:v>79.782732460312772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5.3'!$B$16</c:f>
              <c:strCache>
                <c:ptCount val="1"/>
                <c:pt idx="0">
                  <c:v>CH4 emissions from non-dairy cattle</c:v>
                </c:pt>
              </c:strCache>
            </c:strRef>
          </c:tx>
          <c:marker>
            <c:symbol val="none"/>
          </c:marker>
          <c:cat>
            <c:numRef>
              <c:f>'Fig 5.3'!$D$11:$V$11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5.3'!$D$16:$V$16</c:f>
              <c:numCache>
                <c:formatCode>0.0</c:formatCode>
                <c:ptCount val="19"/>
                <c:pt idx="0">
                  <c:v>100.00000000000001</c:v>
                </c:pt>
                <c:pt idx="1">
                  <c:v>96.41025854102557</c:v>
                </c:pt>
                <c:pt idx="2">
                  <c:v>92.208668529157748</c:v>
                </c:pt>
                <c:pt idx="3">
                  <c:v>88.844717697353403</c:v>
                </c:pt>
                <c:pt idx="4">
                  <c:v>88.374199509231673</c:v>
                </c:pt>
                <c:pt idx="5">
                  <c:v>89.637469034159039</c:v>
                </c:pt>
                <c:pt idx="6">
                  <c:v>90.434087044214152</c:v>
                </c:pt>
                <c:pt idx="7">
                  <c:v>89.32244601716917</c:v>
                </c:pt>
                <c:pt idx="8">
                  <c:v>88.783662457779855</c:v>
                </c:pt>
                <c:pt idx="9">
                  <c:v>88.31865389213047</c:v>
                </c:pt>
                <c:pt idx="10">
                  <c:v>87.159169712773092</c:v>
                </c:pt>
                <c:pt idx="11">
                  <c:v>86.509123343779748</c:v>
                </c:pt>
                <c:pt idx="12">
                  <c:v>84.874147369517402</c:v>
                </c:pt>
                <c:pt idx="13">
                  <c:v>84.145820202427188</c:v>
                </c:pt>
                <c:pt idx="14">
                  <c:v>83.007064499785315</c:v>
                </c:pt>
                <c:pt idx="15">
                  <c:v>82.492321744866629</c:v>
                </c:pt>
                <c:pt idx="16">
                  <c:v>82.357331008837747</c:v>
                </c:pt>
                <c:pt idx="17">
                  <c:v>83.780054877000566</c:v>
                </c:pt>
                <c:pt idx="18">
                  <c:v>83.457696558666797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88320"/>
        <c:axId val="210089856"/>
      </c:lineChart>
      <c:catAx>
        <c:axId val="2100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0089856"/>
        <c:crosses val="autoZero"/>
        <c:auto val="1"/>
        <c:lblAlgn val="ctr"/>
        <c:lblOffset val="100"/>
        <c:noMultiLvlLbl val="0"/>
      </c:catAx>
      <c:valAx>
        <c:axId val="210089856"/>
        <c:scaling>
          <c:orientation val="minMax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032699642306509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0883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5202684026899882"/>
          <c:y val="0.23271333333333333"/>
          <c:w val="0.33476825478465522"/>
          <c:h val="0.65098999999999996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lineChart>
        <c:grouping val="standard"/>
        <c:varyColors val="0"/>
        <c:ser>
          <c:idx val="5"/>
          <c:order val="0"/>
          <c:tx>
            <c:strRef>
              <c:f>'Fig 5.3'!$B$17</c:f>
              <c:strCache>
                <c:ptCount val="1"/>
                <c:pt idx="0">
                  <c:v>CH4 emissions from all cattle (dairy and non-dairy)</c:v>
                </c:pt>
              </c:strCache>
            </c:strRef>
          </c:tx>
          <c:marker>
            <c:symbol val="none"/>
          </c:marker>
          <c:val>
            <c:numRef>
              <c:f>'Fig 5.3'!$D$17:$V$17</c:f>
              <c:numCache>
                <c:formatCode>0.0</c:formatCode>
                <c:ptCount val="19"/>
                <c:pt idx="0">
                  <c:v>100</c:v>
                </c:pt>
                <c:pt idx="1">
                  <c:v>95.509537456763212</c:v>
                </c:pt>
                <c:pt idx="2">
                  <c:v>91.112215836153439</c:v>
                </c:pt>
                <c:pt idx="3">
                  <c:v>88.149348762473451</c:v>
                </c:pt>
                <c:pt idx="4">
                  <c:v>87.373844553346174</c:v>
                </c:pt>
                <c:pt idx="5">
                  <c:v>87.385967002449448</c:v>
                </c:pt>
                <c:pt idx="6">
                  <c:v>87.538385119985804</c:v>
                </c:pt>
                <c:pt idx="7">
                  <c:v>86.242872815423112</c:v>
                </c:pt>
                <c:pt idx="8">
                  <c:v>85.621504624426237</c:v>
                </c:pt>
                <c:pt idx="9">
                  <c:v>84.989215900797831</c:v>
                </c:pt>
                <c:pt idx="10">
                  <c:v>83.208383183827863</c:v>
                </c:pt>
                <c:pt idx="11">
                  <c:v>82.689428616240491</c:v>
                </c:pt>
                <c:pt idx="12">
                  <c:v>81.513847801388721</c:v>
                </c:pt>
                <c:pt idx="13">
                  <c:v>80.744139482631283</c:v>
                </c:pt>
                <c:pt idx="14">
                  <c:v>79.465782717958746</c:v>
                </c:pt>
                <c:pt idx="15">
                  <c:v>79.576075847052522</c:v>
                </c:pt>
                <c:pt idx="16">
                  <c:v>78.876547208609907</c:v>
                </c:pt>
                <c:pt idx="17">
                  <c:v>79.264916853881857</c:v>
                </c:pt>
                <c:pt idx="18">
                  <c:v>79.251859482126747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 5.3'!$B$13</c:f>
              <c:strCache>
                <c:ptCount val="1"/>
                <c:pt idx="0">
                  <c:v>Number of dairy cattle</c:v>
                </c:pt>
              </c:strCache>
            </c:strRef>
          </c:tx>
          <c:marker>
            <c:symbol val="none"/>
          </c:marker>
          <c:val>
            <c:numRef>
              <c:f>'Fig 5.3'!$D$13:$V$13</c:f>
              <c:numCache>
                <c:formatCode>0.0</c:formatCode>
                <c:ptCount val="19"/>
                <c:pt idx="0">
                  <c:v>100</c:v>
                </c:pt>
                <c:pt idx="1">
                  <c:v>94.065974171513915</c:v>
                </c:pt>
                <c:pt idx="2">
                  <c:v>88.666235212672603</c:v>
                </c:pt>
                <c:pt idx="3">
                  <c:v>85.456070668016395</c:v>
                </c:pt>
                <c:pt idx="4">
                  <c:v>83.456540800436414</c:v>
                </c:pt>
                <c:pt idx="5">
                  <c:v>81.176147868187087</c:v>
                </c:pt>
                <c:pt idx="6">
                  <c:v>79.97283644950123</c:v>
                </c:pt>
                <c:pt idx="7">
                  <c:v>78.233792970914408</c:v>
                </c:pt>
                <c:pt idx="8">
                  <c:v>77.186203013953445</c:v>
                </c:pt>
                <c:pt idx="9">
                  <c:v>75.833402222338009</c:v>
                </c:pt>
                <c:pt idx="10">
                  <c:v>72.934854352345795</c:v>
                </c:pt>
                <c:pt idx="11">
                  <c:v>71.99460846115997</c:v>
                </c:pt>
                <c:pt idx="12">
                  <c:v>70.419218715493969</c:v>
                </c:pt>
                <c:pt idx="13">
                  <c:v>69.363179734063436</c:v>
                </c:pt>
                <c:pt idx="14">
                  <c:v>67.470512458078176</c:v>
                </c:pt>
                <c:pt idx="15">
                  <c:v>66.695227160066054</c:v>
                </c:pt>
                <c:pt idx="16">
                  <c:v>65.418772784863762</c:v>
                </c:pt>
                <c:pt idx="17">
                  <c:v>64.535112306810632</c:v>
                </c:pt>
                <c:pt idx="18">
                  <c:v>64.488749313898538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 5.3'!$B$15</c:f>
              <c:strCache>
                <c:ptCount val="1"/>
                <c:pt idx="0">
                  <c:v>Number of non-dairy cattle</c:v>
                </c:pt>
              </c:strCache>
            </c:strRef>
          </c:tx>
          <c:marker>
            <c:symbol val="none"/>
          </c:marker>
          <c:val>
            <c:numRef>
              <c:f>'Fig 5.3'!$D$15:$V$15</c:f>
              <c:numCache>
                <c:formatCode>0.0</c:formatCode>
                <c:ptCount val="19"/>
                <c:pt idx="0">
                  <c:v>100</c:v>
                </c:pt>
                <c:pt idx="1">
                  <c:v>96.185382777753645</c:v>
                </c:pt>
                <c:pt idx="2">
                  <c:v>91.737046786787531</c:v>
                </c:pt>
                <c:pt idx="3">
                  <c:v>88.166298737822373</c:v>
                </c:pt>
                <c:pt idx="4">
                  <c:v>87.64437643952877</c:v>
                </c:pt>
                <c:pt idx="5">
                  <c:v>88.21496629367482</c:v>
                </c:pt>
                <c:pt idx="6">
                  <c:v>88.51392965964763</c:v>
                </c:pt>
                <c:pt idx="7">
                  <c:v>87.189121324737599</c:v>
                </c:pt>
                <c:pt idx="8">
                  <c:v>85.890243792929624</c:v>
                </c:pt>
                <c:pt idx="9">
                  <c:v>85.46880454217461</c:v>
                </c:pt>
                <c:pt idx="10">
                  <c:v>84.062318773316719</c:v>
                </c:pt>
                <c:pt idx="11">
                  <c:v>83.003918298600667</c:v>
                </c:pt>
                <c:pt idx="12">
                  <c:v>81.481669771061178</c:v>
                </c:pt>
                <c:pt idx="13">
                  <c:v>80.668239938217354</c:v>
                </c:pt>
                <c:pt idx="14">
                  <c:v>79.701982612568116</c:v>
                </c:pt>
                <c:pt idx="15">
                  <c:v>79.180133107956394</c:v>
                </c:pt>
                <c:pt idx="16">
                  <c:v>79.013869359996377</c:v>
                </c:pt>
                <c:pt idx="17">
                  <c:v>80.150649328299494</c:v>
                </c:pt>
                <c:pt idx="18">
                  <c:v>79.782732460312772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'Fig 5.3'!$B$30</c:f>
              <c:strCache>
                <c:ptCount val="1"/>
                <c:pt idx="0">
                  <c:v>Milk yield</c:v>
                </c:pt>
              </c:strCache>
            </c:strRef>
          </c:tx>
          <c:marker>
            <c:symbol val="none"/>
          </c:marker>
          <c:cat>
            <c:numRef>
              <c:f>'Fig 5.3'!$D$28:$V$28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5.3'!$D$30:$V$30</c:f>
              <c:numCache>
                <c:formatCode>0.00</c:formatCode>
                <c:ptCount val="19"/>
                <c:pt idx="0">
                  <c:v>100</c:v>
                </c:pt>
                <c:pt idx="1">
                  <c:v>101.69756800830595</c:v>
                </c:pt>
                <c:pt idx="2">
                  <c:v>104.05947365378873</c:v>
                </c:pt>
                <c:pt idx="3">
                  <c:v>106.3947930103119</c:v>
                </c:pt>
                <c:pt idx="4">
                  <c:v>108.72370826725687</c:v>
                </c:pt>
                <c:pt idx="5">
                  <c:v>112.36135808075245</c:v>
                </c:pt>
                <c:pt idx="6">
                  <c:v>114.35082561019534</c:v>
                </c:pt>
                <c:pt idx="7">
                  <c:v>116.81317876106381</c:v>
                </c:pt>
                <c:pt idx="8">
                  <c:v>118.91881717854812</c:v>
                </c:pt>
                <c:pt idx="9">
                  <c:v>121.72034470204355</c:v>
                </c:pt>
                <c:pt idx="10">
                  <c:v>125.22356417484404</c:v>
                </c:pt>
                <c:pt idx="11">
                  <c:v>127.73692461974035</c:v>
                </c:pt>
                <c:pt idx="12">
                  <c:v>131.503283370513</c:v>
                </c:pt>
                <c:pt idx="13">
                  <c:v>134.11472868257061</c:v>
                </c:pt>
                <c:pt idx="14">
                  <c:v>136.16683471784441</c:v>
                </c:pt>
                <c:pt idx="15">
                  <c:v>139.8704389644374</c:v>
                </c:pt>
                <c:pt idx="16">
                  <c:v>141.543599797572</c:v>
                </c:pt>
                <c:pt idx="17">
                  <c:v>142.78006037507473</c:v>
                </c:pt>
                <c:pt idx="18">
                  <c:v>144.53499176098239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 5.3'!$B$31</c:f>
              <c:strCache>
                <c:ptCount val="1"/>
                <c:pt idx="0">
                  <c:v>Emission intensity of dairy cattle</c:v>
                </c:pt>
              </c:strCache>
            </c:strRef>
          </c:tx>
          <c:marker>
            <c:symbol val="none"/>
          </c:marker>
          <c:cat>
            <c:numRef>
              <c:f>'Fig 5.3'!$D$28:$V$28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5.3'!$D$31:$V$31</c:f>
              <c:numCache>
                <c:formatCode>0.00</c:formatCode>
                <c:ptCount val="19"/>
                <c:pt idx="0">
                  <c:v>100</c:v>
                </c:pt>
                <c:pt idx="1">
                  <c:v>100.50893401079875</c:v>
                </c:pt>
                <c:pt idx="2">
                  <c:v>101.43401638965059</c:v>
                </c:pt>
                <c:pt idx="3">
                  <c:v>102.28002122759965</c:v>
                </c:pt>
                <c:pt idx="4">
                  <c:v>103.40985727733917</c:v>
                </c:pt>
                <c:pt idx="5">
                  <c:v>104.67879720632642</c:v>
                </c:pt>
                <c:pt idx="6">
                  <c:v>105.58157808170114</c:v>
                </c:pt>
                <c:pt idx="7">
                  <c:v>106.0208243304855</c:v>
                </c:pt>
                <c:pt idx="8">
                  <c:v>106.54013055533596</c:v>
                </c:pt>
                <c:pt idx="9">
                  <c:v>107.37063628314955</c:v>
                </c:pt>
                <c:pt idx="10">
                  <c:v>108.28348351736729</c:v>
                </c:pt>
                <c:pt idx="11">
                  <c:v>109.17188149473385</c:v>
                </c:pt>
                <c:pt idx="12">
                  <c:v>110.64363062501722</c:v>
                </c:pt>
                <c:pt idx="13">
                  <c:v>111.15457189638204</c:v>
                </c:pt>
                <c:pt idx="14">
                  <c:v>112.15633148958736</c:v>
                </c:pt>
                <c:pt idx="15">
                  <c:v>114.62929291913184</c:v>
                </c:pt>
                <c:pt idx="16">
                  <c:v>114.87225578111466</c:v>
                </c:pt>
                <c:pt idx="17">
                  <c:v>115.33010947492426</c:v>
                </c:pt>
                <c:pt idx="18">
                  <c:v>115.90653317894525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'Fig 5.3'!$B$33</c:f>
              <c:strCache>
                <c:ptCount val="1"/>
                <c:pt idx="0">
                  <c:v>Emission intensity non-dairy cattle</c:v>
                </c:pt>
              </c:strCache>
            </c:strRef>
          </c:tx>
          <c:marker>
            <c:symbol val="none"/>
          </c:marker>
          <c:cat>
            <c:numRef>
              <c:f>'Fig 5.3'!$D$28:$V$28</c:f>
              <c:numCache>
                <c:formatCode>General</c:formatCode>
                <c:ptCount val="19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</c:numCache>
            </c:numRef>
          </c:cat>
          <c:val>
            <c:numRef>
              <c:f>'Fig 5.3'!$D$33:$V$33</c:f>
              <c:numCache>
                <c:formatCode>0.00</c:formatCode>
                <c:ptCount val="19"/>
                <c:pt idx="0">
                  <c:v>100</c:v>
                </c:pt>
                <c:pt idx="1">
                  <c:v>100.23379411380161</c:v>
                </c:pt>
                <c:pt idx="2">
                  <c:v>100.51410172758924</c:v>
                </c:pt>
                <c:pt idx="3">
                  <c:v>100.76947651114224</c:v>
                </c:pt>
                <c:pt idx="4">
                  <c:v>100.83270952381805</c:v>
                </c:pt>
                <c:pt idx="5">
                  <c:v>101.61254127304043</c:v>
                </c:pt>
                <c:pt idx="6">
                  <c:v>102.16932791476989</c:v>
                </c:pt>
                <c:pt idx="7">
                  <c:v>102.44677852009306</c:v>
                </c:pt>
                <c:pt idx="8">
                  <c:v>103.3687396112484</c:v>
                </c:pt>
                <c:pt idx="9">
                  <c:v>103.33437371122888</c:v>
                </c:pt>
                <c:pt idx="10">
                  <c:v>103.68399418984309</c:v>
                </c:pt>
                <c:pt idx="11">
                  <c:v>104.22293925037295</c:v>
                </c:pt>
                <c:pt idx="12">
                  <c:v>104.16348561337547</c:v>
                </c:pt>
                <c:pt idx="13">
                  <c:v>104.31096583596376</c:v>
                </c:pt>
                <c:pt idx="14">
                  <c:v>104.14680009063667</c:v>
                </c:pt>
                <c:pt idx="15">
                  <c:v>104.1831056691889</c:v>
                </c:pt>
                <c:pt idx="16">
                  <c:v>104.23148704894854</c:v>
                </c:pt>
                <c:pt idx="17">
                  <c:v>104.52822975124622</c:v>
                </c:pt>
                <c:pt idx="18">
                  <c:v>104.60621488513458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536704"/>
        <c:axId val="210546688"/>
      </c:lineChart>
      <c:catAx>
        <c:axId val="210536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10546688"/>
        <c:crosses val="autoZero"/>
        <c:auto val="1"/>
        <c:lblAlgn val="ctr"/>
        <c:lblOffset val="100"/>
        <c:noMultiLvlLbl val="0"/>
      </c:catAx>
      <c:valAx>
        <c:axId val="210546688"/>
        <c:scaling>
          <c:orientation val="minMax"/>
          <c:min val="6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Index (1990 = 100)</a:t>
                </a:r>
              </a:p>
            </c:rich>
          </c:tx>
          <c:layout>
            <c:manualLayout>
              <c:xMode val="edge"/>
              <c:yMode val="edge"/>
              <c:x val="8.819444444444444E-3"/>
              <c:y val="0.3095466666666666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1053670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6846423611111117"/>
          <c:y val="0.16084444444444446"/>
          <c:w val="0.32543923611111109"/>
          <c:h val="0.5345733333333333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 pitchFamily="34" charset="0"/>
          <a:ea typeface="Calibri"/>
          <a:cs typeface="Calibri"/>
        </a:defRPr>
      </a:pPr>
      <a:endParaRPr lang="en-US"/>
    </a:p>
  </c:txPr>
  <c:printSettings>
    <c:headerFooter/>
    <c:pageMargins b="0.78740157499999996" l="0.70000000000000018" r="0.70000000000000018" t="0.78740157499999996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35</xdr:row>
      <xdr:rowOff>2116</xdr:rowOff>
    </xdr:from>
    <xdr:to>
      <xdr:col>10</xdr:col>
      <xdr:colOff>141308</xdr:colOff>
      <xdr:row>53</xdr:row>
      <xdr:rowOff>173116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53</xdr:row>
      <xdr:rowOff>180975</xdr:rowOff>
    </xdr:from>
    <xdr:to>
      <xdr:col>10</xdr:col>
      <xdr:colOff>130725</xdr:colOff>
      <xdr:row>72</xdr:row>
      <xdr:rowOff>161475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phs%20Retrospective_analysis_v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EF%20ENERG\Master%20TemplateJOS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3\projekte\3000\3155_KSB\Intern\KSB%202010\Daten\Energietabellen%20-%20Stephan%20Poupa\AUSTRIA_ELE_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pazdernik/Lokale%20Einstellungen/Temporary%20Internet%20Files/OLK96/AUSTRIA_EleHea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TCAEM756\TEMP\CRF_2000_19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srv1\EKLaab\Eigene%20Dateien\Projekte\BMU%20Fortschrittsbericht%201721\GHG%20Date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e%20und%20Einstellungen/sporer/Anwendungsdaten/Microsoft/Excel/Dateneing&#228;nge_neu/Stephan/AUSTRIA_ELE_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figures"/>
      <sheetName val="Fig 3.1"/>
      <sheetName val="Fig 3.2"/>
      <sheetName val="Fig 3.3"/>
      <sheetName val="Fig 3.4"/>
      <sheetName val="Fig 3.5"/>
      <sheetName val="Fig 3.6"/>
      <sheetName val="Fig 3.7"/>
      <sheetName val="Fig 3.8"/>
      <sheetName val="Fig 4.1"/>
      <sheetName val="Fig 4.2"/>
      <sheetName val="Fig 4.3"/>
      <sheetName val="Fig 4.4"/>
      <sheetName val="Fig 4.5"/>
      <sheetName val="Fig 4.6"/>
      <sheetName val="Fig 4.7"/>
      <sheetName val="Fig 4.8"/>
      <sheetName val="Fig 5.1"/>
      <sheetName val="Fig 5.2"/>
      <sheetName val="Fig 5.3"/>
      <sheetName val="Fig 5.4"/>
      <sheetName val="Fig 5.5"/>
      <sheetName val="Fig 5.6"/>
      <sheetName val="Fig 6.1"/>
      <sheetName val="Fig 6.2"/>
      <sheetName val="Fig 6.3"/>
      <sheetName val="Fig 6.4"/>
      <sheetName val="Fig 6.5"/>
      <sheetName val="Fig 6.6"/>
      <sheetName val="Fig 7.1"/>
      <sheetName val="Fig 7.2"/>
      <sheetName val="Fig 7.3"/>
      <sheetName val="Fig 7.4"/>
      <sheetName val="Fig 7.5"/>
      <sheetName val="Fig 7.6"/>
      <sheetName val="Fig 7.7"/>
      <sheetName val="Fig 7.8"/>
      <sheetName val="Fig 7.9"/>
      <sheetName val="Fig 7.10"/>
      <sheetName val="Fig 7.11"/>
      <sheetName val="Fig 7.12"/>
      <sheetName val="Fig 7.13"/>
      <sheetName val="Fig 7.14"/>
      <sheetName val="Fig 7.15"/>
      <sheetName val="Fig 8.1"/>
      <sheetName val="Fig 8.2"/>
      <sheetName val="Fig 8.3"/>
      <sheetName val="Fig 8.4"/>
      <sheetName val="Fig 8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D11">
            <v>1990</v>
          </cell>
          <cell r="E11">
            <v>1991</v>
          </cell>
          <cell r="F11">
            <v>1992</v>
          </cell>
          <cell r="G11">
            <v>1993</v>
          </cell>
          <cell r="H11">
            <v>1994</v>
          </cell>
          <cell r="I11">
            <v>1995</v>
          </cell>
          <cell r="J11">
            <v>1996</v>
          </cell>
          <cell r="K11">
            <v>1997</v>
          </cell>
          <cell r="L11">
            <v>1998</v>
          </cell>
          <cell r="M11">
            <v>1999</v>
          </cell>
          <cell r="N11">
            <v>2000</v>
          </cell>
          <cell r="O11">
            <v>2001</v>
          </cell>
          <cell r="P11">
            <v>2002</v>
          </cell>
          <cell r="Q11">
            <v>2003</v>
          </cell>
          <cell r="R11">
            <v>2004</v>
          </cell>
          <cell r="S11">
            <v>2005</v>
          </cell>
          <cell r="T11">
            <v>2006</v>
          </cell>
          <cell r="U11">
            <v>2007</v>
          </cell>
          <cell r="V11">
            <v>2008</v>
          </cell>
        </row>
        <row r="12">
          <cell r="B12" t="str">
            <v>Milk production</v>
          </cell>
          <cell r="D12">
            <v>100</v>
          </cell>
          <cell r="E12">
            <v>95.662808055750872</v>
          </cell>
          <cell r="F12">
            <v>92.265617670937402</v>
          </cell>
          <cell r="G12">
            <v>90.920809501981893</v>
          </cell>
          <cell r="H12">
            <v>90.737045949810678</v>
          </cell>
          <cell r="I12">
            <v>91.210622182334816</v>
          </cell>
          <cell r="J12">
            <v>91.449598743895905</v>
          </cell>
          <cell r="K12">
            <v>91.387380434674839</v>
          </cell>
          <cell r="L12">
            <v>91.788919649226315</v>
          </cell>
          <cell r="M12">
            <v>92.304678584316974</v>
          </cell>
          <cell r="N12">
            <v>91.331624145738772</v>
          </cell>
          <cell r="O12">
            <v>91.963698740309127</v>
          </cell>
          <cell r="P12">
            <v>92.603584734737368</v>
          </cell>
          <cell r="Q12">
            <v>93.026240305943006</v>
          </cell>
          <cell r="R12">
            <v>91.872461182073934</v>
          </cell>
          <cell r="S12">
            <v>93.286906997113064</v>
          </cell>
          <cell r="T12">
            <v>92.596085943090515</v>
          </cell>
          <cell r="U12">
            <v>92.143272314786515</v>
          </cell>
          <cell r="V12">
            <v>93.208808507603862</v>
          </cell>
        </row>
        <row r="13">
          <cell r="B13" t="str">
            <v>Number of dairy cattle</v>
          </cell>
          <cell r="D13">
            <v>100</v>
          </cell>
          <cell r="E13">
            <v>94.065974171513915</v>
          </cell>
          <cell r="F13">
            <v>88.666235212672603</v>
          </cell>
          <cell r="G13">
            <v>85.456070668016395</v>
          </cell>
          <cell r="H13">
            <v>83.456540800436414</v>
          </cell>
          <cell r="I13">
            <v>81.176147868187087</v>
          </cell>
          <cell r="J13">
            <v>79.97283644950123</v>
          </cell>
          <cell r="K13">
            <v>78.233792970914408</v>
          </cell>
          <cell r="L13">
            <v>77.186203013953445</v>
          </cell>
          <cell r="M13">
            <v>75.833402222338009</v>
          </cell>
          <cell r="N13">
            <v>72.934854352345795</v>
          </cell>
          <cell r="O13">
            <v>71.99460846115997</v>
          </cell>
          <cell r="P13">
            <v>70.419218715493969</v>
          </cell>
          <cell r="Q13">
            <v>69.363179734063436</v>
          </cell>
          <cell r="R13">
            <v>67.470512458078176</v>
          </cell>
          <cell r="S13">
            <v>66.695227160066054</v>
          </cell>
          <cell r="T13">
            <v>65.418772784863762</v>
          </cell>
          <cell r="U13">
            <v>64.535112306810632</v>
          </cell>
          <cell r="V13">
            <v>64.488749313898538</v>
          </cell>
        </row>
        <row r="14">
          <cell r="B14" t="str">
            <v>CH4 emissions from dairy cattle</v>
          </cell>
          <cell r="D14">
            <v>99.999999999999986</v>
          </cell>
          <cell r="E14">
            <v>94.544707906661898</v>
          </cell>
          <cell r="F14">
            <v>89.937723557708495</v>
          </cell>
          <cell r="G14">
            <v>87.404487219519723</v>
          </cell>
          <cell r="H14">
            <v>86.30228973033563</v>
          </cell>
          <cell r="I14">
            <v>84.974215206847234</v>
          </cell>
          <cell r="J14">
            <v>84.436582760081308</v>
          </cell>
          <cell r="K14">
            <v>82.9441122127689</v>
          </cell>
          <cell r="L14">
            <v>82.234281461772667</v>
          </cell>
          <cell r="M14">
            <v>81.422806481284397</v>
          </cell>
          <cell r="N14">
            <v>78.97640099103819</v>
          </cell>
          <cell r="O14">
            <v>78.597868631815189</v>
          </cell>
          <cell r="P14">
            <v>77.914380244594142</v>
          </cell>
          <cell r="Q14">
            <v>77.100345487116243</v>
          </cell>
          <cell r="R14">
            <v>75.672451610205485</v>
          </cell>
          <cell r="S14">
            <v>76.452267304392493</v>
          </cell>
          <cell r="T14">
            <v>75.148020002294928</v>
          </cell>
          <cell r="U14">
            <v>74.428415673210012</v>
          </cell>
          <cell r="V14">
            <v>74.746673620200639</v>
          </cell>
        </row>
        <row r="15">
          <cell r="B15" t="str">
            <v>Number of non-dairy cattle</v>
          </cell>
          <cell r="D15">
            <v>100</v>
          </cell>
          <cell r="E15">
            <v>96.185382777753645</v>
          </cell>
          <cell r="F15">
            <v>91.737046786787531</v>
          </cell>
          <cell r="G15">
            <v>88.166298737822373</v>
          </cell>
          <cell r="H15">
            <v>87.64437643952877</v>
          </cell>
          <cell r="I15">
            <v>88.21496629367482</v>
          </cell>
          <cell r="J15">
            <v>88.51392965964763</v>
          </cell>
          <cell r="K15">
            <v>87.189121324737599</v>
          </cell>
          <cell r="L15">
            <v>85.890243792929624</v>
          </cell>
          <cell r="M15">
            <v>85.46880454217461</v>
          </cell>
          <cell r="N15">
            <v>84.062318773316719</v>
          </cell>
          <cell r="O15">
            <v>83.003918298600667</v>
          </cell>
          <cell r="P15">
            <v>81.481669771061178</v>
          </cell>
          <cell r="Q15">
            <v>80.668239938217354</v>
          </cell>
          <cell r="R15">
            <v>79.701982612568116</v>
          </cell>
          <cell r="S15">
            <v>79.180133107956394</v>
          </cell>
          <cell r="T15">
            <v>79.013869359996377</v>
          </cell>
          <cell r="U15">
            <v>80.150649328299494</v>
          </cell>
          <cell r="V15">
            <v>79.782732460312772</v>
          </cell>
        </row>
        <row r="16">
          <cell r="B16" t="str">
            <v>CH4 emissions from non-dairy cattle</v>
          </cell>
          <cell r="D16">
            <v>100.00000000000001</v>
          </cell>
          <cell r="E16">
            <v>96.41025854102557</v>
          </cell>
          <cell r="F16">
            <v>92.208668529157748</v>
          </cell>
          <cell r="G16">
            <v>88.844717697353403</v>
          </cell>
          <cell r="H16">
            <v>88.374199509231673</v>
          </cell>
          <cell r="I16">
            <v>89.637469034159039</v>
          </cell>
          <cell r="J16">
            <v>90.434087044214152</v>
          </cell>
          <cell r="K16">
            <v>89.32244601716917</v>
          </cell>
          <cell r="L16">
            <v>88.783662457779855</v>
          </cell>
          <cell r="M16">
            <v>88.31865389213047</v>
          </cell>
          <cell r="N16">
            <v>87.159169712773092</v>
          </cell>
          <cell r="O16">
            <v>86.509123343779748</v>
          </cell>
          <cell r="P16">
            <v>84.874147369517402</v>
          </cell>
          <cell r="Q16">
            <v>84.145820202427188</v>
          </cell>
          <cell r="R16">
            <v>83.007064499785315</v>
          </cell>
          <cell r="S16">
            <v>82.492321744866629</v>
          </cell>
          <cell r="T16">
            <v>82.357331008837747</v>
          </cell>
          <cell r="U16">
            <v>83.780054877000566</v>
          </cell>
          <cell r="V16">
            <v>83.457696558666797</v>
          </cell>
        </row>
        <row r="17">
          <cell r="B17" t="str">
            <v>CH4 emissions from all cattle (dairy and non-dairy)</v>
          </cell>
          <cell r="D17">
            <v>100</v>
          </cell>
          <cell r="E17">
            <v>95.509537456763212</v>
          </cell>
          <cell r="F17">
            <v>91.112215836153439</v>
          </cell>
          <cell r="G17">
            <v>88.149348762473451</v>
          </cell>
          <cell r="H17">
            <v>87.373844553346174</v>
          </cell>
          <cell r="I17">
            <v>87.385967002449448</v>
          </cell>
          <cell r="J17">
            <v>87.538385119985804</v>
          </cell>
          <cell r="K17">
            <v>86.242872815423112</v>
          </cell>
          <cell r="L17">
            <v>85.621504624426237</v>
          </cell>
          <cell r="M17">
            <v>84.989215900797831</v>
          </cell>
          <cell r="N17">
            <v>83.208383183827863</v>
          </cell>
          <cell r="O17">
            <v>82.689428616240491</v>
          </cell>
          <cell r="P17">
            <v>81.513847801388721</v>
          </cell>
          <cell r="Q17">
            <v>80.744139482631283</v>
          </cell>
          <cell r="R17">
            <v>79.465782717958746</v>
          </cell>
          <cell r="S17">
            <v>79.576075847052522</v>
          </cell>
          <cell r="T17">
            <v>78.876547208609907</v>
          </cell>
          <cell r="U17">
            <v>79.264916853881857</v>
          </cell>
          <cell r="V17">
            <v>79.251859482126747</v>
          </cell>
        </row>
        <row r="28">
          <cell r="D28">
            <v>1990</v>
          </cell>
          <cell r="E28">
            <v>1991</v>
          </cell>
          <cell r="F28">
            <v>1992</v>
          </cell>
          <cell r="G28">
            <v>1993</v>
          </cell>
          <cell r="H28">
            <v>1994</v>
          </cell>
          <cell r="I28">
            <v>1995</v>
          </cell>
          <cell r="J28">
            <v>1996</v>
          </cell>
          <cell r="K28">
            <v>1997</v>
          </cell>
          <cell r="L28">
            <v>1998</v>
          </cell>
          <cell r="M28">
            <v>1999</v>
          </cell>
          <cell r="N28">
            <v>2000</v>
          </cell>
          <cell r="O28">
            <v>2001</v>
          </cell>
          <cell r="P28">
            <v>2002</v>
          </cell>
          <cell r="Q28">
            <v>2003</v>
          </cell>
          <cell r="R28">
            <v>2004</v>
          </cell>
          <cell r="S28">
            <v>2005</v>
          </cell>
          <cell r="T28">
            <v>2006</v>
          </cell>
          <cell r="U28">
            <v>2007</v>
          </cell>
          <cell r="V28">
            <v>2008</v>
          </cell>
        </row>
        <row r="30">
          <cell r="B30" t="str">
            <v>Milk yield</v>
          </cell>
          <cell r="D30">
            <v>100</v>
          </cell>
          <cell r="E30">
            <v>101.69756800830595</v>
          </cell>
          <cell r="F30">
            <v>104.05947365378873</v>
          </cell>
          <cell r="G30">
            <v>106.3947930103119</v>
          </cell>
          <cell r="H30">
            <v>108.72370826725687</v>
          </cell>
          <cell r="I30">
            <v>112.36135808075245</v>
          </cell>
          <cell r="J30">
            <v>114.35082561019534</v>
          </cell>
          <cell r="K30">
            <v>116.81317876106381</v>
          </cell>
          <cell r="L30">
            <v>118.91881717854812</v>
          </cell>
          <cell r="M30">
            <v>121.72034470204355</v>
          </cell>
          <cell r="N30">
            <v>125.22356417484404</v>
          </cell>
          <cell r="O30">
            <v>127.73692461974035</v>
          </cell>
          <cell r="P30">
            <v>131.503283370513</v>
          </cell>
          <cell r="Q30">
            <v>134.11472868257061</v>
          </cell>
          <cell r="R30">
            <v>136.16683471784441</v>
          </cell>
          <cell r="S30">
            <v>139.8704389644374</v>
          </cell>
          <cell r="T30">
            <v>141.543599797572</v>
          </cell>
          <cell r="U30">
            <v>142.78006037507473</v>
          </cell>
          <cell r="V30">
            <v>144.53499176098239</v>
          </cell>
        </row>
        <row r="31">
          <cell r="B31" t="str">
            <v>Emission intensity of dairy cattle</v>
          </cell>
          <cell r="D31">
            <v>100</v>
          </cell>
          <cell r="E31">
            <v>100.50893401079875</v>
          </cell>
          <cell r="F31">
            <v>101.43401638965059</v>
          </cell>
          <cell r="G31">
            <v>102.28002122759965</v>
          </cell>
          <cell r="H31">
            <v>103.40985727733917</v>
          </cell>
          <cell r="I31">
            <v>104.67879720632642</v>
          </cell>
          <cell r="J31">
            <v>105.58157808170114</v>
          </cell>
          <cell r="K31">
            <v>106.0208243304855</v>
          </cell>
          <cell r="L31">
            <v>106.54013055533596</v>
          </cell>
          <cell r="M31">
            <v>107.37063628314955</v>
          </cell>
          <cell r="N31">
            <v>108.28348351736729</v>
          </cell>
          <cell r="O31">
            <v>109.17188149473385</v>
          </cell>
          <cell r="P31">
            <v>110.64363062501722</v>
          </cell>
          <cell r="Q31">
            <v>111.15457189638204</v>
          </cell>
          <cell r="R31">
            <v>112.15633148958736</v>
          </cell>
          <cell r="S31">
            <v>114.62929291913184</v>
          </cell>
          <cell r="T31">
            <v>114.87225578111466</v>
          </cell>
          <cell r="U31">
            <v>115.33010947492426</v>
          </cell>
          <cell r="V31">
            <v>115.90653317894525</v>
          </cell>
        </row>
        <row r="33">
          <cell r="B33" t="str">
            <v>Emission intensity non-dairy cattle</v>
          </cell>
          <cell r="D33">
            <v>100</v>
          </cell>
          <cell r="E33">
            <v>100.23379411380161</v>
          </cell>
          <cell r="F33">
            <v>100.51410172758924</v>
          </cell>
          <cell r="G33">
            <v>100.76947651114224</v>
          </cell>
          <cell r="H33">
            <v>100.83270952381805</v>
          </cell>
          <cell r="I33">
            <v>101.61254127304043</v>
          </cell>
          <cell r="J33">
            <v>102.16932791476989</v>
          </cell>
          <cell r="K33">
            <v>102.44677852009306</v>
          </cell>
          <cell r="L33">
            <v>103.3687396112484</v>
          </cell>
          <cell r="M33">
            <v>103.33437371122888</v>
          </cell>
          <cell r="N33">
            <v>103.68399418984309</v>
          </cell>
          <cell r="O33">
            <v>104.22293925037295</v>
          </cell>
          <cell r="P33">
            <v>104.16348561337547</v>
          </cell>
          <cell r="Q33">
            <v>104.31096583596376</v>
          </cell>
          <cell r="R33">
            <v>104.14680009063667</v>
          </cell>
          <cell r="S33">
            <v>104.1831056691889</v>
          </cell>
          <cell r="T33">
            <v>104.23148704894854</v>
          </cell>
          <cell r="U33">
            <v>104.52822975124622</v>
          </cell>
          <cell r="V33">
            <v>104.60621488513458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ggregates"/>
    </sheetNames>
    <sheetDataSet>
      <sheetData sheetId="0" refreshError="1">
        <row r="1">
          <cell r="B1" t="str">
            <v>Primary production</v>
          </cell>
        </row>
        <row r="2">
          <cell r="B2" t="str">
            <v>Recovered products</v>
          </cell>
        </row>
        <row r="3">
          <cell r="B3" t="str">
            <v>Total Imports</v>
          </cell>
        </row>
        <row r="4">
          <cell r="B4" t="str">
            <v>Stock change</v>
          </cell>
        </row>
        <row r="5">
          <cell r="B5" t="str">
            <v>Exports</v>
          </cell>
        </row>
        <row r="6">
          <cell r="B6" t="str">
            <v>Nett Imports</v>
          </cell>
        </row>
        <row r="7">
          <cell r="B7" t="str">
            <v>Bunkers</v>
          </cell>
        </row>
        <row r="8">
          <cell r="B8" t="str">
            <v>Gross inland consumption</v>
          </cell>
        </row>
        <row r="9">
          <cell r="B9" t="str">
            <v>Transformation input</v>
          </cell>
        </row>
        <row r="10">
          <cell r="B10" t="str">
            <v>Input - Classic thermal power stations</v>
          </cell>
        </row>
        <row r="11">
          <cell r="B11" t="str">
            <v>Input - Public thermal power stations</v>
          </cell>
        </row>
        <row r="12">
          <cell r="B12" t="str">
            <v>Input - Autoprod. thermal power stations</v>
          </cell>
        </row>
        <row r="13">
          <cell r="B13" t="str">
            <v>Input - Nuclear power stations</v>
          </cell>
        </row>
        <row r="14">
          <cell r="B14" t="str">
            <v>Input - Patent fuel and briquetting plants</v>
          </cell>
        </row>
        <row r="15">
          <cell r="B15" t="str">
            <v>Input - Coke-oven plants</v>
          </cell>
        </row>
        <row r="16">
          <cell r="B16" t="str">
            <v>Input - Blast-furnace plants</v>
          </cell>
        </row>
        <row r="17">
          <cell r="B17" t="str">
            <v>Input - Gas works</v>
          </cell>
        </row>
        <row r="18">
          <cell r="B18" t="str">
            <v>Input - Refineries</v>
          </cell>
        </row>
        <row r="19">
          <cell r="B19" t="str">
            <v>Input - District heating plants</v>
          </cell>
        </row>
        <row r="20">
          <cell r="B20" t="str">
            <v>Transformation output</v>
          </cell>
        </row>
        <row r="21">
          <cell r="B21" t="str">
            <v>Output - Classic thermal power stations</v>
          </cell>
        </row>
        <row r="22">
          <cell r="B22" t="str">
            <v>Output - Public thermal power stations</v>
          </cell>
        </row>
        <row r="23">
          <cell r="B23" t="str">
            <v>Output - Autoprod. thermal power stations</v>
          </cell>
        </row>
        <row r="24">
          <cell r="B24" t="str">
            <v>Output - Nuclear power stations</v>
          </cell>
        </row>
        <row r="25">
          <cell r="B25" t="str">
            <v>Output - Patent fuel and briquetting plants</v>
          </cell>
        </row>
        <row r="26">
          <cell r="B26" t="str">
            <v>Output - Coke-oven plants</v>
          </cell>
        </row>
        <row r="27">
          <cell r="B27" t="str">
            <v>Output - Blast-furnace plants</v>
          </cell>
        </row>
        <row r="28">
          <cell r="B28" t="str">
            <v>Output - Gas works</v>
          </cell>
        </row>
        <row r="29">
          <cell r="B29" t="str">
            <v>Output - Refineries</v>
          </cell>
        </row>
        <row r="30">
          <cell r="B30" t="str">
            <v>Output - District heating plants</v>
          </cell>
        </row>
        <row r="31">
          <cell r="B31" t="str">
            <v>Exchanges and transfers, returns</v>
          </cell>
        </row>
        <row r="32">
          <cell r="B32" t="str">
            <v>Interproduct transfers</v>
          </cell>
        </row>
        <row r="33">
          <cell r="B33" t="str">
            <v>Products transferred</v>
          </cell>
        </row>
        <row r="34">
          <cell r="B34" t="str">
            <v>Returns from petrochemical industry</v>
          </cell>
        </row>
        <row r="35">
          <cell r="B35" t="str">
            <v>Consumption of the energy branch</v>
          </cell>
        </row>
        <row r="36">
          <cell r="B36" t="str">
            <v>Production and distribution of electricity</v>
          </cell>
        </row>
        <row r="37">
          <cell r="B37" t="str">
            <v>Pumped storage stations</v>
          </cell>
        </row>
        <row r="38">
          <cell r="B38" t="str">
            <v>Extraction &amp; agglomeration of solid fuels</v>
          </cell>
        </row>
        <row r="39">
          <cell r="B39" t="str">
            <v>Coke-oven &amp; gasworks plants</v>
          </cell>
        </row>
        <row r="40">
          <cell r="B40" t="str">
            <v>Oil &amp; natural gas extraction plants</v>
          </cell>
        </row>
        <row r="41">
          <cell r="B41" t="str">
            <v>Oil &amp; gas pipelines</v>
          </cell>
        </row>
        <row r="42">
          <cell r="B42" t="str">
            <v>Oil refineries</v>
          </cell>
        </row>
        <row r="43">
          <cell r="B43" t="str">
            <v>Nuclear fuel fabrication plants</v>
          </cell>
        </row>
        <row r="44">
          <cell r="B44" t="str">
            <v>Distribution losses</v>
          </cell>
        </row>
        <row r="45">
          <cell r="B45" t="str">
            <v>Available for final consumption</v>
          </cell>
        </row>
        <row r="46">
          <cell r="B46" t="str">
            <v>Final non-energy consumption</v>
          </cell>
        </row>
        <row r="47">
          <cell r="B47" t="str">
            <v>Chemical industry (non-energy)</v>
          </cell>
        </row>
        <row r="48">
          <cell r="B48" t="str">
            <v>Other sectors</v>
          </cell>
        </row>
        <row r="49">
          <cell r="B49" t="str">
            <v>Final energy consumption</v>
          </cell>
        </row>
        <row r="50">
          <cell r="B50" t="str">
            <v>FEC - Industry</v>
          </cell>
        </row>
        <row r="51">
          <cell r="B51" t="str">
            <v>FEC - Iron &amp; steel industry</v>
          </cell>
        </row>
        <row r="52">
          <cell r="B52" t="str">
            <v>FEC - Non-ferrous metal industry</v>
          </cell>
        </row>
        <row r="53">
          <cell r="B53" t="str">
            <v>FEC - Chemical industry</v>
          </cell>
        </row>
        <row r="54">
          <cell r="B54" t="str">
            <v>FEC - Glass, pottery &amp; building mat. industry</v>
          </cell>
        </row>
        <row r="55">
          <cell r="B55" t="str">
            <v>FEC - Ore-extraction industry</v>
          </cell>
        </row>
        <row r="56">
          <cell r="B56" t="str">
            <v>FEC - Food, drink &amp; tobacco industry</v>
          </cell>
        </row>
        <row r="57">
          <cell r="B57" t="str">
            <v>FEC - Textile, leather &amp; clothing industry</v>
          </cell>
        </row>
        <row r="58">
          <cell r="B58" t="str">
            <v>FEC - Paper &amp; printing industry</v>
          </cell>
        </row>
        <row r="59">
          <cell r="B59" t="str">
            <v>FEC - Engineering &amp; other metal industries</v>
          </cell>
        </row>
        <row r="60">
          <cell r="B60" t="str">
            <v>FEC - Other industries</v>
          </cell>
        </row>
        <row r="61">
          <cell r="B61" t="str">
            <v>FEC - Adjustment</v>
          </cell>
        </row>
        <row r="62">
          <cell r="B62" t="str">
            <v>FEC - Transport</v>
          </cell>
        </row>
        <row r="63">
          <cell r="B63" t="str">
            <v>FEC - Railways</v>
          </cell>
        </row>
        <row r="64">
          <cell r="B64" t="str">
            <v>FEC - Road transport</v>
          </cell>
        </row>
        <row r="65">
          <cell r="B65" t="str">
            <v>FEC - Air transport</v>
          </cell>
        </row>
        <row r="66">
          <cell r="B66" t="str">
            <v>FEC - Inland navigation</v>
          </cell>
        </row>
        <row r="67">
          <cell r="B67" t="str">
            <v>FEC - Households, commerce, public auth., etc.</v>
          </cell>
        </row>
        <row r="68">
          <cell r="B68" t="str">
            <v>FEC - Households</v>
          </cell>
        </row>
        <row r="69">
          <cell r="B69" t="str">
            <v>FEC - Agriculture</v>
          </cell>
        </row>
        <row r="70">
          <cell r="B70" t="str">
            <v>FEC - Fisheries</v>
          </cell>
        </row>
        <row r="71">
          <cell r="B71" t="str">
            <v>FEC - Other</v>
          </cell>
        </row>
        <row r="72">
          <cell r="B72" t="str">
            <v>Statistical difference</v>
          </cell>
        </row>
        <row r="73">
          <cell r="B73" t="str">
            <v>Total Nett Production</v>
          </cell>
        </row>
        <row r="74">
          <cell r="B74" t="str">
            <v>Nett Production from Hydro Power Stations</v>
          </cell>
        </row>
        <row r="75">
          <cell r="B75" t="str">
            <v>Nett Production from Geothermal Stations</v>
          </cell>
        </row>
        <row r="76">
          <cell r="B76" t="str">
            <v>Nett Production from Nuclear Power Stations</v>
          </cell>
        </row>
        <row r="77">
          <cell r="B77" t="str">
            <v>Nett Production from Thermal Power Stations</v>
          </cell>
        </row>
        <row r="78">
          <cell r="B78" t="str">
            <v>Nett Production from Wind-Operated Power Stations</v>
          </cell>
        </row>
        <row r="79">
          <cell r="B79" t="str">
            <v>Nett Production from Coal-Fired Power Stations</v>
          </cell>
        </row>
        <row r="80">
          <cell r="B80" t="str">
            <v>Nett Production from Lignite-Fired Power Stations</v>
          </cell>
        </row>
        <row r="81">
          <cell r="B81" t="str">
            <v>Nett Production from Oil-Fired Power Stations</v>
          </cell>
        </row>
        <row r="82">
          <cell r="B82" t="str">
            <v>Nett Production from Natural Gas-Fired Power Stations</v>
          </cell>
        </row>
        <row r="83">
          <cell r="B83" t="str">
            <v>Nett Production from Derived Gas-Fired Power Stations</v>
          </cell>
        </row>
        <row r="84">
          <cell r="B84" t="str">
            <v>Nett Production from Biomass-Fired Power Stations</v>
          </cell>
        </row>
        <row r="85">
          <cell r="B85" t="str">
            <v>Installed Capacity - Thermal</v>
          </cell>
        </row>
        <row r="86">
          <cell r="B86" t="str">
            <v>Installed Capacity - Nuclear</v>
          </cell>
        </row>
        <row r="87">
          <cell r="B87" t="str">
            <v>Installed Capacity - Hydro</v>
          </cell>
        </row>
        <row r="88">
          <cell r="B88" t="str">
            <v>Installed Capacity - Wind</v>
          </cell>
        </row>
        <row r="89">
          <cell r="B89" t="str">
            <v>Installed Capacity - Steam</v>
          </cell>
        </row>
        <row r="90">
          <cell r="B90" t="str">
            <v>Installed Capacity - Gas Turbine</v>
          </cell>
        </row>
        <row r="91">
          <cell r="B91" t="str">
            <v>Installed Capacity - Combined Cycle</v>
          </cell>
        </row>
        <row r="92">
          <cell r="B92" t="str">
            <v>Population</v>
          </cell>
        </row>
        <row r="93">
          <cell r="B93" t="str">
            <v>Gross Domestic Product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0-Errors"/>
      <sheetName val="2001-Errors"/>
      <sheetName val="2002-Errors"/>
      <sheetName val="2003-Errors"/>
      <sheetName val="2004-Errors"/>
      <sheetName val="2005-Errors"/>
      <sheetName val="2006-Errors"/>
      <sheetName val="2007-Errors"/>
      <sheetName val="2008-Errors"/>
      <sheetName val="Remarks"/>
    </sheetNames>
    <sheetDataSet>
      <sheetData sheetId="0" refreshError="1"/>
      <sheetData sheetId="1" refreshError="1">
        <row r="105">
          <cell r="G105" t="str">
            <v>Austria</v>
          </cell>
          <cell r="K105" t="str">
            <v>Australia</v>
          </cell>
          <cell r="L105" t="str">
            <v>Australie</v>
          </cell>
          <cell r="M105" t="str">
            <v>AUSTRALI</v>
          </cell>
          <cell r="N105" t="str">
            <v>AU</v>
          </cell>
        </row>
        <row r="106">
          <cell r="K106" t="str">
            <v>Austria</v>
          </cell>
          <cell r="L106" t="str">
            <v>Autriche</v>
          </cell>
          <cell r="M106" t="str">
            <v>AUSTRIA</v>
          </cell>
          <cell r="N106" t="str">
            <v>AT</v>
          </cell>
        </row>
        <row r="107">
          <cell r="K107" t="str">
            <v>Belgium</v>
          </cell>
          <cell r="L107" t="str">
            <v>Belgique</v>
          </cell>
          <cell r="M107" t="str">
            <v>BELGIUM</v>
          </cell>
          <cell r="N107" t="str">
            <v>BE</v>
          </cell>
        </row>
        <row r="108">
          <cell r="K108" t="str">
            <v>Canada</v>
          </cell>
          <cell r="L108" t="str">
            <v>Canada</v>
          </cell>
          <cell r="M108" t="str">
            <v>CANADA</v>
          </cell>
          <cell r="N108" t="str">
            <v>CA</v>
          </cell>
        </row>
        <row r="109">
          <cell r="G109" t="b">
            <v>1</v>
          </cell>
          <cell r="K109" t="str">
            <v>Czech Republic</v>
          </cell>
          <cell r="L109" t="str">
            <v>République tchèque</v>
          </cell>
          <cell r="M109" t="str">
            <v>CZECH</v>
          </cell>
          <cell r="N109" t="str">
            <v>CZ</v>
          </cell>
        </row>
        <row r="110">
          <cell r="K110" t="str">
            <v>Denmark</v>
          </cell>
          <cell r="L110" t="str">
            <v>Danemark</v>
          </cell>
          <cell r="M110" t="str">
            <v>DENMARK</v>
          </cell>
          <cell r="N110" t="str">
            <v>DK</v>
          </cell>
        </row>
        <row r="111">
          <cell r="K111" t="str">
            <v>Finland</v>
          </cell>
          <cell r="L111" t="str">
            <v>Finlande</v>
          </cell>
          <cell r="M111" t="str">
            <v>FINLAND</v>
          </cell>
          <cell r="N111" t="str">
            <v>FI</v>
          </cell>
        </row>
        <row r="112">
          <cell r="K112" t="str">
            <v>France</v>
          </cell>
          <cell r="L112" t="str">
            <v>France</v>
          </cell>
          <cell r="M112" t="str">
            <v>FRANCE</v>
          </cell>
          <cell r="N112" t="str">
            <v>FR</v>
          </cell>
        </row>
        <row r="113">
          <cell r="K113" t="str">
            <v>Germany</v>
          </cell>
          <cell r="L113" t="str">
            <v>Allemagne</v>
          </cell>
          <cell r="M113" t="str">
            <v>GERMANY</v>
          </cell>
          <cell r="N113" t="str">
            <v>DE</v>
          </cell>
        </row>
        <row r="114">
          <cell r="K114" t="str">
            <v>Greece</v>
          </cell>
          <cell r="L114" t="str">
            <v>Grèce</v>
          </cell>
          <cell r="M114" t="str">
            <v>GREECE</v>
          </cell>
          <cell r="N114" t="str">
            <v>GR</v>
          </cell>
        </row>
        <row r="115">
          <cell r="G115">
            <v>1</v>
          </cell>
          <cell r="K115" t="str">
            <v>Hungary</v>
          </cell>
          <cell r="L115" t="str">
            <v>Hongrie</v>
          </cell>
          <cell r="M115" t="str">
            <v>HUNGARY</v>
          </cell>
          <cell r="N115" t="str">
            <v>HU</v>
          </cell>
        </row>
        <row r="116">
          <cell r="K116" t="str">
            <v>Iceland</v>
          </cell>
          <cell r="L116" t="str">
            <v>Islande</v>
          </cell>
          <cell r="M116" t="str">
            <v>ICELAND</v>
          </cell>
          <cell r="N116" t="str">
            <v>IS</v>
          </cell>
        </row>
        <row r="117">
          <cell r="G117">
            <v>2008</v>
          </cell>
          <cell r="K117" t="str">
            <v>Ireland</v>
          </cell>
          <cell r="L117" t="str">
            <v>Irlande</v>
          </cell>
          <cell r="M117" t="str">
            <v>IRELAND</v>
          </cell>
          <cell r="N117" t="str">
            <v>IE</v>
          </cell>
        </row>
        <row r="118">
          <cell r="K118" t="str">
            <v>Italy</v>
          </cell>
          <cell r="L118" t="str">
            <v>Italie</v>
          </cell>
          <cell r="M118" t="str">
            <v>ITALY</v>
          </cell>
          <cell r="N118" t="str">
            <v>IT</v>
          </cell>
        </row>
        <row r="119">
          <cell r="K119" t="str">
            <v>Japan</v>
          </cell>
          <cell r="L119" t="str">
            <v>Japon</v>
          </cell>
          <cell r="M119" t="str">
            <v>JAPAN</v>
          </cell>
          <cell r="N119" t="str">
            <v>JP</v>
          </cell>
        </row>
        <row r="120">
          <cell r="K120" t="str">
            <v>Korea</v>
          </cell>
          <cell r="L120" t="str">
            <v>Corée</v>
          </cell>
          <cell r="M120" t="str">
            <v>KOREA</v>
          </cell>
          <cell r="N120" t="str">
            <v>KR</v>
          </cell>
        </row>
        <row r="121">
          <cell r="K121" t="str">
            <v>Luxembourg</v>
          </cell>
          <cell r="L121" t="str">
            <v>Luxembourg</v>
          </cell>
          <cell r="M121" t="str">
            <v>LUXEMBOU</v>
          </cell>
          <cell r="N121" t="str">
            <v>LU</v>
          </cell>
        </row>
        <row r="122">
          <cell r="K122" t="str">
            <v>Mexico</v>
          </cell>
          <cell r="L122" t="str">
            <v>Mexique</v>
          </cell>
          <cell r="M122" t="str">
            <v>MEXICO</v>
          </cell>
          <cell r="N122" t="str">
            <v>MX</v>
          </cell>
        </row>
        <row r="123">
          <cell r="K123" t="str">
            <v>Netherlands</v>
          </cell>
          <cell r="L123" t="str">
            <v>Pays-Bas</v>
          </cell>
          <cell r="M123" t="str">
            <v>NETHLAND</v>
          </cell>
          <cell r="N123" t="str">
            <v>NL</v>
          </cell>
        </row>
        <row r="124">
          <cell r="K124" t="str">
            <v>New Zealand</v>
          </cell>
          <cell r="L124" t="str">
            <v>Nouvelle-Zélande</v>
          </cell>
          <cell r="M124" t="str">
            <v>NZ</v>
          </cell>
          <cell r="N124" t="str">
            <v>NZ</v>
          </cell>
        </row>
        <row r="125">
          <cell r="K125" t="str">
            <v>Norway</v>
          </cell>
          <cell r="L125" t="str">
            <v>Norvège</v>
          </cell>
          <cell r="M125" t="str">
            <v>NORWAY</v>
          </cell>
          <cell r="N125" t="str">
            <v>NO</v>
          </cell>
        </row>
        <row r="126">
          <cell r="K126" t="str">
            <v>Poland</v>
          </cell>
          <cell r="L126" t="str">
            <v>Pologne</v>
          </cell>
          <cell r="M126" t="str">
            <v>POLAND</v>
          </cell>
          <cell r="N126" t="str">
            <v>PL</v>
          </cell>
        </row>
        <row r="127">
          <cell r="K127" t="str">
            <v>Portugal</v>
          </cell>
          <cell r="L127" t="str">
            <v>Portugal</v>
          </cell>
          <cell r="M127" t="str">
            <v>PORTUGAL</v>
          </cell>
          <cell r="N127" t="str">
            <v>PT</v>
          </cell>
        </row>
        <row r="128">
          <cell r="K128" t="str">
            <v>Slovak Republic</v>
          </cell>
          <cell r="L128" t="str">
            <v>République slovaque</v>
          </cell>
          <cell r="M128" t="str">
            <v>SLOVAKIA</v>
          </cell>
          <cell r="N128" t="str">
            <v>SK</v>
          </cell>
        </row>
        <row r="129">
          <cell r="K129" t="str">
            <v>Spain</v>
          </cell>
          <cell r="L129" t="str">
            <v>Espagne</v>
          </cell>
          <cell r="M129" t="str">
            <v>SPAIN</v>
          </cell>
          <cell r="N129" t="str">
            <v>ES</v>
          </cell>
        </row>
        <row r="130">
          <cell r="K130" t="str">
            <v>Sweden</v>
          </cell>
          <cell r="L130" t="str">
            <v>Suède</v>
          </cell>
          <cell r="M130" t="str">
            <v>SWEDEN</v>
          </cell>
          <cell r="N130" t="str">
            <v>SE</v>
          </cell>
        </row>
        <row r="131">
          <cell r="K131" t="str">
            <v>Switzerland</v>
          </cell>
          <cell r="L131" t="str">
            <v>Suisse</v>
          </cell>
          <cell r="M131" t="str">
            <v>SWITLAND</v>
          </cell>
          <cell r="N131" t="str">
            <v>CH</v>
          </cell>
        </row>
        <row r="132">
          <cell r="K132" t="str">
            <v>Turkey</v>
          </cell>
          <cell r="L132" t="str">
            <v>Turquie</v>
          </cell>
          <cell r="M132" t="str">
            <v>TURKEY</v>
          </cell>
          <cell r="N132" t="str">
            <v>TR</v>
          </cell>
        </row>
        <row r="133">
          <cell r="K133" t="str">
            <v>United Kingdom</v>
          </cell>
          <cell r="L133" t="str">
            <v>Royaume-Uni</v>
          </cell>
          <cell r="M133" t="str">
            <v>UK</v>
          </cell>
          <cell r="N133" t="str">
            <v>GB</v>
          </cell>
        </row>
        <row r="134">
          <cell r="K134" t="str">
            <v>United States</v>
          </cell>
          <cell r="L134" t="str">
            <v>Etats-Unis</v>
          </cell>
          <cell r="M134" t="str">
            <v>USA</v>
          </cell>
          <cell r="N134" t="str">
            <v>US</v>
          </cell>
        </row>
        <row r="135">
          <cell r="K135" t="str">
            <v>Albania</v>
          </cell>
          <cell r="L135" t="str">
            <v>Albanie</v>
          </cell>
          <cell r="M135" t="str">
            <v>ALBANIA</v>
          </cell>
          <cell r="N135" t="str">
            <v>AL</v>
          </cell>
        </row>
        <row r="136">
          <cell r="K136" t="str">
            <v>Armenia</v>
          </cell>
          <cell r="L136" t="str">
            <v>Arménie</v>
          </cell>
          <cell r="M136" t="str">
            <v>ARMENIA</v>
          </cell>
          <cell r="N136" t="str">
            <v>AM</v>
          </cell>
        </row>
        <row r="137">
          <cell r="K137" t="str">
            <v>Azerbaijan</v>
          </cell>
          <cell r="L137" t="str">
            <v>Azerbaïdjan</v>
          </cell>
          <cell r="M137" t="str">
            <v>AZERBAIJAN</v>
          </cell>
          <cell r="N137" t="str">
            <v>AZ</v>
          </cell>
        </row>
        <row r="138">
          <cell r="K138" t="str">
            <v>Belarus</v>
          </cell>
          <cell r="L138" t="str">
            <v>Bélarus</v>
          </cell>
          <cell r="M138" t="str">
            <v>BELARUS</v>
          </cell>
          <cell r="N138" t="str">
            <v>BY</v>
          </cell>
        </row>
        <row r="139">
          <cell r="K139" t="str">
            <v>Bosnia and Herzegovina</v>
          </cell>
          <cell r="L139" t="str">
            <v>Bosnie-Herzégovine</v>
          </cell>
          <cell r="M139" t="str">
            <v>BOSNIAHERZ</v>
          </cell>
          <cell r="N139" t="str">
            <v>BA</v>
          </cell>
        </row>
        <row r="140">
          <cell r="K140" t="str">
            <v>Bulgaria</v>
          </cell>
          <cell r="L140" t="str">
            <v>Bulgarie</v>
          </cell>
          <cell r="M140" t="str">
            <v>BULGARIA</v>
          </cell>
          <cell r="N140" t="str">
            <v>BG</v>
          </cell>
        </row>
        <row r="141">
          <cell r="K141" t="str">
            <v>Croatia</v>
          </cell>
          <cell r="L141" t="str">
            <v>Croatie</v>
          </cell>
          <cell r="M141" t="str">
            <v>CROATIA</v>
          </cell>
          <cell r="N141" t="str">
            <v>HR</v>
          </cell>
        </row>
        <row r="142">
          <cell r="K142" t="str">
            <v>Cyprus</v>
          </cell>
          <cell r="L142" t="str">
            <v>Chypre</v>
          </cell>
          <cell r="M142" t="str">
            <v>CYPRUS</v>
          </cell>
          <cell r="N142" t="str">
            <v>CY</v>
          </cell>
        </row>
        <row r="143">
          <cell r="K143" t="str">
            <v>Estonia</v>
          </cell>
          <cell r="L143" t="str">
            <v>Estonie</v>
          </cell>
          <cell r="M143" t="str">
            <v>ESTONIA</v>
          </cell>
          <cell r="N143" t="str">
            <v>EE</v>
          </cell>
        </row>
        <row r="144">
          <cell r="K144" t="str">
            <v>Former Yugoslav Republic of Macedonia</v>
          </cell>
          <cell r="L144" t="str">
            <v>ex-République yougoslave de Macédoine</v>
          </cell>
          <cell r="M144" t="str">
            <v>FYROM</v>
          </cell>
          <cell r="N144" t="str">
            <v>MK</v>
          </cell>
        </row>
        <row r="145">
          <cell r="K145" t="str">
            <v>Georgia</v>
          </cell>
          <cell r="L145" t="str">
            <v>Géorgie</v>
          </cell>
          <cell r="M145" t="str">
            <v>GEORGIA</v>
          </cell>
          <cell r="N145" t="str">
            <v>GE</v>
          </cell>
        </row>
        <row r="146">
          <cell r="K146" t="str">
            <v>Israel</v>
          </cell>
          <cell r="L146" t="str">
            <v>Israël</v>
          </cell>
          <cell r="M146" t="str">
            <v>ISRAEL</v>
          </cell>
          <cell r="N146" t="str">
            <v>IL</v>
          </cell>
        </row>
        <row r="147">
          <cell r="K147" t="str">
            <v>Kazakhstan</v>
          </cell>
          <cell r="L147" t="str">
            <v>Kazakhstan</v>
          </cell>
          <cell r="M147" t="str">
            <v>KAZAKHSTAN</v>
          </cell>
          <cell r="N147" t="str">
            <v>KZ</v>
          </cell>
        </row>
        <row r="148">
          <cell r="K148" t="str">
            <v>Kyrgyzstan</v>
          </cell>
          <cell r="L148" t="str">
            <v>Kirghizistan</v>
          </cell>
          <cell r="M148" t="str">
            <v>KYRGYZSTAN</v>
          </cell>
          <cell r="N148" t="str">
            <v>KG</v>
          </cell>
        </row>
        <row r="149">
          <cell r="K149" t="str">
            <v>Latvia</v>
          </cell>
          <cell r="L149" t="str">
            <v>Lettonie</v>
          </cell>
          <cell r="M149" t="str">
            <v>LATVIA</v>
          </cell>
          <cell r="N149" t="str">
            <v>LV</v>
          </cell>
        </row>
        <row r="150">
          <cell r="K150" t="str">
            <v>Lithuania</v>
          </cell>
          <cell r="L150" t="str">
            <v>Lituanie</v>
          </cell>
          <cell r="M150" t="str">
            <v>LITHUANIA</v>
          </cell>
          <cell r="N150" t="str">
            <v>LT</v>
          </cell>
        </row>
        <row r="151">
          <cell r="K151" t="str">
            <v>Malta</v>
          </cell>
          <cell r="L151" t="str">
            <v>Malte</v>
          </cell>
          <cell r="M151" t="str">
            <v>MALTA</v>
          </cell>
          <cell r="N151" t="str">
            <v>MT</v>
          </cell>
        </row>
        <row r="152">
          <cell r="K152" t="str">
            <v>Moldova</v>
          </cell>
          <cell r="L152" t="str">
            <v>République de Moldavie</v>
          </cell>
          <cell r="M152" t="str">
            <v>MOLDOVA</v>
          </cell>
          <cell r="N152" t="str">
            <v>MD</v>
          </cell>
        </row>
        <row r="153">
          <cell r="K153" t="str">
            <v>Montenegro</v>
          </cell>
          <cell r="L153" t="str">
            <v>Monténégro</v>
          </cell>
          <cell r="M153" t="str">
            <v>MONTENEGRO</v>
          </cell>
          <cell r="N153" t="str">
            <v>ME</v>
          </cell>
        </row>
        <row r="154">
          <cell r="K154" t="str">
            <v>Romania</v>
          </cell>
          <cell r="L154" t="str">
            <v>Roumanie</v>
          </cell>
          <cell r="M154" t="str">
            <v>ROMANIA</v>
          </cell>
          <cell r="N154" t="str">
            <v>RO</v>
          </cell>
        </row>
        <row r="155">
          <cell r="K155" t="str">
            <v>Russia</v>
          </cell>
          <cell r="L155" t="str">
            <v>Russie</v>
          </cell>
          <cell r="M155" t="str">
            <v>RUSSIA</v>
          </cell>
          <cell r="N155" t="str">
            <v>RU</v>
          </cell>
        </row>
        <row r="156">
          <cell r="K156" t="str">
            <v>Serbia</v>
          </cell>
          <cell r="L156" t="str">
            <v>Serbie</v>
          </cell>
          <cell r="M156" t="str">
            <v>SERBIA</v>
          </cell>
          <cell r="N156" t="str">
            <v>RS</v>
          </cell>
        </row>
        <row r="157">
          <cell r="K157" t="str">
            <v>Slovenia</v>
          </cell>
          <cell r="L157" t="str">
            <v>Slovénie</v>
          </cell>
          <cell r="M157" t="str">
            <v>SLOVENIA</v>
          </cell>
          <cell r="N157" t="str">
            <v>SI</v>
          </cell>
        </row>
        <row r="158">
          <cell r="K158" t="str">
            <v>Tajikistan</v>
          </cell>
          <cell r="L158" t="str">
            <v>Tadjikistan</v>
          </cell>
          <cell r="M158" t="str">
            <v>TAJIKISTAN</v>
          </cell>
          <cell r="N158" t="str">
            <v>TJ</v>
          </cell>
        </row>
        <row r="159">
          <cell r="K159" t="str">
            <v>Turkmenistan</v>
          </cell>
          <cell r="L159" t="str">
            <v>Turkménistan</v>
          </cell>
          <cell r="M159" t="str">
            <v>TURKMENIST</v>
          </cell>
          <cell r="N159" t="str">
            <v>TM</v>
          </cell>
        </row>
        <row r="160">
          <cell r="K160" t="str">
            <v>Ukraine</v>
          </cell>
          <cell r="L160" t="str">
            <v>Ukraine</v>
          </cell>
          <cell r="M160" t="str">
            <v>UKRAINE</v>
          </cell>
          <cell r="N160" t="str">
            <v>UA</v>
          </cell>
        </row>
        <row r="161">
          <cell r="K161" t="str">
            <v>Uzbekistan</v>
          </cell>
          <cell r="L161" t="str">
            <v>Ouzbékistan</v>
          </cell>
          <cell r="M161" t="str">
            <v>UZBEKISTAN</v>
          </cell>
          <cell r="N161" t="str">
            <v>UZ</v>
          </cell>
        </row>
      </sheetData>
      <sheetData sheetId="2" refreshError="1">
        <row r="42">
          <cell r="AE42" t="str">
            <v>Menu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5-Errors"/>
      <sheetName val="2003-Errors"/>
      <sheetName val="2002-Errors"/>
      <sheetName val="2001-Errors"/>
      <sheetName val="2000-Errors"/>
      <sheetName val="1998-Errors"/>
      <sheetName val="1997-Errors"/>
      <sheetName val="1996-Errors"/>
      <sheetName val="1992-Errors"/>
      <sheetName val="1991-Errors"/>
      <sheetName val="1990-Errors"/>
      <sheetName val="2004-Errors"/>
      <sheetName val="1999-Errors"/>
      <sheetName val="Remarks"/>
      <sheetName val="CO2e"/>
    </sheetNames>
    <sheetDataSet>
      <sheetData sheetId="0"/>
      <sheetData sheetId="1" refreshError="1">
        <row r="107">
          <cell r="G107" t="str">
            <v>Austria</v>
          </cell>
        </row>
        <row r="111">
          <cell r="G11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  <sheetName val="CO2e"/>
    </sheetNames>
    <sheetDataSet>
      <sheetData sheetId="0" refreshError="1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 refreshError="1"/>
      <sheetData sheetId="1"/>
      <sheetData sheetId="2"/>
      <sheetData sheetId="3"/>
      <sheetData sheetId="4" refreshError="1">
        <row r="15">
          <cell r="B15">
            <v>2.2999407742593334</v>
          </cell>
          <cell r="C15">
            <v>2.6502526365333332</v>
          </cell>
          <cell r="D15">
            <v>2.8224223998666669</v>
          </cell>
          <cell r="E15">
            <v>2.7505173211999994</v>
          </cell>
          <cell r="F15">
            <v>2.8921938642666665</v>
          </cell>
          <cell r="G15">
            <v>3.2055466300000011</v>
          </cell>
          <cell r="H15">
            <v>3.5401246850047436</v>
          </cell>
          <cell r="I15">
            <v>3.6638818065688512</v>
          </cell>
          <cell r="J15">
            <v>4.418625843956951</v>
          </cell>
          <cell r="K15">
            <v>4.4772282533943537</v>
          </cell>
        </row>
      </sheetData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 refreshError="1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a"/>
      <sheetName val="Table6b"/>
      <sheetName val="Table6c"/>
      <sheetName val="Table6d"/>
      <sheetName val="Table7a"/>
      <sheetName val="Table7b"/>
      <sheetName val="Table8"/>
      <sheetName val="TableEU-1"/>
      <sheetName val="TableEU-2"/>
      <sheetName val="GELE"/>
      <sheetName val="GHEAT"/>
      <sheetName val="NELE"/>
      <sheetName val="NHEAT"/>
      <sheetName val="ELET34"/>
      <sheetName val="HEAT34"/>
      <sheetName val="TAB5ELE"/>
      <sheetName val="TAB5CHP"/>
      <sheetName val="TAB5TOT"/>
      <sheetName val="TAB5HEAT"/>
      <sheetName val="TAB5CHPH"/>
      <sheetName val="TAB5TOTH"/>
      <sheetName val="TAB6ANTONS"/>
      <sheetName val="TAB6CCTONS"/>
      <sheetName val="TAB6OBCTONS"/>
      <sheetName val="TAB6SCTONS"/>
      <sheetName val="TAB6LIGTONS"/>
      <sheetName val="TAB6PEATONS"/>
      <sheetName val="TAB6PFUELTONS"/>
      <sheetName val="TAB6COKEOCTONS"/>
      <sheetName val="TAB6GASCOKETONS"/>
      <sheetName val="TAB6COALTARTONS"/>
      <sheetName val="TAB6BKBTONS"/>
      <sheetName val="TAB6GWGASTJ"/>
      <sheetName val="TAB6COGTJ"/>
      <sheetName val="TAB6BFGTJ"/>
      <sheetName val="TAB6OSGASTJ"/>
      <sheetName val="TAB6CRUDOILTONS"/>
      <sheetName val="TAB6NGLTONS"/>
      <sheetName val="TAB6REFGASTONS"/>
      <sheetName val="TAB6LPGTONS"/>
      <sheetName val="TAB6NAPHTHATONS"/>
      <sheetName val="TAB6KERJETONS"/>
      <sheetName val="TAB6OTHKEROTONS"/>
      <sheetName val="TAB6GASDIESTONS"/>
      <sheetName val="TAB6HFUELTONS"/>
      <sheetName val="TAB6BITUTONS"/>
      <sheetName val="TAB6PETCOKETONS"/>
      <sheetName val="TAB6OTHOILTONS"/>
      <sheetName val="TAB6NGASTJ"/>
      <sheetName val="TAB6INDWTJ"/>
      <sheetName val="TAB6MSWRTJ"/>
      <sheetName val="TAB6MSWNRTJ"/>
      <sheetName val="TAB6WOODTJ"/>
      <sheetName val="TAB6LANDGASTJ"/>
      <sheetName val="TAB6SEWAGETJ"/>
      <sheetName val="TAB6OTHBIOTJ"/>
      <sheetName val="TAB6LIQBIOTONS"/>
      <sheetName val="TAB6TOTAL"/>
      <sheetName val="TAB7MAIN"/>
      <sheetName val="TAB7AUTO"/>
      <sheetName val="TAB8IMPE"/>
      <sheetName val="TAB8IMPHC"/>
      <sheetName val="TAB8EXPE"/>
      <sheetName val="TAB8EXPHC"/>
      <sheetName val="2006-Errors"/>
      <sheetName val="2005-Errors"/>
      <sheetName val="2004-Errors"/>
      <sheetName val="2003-Errors"/>
      <sheetName val="2002-Errors"/>
      <sheetName val="2001-Errors"/>
      <sheetName val="2000-Errors"/>
      <sheetName val="1999-Errors"/>
      <sheetName val="1998-Errors"/>
      <sheetName val="1997-Errors"/>
      <sheetName val="1996-Errors"/>
      <sheetName val="1992-Errors"/>
      <sheetName val="1991-Errors"/>
      <sheetName val="1990-Errors"/>
      <sheetName val="Remarks"/>
    </sheetNames>
    <sheetDataSet>
      <sheetData sheetId="0" refreshError="1"/>
      <sheetData sheetId="1" refreshError="1">
        <row r="105">
          <cell r="D105">
            <v>2006</v>
          </cell>
        </row>
        <row r="106">
          <cell r="D106">
            <v>2005</v>
          </cell>
        </row>
        <row r="107">
          <cell r="D107">
            <v>2004</v>
          </cell>
        </row>
        <row r="108">
          <cell r="D108">
            <v>2003</v>
          </cell>
        </row>
        <row r="109">
          <cell r="D109">
            <v>2002</v>
          </cell>
        </row>
        <row r="110">
          <cell r="D110">
            <v>2001</v>
          </cell>
        </row>
        <row r="111">
          <cell r="D111">
            <v>2000</v>
          </cell>
        </row>
        <row r="112">
          <cell r="D112">
            <v>1999</v>
          </cell>
        </row>
        <row r="113">
          <cell r="D113">
            <v>1998</v>
          </cell>
        </row>
        <row r="114">
          <cell r="D114">
            <v>1997</v>
          </cell>
        </row>
        <row r="115">
          <cell r="D115">
            <v>1996</v>
          </cell>
        </row>
        <row r="116">
          <cell r="D116">
            <v>1995</v>
          </cell>
        </row>
        <row r="117">
          <cell r="D117">
            <v>1994</v>
          </cell>
        </row>
        <row r="118">
          <cell r="D118">
            <v>1993</v>
          </cell>
        </row>
        <row r="119">
          <cell r="D119">
            <v>1992</v>
          </cell>
        </row>
        <row r="120">
          <cell r="D120">
            <v>1991</v>
          </cell>
        </row>
        <row r="121">
          <cell r="D121">
            <v>1990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U34"/>
  <sheetViews>
    <sheetView tabSelected="1" topLeftCell="B34" zoomScaleNormal="100" workbookViewId="0">
      <selection activeCell="A23" sqref="A23"/>
    </sheetView>
  </sheetViews>
  <sheetFormatPr defaultRowHeight="15"/>
  <cols>
    <col min="1" max="1" width="6.85546875" bestFit="1" customWidth="1"/>
    <col min="2" max="2" width="46.7109375" bestFit="1" customWidth="1"/>
    <col min="3" max="3" width="17.42578125" bestFit="1" customWidth="1"/>
    <col min="4" max="22" width="9.5703125" bestFit="1" customWidth="1"/>
  </cols>
  <sheetData>
    <row r="3" spans="1:25">
      <c r="A3" s="1" t="s">
        <v>0</v>
      </c>
      <c r="B3" s="1" t="s">
        <v>1</v>
      </c>
      <c r="C3" s="1" t="s">
        <v>2</v>
      </c>
      <c r="D3" s="1">
        <v>1990</v>
      </c>
      <c r="E3" s="1">
        <v>1991</v>
      </c>
      <c r="F3" s="1">
        <v>1992</v>
      </c>
      <c r="G3" s="1">
        <v>1993</v>
      </c>
      <c r="H3" s="1">
        <v>1994</v>
      </c>
      <c r="I3" s="1">
        <v>1995</v>
      </c>
      <c r="J3" s="1">
        <v>1996</v>
      </c>
      <c r="K3" s="1">
        <v>1997</v>
      </c>
      <c r="L3" s="1">
        <v>1998</v>
      </c>
      <c r="M3" s="1">
        <v>1999</v>
      </c>
      <c r="N3" s="1">
        <v>2000</v>
      </c>
      <c r="O3" s="1">
        <v>2001</v>
      </c>
      <c r="P3" s="1">
        <v>2002</v>
      </c>
      <c r="Q3" s="1">
        <v>2003</v>
      </c>
      <c r="R3" s="1">
        <v>2004</v>
      </c>
      <c r="S3" s="1">
        <v>2005</v>
      </c>
      <c r="T3" s="1">
        <v>2006</v>
      </c>
      <c r="U3" s="1">
        <v>2007</v>
      </c>
      <c r="V3" s="1">
        <v>2008</v>
      </c>
      <c r="X3" s="1" t="s">
        <v>3</v>
      </c>
      <c r="Y3" s="1" t="s">
        <v>4</v>
      </c>
    </row>
    <row r="4" spans="1:25">
      <c r="A4" t="s">
        <v>5</v>
      </c>
      <c r="B4" t="s">
        <v>6</v>
      </c>
      <c r="C4" t="s">
        <v>7</v>
      </c>
      <c r="D4" s="2">
        <v>162649.56480927707</v>
      </c>
      <c r="E4" s="2">
        <v>155595.14098701286</v>
      </c>
      <c r="F4" s="2">
        <v>150069.62561037112</v>
      </c>
      <c r="G4" s="2">
        <v>147882.3009760454</v>
      </c>
      <c r="H4" s="2">
        <v>147583.41035816085</v>
      </c>
      <c r="I4" s="2">
        <v>148353.68003940152</v>
      </c>
      <c r="J4" s="2">
        <v>148742.3743767768</v>
      </c>
      <c r="K4" s="2">
        <v>148641.17656759705</v>
      </c>
      <c r="L4" s="2">
        <v>149294.27835260361</v>
      </c>
      <c r="M4" s="2">
        <v>150133.15801599354</v>
      </c>
      <c r="N4" s="2">
        <v>148550.48920628874</v>
      </c>
      <c r="O4" s="2">
        <v>149578.55578362741</v>
      </c>
      <c r="P4" s="2">
        <v>150619.32756884047</v>
      </c>
      <c r="Q4" s="2">
        <v>151306.7750160486</v>
      </c>
      <c r="R4" s="2">
        <v>149430.15829221526</v>
      </c>
      <c r="S4" s="2">
        <v>151730.74825483945</v>
      </c>
      <c r="T4" s="2">
        <v>150607.13081686091</v>
      </c>
      <c r="U4" s="2">
        <v>149870.63142102736</v>
      </c>
      <c r="V4" s="2">
        <v>151603.72140153009</v>
      </c>
      <c r="X4" s="3">
        <f>N4/D4-1</f>
        <v>-8.6683758542612233E-2</v>
      </c>
      <c r="Y4" s="3">
        <f>V4/N4-1</f>
        <v>2.0553498083748512E-2</v>
      </c>
    </row>
    <row r="5" spans="1:25">
      <c r="A5" t="s">
        <v>5</v>
      </c>
      <c r="B5" t="s">
        <v>8</v>
      </c>
      <c r="C5" t="s">
        <v>9</v>
      </c>
      <c r="D5" s="2">
        <v>37982.487616657607</v>
      </c>
      <c r="E5" s="2">
        <v>35728.596991183615</v>
      </c>
      <c r="F5" s="2">
        <v>33677.64180980988</v>
      </c>
      <c r="G5" s="2">
        <v>32458.3414591615</v>
      </c>
      <c r="H5" s="2">
        <v>31698.870274816563</v>
      </c>
      <c r="I5" s="2">
        <v>30832.720311713827</v>
      </c>
      <c r="J5" s="2">
        <v>30375.672701121646</v>
      </c>
      <c r="K5" s="2">
        <v>29715.140727219117</v>
      </c>
      <c r="L5" s="2">
        <v>29317.240001543069</v>
      </c>
      <c r="M5" s="2">
        <v>28803.412608389688</v>
      </c>
      <c r="N5" s="2">
        <v>27702.472022607006</v>
      </c>
      <c r="O5" s="2">
        <v>27345.343243421215</v>
      </c>
      <c r="P5" s="2">
        <v>26746.97102835953</v>
      </c>
      <c r="Q5" s="2">
        <v>26345.861153010606</v>
      </c>
      <c r="R5" s="2">
        <v>25626.979039284968</v>
      </c>
      <c r="S5" s="2">
        <v>25332.506396973753</v>
      </c>
      <c r="T5" s="2">
        <v>24847.677271980258</v>
      </c>
      <c r="U5" s="2">
        <v>24512.041040330427</v>
      </c>
      <c r="V5" s="2">
        <v>24494.43122228888</v>
      </c>
      <c r="X5" s="3">
        <f t="shared" ref="X5:X9" si="0">N5/D5-1</f>
        <v>-0.27065145647654199</v>
      </c>
      <c r="Y5" s="3">
        <f t="shared" ref="Y5:Y9" si="1">V5/N5-1</f>
        <v>-0.11580341269545036</v>
      </c>
    </row>
    <row r="6" spans="1:25">
      <c r="A6" t="s">
        <v>5</v>
      </c>
      <c r="B6" t="s">
        <v>10</v>
      </c>
      <c r="C6" t="s">
        <v>11</v>
      </c>
      <c r="D6" s="2">
        <v>3379.7729205983956</v>
      </c>
      <c r="E6" s="2">
        <v>3195.3964356882093</v>
      </c>
      <c r="F6" s="2">
        <v>3039.6908262060756</v>
      </c>
      <c r="G6" s="2">
        <v>2954.0731904332129</v>
      </c>
      <c r="H6" s="2">
        <v>2916.8214181622538</v>
      </c>
      <c r="I6" s="2">
        <v>2871.9355150520264</v>
      </c>
      <c r="J6" s="2">
        <v>2853.7647592038811</v>
      </c>
      <c r="K6" s="2">
        <v>2803.3226437979097</v>
      </c>
      <c r="L6" s="2">
        <v>2779.331976293659</v>
      </c>
      <c r="M6" s="2">
        <v>2751.9059646456849</v>
      </c>
      <c r="N6" s="2">
        <v>2669.223014358312</v>
      </c>
      <c r="O6" s="2">
        <v>2656.4294801855904</v>
      </c>
      <c r="P6" s="2">
        <v>2633.3291247588586</v>
      </c>
      <c r="Q6" s="2">
        <v>2605.816598461362</v>
      </c>
      <c r="R6" s="2">
        <v>2557.5570278746495</v>
      </c>
      <c r="S6" s="2">
        <v>2583.9130275373586</v>
      </c>
      <c r="T6" s="2">
        <v>2539.83243040343</v>
      </c>
      <c r="U6" s="2">
        <v>2515.5114381535641</v>
      </c>
      <c r="V6" s="2">
        <v>2526.2678340636057</v>
      </c>
      <c r="X6" s="3">
        <f t="shared" si="0"/>
        <v>-0.21023599008961802</v>
      </c>
      <c r="Y6" s="3">
        <f t="shared" si="1"/>
        <v>-5.3556851385485715E-2</v>
      </c>
    </row>
    <row r="7" spans="1:25">
      <c r="A7" t="s">
        <v>5</v>
      </c>
      <c r="B7" t="s">
        <v>12</v>
      </c>
      <c r="C7" t="s">
        <v>9</v>
      </c>
      <c r="D7" s="2">
        <v>81808.335656675714</v>
      </c>
      <c r="E7" s="2">
        <v>78687.660795483054</v>
      </c>
      <c r="F7" s="2">
        <v>75048.551156856789</v>
      </c>
      <c r="G7" s="2">
        <v>72127.381607505173</v>
      </c>
      <c r="H7" s="2">
        <v>71700.405661850105</v>
      </c>
      <c r="I7" s="2">
        <v>72167.195724952835</v>
      </c>
      <c r="J7" s="2">
        <v>72411.772678878377</v>
      </c>
      <c r="K7" s="2">
        <v>71327.969029447559</v>
      </c>
      <c r="L7" s="2">
        <v>70265.378938456939</v>
      </c>
      <c r="M7" s="2">
        <v>69920.606501610309</v>
      </c>
      <c r="N7" s="2">
        <v>68769.983902859662</v>
      </c>
      <c r="O7" s="2">
        <v>67904.124089912104</v>
      </c>
      <c r="P7" s="2">
        <v>66658.797904973791</v>
      </c>
      <c r="Q7" s="2">
        <v>65993.34449698939</v>
      </c>
      <c r="R7" s="2">
        <v>65202.865460715038</v>
      </c>
      <c r="S7" s="2">
        <v>64775.949066359586</v>
      </c>
      <c r="T7" s="2">
        <v>64639.931461353088</v>
      </c>
      <c r="U7" s="2">
        <v>65569.912233500349</v>
      </c>
      <c r="V7" s="2">
        <v>65268.92556720024</v>
      </c>
      <c r="X7" s="3">
        <f t="shared" si="0"/>
        <v>-0.15937681226683287</v>
      </c>
      <c r="Y7" s="3">
        <f t="shared" si="1"/>
        <v>-5.0909686711644531E-2</v>
      </c>
    </row>
    <row r="8" spans="1:25">
      <c r="A8" t="s">
        <v>5</v>
      </c>
      <c r="B8" t="s">
        <v>13</v>
      </c>
      <c r="C8" t="s">
        <v>11</v>
      </c>
      <c r="D8" s="2">
        <v>3620.3269174008715</v>
      </c>
      <c r="E8" s="2">
        <v>3490.3665410965218</v>
      </c>
      <c r="F8" s="2">
        <v>3338.2552469380444</v>
      </c>
      <c r="G8" s="2">
        <v>3216.4692294861011</v>
      </c>
      <c r="H8" s="2">
        <v>3199.4349328702629</v>
      </c>
      <c r="I8" s="2">
        <v>3245.1694195205305</v>
      </c>
      <c r="J8" s="2">
        <v>3274.0095957674193</v>
      </c>
      <c r="K8" s="2">
        <v>3233.7645564404379</v>
      </c>
      <c r="L8" s="2">
        <v>3214.2588302133363</v>
      </c>
      <c r="M8" s="2">
        <v>3197.4239999429119</v>
      </c>
      <c r="N8" s="2">
        <v>3155.4468820946317</v>
      </c>
      <c r="O8" s="2">
        <v>3131.9130784223794</v>
      </c>
      <c r="P8" s="2">
        <v>3072.7216031331222</v>
      </c>
      <c r="Q8" s="2">
        <v>3046.3537786562119</v>
      </c>
      <c r="R8" s="2">
        <v>3005.1270994300307</v>
      </c>
      <c r="S8" s="2">
        <v>2986.491728918339</v>
      </c>
      <c r="T8" s="2">
        <v>2981.6046229658873</v>
      </c>
      <c r="U8" s="2">
        <v>3033.1118781252731</v>
      </c>
      <c r="V8" s="2">
        <v>3021.4414531561547</v>
      </c>
      <c r="X8" s="3">
        <f t="shared" si="0"/>
        <v>-0.12840830287226912</v>
      </c>
      <c r="Y8" s="3">
        <f t="shared" si="1"/>
        <v>-4.2467971715474562E-2</v>
      </c>
    </row>
    <row r="9" spans="1:25">
      <c r="A9" t="s">
        <v>5</v>
      </c>
      <c r="B9" t="s">
        <v>14</v>
      </c>
      <c r="C9" t="s">
        <v>11</v>
      </c>
      <c r="D9" s="2">
        <v>7000.099837999267</v>
      </c>
      <c r="E9" s="2">
        <v>6685.7629767847311</v>
      </c>
      <c r="F9" s="2">
        <v>6377.9460731441195</v>
      </c>
      <c r="G9" s="2">
        <v>6170.5424199193139</v>
      </c>
      <c r="H9" s="2">
        <v>6116.2563510325162</v>
      </c>
      <c r="I9" s="2">
        <v>6117.1049345725569</v>
      </c>
      <c r="J9" s="2">
        <v>6127.7743549713005</v>
      </c>
      <c r="K9" s="2">
        <v>6037.0872002383476</v>
      </c>
      <c r="L9" s="2">
        <v>5993.5908065069952</v>
      </c>
      <c r="M9" s="2">
        <v>5949.3299645885963</v>
      </c>
      <c r="N9" s="2">
        <v>5824.6698964529442</v>
      </c>
      <c r="O9" s="2">
        <v>5788.3425586079702</v>
      </c>
      <c r="P9" s="2">
        <v>5706.0507278919813</v>
      </c>
      <c r="Q9" s="2">
        <v>5652.1703771175744</v>
      </c>
      <c r="R9" s="2">
        <v>5562.6841273046803</v>
      </c>
      <c r="S9" s="2">
        <v>5570.4047564556977</v>
      </c>
      <c r="T9" s="2">
        <v>5521.4370533693173</v>
      </c>
      <c r="U9" s="2">
        <v>5548.6233162788376</v>
      </c>
      <c r="V9" s="2">
        <v>5547.7092872197609</v>
      </c>
      <c r="X9" s="3">
        <f t="shared" si="0"/>
        <v>-0.16791616816172128</v>
      </c>
      <c r="Y9" s="3">
        <f t="shared" si="1"/>
        <v>-4.7549580346492148E-2</v>
      </c>
    </row>
    <row r="11" spans="1:25">
      <c r="C11" s="1" t="s">
        <v>2</v>
      </c>
      <c r="D11" s="1">
        <v>1990</v>
      </c>
      <c r="E11" s="1">
        <v>1991</v>
      </c>
      <c r="F11" s="1">
        <v>1992</v>
      </c>
      <c r="G11" s="1">
        <v>1993</v>
      </c>
      <c r="H11" s="1">
        <v>1994</v>
      </c>
      <c r="I11" s="1">
        <v>1995</v>
      </c>
      <c r="J11" s="1">
        <v>1996</v>
      </c>
      <c r="K11" s="1">
        <v>1997</v>
      </c>
      <c r="L11" s="1">
        <v>1998</v>
      </c>
      <c r="M11" s="1">
        <v>1999</v>
      </c>
      <c r="N11" s="1">
        <v>2000</v>
      </c>
      <c r="O11" s="1">
        <v>2001</v>
      </c>
      <c r="P11" s="1">
        <v>2002</v>
      </c>
      <c r="Q11" s="1">
        <v>2003</v>
      </c>
      <c r="R11" s="1">
        <v>2004</v>
      </c>
      <c r="S11" s="1">
        <v>2005</v>
      </c>
      <c r="T11" s="1">
        <v>2006</v>
      </c>
      <c r="U11" s="1">
        <v>2007</v>
      </c>
      <c r="V11" s="1">
        <v>2008</v>
      </c>
    </row>
    <row r="12" spans="1:25">
      <c r="B12" t="str">
        <f>B4</f>
        <v>Milk production</v>
      </c>
      <c r="C12" t="s">
        <v>15</v>
      </c>
      <c r="D12" s="4">
        <f>D4*100/$D4</f>
        <v>100</v>
      </c>
      <c r="E12" s="4">
        <f t="shared" ref="E12:V12" si="2">E4*100/$D4</f>
        <v>95.662808055750872</v>
      </c>
      <c r="F12" s="4">
        <f t="shared" si="2"/>
        <v>92.265617670937402</v>
      </c>
      <c r="G12" s="4">
        <f t="shared" si="2"/>
        <v>90.920809501981893</v>
      </c>
      <c r="H12" s="4">
        <f t="shared" si="2"/>
        <v>90.737045949810678</v>
      </c>
      <c r="I12" s="4">
        <f t="shared" si="2"/>
        <v>91.210622182334816</v>
      </c>
      <c r="J12" s="4">
        <f t="shared" si="2"/>
        <v>91.449598743895905</v>
      </c>
      <c r="K12" s="4">
        <f t="shared" si="2"/>
        <v>91.387380434674839</v>
      </c>
      <c r="L12" s="4">
        <f t="shared" si="2"/>
        <v>91.788919649226315</v>
      </c>
      <c r="M12" s="4">
        <f t="shared" si="2"/>
        <v>92.304678584316974</v>
      </c>
      <c r="N12" s="4">
        <f t="shared" si="2"/>
        <v>91.331624145738772</v>
      </c>
      <c r="O12" s="4">
        <f t="shared" si="2"/>
        <v>91.963698740309127</v>
      </c>
      <c r="P12" s="4">
        <f t="shared" si="2"/>
        <v>92.603584734737368</v>
      </c>
      <c r="Q12" s="4">
        <f t="shared" si="2"/>
        <v>93.026240305943006</v>
      </c>
      <c r="R12" s="4">
        <f t="shared" si="2"/>
        <v>91.872461182073934</v>
      </c>
      <c r="S12" s="4">
        <f t="shared" si="2"/>
        <v>93.286906997113064</v>
      </c>
      <c r="T12" s="4">
        <f t="shared" si="2"/>
        <v>92.596085943090515</v>
      </c>
      <c r="U12" s="4">
        <f t="shared" si="2"/>
        <v>92.143272314786515</v>
      </c>
      <c r="V12" s="4">
        <f t="shared" si="2"/>
        <v>93.208808507603862</v>
      </c>
    </row>
    <row r="13" spans="1:25">
      <c r="B13" t="str">
        <f t="shared" ref="B13:B17" si="3">B5</f>
        <v>Number of dairy cattle</v>
      </c>
      <c r="C13" t="s">
        <v>15</v>
      </c>
      <c r="D13" s="4">
        <f t="shared" ref="D13:V17" si="4">D5*100/$D5</f>
        <v>100</v>
      </c>
      <c r="E13" s="4">
        <f t="shared" si="4"/>
        <v>94.065974171513915</v>
      </c>
      <c r="F13" s="4">
        <f t="shared" si="4"/>
        <v>88.666235212672603</v>
      </c>
      <c r="G13" s="4">
        <f t="shared" si="4"/>
        <v>85.456070668016395</v>
      </c>
      <c r="H13" s="4">
        <f t="shared" si="4"/>
        <v>83.456540800436414</v>
      </c>
      <c r="I13" s="4">
        <f t="shared" si="4"/>
        <v>81.176147868187087</v>
      </c>
      <c r="J13" s="4">
        <f t="shared" si="4"/>
        <v>79.97283644950123</v>
      </c>
      <c r="K13" s="4">
        <f t="shared" si="4"/>
        <v>78.233792970914408</v>
      </c>
      <c r="L13" s="4">
        <f t="shared" si="4"/>
        <v>77.186203013953445</v>
      </c>
      <c r="M13" s="4">
        <f t="shared" si="4"/>
        <v>75.833402222338009</v>
      </c>
      <c r="N13" s="4">
        <f t="shared" si="4"/>
        <v>72.934854352345795</v>
      </c>
      <c r="O13" s="4">
        <f t="shared" si="4"/>
        <v>71.99460846115997</v>
      </c>
      <c r="P13" s="4">
        <f t="shared" si="4"/>
        <v>70.419218715493969</v>
      </c>
      <c r="Q13" s="4">
        <f t="shared" si="4"/>
        <v>69.363179734063436</v>
      </c>
      <c r="R13" s="4">
        <f t="shared" si="4"/>
        <v>67.470512458078176</v>
      </c>
      <c r="S13" s="4">
        <f t="shared" si="4"/>
        <v>66.695227160066054</v>
      </c>
      <c r="T13" s="4">
        <f t="shared" si="4"/>
        <v>65.418772784863762</v>
      </c>
      <c r="U13" s="4">
        <f t="shared" si="4"/>
        <v>64.535112306810632</v>
      </c>
      <c r="V13" s="4">
        <f t="shared" si="4"/>
        <v>64.488749313898538</v>
      </c>
    </row>
    <row r="14" spans="1:25">
      <c r="B14" t="str">
        <f t="shared" si="3"/>
        <v>CH4 emissions from dairy cattle</v>
      </c>
      <c r="C14" t="s">
        <v>15</v>
      </c>
      <c r="D14" s="4">
        <f t="shared" si="4"/>
        <v>99.999999999999986</v>
      </c>
      <c r="E14" s="4">
        <f t="shared" si="4"/>
        <v>94.544707906661898</v>
      </c>
      <c r="F14" s="4">
        <f t="shared" si="4"/>
        <v>89.937723557708495</v>
      </c>
      <c r="G14" s="4">
        <f t="shared" si="4"/>
        <v>87.404487219519723</v>
      </c>
      <c r="H14" s="4">
        <f t="shared" si="4"/>
        <v>86.30228973033563</v>
      </c>
      <c r="I14" s="4">
        <f t="shared" si="4"/>
        <v>84.974215206847234</v>
      </c>
      <c r="J14" s="4">
        <f t="shared" si="4"/>
        <v>84.436582760081308</v>
      </c>
      <c r="K14" s="4">
        <f t="shared" si="4"/>
        <v>82.9441122127689</v>
      </c>
      <c r="L14" s="4">
        <f t="shared" si="4"/>
        <v>82.234281461772667</v>
      </c>
      <c r="M14" s="4">
        <f t="shared" si="4"/>
        <v>81.422806481284397</v>
      </c>
      <c r="N14" s="4">
        <f t="shared" si="4"/>
        <v>78.97640099103819</v>
      </c>
      <c r="O14" s="4">
        <f t="shared" si="4"/>
        <v>78.597868631815189</v>
      </c>
      <c r="P14" s="4">
        <f t="shared" si="4"/>
        <v>77.914380244594142</v>
      </c>
      <c r="Q14" s="4">
        <f t="shared" si="4"/>
        <v>77.100345487116243</v>
      </c>
      <c r="R14" s="4">
        <f t="shared" si="4"/>
        <v>75.672451610205485</v>
      </c>
      <c r="S14" s="4">
        <f t="shared" si="4"/>
        <v>76.452267304392493</v>
      </c>
      <c r="T14" s="4">
        <f t="shared" si="4"/>
        <v>75.148020002294928</v>
      </c>
      <c r="U14" s="4">
        <f t="shared" si="4"/>
        <v>74.428415673210012</v>
      </c>
      <c r="V14" s="4">
        <f t="shared" si="4"/>
        <v>74.746673620200639</v>
      </c>
    </row>
    <row r="15" spans="1:25">
      <c r="B15" t="str">
        <f t="shared" si="3"/>
        <v>Number of non-dairy cattle</v>
      </c>
      <c r="C15" t="s">
        <v>15</v>
      </c>
      <c r="D15" s="4">
        <f t="shared" si="4"/>
        <v>100</v>
      </c>
      <c r="E15" s="4">
        <f t="shared" si="4"/>
        <v>96.185382777753645</v>
      </c>
      <c r="F15" s="4">
        <f t="shared" si="4"/>
        <v>91.737046786787531</v>
      </c>
      <c r="G15" s="4">
        <f t="shared" si="4"/>
        <v>88.166298737822373</v>
      </c>
      <c r="H15" s="4">
        <f t="shared" si="4"/>
        <v>87.64437643952877</v>
      </c>
      <c r="I15" s="4">
        <f t="shared" si="4"/>
        <v>88.21496629367482</v>
      </c>
      <c r="J15" s="4">
        <f t="shared" si="4"/>
        <v>88.51392965964763</v>
      </c>
      <c r="K15" s="4">
        <f t="shared" si="4"/>
        <v>87.189121324737599</v>
      </c>
      <c r="L15" s="4">
        <f t="shared" si="4"/>
        <v>85.890243792929624</v>
      </c>
      <c r="M15" s="4">
        <f t="shared" si="4"/>
        <v>85.46880454217461</v>
      </c>
      <c r="N15" s="4">
        <f t="shared" si="4"/>
        <v>84.062318773316719</v>
      </c>
      <c r="O15" s="4">
        <f t="shared" si="4"/>
        <v>83.003918298600667</v>
      </c>
      <c r="P15" s="4">
        <f t="shared" si="4"/>
        <v>81.481669771061178</v>
      </c>
      <c r="Q15" s="4">
        <f t="shared" si="4"/>
        <v>80.668239938217354</v>
      </c>
      <c r="R15" s="4">
        <f t="shared" si="4"/>
        <v>79.701982612568116</v>
      </c>
      <c r="S15" s="4">
        <f t="shared" si="4"/>
        <v>79.180133107956394</v>
      </c>
      <c r="T15" s="4">
        <f t="shared" si="4"/>
        <v>79.013869359996377</v>
      </c>
      <c r="U15" s="4">
        <f t="shared" si="4"/>
        <v>80.150649328299494</v>
      </c>
      <c r="V15" s="4">
        <f t="shared" si="4"/>
        <v>79.782732460312772</v>
      </c>
    </row>
    <row r="16" spans="1:25">
      <c r="B16" t="str">
        <f t="shared" si="3"/>
        <v>CH4 emissions from non-dairy cattle</v>
      </c>
      <c r="C16" t="s">
        <v>15</v>
      </c>
      <c r="D16" s="4">
        <f t="shared" si="4"/>
        <v>100.00000000000001</v>
      </c>
      <c r="E16" s="4">
        <f t="shared" si="4"/>
        <v>96.41025854102557</v>
      </c>
      <c r="F16" s="4">
        <f t="shared" si="4"/>
        <v>92.208668529157748</v>
      </c>
      <c r="G16" s="4">
        <f t="shared" si="4"/>
        <v>88.844717697353403</v>
      </c>
      <c r="H16" s="4">
        <f t="shared" si="4"/>
        <v>88.374199509231673</v>
      </c>
      <c r="I16" s="4">
        <f t="shared" si="4"/>
        <v>89.637469034159039</v>
      </c>
      <c r="J16" s="4">
        <f t="shared" si="4"/>
        <v>90.434087044214152</v>
      </c>
      <c r="K16" s="4">
        <f t="shared" si="4"/>
        <v>89.32244601716917</v>
      </c>
      <c r="L16" s="4">
        <f t="shared" si="4"/>
        <v>88.783662457779855</v>
      </c>
      <c r="M16" s="4">
        <f t="shared" si="4"/>
        <v>88.31865389213047</v>
      </c>
      <c r="N16" s="4">
        <f t="shared" si="4"/>
        <v>87.159169712773092</v>
      </c>
      <c r="O16" s="4">
        <f t="shared" si="4"/>
        <v>86.509123343779748</v>
      </c>
      <c r="P16" s="4">
        <f t="shared" si="4"/>
        <v>84.874147369517402</v>
      </c>
      <c r="Q16" s="4">
        <f t="shared" si="4"/>
        <v>84.145820202427188</v>
      </c>
      <c r="R16" s="4">
        <f t="shared" si="4"/>
        <v>83.007064499785315</v>
      </c>
      <c r="S16" s="4">
        <f t="shared" si="4"/>
        <v>82.492321744866629</v>
      </c>
      <c r="T16" s="4">
        <f t="shared" si="4"/>
        <v>82.357331008837747</v>
      </c>
      <c r="U16" s="4">
        <f t="shared" si="4"/>
        <v>83.780054877000566</v>
      </c>
      <c r="V16" s="4">
        <f t="shared" si="4"/>
        <v>83.457696558666797</v>
      </c>
    </row>
    <row r="17" spans="1:47">
      <c r="B17" t="str">
        <f t="shared" si="3"/>
        <v>CH4 emissions from all cattle (dairy and non-dairy)</v>
      </c>
      <c r="C17" t="s">
        <v>15</v>
      </c>
      <c r="D17" s="4">
        <f t="shared" si="4"/>
        <v>100</v>
      </c>
      <c r="E17" s="4">
        <f t="shared" si="4"/>
        <v>95.509537456763212</v>
      </c>
      <c r="F17" s="4">
        <f t="shared" si="4"/>
        <v>91.112215836153439</v>
      </c>
      <c r="G17" s="4">
        <f t="shared" si="4"/>
        <v>88.149348762473451</v>
      </c>
      <c r="H17" s="4">
        <f t="shared" si="4"/>
        <v>87.373844553346174</v>
      </c>
      <c r="I17" s="4">
        <f t="shared" si="4"/>
        <v>87.385967002449448</v>
      </c>
      <c r="J17" s="4">
        <f t="shared" si="4"/>
        <v>87.538385119985804</v>
      </c>
      <c r="K17" s="4">
        <f t="shared" si="4"/>
        <v>86.242872815423112</v>
      </c>
      <c r="L17" s="4">
        <f t="shared" si="4"/>
        <v>85.621504624426237</v>
      </c>
      <c r="M17" s="4">
        <f t="shared" si="4"/>
        <v>84.989215900797831</v>
      </c>
      <c r="N17" s="4">
        <f t="shared" si="4"/>
        <v>83.208383183827863</v>
      </c>
      <c r="O17" s="4">
        <f t="shared" si="4"/>
        <v>82.689428616240491</v>
      </c>
      <c r="P17" s="4">
        <f t="shared" si="4"/>
        <v>81.513847801388721</v>
      </c>
      <c r="Q17" s="4">
        <f t="shared" si="4"/>
        <v>80.744139482631283</v>
      </c>
      <c r="R17" s="4">
        <f t="shared" si="4"/>
        <v>79.465782717958746</v>
      </c>
      <c r="S17" s="4">
        <f t="shared" si="4"/>
        <v>79.576075847052522</v>
      </c>
      <c r="T17" s="4">
        <f t="shared" si="4"/>
        <v>78.876547208609907</v>
      </c>
      <c r="U17" s="4">
        <f t="shared" si="4"/>
        <v>79.264916853881857</v>
      </c>
      <c r="V17" s="4">
        <f t="shared" si="4"/>
        <v>79.251859482126747</v>
      </c>
    </row>
    <row r="18" spans="1:47">
      <c r="A18" t="s">
        <v>16</v>
      </c>
      <c r="Y18" t="s">
        <v>17</v>
      </c>
      <c r="AB18" t="s">
        <v>18</v>
      </c>
      <c r="AE18" t="s">
        <v>19</v>
      </c>
      <c r="AH18" t="s">
        <v>20</v>
      </c>
      <c r="AU18" t="s">
        <v>21</v>
      </c>
    </row>
    <row r="19" spans="1:47">
      <c r="A19" t="s">
        <v>22</v>
      </c>
      <c r="B19" t="s">
        <v>23</v>
      </c>
      <c r="C19" t="s">
        <v>24</v>
      </c>
      <c r="D19">
        <v>1990</v>
      </c>
      <c r="E19">
        <v>1991</v>
      </c>
      <c r="F19">
        <v>1992</v>
      </c>
      <c r="G19">
        <v>1993</v>
      </c>
      <c r="H19">
        <v>1994</v>
      </c>
      <c r="I19">
        <v>1995</v>
      </c>
      <c r="J19">
        <v>1996</v>
      </c>
      <c r="K19">
        <v>1997</v>
      </c>
      <c r="L19">
        <v>1998</v>
      </c>
      <c r="M19">
        <v>1999</v>
      </c>
      <c r="N19">
        <v>2000</v>
      </c>
      <c r="O19">
        <v>2001</v>
      </c>
      <c r="P19">
        <v>2002</v>
      </c>
      <c r="Q19">
        <v>2003</v>
      </c>
      <c r="R19">
        <v>2004</v>
      </c>
      <c r="S19">
        <v>2005</v>
      </c>
      <c r="T19">
        <v>2006</v>
      </c>
      <c r="U19">
        <v>2007</v>
      </c>
      <c r="V19">
        <v>2008</v>
      </c>
      <c r="X19" t="s">
        <v>16</v>
      </c>
      <c r="Y19" t="s">
        <v>25</v>
      </c>
      <c r="Z19" t="s">
        <v>26</v>
      </c>
      <c r="AA19" t="s">
        <v>27</v>
      </c>
      <c r="AB19" t="s">
        <v>25</v>
      </c>
      <c r="AC19" t="s">
        <v>26</v>
      </c>
      <c r="AD19" t="s">
        <v>27</v>
      </c>
      <c r="AE19" t="s">
        <v>25</v>
      </c>
      <c r="AF19" t="s">
        <v>26</v>
      </c>
      <c r="AG19" t="s">
        <v>27</v>
      </c>
      <c r="AH19" t="s">
        <v>25</v>
      </c>
      <c r="AI19" t="s">
        <v>26</v>
      </c>
      <c r="AJ19" t="s">
        <v>27</v>
      </c>
      <c r="AU19" t="s">
        <v>28</v>
      </c>
    </row>
    <row r="20" spans="1:47">
      <c r="A20" t="s">
        <v>16</v>
      </c>
      <c r="B20" t="s">
        <v>29</v>
      </c>
      <c r="D20" s="2">
        <f>'Fig 5.3'!D4</f>
        <v>162649.56480927707</v>
      </c>
      <c r="E20" s="2">
        <f>'Fig 5.3'!E4</f>
        <v>155595.14098701286</v>
      </c>
      <c r="F20" s="2">
        <f>'Fig 5.3'!F4</f>
        <v>150069.62561037112</v>
      </c>
      <c r="G20" s="2">
        <f>'Fig 5.3'!G4</f>
        <v>147882.3009760454</v>
      </c>
      <c r="H20" s="2">
        <f>'Fig 5.3'!H4</f>
        <v>147583.41035816085</v>
      </c>
      <c r="I20" s="2">
        <f>'Fig 5.3'!I4</f>
        <v>148353.68003940152</v>
      </c>
      <c r="J20" s="2">
        <f>'Fig 5.3'!J4</f>
        <v>148742.3743767768</v>
      </c>
      <c r="K20" s="2">
        <f>'Fig 5.3'!K4</f>
        <v>148641.17656759705</v>
      </c>
      <c r="L20" s="2">
        <f>'Fig 5.3'!L4</f>
        <v>149294.27835260361</v>
      </c>
      <c r="M20" s="2">
        <f>'Fig 5.3'!M4</f>
        <v>150133.15801599354</v>
      </c>
      <c r="N20" s="2">
        <f>'Fig 5.3'!N4</f>
        <v>148550.48920628874</v>
      </c>
      <c r="O20" s="2">
        <f>'Fig 5.3'!O4</f>
        <v>149578.55578362741</v>
      </c>
      <c r="P20" s="2">
        <f>'Fig 5.3'!P4</f>
        <v>150619.32756884047</v>
      </c>
      <c r="Q20" s="2">
        <f>'Fig 5.3'!Q4</f>
        <v>151306.7750160486</v>
      </c>
      <c r="R20" s="2">
        <f>'Fig 5.3'!R4</f>
        <v>149430.15829221526</v>
      </c>
      <c r="S20" s="2">
        <f>'Fig 5.3'!S4</f>
        <v>151730.74825483945</v>
      </c>
      <c r="T20" s="2">
        <f>'Fig 5.3'!T4</f>
        <v>150607.13081686091</v>
      </c>
      <c r="U20" s="2">
        <f>'Fig 5.3'!U4</f>
        <v>149870.63142102736</v>
      </c>
      <c r="V20" s="2">
        <f>'Fig 5.3'!V4</f>
        <v>151603.72140153009</v>
      </c>
      <c r="W20" s="2"/>
      <c r="X20" t="s">
        <v>30</v>
      </c>
      <c r="Y20">
        <v>6770.5729869532797</v>
      </c>
      <c r="Z20">
        <v>-229.52685104598731</v>
      </c>
      <c r="AA20">
        <v>-3.2789082492799063E-2</v>
      </c>
      <c r="AB20">
        <v>6707.1284182212567</v>
      </c>
      <c r="AC20">
        <v>-292.97141977801039</v>
      </c>
      <c r="AD20">
        <v>-4.1852463044547948E-2</v>
      </c>
      <c r="AE20">
        <v>5879.5317665636539</v>
      </c>
      <c r="AF20">
        <v>54.861870110709788</v>
      </c>
      <c r="AG20">
        <v>9.418880569372538E-3</v>
      </c>
      <c r="AH20">
        <v>6853.5125991531604</v>
      </c>
      <c r="AI20">
        <v>-146.58723884610663</v>
      </c>
      <c r="AJ20">
        <v>-2.593468155870797E-2</v>
      </c>
      <c r="AU20" t="s">
        <v>31</v>
      </c>
    </row>
    <row r="21" spans="1:47">
      <c r="A21" t="s">
        <v>16</v>
      </c>
      <c r="B21" t="s">
        <v>32</v>
      </c>
      <c r="C21" t="s">
        <v>29</v>
      </c>
      <c r="D21">
        <f>1/('Fig 5.3'!D5/'Fig 5.3'!D4)</f>
        <v>4.2822251783726104</v>
      </c>
      <c r="E21">
        <f>1/('Fig 5.3'!E5/'Fig 5.3'!E4)</f>
        <v>4.3549188630442863</v>
      </c>
      <c r="F21">
        <f>1/('Fig 5.3'!F5/'Fig 5.3'!F4)</f>
        <v>4.456060981284554</v>
      </c>
      <c r="G21">
        <f>1/('Fig 5.3'!G5/'Fig 5.3'!G4)</f>
        <v>4.5560646147649981</v>
      </c>
      <c r="H21">
        <f>1/('Fig 5.3'!H5/'Fig 5.3'!H4)</f>
        <v>4.6557940102808573</v>
      </c>
      <c r="I21">
        <f>1/('Fig 5.3'!I5/'Fig 5.3'!I4)</f>
        <v>4.8115663664953896</v>
      </c>
      <c r="J21">
        <f>1/('Fig 5.3'!J5/'Fig 5.3'!J4)</f>
        <v>4.8967598459567405</v>
      </c>
      <c r="K21">
        <f>1/('Fig 5.3'!K5/'Fig 5.3'!K4)</f>
        <v>5.0022033525636811</v>
      </c>
      <c r="L21">
        <f>1/('Fig 5.3'!L5/'Fig 5.3'!L4)</f>
        <v>5.0923715310426809</v>
      </c>
      <c r="M21">
        <f>1/('Fig 5.3'!M5/'Fig 5.3'!M4)</f>
        <v>5.2123392480328405</v>
      </c>
      <c r="N21">
        <f>1/('Fig 5.3'!N5/'Fig 5.3'!N4)</f>
        <v>5.3623549943507554</v>
      </c>
      <c r="O21">
        <f>1/('Fig 5.3'!O5/'Fig 5.3'!O4)</f>
        <v>5.4699827481453633</v>
      </c>
      <c r="P21">
        <f>1/('Fig 5.3'!P5/'Fig 5.3'!P4)</f>
        <v>5.6312667108787906</v>
      </c>
      <c r="Q21">
        <f>1/('Fig 5.3'!Q5/'Fig 5.3'!Q4)</f>
        <v>5.7430946795511524</v>
      </c>
      <c r="R21">
        <f>1/('Fig 5.3'!R5/'Fig 5.3'!R4)</f>
        <v>5.8309704808805511</v>
      </c>
      <c r="S21">
        <f>1/('Fig 5.3'!S5/'Fig 5.3'!S4)</f>
        <v>5.9895671544354316</v>
      </c>
      <c r="T21">
        <f>1/('Fig 5.3'!T5/'Fig 5.3'!T4)</f>
        <v>6.0612156689065912</v>
      </c>
      <c r="U21">
        <f>1/('Fig 5.3'!U5/'Fig 5.3'!U4)</f>
        <v>6.1141636950770648</v>
      </c>
      <c r="V21">
        <f>1/('Fig 5.3'!V5/'Fig 5.3'!V4)</f>
        <v>6.1893138087475661</v>
      </c>
      <c r="X21" t="s">
        <v>33</v>
      </c>
      <c r="Y21">
        <v>5799.9002035445974</v>
      </c>
      <c r="Z21">
        <v>-970.67278340868233</v>
      </c>
      <c r="AA21">
        <v>-0.14336641600041</v>
      </c>
      <c r="AB21">
        <v>6085.3593744793352</v>
      </c>
      <c r="AC21">
        <v>-621.76904374192145</v>
      </c>
      <c r="AD21">
        <v>-9.2702719401161524E-2</v>
      </c>
      <c r="AE21">
        <v>5515.5647621450144</v>
      </c>
      <c r="AF21">
        <v>-363.96700441863959</v>
      </c>
      <c r="AG21">
        <v>-6.190407992835175E-2</v>
      </c>
      <c r="AH21">
        <v>6799.5432399467791</v>
      </c>
      <c r="AI21">
        <v>-53.969359206381341</v>
      </c>
      <c r="AJ21">
        <v>-7.874700516790463E-3</v>
      </c>
      <c r="AU21" t="s">
        <v>34</v>
      </c>
    </row>
    <row r="22" spans="1:47">
      <c r="A22" t="s">
        <v>16</v>
      </c>
      <c r="B22" t="s">
        <v>35</v>
      </c>
      <c r="C22" t="s">
        <v>32</v>
      </c>
      <c r="D22">
        <f>'Fig 5.3'!D6/'Fig 5.3'!D5</f>
        <v>8.8982400381700161E-2</v>
      </c>
      <c r="E22">
        <f>'Fig 5.3'!E6/'Fig 5.3'!E5</f>
        <v>8.9435262080867745E-2</v>
      </c>
      <c r="F22">
        <f>'Fig 5.3'!F6/'Fig 5.3'!F5</f>
        <v>9.0258422587078266E-2</v>
      </c>
      <c r="G22">
        <f>'Fig 5.3'!G6/'Fig 5.3'!G5</f>
        <v>9.1011217999230634E-2</v>
      </c>
      <c r="H22">
        <f>'Fig 5.3'!H6/'Fig 5.3'!H5</f>
        <v>9.2016573236666649E-2</v>
      </c>
      <c r="I22">
        <f>'Fig 5.3'!I6/'Fig 5.3'!I5</f>
        <v>9.3145706444881335E-2</v>
      </c>
      <c r="J22">
        <f>'Fig 5.3'!J6/'Fig 5.3'!J5</f>
        <v>9.3949022537976698E-2</v>
      </c>
      <c r="K22">
        <f>'Fig 5.3'!K6/'Fig 5.3'!K5</f>
        <v>9.4339874393731593E-2</v>
      </c>
      <c r="L22">
        <f>'Fig 5.3'!L6/'Fig 5.3'!L5</f>
        <v>9.4801965537935115E-2</v>
      </c>
      <c r="M22">
        <f>'Fig 5.3'!M6/'Fig 5.3'!M5</f>
        <v>9.5540969469851147E-2</v>
      </c>
      <c r="N22">
        <f>'Fig 5.3'!N6/'Fig 5.3'!N5</f>
        <v>9.6353242850676063E-2</v>
      </c>
      <c r="O22">
        <f>'Fig 5.3'!O6/'Fig 5.3'!O5</f>
        <v>9.7143760695879294E-2</v>
      </c>
      <c r="P22">
        <f>'Fig 5.3'!P6/'Fig 5.3'!P5</f>
        <v>9.8453358399602245E-2</v>
      </c>
      <c r="Q22">
        <f>'Fig 5.3'!Q6/'Fig 5.3'!Q5</f>
        <v>9.8908006207403434E-2</v>
      </c>
      <c r="R22">
        <f>'Fig 5.3'!R6/'Fig 5.3'!R5</f>
        <v>9.9799395939491484E-2</v>
      </c>
      <c r="S22">
        <f>'Fig 5.3'!S6/'Fig 5.3'!S5</f>
        <v>0.10199989638001376</v>
      </c>
      <c r="T22">
        <f>'Fig 5.3'!T6/'Fig 5.3'!T5</f>
        <v>0.10221609056664216</v>
      </c>
      <c r="U22">
        <f>'Fig 5.3'!U6/'Fig 5.3'!U5</f>
        <v>0.10262349977363021</v>
      </c>
      <c r="V22">
        <f>'Fig 5.3'!V6/'Fig 5.3'!V5</f>
        <v>0.10313641542183721</v>
      </c>
      <c r="X22" t="s">
        <v>36</v>
      </c>
      <c r="Y22">
        <v>6146.5947514644777</v>
      </c>
      <c r="Z22">
        <v>346.69454791988028</v>
      </c>
      <c r="AA22">
        <v>5.9775950577218309E-2</v>
      </c>
      <c r="AB22">
        <v>6289.5499317591839</v>
      </c>
      <c r="AC22">
        <v>204.19055727984869</v>
      </c>
      <c r="AD22">
        <v>3.3554395839985915E-2</v>
      </c>
      <c r="AE22">
        <v>5681.7147161582379</v>
      </c>
      <c r="AF22">
        <v>166.14995401322358</v>
      </c>
      <c r="AG22">
        <v>3.0123833402077128E-2</v>
      </c>
      <c r="AH22">
        <v>6815.7233530890808</v>
      </c>
      <c r="AI22">
        <v>16.180113142301707</v>
      </c>
      <c r="AJ22">
        <v>2.3795882416402358E-3</v>
      </c>
      <c r="AU22" t="s">
        <v>37</v>
      </c>
    </row>
    <row r="23" spans="1:47">
      <c r="A23" t="s">
        <v>16</v>
      </c>
      <c r="B23" t="s">
        <v>38</v>
      </c>
      <c r="D23" s="2">
        <f>'Fig 5.3'!D7</f>
        <v>81808.335656675714</v>
      </c>
      <c r="E23" s="2">
        <f>'Fig 5.3'!E7</f>
        <v>78687.660795483054</v>
      </c>
      <c r="F23" s="2">
        <f>'Fig 5.3'!F7</f>
        <v>75048.551156856789</v>
      </c>
      <c r="G23" s="2">
        <f>'Fig 5.3'!G7</f>
        <v>72127.381607505173</v>
      </c>
      <c r="H23" s="2">
        <f>'Fig 5.3'!H7</f>
        <v>71700.405661850105</v>
      </c>
      <c r="I23" s="2">
        <f>'Fig 5.3'!I7</f>
        <v>72167.195724952835</v>
      </c>
      <c r="J23" s="2">
        <f>'Fig 5.3'!J7</f>
        <v>72411.772678878377</v>
      </c>
      <c r="K23" s="2">
        <f>'Fig 5.3'!K7</f>
        <v>71327.969029447559</v>
      </c>
      <c r="L23" s="2">
        <f>'Fig 5.3'!L7</f>
        <v>70265.378938456939</v>
      </c>
      <c r="M23" s="2">
        <f>'Fig 5.3'!M7</f>
        <v>69920.606501610309</v>
      </c>
      <c r="N23" s="2">
        <f>'Fig 5.3'!N7</f>
        <v>68769.983902859662</v>
      </c>
      <c r="O23" s="2">
        <f>'Fig 5.3'!O7</f>
        <v>67904.124089912104</v>
      </c>
      <c r="P23" s="2">
        <f>'Fig 5.3'!P7</f>
        <v>66658.797904973791</v>
      </c>
      <c r="Q23" s="2">
        <f>'Fig 5.3'!Q7</f>
        <v>65993.34449698939</v>
      </c>
      <c r="R23" s="2">
        <f>'Fig 5.3'!R7</f>
        <v>65202.865460715038</v>
      </c>
      <c r="S23" s="2">
        <f>'Fig 5.3'!S7</f>
        <v>64775.949066359586</v>
      </c>
      <c r="T23" s="2">
        <f>'Fig 5.3'!T7</f>
        <v>64639.931461353088</v>
      </c>
      <c r="U23" s="2">
        <f>'Fig 5.3'!U7</f>
        <v>65569.912233500349</v>
      </c>
      <c r="V23" s="2">
        <f>'Fig 5.3'!V7</f>
        <v>65268.92556720024</v>
      </c>
      <c r="X23" t="s">
        <v>39</v>
      </c>
      <c r="Y23">
        <v>5414.6635727622315</v>
      </c>
      <c r="Z23">
        <v>-731.93117870224614</v>
      </c>
      <c r="AA23">
        <v>-0.11907913378018901</v>
      </c>
      <c r="AB23">
        <v>5712.553768300023</v>
      </c>
      <c r="AC23">
        <v>-576.99616345916093</v>
      </c>
      <c r="AD23">
        <v>-9.1738863626093417E-2</v>
      </c>
      <c r="AE23">
        <v>5521.0719039555643</v>
      </c>
      <c r="AF23">
        <v>-160.64281220267367</v>
      </c>
      <c r="AG23">
        <v>-2.8273649809593803E-2</v>
      </c>
      <c r="AH23">
        <v>6677.6217389962858</v>
      </c>
      <c r="AI23">
        <v>-138.10161409279499</v>
      </c>
      <c r="AJ23">
        <v>-2.0262209444020844E-2</v>
      </c>
      <c r="AU23" t="s">
        <v>40</v>
      </c>
    </row>
    <row r="24" spans="1:47">
      <c r="A24" t="s">
        <v>16</v>
      </c>
      <c r="B24" t="s">
        <v>41</v>
      </c>
      <c r="C24" t="s">
        <v>38</v>
      </c>
      <c r="D24">
        <f>'Fig 5.3'!D8/'Fig 5.3'!D7</f>
        <v>4.4253765687084307E-2</v>
      </c>
      <c r="E24">
        <f>'Fig 5.3'!E8/'Fig 5.3'!E7</f>
        <v>4.4357228386396268E-2</v>
      </c>
      <c r="F24">
        <f>'Fig 5.3'!F8/'Fig 5.3'!F7</f>
        <v>4.4481275061004903E-2</v>
      </c>
      <c r="G24">
        <f>'Fig 5.3'!G8/'Fig 5.3'!G7</f>
        <v>4.4594288019342343E-2</v>
      </c>
      <c r="H24">
        <f>'Fig 5.3'!H8/'Fig 5.3'!H7</f>
        <v>4.4622271008608778E-2</v>
      </c>
      <c r="I24">
        <f>'Fig 5.3'!I8/'Fig 5.3'!I7</f>
        <v>4.496737592366315E-2</v>
      </c>
      <c r="J24">
        <f>'Fig 5.3'!J8/'Fig 5.3'!J7</f>
        <v>4.5213774979471086E-2</v>
      </c>
      <c r="K24">
        <f>'Fig 5.3'!K8/'Fig 5.3'!K7</f>
        <v>4.5336557320248203E-2</v>
      </c>
      <c r="L24">
        <f>'Fig 5.3'!L8/'Fig 5.3'!L7</f>
        <v>4.5744559821254173E-2</v>
      </c>
      <c r="M24">
        <f>'Fig 5.3'!M8/'Fig 5.3'!M7</f>
        <v>4.5729351616383272E-2</v>
      </c>
      <c r="N24">
        <f>'Fig 5.3'!N8/'Fig 5.3'!N7</f>
        <v>4.5884071843783271E-2</v>
      </c>
      <c r="O24">
        <f>'Fig 5.3'!O8/'Fig 5.3'!O7</f>
        <v>4.6122575328052265E-2</v>
      </c>
      <c r="P24">
        <f>'Fig 5.3'!P8/'Fig 5.3'!P7</f>
        <v>4.6096264854842951E-2</v>
      </c>
      <c r="Q24">
        <f>'Fig 5.3'!Q8/'Fig 5.3'!Q7</f>
        <v>4.6161530406981968E-2</v>
      </c>
      <c r="R24">
        <f>'Fig 5.3'!R8/'Fig 5.3'!R7</f>
        <v>4.6088880882706462E-2</v>
      </c>
      <c r="S24">
        <f>'Fig 5.3'!S8/'Fig 5.3'!S7</f>
        <v>4.6104947468370301E-2</v>
      </c>
      <c r="T24">
        <f>'Fig 5.3'!T8/'Fig 5.3'!T7</f>
        <v>4.6126358050805311E-2</v>
      </c>
      <c r="U24">
        <f>'Fig 5.3'!U8/'Fig 5.3'!U7</f>
        <v>4.6257677870973644E-2</v>
      </c>
      <c r="V24">
        <f>'Fig 5.3'!V8/'Fig 5.3'!V7</f>
        <v>4.6292189229395361E-2</v>
      </c>
      <c r="X24" t="s">
        <v>42</v>
      </c>
      <c r="Y24">
        <v>5547.7092872197609</v>
      </c>
      <c r="Z24">
        <v>133.04571445752936</v>
      </c>
      <c r="AA24">
        <v>2.4571372287430508E-2</v>
      </c>
      <c r="AB24">
        <v>5824.6698964529442</v>
      </c>
      <c r="AC24">
        <v>112.11612815292119</v>
      </c>
      <c r="AD24">
        <v>1.9626270963972983E-2</v>
      </c>
      <c r="AE24">
        <v>5547.7092872197609</v>
      </c>
      <c r="AF24">
        <v>26.637383264196615</v>
      </c>
      <c r="AG24">
        <v>4.8246760280575771E-3</v>
      </c>
      <c r="AH24">
        <v>6685.7629767847311</v>
      </c>
      <c r="AI24">
        <v>8.1412377884453235</v>
      </c>
      <c r="AJ24">
        <v>1.2191822338336034E-3</v>
      </c>
      <c r="AU24" t="s">
        <v>43</v>
      </c>
    </row>
    <row r="25" spans="1:47">
      <c r="A25" t="s">
        <v>16</v>
      </c>
      <c r="D25">
        <v>7000.099837999267</v>
      </c>
      <c r="E25">
        <v>6685.7629767847311</v>
      </c>
      <c r="F25">
        <v>6377.9460731441195</v>
      </c>
      <c r="G25">
        <v>6170.5424199193139</v>
      </c>
      <c r="H25">
        <v>6116.2563510325162</v>
      </c>
      <c r="I25">
        <v>6117.1049345725569</v>
      </c>
      <c r="J25">
        <v>6127.7743549712995</v>
      </c>
      <c r="K25">
        <v>6037.0872002383476</v>
      </c>
      <c r="L25">
        <v>5993.5908065069952</v>
      </c>
      <c r="M25">
        <v>5949.3299645885972</v>
      </c>
      <c r="N25">
        <v>5824.6698964529442</v>
      </c>
      <c r="O25">
        <v>5788.3425586079702</v>
      </c>
      <c r="P25">
        <v>5706.0507278919813</v>
      </c>
      <c r="Q25">
        <v>5652.1703771175744</v>
      </c>
      <c r="R25">
        <v>5562.6841273046803</v>
      </c>
      <c r="S25">
        <v>5570.4047564556977</v>
      </c>
      <c r="T25">
        <v>5521.4370533693173</v>
      </c>
      <c r="U25">
        <v>5548.6233162788376</v>
      </c>
      <c r="V25">
        <v>5547.7092872197609</v>
      </c>
      <c r="X25" t="s">
        <v>44</v>
      </c>
      <c r="Z25">
        <v>-1452.3905507795062</v>
      </c>
      <c r="AC25">
        <v>-1175.4299415463229</v>
      </c>
      <c r="AF25">
        <v>-276.96060923318328</v>
      </c>
      <c r="AI25">
        <v>-314.33686121453593</v>
      </c>
      <c r="AU25" t="s">
        <v>45</v>
      </c>
    </row>
    <row r="26" spans="1:47">
      <c r="A26" t="s">
        <v>16</v>
      </c>
      <c r="B26" t="s">
        <v>46</v>
      </c>
      <c r="D26">
        <v>7000.099837999267</v>
      </c>
      <c r="E26">
        <v>6685.7629767847311</v>
      </c>
      <c r="F26">
        <v>6377.9460731441195</v>
      </c>
      <c r="G26">
        <v>6170.5424199193139</v>
      </c>
      <c r="H26">
        <v>6116.2563510325162</v>
      </c>
      <c r="I26">
        <v>6117.1049345725569</v>
      </c>
      <c r="J26">
        <v>6127.7743549713005</v>
      </c>
      <c r="K26">
        <v>6037.0872002383476</v>
      </c>
      <c r="L26">
        <v>5993.5908065069952</v>
      </c>
      <c r="M26">
        <v>5949.3299645885963</v>
      </c>
      <c r="N26">
        <v>5824.6698964529442</v>
      </c>
      <c r="O26">
        <v>5788.3425586079702</v>
      </c>
      <c r="P26">
        <v>5706.0507278919813</v>
      </c>
      <c r="Q26">
        <v>5652.1703771175744</v>
      </c>
      <c r="R26">
        <v>5562.6841273046803</v>
      </c>
      <c r="S26">
        <v>5570.4047564556977</v>
      </c>
      <c r="T26">
        <v>5521.4370533693173</v>
      </c>
      <c r="U26">
        <v>5548.6233162788376</v>
      </c>
      <c r="V26">
        <v>5547.7092872197609</v>
      </c>
      <c r="Z26">
        <v>-1452.3905507795062</v>
      </c>
      <c r="AC26">
        <v>-1175.4299415463229</v>
      </c>
      <c r="AF26">
        <v>-276.96060923318328</v>
      </c>
      <c r="AI26">
        <v>-314.33686121453593</v>
      </c>
      <c r="AU26" t="s">
        <v>47</v>
      </c>
    </row>
    <row r="27" spans="1:47">
      <c r="AU27" t="s">
        <v>48</v>
      </c>
    </row>
    <row r="28" spans="1:47">
      <c r="B28" t="s">
        <v>49</v>
      </c>
      <c r="C28" t="s">
        <v>2</v>
      </c>
      <c r="D28">
        <v>1990</v>
      </c>
      <c r="E28">
        <v>1991</v>
      </c>
      <c r="F28">
        <v>1992</v>
      </c>
      <c r="G28">
        <v>1993</v>
      </c>
      <c r="H28">
        <v>1994</v>
      </c>
      <c r="I28">
        <v>1995</v>
      </c>
      <c r="J28">
        <v>1996</v>
      </c>
      <c r="K28">
        <v>1997</v>
      </c>
      <c r="L28">
        <v>1998</v>
      </c>
      <c r="M28">
        <v>1999</v>
      </c>
      <c r="N28">
        <v>2000</v>
      </c>
      <c r="O28">
        <v>2001</v>
      </c>
      <c r="P28">
        <v>2002</v>
      </c>
      <c r="Q28">
        <v>2003</v>
      </c>
      <c r="R28">
        <v>2004</v>
      </c>
      <c r="S28">
        <v>2005</v>
      </c>
      <c r="T28">
        <v>2006</v>
      </c>
      <c r="U28">
        <v>2007</v>
      </c>
      <c r="V28">
        <v>2008</v>
      </c>
      <c r="AL28" t="s">
        <v>50</v>
      </c>
      <c r="AU28" t="s">
        <v>51</v>
      </c>
    </row>
    <row r="29" spans="1:47">
      <c r="B29" t="s">
        <v>6</v>
      </c>
      <c r="C29" t="s">
        <v>15</v>
      </c>
      <c r="D29" s="5">
        <f t="shared" ref="D29:V33" si="5">100*D20/$D20</f>
        <v>100</v>
      </c>
      <c r="E29" s="5">
        <f t="shared" si="5"/>
        <v>95.662808055750872</v>
      </c>
      <c r="F29" s="5">
        <f t="shared" si="5"/>
        <v>92.265617670937402</v>
      </c>
      <c r="G29" s="5">
        <f t="shared" si="5"/>
        <v>90.920809501981893</v>
      </c>
      <c r="H29" s="5">
        <f t="shared" si="5"/>
        <v>90.737045949810678</v>
      </c>
      <c r="I29" s="5">
        <f t="shared" si="5"/>
        <v>91.210622182334816</v>
      </c>
      <c r="J29" s="5">
        <f t="shared" si="5"/>
        <v>91.449598743895905</v>
      </c>
      <c r="K29" s="5">
        <f t="shared" si="5"/>
        <v>91.387380434674839</v>
      </c>
      <c r="L29" s="5">
        <f t="shared" si="5"/>
        <v>91.788919649226315</v>
      </c>
      <c r="M29" s="5">
        <f t="shared" si="5"/>
        <v>92.304678584316974</v>
      </c>
      <c r="N29" s="5">
        <f t="shared" si="5"/>
        <v>91.331624145738772</v>
      </c>
      <c r="O29" s="5">
        <f t="shared" si="5"/>
        <v>91.963698740309127</v>
      </c>
      <c r="P29" s="5">
        <f t="shared" si="5"/>
        <v>92.603584734737368</v>
      </c>
      <c r="Q29" s="5">
        <f t="shared" si="5"/>
        <v>93.026240305943006</v>
      </c>
      <c r="R29" s="5">
        <f t="shared" si="5"/>
        <v>91.872461182073934</v>
      </c>
      <c r="S29" s="5">
        <f t="shared" si="5"/>
        <v>93.286906997113064</v>
      </c>
      <c r="T29" s="5">
        <f t="shared" si="5"/>
        <v>92.596085943090515</v>
      </c>
      <c r="U29" s="5">
        <f t="shared" si="5"/>
        <v>92.143272314786515</v>
      </c>
      <c r="V29" s="5">
        <f t="shared" si="5"/>
        <v>93.208808507603862</v>
      </c>
      <c r="W29" s="5"/>
      <c r="AL29" t="s">
        <v>52</v>
      </c>
      <c r="AU29" t="s">
        <v>53</v>
      </c>
    </row>
    <row r="30" spans="1:47">
      <c r="B30" t="s">
        <v>54</v>
      </c>
      <c r="C30" t="s">
        <v>15</v>
      </c>
      <c r="D30" s="5">
        <f t="shared" si="5"/>
        <v>100</v>
      </c>
      <c r="E30" s="5">
        <f t="shared" si="5"/>
        <v>101.69756800830595</v>
      </c>
      <c r="F30" s="5">
        <f t="shared" si="5"/>
        <v>104.05947365378873</v>
      </c>
      <c r="G30" s="5">
        <f t="shared" si="5"/>
        <v>106.3947930103119</v>
      </c>
      <c r="H30" s="5">
        <f t="shared" si="5"/>
        <v>108.72370826725687</v>
      </c>
      <c r="I30" s="5">
        <f t="shared" si="5"/>
        <v>112.36135808075245</v>
      </c>
      <c r="J30" s="5">
        <f t="shared" si="5"/>
        <v>114.35082561019534</v>
      </c>
      <c r="K30" s="5">
        <f t="shared" si="5"/>
        <v>116.81317876106381</v>
      </c>
      <c r="L30" s="5">
        <f t="shared" si="5"/>
        <v>118.91881717854812</v>
      </c>
      <c r="M30" s="5">
        <f t="shared" si="5"/>
        <v>121.72034470204355</v>
      </c>
      <c r="N30" s="5">
        <f t="shared" si="5"/>
        <v>125.22356417484404</v>
      </c>
      <c r="O30" s="5">
        <f t="shared" si="5"/>
        <v>127.73692461974035</v>
      </c>
      <c r="P30" s="5">
        <f t="shared" si="5"/>
        <v>131.503283370513</v>
      </c>
      <c r="Q30" s="5">
        <f t="shared" si="5"/>
        <v>134.11472868257061</v>
      </c>
      <c r="R30" s="5">
        <f t="shared" si="5"/>
        <v>136.16683471784441</v>
      </c>
      <c r="S30" s="5">
        <f t="shared" si="5"/>
        <v>139.8704389644374</v>
      </c>
      <c r="T30" s="5">
        <f t="shared" si="5"/>
        <v>141.543599797572</v>
      </c>
      <c r="U30" s="5">
        <f t="shared" si="5"/>
        <v>142.78006037507473</v>
      </c>
      <c r="V30" s="5">
        <f t="shared" si="5"/>
        <v>144.53499176098239</v>
      </c>
      <c r="W30" s="5"/>
      <c r="AL30" t="s">
        <v>55</v>
      </c>
      <c r="AU30" t="s">
        <v>56</v>
      </c>
    </row>
    <row r="31" spans="1:47">
      <c r="B31" t="s">
        <v>57</v>
      </c>
      <c r="C31" t="s">
        <v>15</v>
      </c>
      <c r="D31" s="5">
        <f t="shared" si="5"/>
        <v>100</v>
      </c>
      <c r="E31" s="5">
        <f t="shared" si="5"/>
        <v>100.50893401079875</v>
      </c>
      <c r="F31" s="5">
        <f t="shared" si="5"/>
        <v>101.43401638965059</v>
      </c>
      <c r="G31" s="5">
        <f t="shared" si="5"/>
        <v>102.28002122759965</v>
      </c>
      <c r="H31" s="5">
        <f t="shared" si="5"/>
        <v>103.40985727733917</v>
      </c>
      <c r="I31" s="5">
        <f t="shared" si="5"/>
        <v>104.67879720632642</v>
      </c>
      <c r="J31" s="5">
        <f t="shared" si="5"/>
        <v>105.58157808170114</v>
      </c>
      <c r="K31" s="5">
        <f t="shared" si="5"/>
        <v>106.0208243304855</v>
      </c>
      <c r="L31" s="5">
        <f t="shared" si="5"/>
        <v>106.54013055533596</v>
      </c>
      <c r="M31" s="5">
        <f t="shared" si="5"/>
        <v>107.37063628314955</v>
      </c>
      <c r="N31" s="5">
        <f t="shared" si="5"/>
        <v>108.28348351736729</v>
      </c>
      <c r="O31" s="5">
        <f t="shared" si="5"/>
        <v>109.17188149473385</v>
      </c>
      <c r="P31" s="5">
        <f t="shared" si="5"/>
        <v>110.64363062501722</v>
      </c>
      <c r="Q31" s="5">
        <f t="shared" si="5"/>
        <v>111.15457189638204</v>
      </c>
      <c r="R31" s="5">
        <f t="shared" si="5"/>
        <v>112.15633148958736</v>
      </c>
      <c r="S31" s="5">
        <f t="shared" si="5"/>
        <v>114.62929291913184</v>
      </c>
      <c r="T31" s="5">
        <f t="shared" si="5"/>
        <v>114.87225578111466</v>
      </c>
      <c r="U31" s="5">
        <f t="shared" si="5"/>
        <v>115.33010947492426</v>
      </c>
      <c r="V31" s="5">
        <f t="shared" si="5"/>
        <v>115.90653317894525</v>
      </c>
      <c r="W31" s="5"/>
      <c r="AL31" t="s">
        <v>58</v>
      </c>
      <c r="AU31" t="s">
        <v>59</v>
      </c>
    </row>
    <row r="32" spans="1:47">
      <c r="B32" t="s">
        <v>12</v>
      </c>
      <c r="C32" t="s">
        <v>15</v>
      </c>
      <c r="D32" s="5">
        <f t="shared" si="5"/>
        <v>100</v>
      </c>
      <c r="E32" s="5">
        <f t="shared" si="5"/>
        <v>96.185382777753645</v>
      </c>
      <c r="F32" s="5">
        <f t="shared" si="5"/>
        <v>91.737046786787531</v>
      </c>
      <c r="G32" s="5">
        <f t="shared" si="5"/>
        <v>88.166298737822373</v>
      </c>
      <c r="H32" s="5">
        <f t="shared" si="5"/>
        <v>87.64437643952877</v>
      </c>
      <c r="I32" s="5">
        <f t="shared" si="5"/>
        <v>88.21496629367482</v>
      </c>
      <c r="J32" s="5">
        <f t="shared" si="5"/>
        <v>88.51392965964763</v>
      </c>
      <c r="K32" s="5">
        <f t="shared" si="5"/>
        <v>87.189121324737599</v>
      </c>
      <c r="L32" s="5">
        <f t="shared" si="5"/>
        <v>85.890243792929624</v>
      </c>
      <c r="M32" s="5">
        <f t="shared" si="5"/>
        <v>85.46880454217461</v>
      </c>
      <c r="N32" s="5">
        <f t="shared" si="5"/>
        <v>84.062318773316719</v>
      </c>
      <c r="O32" s="5">
        <f t="shared" si="5"/>
        <v>83.003918298600667</v>
      </c>
      <c r="P32" s="5">
        <f t="shared" si="5"/>
        <v>81.481669771061178</v>
      </c>
      <c r="Q32" s="5">
        <f t="shared" si="5"/>
        <v>80.668239938217354</v>
      </c>
      <c r="R32" s="5">
        <f t="shared" si="5"/>
        <v>79.701982612568116</v>
      </c>
      <c r="S32" s="5">
        <f t="shared" si="5"/>
        <v>79.180133107956394</v>
      </c>
      <c r="T32" s="5">
        <f t="shared" si="5"/>
        <v>79.013869359996377</v>
      </c>
      <c r="U32" s="5">
        <f t="shared" si="5"/>
        <v>80.150649328299494</v>
      </c>
      <c r="V32" s="5">
        <f t="shared" si="5"/>
        <v>79.782732460312772</v>
      </c>
      <c r="W32" s="5"/>
      <c r="AL32" t="s">
        <v>60</v>
      </c>
      <c r="AU32" t="s">
        <v>61</v>
      </c>
    </row>
    <row r="33" spans="2:47">
      <c r="B33" t="s">
        <v>62</v>
      </c>
      <c r="C33" t="s">
        <v>15</v>
      </c>
      <c r="D33" s="5">
        <f t="shared" si="5"/>
        <v>100</v>
      </c>
      <c r="E33" s="5">
        <f t="shared" si="5"/>
        <v>100.23379411380161</v>
      </c>
      <c r="F33" s="5">
        <f t="shared" si="5"/>
        <v>100.51410172758924</v>
      </c>
      <c r="G33" s="5">
        <f t="shared" si="5"/>
        <v>100.76947651114224</v>
      </c>
      <c r="H33" s="5">
        <f t="shared" si="5"/>
        <v>100.83270952381805</v>
      </c>
      <c r="I33" s="5">
        <f t="shared" si="5"/>
        <v>101.61254127304043</v>
      </c>
      <c r="J33" s="5">
        <f t="shared" si="5"/>
        <v>102.16932791476989</v>
      </c>
      <c r="K33" s="5">
        <f t="shared" si="5"/>
        <v>102.44677852009306</v>
      </c>
      <c r="L33" s="5">
        <f t="shared" si="5"/>
        <v>103.3687396112484</v>
      </c>
      <c r="M33" s="5">
        <f t="shared" si="5"/>
        <v>103.33437371122888</v>
      </c>
      <c r="N33" s="5">
        <f t="shared" si="5"/>
        <v>103.68399418984309</v>
      </c>
      <c r="O33" s="5">
        <f t="shared" si="5"/>
        <v>104.22293925037295</v>
      </c>
      <c r="P33" s="5">
        <f t="shared" si="5"/>
        <v>104.16348561337547</v>
      </c>
      <c r="Q33" s="5">
        <f t="shared" si="5"/>
        <v>104.31096583596376</v>
      </c>
      <c r="R33" s="5">
        <f t="shared" si="5"/>
        <v>104.14680009063667</v>
      </c>
      <c r="S33" s="5">
        <f t="shared" si="5"/>
        <v>104.1831056691889</v>
      </c>
      <c r="T33" s="5">
        <f t="shared" si="5"/>
        <v>104.23148704894854</v>
      </c>
      <c r="U33" s="5">
        <f t="shared" si="5"/>
        <v>104.52822975124622</v>
      </c>
      <c r="V33" s="5">
        <f t="shared" si="5"/>
        <v>104.60621488513458</v>
      </c>
      <c r="W33" s="5"/>
      <c r="AL33" t="s">
        <v>63</v>
      </c>
      <c r="AU33" t="s">
        <v>64</v>
      </c>
    </row>
    <row r="34" spans="2:47">
      <c r="AU34" t="s">
        <v>65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5.3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Mandrup Poulsen</dc:creator>
  <cp:lastModifiedBy>Mona Mandrup Poulsen</cp:lastModifiedBy>
  <dcterms:created xsi:type="dcterms:W3CDTF">2011-12-01T13:00:15Z</dcterms:created>
  <dcterms:modified xsi:type="dcterms:W3CDTF">2011-12-01T13:00:48Z</dcterms:modified>
</cp:coreProperties>
</file>